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4" activeTab="5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." sheetId="16" r:id="rId16"/>
    <sheet name="13" sheetId="17" r:id="rId17"/>
    <sheet name="14" sheetId="18" r:id="rId18"/>
  </sheets>
  <externalReferences>
    <externalReference r:id="rId21"/>
  </externalReferences>
  <definedNames>
    <definedName name="_xlnm.Print_Area" localSheetId="4">'1'!$A$3:$E$207</definedName>
    <definedName name="_xlnm.Print_Area" localSheetId="13">'10'!$A$1:$H$17</definedName>
    <definedName name="_xlnm.Print_Area" localSheetId="14">'11'!$A$1:$B$9</definedName>
    <definedName name="_xlnm.Print_Area" localSheetId="15">'12.'!$A$1:$B$8</definedName>
    <definedName name="_xlnm.Print_Area" localSheetId="5">'2'!$A$2:$G$30</definedName>
    <definedName name="_xlnm.Print_Area" localSheetId="6">'3'!$A$1:$G$30</definedName>
    <definedName name="_xlnm.Print_Area" localSheetId="7">'4'!$A$2:$E$642</definedName>
    <definedName name="_xlnm.Print_Area" localSheetId="8">'5'!$A$1:$BE$13</definedName>
    <definedName name="_xlnm.Print_Area" localSheetId="10">'7'!$A$1:$BF$30</definedName>
    <definedName name="_xlnm.Print_Area" localSheetId="12">'9'!$A$1:$F$11</definedName>
  </definedNames>
  <calcPr fullCalcOnLoad="1"/>
</workbook>
</file>

<file path=xl/sharedStrings.xml><?xml version="1.0" encoding="utf-8"?>
<sst xmlns="http://schemas.openxmlformats.org/spreadsheetml/2006/main" count="4042" uniqueCount="1843">
  <si>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</si>
  <si>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</si>
  <si>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</si>
  <si>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</si>
  <si>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</si>
  <si>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</si>
  <si>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</si>
  <si>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</si>
  <si>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</si>
  <si>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</si>
  <si>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</si>
  <si>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</si>
  <si>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</si>
  <si>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</si>
  <si>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</si>
  <si>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</si>
  <si>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</si>
  <si>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</si>
  <si>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</si>
  <si>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</si>
  <si>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</si>
  <si>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</si>
  <si>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</si>
  <si>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</si>
  <si>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</si>
  <si>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</si>
  <si>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</si>
  <si>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</si>
  <si>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</si>
  <si>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</si>
  <si>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</si>
  <si>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</si>
  <si>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</si>
  <si>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</si>
  <si>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</si>
  <si>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</si>
  <si>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</si>
  <si>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</si>
  <si>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</si>
  <si>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</si>
  <si>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</si>
  <si>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</si>
  <si>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</si>
  <si>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</si>
  <si>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</si>
  <si>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</si>
  <si>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</si>
  <si>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</si>
  <si>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</si>
  <si>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</si>
  <si>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</si>
  <si>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</si>
  <si>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</si>
  <si>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</si>
  <si>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</si>
  <si>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</si>
  <si>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</si>
  <si>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</si>
  <si>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</si>
  <si>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</si>
  <si>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</si>
  <si>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</si>
  <si>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</si>
  <si>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</si>
  <si>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</si>
  <si>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</si>
  <si>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</si>
  <si>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</si>
  <si>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</si>
  <si>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</si>
  <si>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</si>
  <si>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</si>
  <si>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</si>
  <si>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</si>
  <si>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</si>
  <si>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</si>
  <si>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</si>
  <si>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</si>
  <si>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</si>
  <si>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</si>
  <si>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</si>
  <si>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</si>
  <si>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</si>
  <si>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</si>
  <si>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</si>
  <si>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</si>
  <si>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</si>
  <si>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</si>
  <si>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</si>
  <si>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</si>
  <si>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</si>
  <si>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</si>
  <si>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</si>
  <si>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</si>
  <si>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</si>
  <si>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</si>
  <si>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</si>
  <si>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</si>
  <si>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</si>
  <si>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</si>
  <si>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</si>
  <si>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</si>
  <si>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</si>
  <si>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</si>
  <si>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</si>
  <si>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</si>
  <si>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</si>
  <si>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</si>
  <si>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</si>
  <si>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</si>
  <si>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</si>
  <si>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</si>
  <si>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</si>
  <si>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</si>
  <si>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</si>
  <si>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</si>
  <si>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</si>
  <si>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</si>
  <si>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</si>
  <si>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</si>
  <si>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</si>
  <si>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</si>
  <si>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</si>
  <si>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</si>
  <si>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</si>
  <si>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</si>
  <si>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</si>
  <si>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</si>
  <si>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</si>
  <si>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</si>
  <si>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</si>
  <si>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</si>
  <si>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</si>
  <si>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</si>
  <si>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</si>
  <si>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</si>
  <si>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</si>
  <si>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</si>
  <si>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</si>
  <si>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</si>
  <si>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</si>
  <si>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</si>
  <si>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</si>
  <si>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</si>
  <si>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</si>
  <si>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</si>
  <si>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</si>
  <si>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</si>
  <si>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</si>
  <si>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</si>
  <si>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</si>
  <si>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</si>
  <si>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</si>
  <si>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</si>
  <si>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</si>
  <si>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</si>
  <si>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</si>
  <si>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</si>
  <si>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</si>
  <si>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</si>
  <si>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</si>
  <si>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</si>
  <si>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</si>
  <si>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</si>
  <si>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</si>
  <si>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</si>
  <si>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</si>
  <si>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</si>
  <si>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</si>
  <si>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</si>
  <si>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</si>
  <si>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</si>
  <si>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</si>
  <si>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</si>
  <si>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</si>
  <si>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</si>
  <si>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</si>
  <si>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</si>
  <si>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</si>
  <si>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</si>
  <si>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</si>
  <si>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</si>
  <si>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</si>
  <si>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</si>
  <si>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</si>
  <si>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</si>
  <si>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</si>
  <si>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</si>
  <si>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</si>
  <si>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</si>
  <si>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</si>
  <si>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</si>
  <si>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</si>
  <si>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</si>
  <si>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</si>
  <si>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</si>
  <si>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</si>
  <si>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</si>
  <si>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</si>
  <si>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</si>
  <si>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</si>
  <si>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</si>
  <si>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</si>
  <si>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</si>
  <si>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</si>
  <si>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</si>
  <si>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</si>
  <si>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</si>
  <si>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</si>
  <si>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</si>
  <si>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</si>
  <si>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</si>
  <si>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</si>
  <si>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</si>
  <si>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</si>
  <si>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</si>
  <si>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</si>
  <si>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</si>
  <si>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</si>
  <si>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</si>
  <si>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</si>
  <si>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</si>
  <si>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</si>
  <si>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</si>
  <si>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</si>
  <si>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</si>
  <si>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</si>
  <si>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</si>
  <si>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</si>
  <si>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</si>
  <si>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</si>
  <si>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</si>
  <si>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</si>
  <si>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</si>
  <si>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</si>
  <si>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</si>
  <si>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</si>
  <si>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</si>
  <si>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</si>
  <si>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</si>
  <si>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</si>
  <si>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</si>
  <si>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</si>
  <si>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</si>
  <si>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</si>
  <si>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</si>
  <si>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</si>
  <si>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</si>
  <si>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</si>
  <si>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</si>
  <si>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</si>
  <si>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</si>
  <si>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</si>
  <si>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</si>
  <si>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</si>
  <si>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</si>
  <si>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</si>
  <si>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</si>
  <si>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</si>
  <si>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</si>
  <si>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</si>
  <si>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</si>
  <si>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</si>
  <si>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</si>
  <si>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</si>
  <si>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</si>
  <si>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</si>
  <si>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</si>
  <si>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</si>
  <si>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</si>
  <si>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</si>
  <si>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</si>
  <si>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</si>
  <si>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</si>
  <si>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</si>
  <si>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</si>
  <si>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</si>
  <si>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</si>
  <si>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</si>
  <si>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</si>
  <si>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</si>
  <si>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</si>
  <si>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</si>
  <si>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</si>
  <si>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</si>
  <si>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</si>
  <si>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</si>
  <si>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</si>
  <si>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</si>
  <si>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</si>
  <si>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</si>
  <si>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</si>
  <si>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</si>
  <si>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</si>
  <si>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</si>
  <si>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</si>
  <si>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</si>
  <si>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</si>
  <si>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</si>
  <si>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</si>
  <si>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</si>
  <si>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</si>
  <si>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</si>
  <si>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</si>
  <si>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</si>
  <si>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</si>
  <si>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</si>
  <si>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</si>
  <si>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</si>
  <si>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</si>
  <si>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</si>
  <si>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</si>
  <si>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</si>
  <si>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</si>
  <si>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</si>
  <si>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</si>
  <si>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</si>
  <si>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</si>
  <si>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</si>
  <si>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 xml:space="preserve">Külföldi értékpapírok kibocsátása </t>
  </si>
  <si>
    <t xml:space="preserve">Befektetési célú külföldi értékpapírok beváltása, értékesítése </t>
  </si>
  <si>
    <t xml:space="preserve">Adóssághoz nem kapcsolódó származékos ügyletek kiadásai </t>
  </si>
  <si>
    <t xml:space="preserve">Államháztartáson belüli megelőlegezések visszafizetése 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</si>
  <si>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</si>
  <si>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</si>
  <si>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</si>
  <si>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</si>
  <si>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</si>
  <si>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</si>
  <si>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</si>
  <si>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</si>
  <si>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</si>
  <si>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</si>
  <si>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</si>
  <si>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</si>
  <si>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</si>
  <si>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</si>
  <si>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</si>
  <si>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</si>
  <si>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</si>
  <si>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</si>
  <si>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</si>
  <si>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</si>
  <si>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</si>
  <si>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</si>
  <si>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</si>
  <si>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</si>
  <si>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</si>
  <si>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</si>
  <si>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</si>
  <si>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</si>
  <si>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</si>
  <si>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</si>
  <si>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</si>
  <si>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</si>
  <si>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</si>
  <si>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</si>
  <si>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</si>
  <si>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</si>
  <si>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</si>
  <si>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</si>
  <si>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</si>
  <si>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</si>
  <si>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</si>
  <si>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</si>
  <si>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</si>
  <si>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</si>
  <si>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</si>
  <si>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</si>
  <si>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</si>
  <si>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</si>
  <si>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</si>
  <si>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</si>
  <si>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</si>
  <si>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</si>
  <si>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</si>
  <si>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</si>
  <si>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</si>
  <si>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</si>
  <si>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</si>
  <si>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</si>
  <si>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</si>
  <si>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</si>
  <si>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</si>
  <si>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</si>
  <si>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</si>
  <si>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</si>
  <si>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</si>
  <si>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</si>
  <si>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</si>
  <si>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</si>
  <si>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</si>
  <si>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</si>
  <si>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</si>
  <si>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</si>
  <si>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</si>
  <si>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</si>
  <si>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</si>
  <si>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</si>
  <si>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</si>
  <si>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</si>
  <si>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</si>
  <si>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</si>
  <si>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</si>
  <si>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</si>
  <si>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</si>
  <si>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</si>
  <si>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</si>
  <si>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</si>
  <si>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</si>
  <si>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</si>
  <si>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</si>
  <si>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</si>
  <si>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</si>
  <si>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</si>
  <si>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</si>
  <si>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</si>
  <si>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</si>
  <si>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</si>
  <si>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</si>
  <si>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</si>
  <si>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</si>
  <si>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</si>
  <si>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</si>
  <si>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</si>
  <si>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</si>
  <si>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</si>
  <si>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</si>
  <si>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</si>
  <si>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</si>
  <si>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</si>
  <si>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</si>
  <si>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</si>
  <si>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</si>
  <si>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</si>
  <si>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</si>
  <si>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</si>
  <si>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</si>
  <si>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</si>
  <si>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</si>
  <si>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</si>
  <si>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</si>
  <si>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</si>
  <si>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</si>
  <si>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</si>
  <si>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</si>
  <si>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</si>
  <si>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</si>
  <si>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</si>
  <si>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</si>
  <si>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</si>
  <si>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</si>
  <si>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</si>
  <si>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</si>
  <si>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</si>
  <si>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Bruttó ö.</t>
  </si>
  <si>
    <t>Ig. tám.</t>
  </si>
  <si>
    <t>Önrész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</si>
  <si>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</si>
  <si>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</si>
  <si>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</si>
  <si>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</si>
  <si>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</si>
  <si>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</si>
  <si>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</si>
  <si>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</si>
  <si>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</si>
  <si>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</si>
  <si>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</si>
  <si>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</si>
  <si>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</si>
  <si>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</si>
  <si>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Államigazgatási feladat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</si>
  <si>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</si>
  <si>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</si>
  <si>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</si>
  <si>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</si>
  <si>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</si>
  <si>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</si>
  <si>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</si>
  <si>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</si>
  <si>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</si>
  <si>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</si>
  <si>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</si>
  <si>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</si>
  <si>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</si>
  <si>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</si>
  <si>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</si>
  <si>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</si>
  <si>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</si>
  <si>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</si>
  <si>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</si>
  <si>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</si>
  <si>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</si>
  <si>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</si>
  <si>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</si>
  <si>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</si>
  <si>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</si>
  <si>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</si>
  <si>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</si>
  <si>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</si>
  <si>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</si>
  <si>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</si>
  <si>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</si>
  <si>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</si>
  <si>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</si>
  <si>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</si>
  <si>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</si>
  <si>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</si>
  <si>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</si>
  <si>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</si>
  <si>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</si>
  <si>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</si>
  <si>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</si>
  <si>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</si>
  <si>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</si>
  <si>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</si>
  <si>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</si>
  <si>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</si>
  <si>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</si>
  <si>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</si>
  <si>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</si>
  <si>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</si>
  <si>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</si>
  <si>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</si>
  <si>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</si>
  <si>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</si>
  <si>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</si>
  <si>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</si>
  <si>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</si>
  <si>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</si>
  <si>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</si>
  <si>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</si>
  <si>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</si>
  <si>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</si>
  <si>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</si>
  <si>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</si>
  <si>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</si>
  <si>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</si>
  <si>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</si>
  <si>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</si>
  <si>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</si>
  <si>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</si>
  <si>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</si>
  <si>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</si>
  <si>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</si>
  <si>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</si>
  <si>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</si>
  <si>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</si>
  <si>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</si>
  <si>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</si>
  <si>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</si>
  <si>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</si>
  <si>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</si>
  <si>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</si>
  <si>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</si>
  <si>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</si>
  <si>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</si>
  <si>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</si>
  <si>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</si>
  <si>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</si>
  <si>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</si>
  <si>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</si>
  <si>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</si>
  <si>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</si>
  <si>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</si>
  <si>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</si>
  <si>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</si>
  <si>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</si>
  <si>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</si>
  <si>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</si>
  <si>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</si>
  <si>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</si>
  <si>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</si>
  <si>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</si>
  <si>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</si>
  <si>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</si>
  <si>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</si>
  <si>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</si>
  <si>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</si>
  <si>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</si>
  <si>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</si>
  <si>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</si>
  <si>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</si>
  <si>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</si>
  <si>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</si>
  <si>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</si>
  <si>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</si>
  <si>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</si>
  <si>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</si>
  <si>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</si>
  <si>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</si>
  <si>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</si>
  <si>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</si>
  <si>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</si>
  <si>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</si>
  <si>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</si>
  <si>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</si>
  <si>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</si>
  <si>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</si>
  <si>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</si>
  <si>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</si>
  <si>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</si>
  <si>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</si>
  <si>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</si>
  <si>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</si>
  <si>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</si>
  <si>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</si>
  <si>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</si>
  <si>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</si>
  <si>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</si>
  <si>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</si>
  <si>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</si>
  <si>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</si>
  <si>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</si>
  <si>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</si>
  <si>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</si>
  <si>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</si>
  <si>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</si>
  <si>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</si>
  <si>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</si>
  <si>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</si>
  <si>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</si>
  <si>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</si>
  <si>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</si>
  <si>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</si>
  <si>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</si>
  <si>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</si>
  <si>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</si>
  <si>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</si>
  <si>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</si>
  <si>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</si>
  <si>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</si>
  <si>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</si>
  <si>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</si>
  <si>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</si>
  <si>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</si>
  <si>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</si>
  <si>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</si>
  <si>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</si>
  <si>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</si>
  <si>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</si>
  <si>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</si>
  <si>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</si>
  <si>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</si>
  <si>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</si>
  <si>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</si>
  <si>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</si>
  <si>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</si>
  <si>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</si>
  <si>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</si>
  <si>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</si>
  <si>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</si>
  <si>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</si>
  <si>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</si>
  <si>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</si>
  <si>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</si>
  <si>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</si>
  <si>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</si>
  <si>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</si>
  <si>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</si>
  <si>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</si>
  <si>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</si>
  <si>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</si>
  <si>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</si>
  <si>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</si>
  <si>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</si>
  <si>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</si>
  <si>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</si>
  <si>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</si>
  <si>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</si>
  <si>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</si>
  <si>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</si>
  <si>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</si>
  <si>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</si>
  <si>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</si>
  <si>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</si>
  <si>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</si>
  <si>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</si>
  <si>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</si>
  <si>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</si>
  <si>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</si>
  <si>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</si>
  <si>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</si>
  <si>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</si>
  <si>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</si>
  <si>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</si>
  <si>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</si>
  <si>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</si>
  <si>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</si>
  <si>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</si>
  <si>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</si>
  <si>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</si>
  <si>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</si>
  <si>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</si>
  <si>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</si>
  <si>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</si>
  <si>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</si>
  <si>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</si>
  <si>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</si>
  <si>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</si>
  <si>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</si>
  <si>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</si>
  <si>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</si>
  <si>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</si>
  <si>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</si>
  <si>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</si>
  <si>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</si>
  <si>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</si>
  <si>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</si>
  <si>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</si>
  <si>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</si>
  <si>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</si>
  <si>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</si>
  <si>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</si>
  <si>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</si>
  <si>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</si>
  <si>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</si>
  <si>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</si>
  <si>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</si>
  <si>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</si>
  <si>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</si>
  <si>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</si>
  <si>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</si>
  <si>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</si>
  <si>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</si>
  <si>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</si>
  <si>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</si>
  <si>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</si>
  <si>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</si>
  <si>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</si>
  <si>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</si>
  <si>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</si>
  <si>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</si>
  <si>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</si>
  <si>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</si>
  <si>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</si>
  <si>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</si>
  <si>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</si>
  <si>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</si>
  <si>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</si>
  <si>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</si>
  <si>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</si>
  <si>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</si>
  <si>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</si>
  <si>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</si>
  <si>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</si>
  <si>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</si>
  <si>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</si>
  <si>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</si>
  <si>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</si>
  <si>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</si>
  <si>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</si>
  <si>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</si>
  <si>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</si>
  <si>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</si>
  <si>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</si>
  <si>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</si>
  <si>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</si>
  <si>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</si>
  <si>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</si>
  <si>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</si>
  <si>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</si>
  <si>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</si>
  <si>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</si>
  <si>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</si>
  <si>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</si>
  <si>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</si>
  <si>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</si>
  <si>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</si>
  <si>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</si>
  <si>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</si>
  <si>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</si>
  <si>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</si>
  <si>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</si>
  <si>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</si>
  <si>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</si>
  <si>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</si>
  <si>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</si>
  <si>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</si>
  <si>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</si>
  <si>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</si>
  <si>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</si>
  <si>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</si>
  <si>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</si>
  <si>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</si>
  <si>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</si>
  <si>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</si>
  <si>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</si>
  <si>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</si>
  <si>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</si>
  <si>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</si>
  <si>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</si>
  <si>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</si>
  <si>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</si>
  <si>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</si>
  <si>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</si>
  <si>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</si>
  <si>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</si>
  <si>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</si>
  <si>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</si>
  <si>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</si>
  <si>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</si>
  <si>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</si>
  <si>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</si>
  <si>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</si>
  <si>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</si>
  <si>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</si>
  <si>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</si>
  <si>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</si>
  <si>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</si>
  <si>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</si>
  <si>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</si>
  <si>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</si>
  <si>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</si>
  <si>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</si>
  <si>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</si>
  <si>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</si>
  <si>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</si>
  <si>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</si>
  <si>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</si>
  <si>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</si>
  <si>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</si>
  <si>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</si>
  <si>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</si>
  <si>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</si>
  <si>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</si>
  <si>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</si>
  <si>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</si>
  <si>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</si>
  <si>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</si>
  <si>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</si>
  <si>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</si>
  <si>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</si>
  <si>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</si>
  <si>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</si>
  <si>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</si>
  <si>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</si>
  <si>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</si>
  <si>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</si>
  <si>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</si>
  <si>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</si>
  <si>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</si>
  <si>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</si>
  <si>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</si>
  <si>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</si>
  <si>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</si>
  <si>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</si>
  <si>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</si>
  <si>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</si>
  <si>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</si>
  <si>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</si>
  <si>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</si>
  <si>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</si>
  <si>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</si>
  <si>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</si>
  <si>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</si>
  <si>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</si>
  <si>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</si>
  <si>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</si>
  <si>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</si>
  <si>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</si>
  <si>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</si>
  <si>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</si>
  <si>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</si>
  <si>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</si>
  <si>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</si>
  <si>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</si>
  <si>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</si>
  <si>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</si>
  <si>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</si>
  <si>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</si>
  <si>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</si>
  <si>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</si>
  <si>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</si>
  <si>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</si>
  <si>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</si>
  <si>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</si>
  <si>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</si>
  <si>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</si>
  <si>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</si>
  <si>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</si>
  <si>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</si>
  <si>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</si>
  <si>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</si>
  <si>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</si>
  <si>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</si>
  <si>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</si>
  <si>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</si>
  <si>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</si>
  <si>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</si>
  <si>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</si>
  <si>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</si>
  <si>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</si>
  <si>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</si>
  <si>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</si>
  <si>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</si>
  <si>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</si>
  <si>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</si>
  <si>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</si>
  <si>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</si>
  <si>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</si>
  <si>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</si>
  <si>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</si>
  <si>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</si>
  <si>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</si>
  <si>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</si>
  <si>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</si>
  <si>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</si>
  <si>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</si>
  <si>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</si>
  <si>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</si>
  <si>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</si>
  <si>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</si>
  <si>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</si>
  <si>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</si>
  <si>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</si>
  <si>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</si>
  <si>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</si>
  <si>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</si>
  <si>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</si>
  <si>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</si>
  <si>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</si>
  <si>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</si>
  <si>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</si>
  <si>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</si>
  <si>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</si>
  <si>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</si>
  <si>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</si>
  <si>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</si>
  <si>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</si>
  <si>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</si>
  <si>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</si>
  <si>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</si>
  <si>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</si>
  <si>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</si>
  <si>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</si>
  <si>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</si>
  <si>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</si>
  <si>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</si>
  <si>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</si>
  <si>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</si>
  <si>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</si>
  <si>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</si>
  <si>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</si>
  <si>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</si>
  <si>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</si>
  <si>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</si>
  <si>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</si>
  <si>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</si>
  <si>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</si>
  <si>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</si>
  <si>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</si>
  <si>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</si>
  <si>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</si>
  <si>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</si>
  <si>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</si>
  <si>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</si>
  <si>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</si>
  <si>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</si>
  <si>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</si>
  <si>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</si>
  <si>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</si>
  <si>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</si>
  <si>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</si>
  <si>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</si>
  <si>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</si>
  <si>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</si>
  <si>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</si>
  <si>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</si>
  <si>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</si>
  <si>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</si>
  <si>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</si>
  <si>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</si>
  <si>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</si>
  <si>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</si>
  <si>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</si>
  <si>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</si>
  <si>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</si>
  <si>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</si>
  <si>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</si>
  <si>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</si>
  <si>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</si>
  <si>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</si>
  <si>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</si>
  <si>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</si>
  <si>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</si>
  <si>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</si>
  <si>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</si>
  <si>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</si>
  <si>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</si>
  <si>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</si>
  <si>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</si>
  <si>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</si>
  <si>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</si>
  <si>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</si>
  <si>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</si>
  <si>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</si>
  <si>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</si>
  <si>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</si>
  <si>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</si>
  <si>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</si>
  <si>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</si>
  <si>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</si>
  <si>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</si>
  <si>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</si>
  <si>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</si>
  <si>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</si>
  <si>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</si>
  <si>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</si>
  <si>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</si>
  <si>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</si>
  <si>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</si>
  <si>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</si>
  <si>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</si>
  <si>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</si>
  <si>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</si>
  <si>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</si>
  <si>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</si>
  <si>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</si>
  <si>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</si>
  <si>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</si>
  <si>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</si>
  <si>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</si>
  <si>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</si>
  <si>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</si>
  <si>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</si>
  <si>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</si>
  <si>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</si>
  <si>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</si>
  <si>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</si>
  <si>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</si>
  <si>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</si>
  <si>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</si>
  <si>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</si>
  <si>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</si>
  <si>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</si>
  <si>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</si>
  <si>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</si>
  <si>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</si>
  <si>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</si>
  <si>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</si>
  <si>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</si>
  <si>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</si>
  <si>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</si>
  <si>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</si>
  <si>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</si>
  <si>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</si>
  <si>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</si>
  <si>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</si>
  <si>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</si>
  <si>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</si>
  <si>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</si>
  <si>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</si>
  <si>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</si>
  <si>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</si>
  <si>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</si>
  <si>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</si>
  <si>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</si>
  <si>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</si>
  <si>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</si>
  <si>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</si>
  <si>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</si>
  <si>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</si>
  <si>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</si>
  <si>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</si>
  <si>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</si>
  <si>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</si>
  <si>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</si>
  <si>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</si>
  <si>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</si>
  <si>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</si>
  <si>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</si>
  <si>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</si>
  <si>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</si>
  <si>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</si>
  <si>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</si>
  <si>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</si>
  <si>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</si>
  <si>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</si>
  <si>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</si>
  <si>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</si>
  <si>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</si>
  <si>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</si>
  <si>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</si>
  <si>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</si>
  <si>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</si>
  <si>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</si>
  <si>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</si>
  <si>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</si>
  <si>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</si>
  <si>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</si>
  <si>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</si>
  <si>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</si>
  <si>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</si>
  <si>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</si>
  <si>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</si>
  <si>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</si>
  <si>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</si>
  <si>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</si>
  <si>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</si>
  <si>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</si>
  <si>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</si>
  <si>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</si>
  <si>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</si>
  <si>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</si>
  <si>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</si>
  <si>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</si>
  <si>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</si>
  <si>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</si>
  <si>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</si>
  <si>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</si>
  <si>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</si>
  <si>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</si>
  <si>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</si>
  <si>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</si>
  <si>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</si>
  <si>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</si>
  <si>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</si>
  <si>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</si>
  <si>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</si>
  <si>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</si>
  <si>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</si>
  <si>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</si>
  <si>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</si>
  <si>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</si>
  <si>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</si>
  <si>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</si>
  <si>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</si>
  <si>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</si>
  <si>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</si>
  <si>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</si>
  <si>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</si>
  <si>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</si>
  <si>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</si>
  <si>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</si>
  <si>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</si>
  <si>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</si>
  <si>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</si>
  <si>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</si>
  <si>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</si>
  <si>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</si>
  <si>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</si>
  <si>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</si>
  <si>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</si>
  <si>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</si>
  <si>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</si>
  <si>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</si>
  <si>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</si>
  <si>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</si>
  <si>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</si>
  <si>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</si>
  <si>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</si>
  <si>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</si>
  <si>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</si>
  <si>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</si>
  <si>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</si>
  <si>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</si>
  <si>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</si>
  <si>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</si>
  <si>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</si>
  <si>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</si>
  <si>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</si>
  <si>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</si>
  <si>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</si>
  <si>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</si>
  <si>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</si>
  <si>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</si>
  <si>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</si>
  <si>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</si>
  <si>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</si>
  <si>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</si>
  <si>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</si>
  <si>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</si>
  <si>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</si>
  <si>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</si>
  <si>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</si>
  <si>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</si>
  <si>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</si>
  <si>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</si>
  <si>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</si>
  <si>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</si>
  <si>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</si>
  <si>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</si>
  <si>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</si>
  <si>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</si>
  <si>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</si>
  <si>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</si>
  <si>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</si>
  <si>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</si>
  <si>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</si>
  <si>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</si>
  <si>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</si>
  <si>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</si>
  <si>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</si>
  <si>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</si>
  <si>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</si>
  <si>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</si>
  <si>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</si>
  <si>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</si>
  <si>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</si>
  <si>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</si>
  <si>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</si>
  <si>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</si>
  <si>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</si>
  <si>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</si>
  <si>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</si>
  <si>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</si>
  <si>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</si>
  <si>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</si>
  <si>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</si>
  <si>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</si>
  <si>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</si>
  <si>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</si>
  <si>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</si>
  <si>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</si>
  <si>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</si>
  <si>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</si>
  <si>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</si>
  <si>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</si>
  <si>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</si>
  <si>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</si>
  <si>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</si>
  <si>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</si>
  <si>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</si>
  <si>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</si>
  <si>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</si>
  <si>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</si>
  <si>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</si>
  <si>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</si>
  <si>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</si>
  <si>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</si>
  <si>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</si>
  <si>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</si>
  <si>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</si>
  <si>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</si>
  <si>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</si>
  <si>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</si>
  <si>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</si>
  <si>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</si>
  <si>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</si>
  <si>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</si>
  <si>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</si>
  <si>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</si>
  <si>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</si>
  <si>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</si>
  <si>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</si>
  <si>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</si>
  <si>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</si>
  <si>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</si>
  <si>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</si>
  <si>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</si>
  <si>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</si>
  <si>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</si>
  <si>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</si>
  <si>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</si>
  <si>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</si>
  <si>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</si>
  <si>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</si>
  <si>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</si>
  <si>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</si>
  <si>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</si>
  <si>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</si>
  <si>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</si>
  <si>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</si>
  <si>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</si>
  <si>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</si>
  <si>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</si>
  <si>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</si>
  <si>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</si>
  <si>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</si>
  <si>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</si>
  <si>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(intézményi szintű bevételek és kiadások)</t>
  </si>
  <si>
    <t xml:space="preserve">Bevételek összesen </t>
  </si>
  <si>
    <t>Forgatási célú belföldi értékpapírok beváltása, értékesítése  (B8121)</t>
  </si>
  <si>
    <t xml:space="preserve">Kiadások összesen </t>
  </si>
  <si>
    <t>Kiadások összesen</t>
  </si>
  <si>
    <t>Finanszírozási bevételek  (B8)</t>
  </si>
  <si>
    <t>Külföldi finanszírozás bevételei  (B82)</t>
  </si>
  <si>
    <t>Belföldi finanszírozás bevételei  (B81)</t>
  </si>
  <si>
    <t>Tulajdonosi kölcsönök bevételei  (B819)</t>
  </si>
  <si>
    <t>Maradvány igénybevétele  (B813)</t>
  </si>
  <si>
    <t>Belföldi értékpapírok bevételei  (B812)</t>
  </si>
  <si>
    <t>Hitel-, kölcsönfelvétel pénzügyi vállalkozástól  (B811)</t>
  </si>
  <si>
    <t>Költségvetési bevételek  (B1-B7)</t>
  </si>
  <si>
    <t>Felhalmozási célú átvett pénzeszközök  (B7)</t>
  </si>
  <si>
    <t>Egyéb felhalmozási célú átvett pénzeszközök  (B75)</t>
  </si>
  <si>
    <t>Felhalmozási célú visszatérítendő támogatások, kölcsönök visszatérülése államháztartáson kívülről  (B74)</t>
  </si>
  <si>
    <t>Működési célú átvett pénzeszközök  (B6)</t>
  </si>
  <si>
    <t>(finanszírozási és likviditási ütemterv terv)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</si>
  <si>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</si>
  <si>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</si>
  <si>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</si>
  <si>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</si>
  <si>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</si>
  <si>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</si>
  <si>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</si>
  <si>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</si>
  <si>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</si>
  <si>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</si>
  <si>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</si>
  <si>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</si>
  <si>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</si>
  <si>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</si>
  <si>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</si>
  <si>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</si>
  <si>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</si>
  <si>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</si>
  <si>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</si>
  <si>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</si>
  <si>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</si>
  <si>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</si>
  <si>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</si>
  <si>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</si>
  <si>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</si>
  <si>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</si>
  <si>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</si>
  <si>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</si>
  <si>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</si>
  <si>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</si>
  <si>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</si>
  <si>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Értékadat: 1000 Ft</t>
  </si>
  <si>
    <t>I. Működési bevételek és kiadások</t>
  </si>
  <si>
    <t>2017. évre</t>
  </si>
  <si>
    <t>2018.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</si>
  <si>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</si>
  <si>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</si>
  <si>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</si>
  <si>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</si>
  <si>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</si>
  <si>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</si>
  <si>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adósságot keletkeztető ügylet felső határa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</si>
  <si>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</si>
  <si>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</si>
  <si>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</si>
  <si>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</si>
  <si>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</si>
  <si>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</si>
  <si>
    <t>Sor-
 szám</t>
  </si>
  <si>
    <t>Saját bevétel és adósságot keletkeztető ügyletből eredő fizetési kötelezettség összegei</t>
  </si>
  <si>
    <t>2017.</t>
  </si>
  <si>
    <t>2018.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</si>
  <si>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</si>
  <si>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</si>
  <si>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</si>
  <si>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</si>
  <si>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</si>
  <si>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</si>
  <si>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</si>
  <si>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</si>
  <si>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</si>
  <si>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</si>
  <si>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</si>
  <si>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</si>
  <si>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</si>
  <si>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</si>
  <si>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</si>
  <si>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</si>
  <si>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</si>
  <si>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Szociális hozzájárulási adó és járulékok         </t>
  </si>
  <si>
    <t xml:space="preserve">Bérhez és foglalkoztatáshoz kapcsolódó adók         </t>
  </si>
  <si>
    <t xml:space="preserve">Egyéb működési bevételek  </t>
  </si>
  <si>
    <t>B411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</si>
  <si>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</si>
  <si>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</si>
  <si>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 xml:space="preserve">Működési célú visszatérítendő támogatások, kölcsönök visszatérülése államháztartáson kívülről  </t>
  </si>
  <si>
    <t xml:space="preserve">Egyéb működési célú átvett pénzeszközök 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</si>
  <si>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</si>
  <si>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</si>
  <si>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</si>
  <si>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 </t>
  </si>
  <si>
    <t xml:space="preserve">Egyéb felhalmozási célú átvett pénzeszközök  </t>
  </si>
  <si>
    <t xml:space="preserve">Hitel-, kölcsönfelvétel pénzügyi vállalkozástól  </t>
  </si>
  <si>
    <t xml:space="preserve">Belföldi értékpapírok bevételei  </t>
  </si>
  <si>
    <t xml:space="preserve">Maradvány igénybevétele  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</si>
  <si>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</si>
  <si>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</si>
  <si>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</si>
  <si>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</si>
  <si>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Tulajdonosi kölcsönök bevételei  </t>
  </si>
  <si>
    <t xml:space="preserve">Belföldi finanszírozás bevételei  </t>
  </si>
  <si>
    <t xml:space="preserve">Forgatási célú külföldi értékpapírok beváltása, értékesítése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</si>
  <si>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</si>
  <si>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</si>
  <si>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Külföldi finanszírozás bevételei  </t>
  </si>
  <si>
    <t xml:space="preserve">Adóssághoz nem kapcsolódó származékos ügyletek bevételei </t>
  </si>
  <si>
    <t xml:space="preserve">Váltóbevételek </t>
  </si>
  <si>
    <t>B815</t>
  </si>
  <si>
    <t>B819</t>
  </si>
  <si>
    <t>B825</t>
  </si>
  <si>
    <t>B84</t>
  </si>
  <si>
    <t xml:space="preserve">Működési célú támogatások az Európai Uniónak </t>
  </si>
  <si>
    <t>K513</t>
  </si>
  <si>
    <t xml:space="preserve">Felhalmozási célú garancia- és kezességvállalásból származó kifizetés államháztartáson belülre        </t>
  </si>
  <si>
    <t xml:space="preserve">Felhalmozási célú visszatérítendő támogatások, kölcsönök nyújtása államháztartáson belülre  </t>
  </si>
  <si>
    <t xml:space="preserve">Felhalmozási célú visszatérítendő támogatások, kölcsönök törlesztése államháztartáson belülre  </t>
  </si>
  <si>
    <t xml:space="preserve">Egyéb felhalmozási célú támogatások államháztartáson belülre  </t>
  </si>
  <si>
    <t xml:space="preserve">Felhalmozási célú garancia- és kezességvállalásból származó kifizetés államháztartáson kívülre  </t>
  </si>
  <si>
    <t xml:space="preserve">Felhalmozási célú visszatérítendő támogatások, kölcsönök nyújtása államháztartáson kívülre  </t>
  </si>
  <si>
    <t xml:space="preserve">Lakástámogatás        </t>
  </si>
  <si>
    <t xml:space="preserve">Felhalmozási célú támogatások az Európai Uniónak </t>
  </si>
  <si>
    <t xml:space="preserve">Egyéb felhalmozási célú támogatások államháztartáson kívülre         </t>
  </si>
  <si>
    <t xml:space="preserve">Hitel-, kölcsöntörlesztés államháztartáson kívülre  </t>
  </si>
  <si>
    <t xml:space="preserve">Belföldi értékpapírok kiadásai  </t>
  </si>
  <si>
    <t xml:space="preserve">Államháztartáson belüli megelőlegezések folyósítása </t>
  </si>
  <si>
    <t xml:space="preserve">Központi, irányító szervi támogatások folyósítása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</si>
  <si>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</si>
  <si>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</si>
  <si>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</si>
  <si>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Tulajdonosi kölcsönök kiadásai  </t>
  </si>
  <si>
    <t xml:space="preserve">Belföldi finanszírozás kiadásai 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</si>
  <si>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</si>
  <si>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</si>
  <si>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 </t>
  </si>
  <si>
    <t xml:space="preserve">ebből: fedezeti ügyletek nettó kiadásai </t>
  </si>
  <si>
    <t xml:space="preserve">Hitelek, kölcsönök törlesztése külföldi kormányoknak és nemzetközi szervezeteknek </t>
  </si>
  <si>
    <t xml:space="preserve">Hitelek, kölcsönök törlesztése külföldi pénzintézeteknek  </t>
  </si>
  <si>
    <t xml:space="preserve">Külföldi finanszírozás kiadásai  </t>
  </si>
  <si>
    <t xml:space="preserve">Váltókiadások 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</si>
  <si>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</si>
  <si>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</si>
  <si>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</si>
  <si>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</si>
  <si>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</si>
  <si>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</si>
  <si>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</si>
  <si>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</si>
  <si>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</si>
  <si>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</si>
  <si>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</si>
  <si>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</si>
  <si>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</si>
  <si>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</si>
  <si>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</si>
  <si>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</si>
  <si>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</si>
  <si>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</si>
  <si>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Ellátottak pénzbeli juttatásai  (K4)</t>
  </si>
  <si>
    <t xml:space="preserve">Egyéb működési célú kiadások (K5) </t>
  </si>
  <si>
    <t>Beruházások  (K6)</t>
  </si>
  <si>
    <t>Felújítások   (K7)</t>
  </si>
  <si>
    <t>Európai Uniós forrásból finanszírozott támogatással megvalósoló programok, projektek bevételei, kiadásai</t>
  </si>
  <si>
    <t>Ezer Ft-ban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</si>
  <si>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</si>
  <si>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</si>
  <si>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</si>
  <si>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</si>
  <si>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</si>
  <si>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</si>
  <si>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</si>
  <si>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</si>
  <si>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</si>
  <si>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</si>
  <si>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</si>
  <si>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</si>
  <si>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</si>
  <si>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</si>
  <si>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</si>
  <si>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</si>
  <si>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</si>
  <si>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</si>
  <si>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 (napi 8 órában foglalkoztatott)</t>
  </si>
  <si>
    <t>Teljes munkaidőben foglalkoztatott</t>
  </si>
  <si>
    <t>2019.</t>
  </si>
  <si>
    <t xml:space="preserve">Helyi önkormányzatok működésének általános támogatása  </t>
  </si>
  <si>
    <t>Települési önkormányzatok egyes köznevelési feladatainak támogatása</t>
  </si>
  <si>
    <t>ebből Települési önkormányzatok szociális feladatinak egyéb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</si>
  <si>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</si>
  <si>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</si>
  <si>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</si>
  <si>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</si>
  <si>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</si>
  <si>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</si>
  <si>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</si>
  <si>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</si>
  <si>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</si>
  <si>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</si>
  <si>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</si>
  <si>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</si>
  <si>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</si>
  <si>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</si>
  <si>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</si>
  <si>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</si>
  <si>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</si>
  <si>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</si>
  <si>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</si>
  <si>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</si>
  <si>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</si>
  <si>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 xml:space="preserve">Települési önkormányzatok kulturális feladatainak támogatása       </t>
  </si>
  <si>
    <t xml:space="preserve">Működési célú költségvetési támogatások és kiegészítő támogatások </t>
  </si>
  <si>
    <t xml:space="preserve">Elszámolásból származó bevételek </t>
  </si>
  <si>
    <t xml:space="preserve">Elvonások és befizetések bevételei       </t>
  </si>
  <si>
    <t xml:space="preserve">Működési célú garancia- és kezességvállalásból származó megtérülések államháztartáson belülről      </t>
  </si>
  <si>
    <t xml:space="preserve">ebből: központi költségvetési szervek      </t>
  </si>
  <si>
    <t xml:space="preserve">ebből: központi kezelésű előirányzatok      </t>
  </si>
  <si>
    <t xml:space="preserve">ebből: fejezeti kezelésű előirányzatok EU-s programokra és azok hazai társfinanszírozása     </t>
  </si>
  <si>
    <t xml:space="preserve">ebből: egyéb fejezeti kezelésű előirányzatok     </t>
  </si>
  <si>
    <t xml:space="preserve">ebből: társadalombiztosítás pénzügyi alapjai    </t>
  </si>
  <si>
    <t xml:space="preserve">ebből: elkülönített állami pénzalapok     </t>
  </si>
  <si>
    <t xml:space="preserve">ebből: helyi önkormányzatok és költségvetési szerveik      </t>
  </si>
  <si>
    <t xml:space="preserve">ebből: társulások és költségvetési szerveik    </t>
  </si>
  <si>
    <t xml:space="preserve">ebből: nemzetiségi önkormányzatok és költségvetési szerveik      </t>
  </si>
  <si>
    <t xml:space="preserve">ebből: térségi fejlesztési tanácsok és költségvetési szerveik     </t>
  </si>
  <si>
    <t xml:space="preserve">ebből: központi költségvetési szervek       </t>
  </si>
  <si>
    <t xml:space="preserve">ebből: fejezeti kezelésű előirányzatok EU-s programokra és azok hazai társfinanszírozása      </t>
  </si>
  <si>
    <t xml:space="preserve">ebből: egyéb fejezeti kezelésű előirányzatok      </t>
  </si>
  <si>
    <t xml:space="preserve">ebből: társadalombiztosítás pénzügyi alapjai      </t>
  </si>
  <si>
    <t xml:space="preserve">ebből: elkülönített állami pénzalapok       </t>
  </si>
  <si>
    <t xml:space="preserve">ebből: társulások és költségvetési szerveik      </t>
  </si>
  <si>
    <t xml:space="preserve">ebből: nemzetiségi önkormányzatok és költségvetési szerveik     </t>
  </si>
  <si>
    <t xml:space="preserve">ebből: térségi fejlesztési tanácsok és költségvetési szerveik      </t>
  </si>
  <si>
    <t xml:space="preserve">ebből: központi kezelésű előirányzatok       </t>
  </si>
  <si>
    <t xml:space="preserve">ebből: elkülönített állami pénzalapok      </t>
  </si>
  <si>
    <t xml:space="preserve">ebből: társulások és költségvetési szerveik       </t>
  </si>
  <si>
    <t xml:space="preserve">ebből: térségi fejlesztési tanácsok és költségvetési szerveik    </t>
  </si>
  <si>
    <t xml:space="preserve">Működési célú támogatások államháztartáson belülről </t>
  </si>
  <si>
    <t xml:space="preserve">Felhalmozási célú önkormányzati támogatások        </t>
  </si>
  <si>
    <t xml:space="preserve">Felhalmozási célú garancia- és kezességvállalásból származó megtérülések államháztartáson belülről       </t>
  </si>
  <si>
    <t xml:space="preserve">Felhalmozási célú visszatérítendő támogatások, kölcsönök visszatérülése államháztartáson belülről </t>
  </si>
  <si>
    <t xml:space="preserve">ebből: fejezeti kezelésű előirányzatok EU-s programokra és azok hazai társfinanszírozása       </t>
  </si>
  <si>
    <t xml:space="preserve">ebből: egyéb fejezeti kezelésű előirányzatok        </t>
  </si>
  <si>
    <t xml:space="preserve">ebből: társadalombiztosítás pénzügyi alapjai        </t>
  </si>
  <si>
    <t xml:space="preserve">ebből: elkülönített állami pénzalapok        </t>
  </si>
  <si>
    <t xml:space="preserve">ebből: helyi önkormányzatok és költségvetési szerveik        </t>
  </si>
  <si>
    <t xml:space="preserve">ebből: társulások és költségvetési szerveik        </t>
  </si>
  <si>
    <t xml:space="preserve">ebből: nemzetiségi önkormányzatok és költségvetési szerveik        </t>
  </si>
  <si>
    <t xml:space="preserve">ebből: térségi fejlesztési tanácsok és költségvetési szerveik       </t>
  </si>
  <si>
    <t xml:space="preserve">Felhalmozási célú visszatérítendő támogatások, kölcsönök igénybevétele államháztartáson belülről </t>
  </si>
  <si>
    <t xml:space="preserve">ebből: egyéb fejezeti kezelésű előirányzatok       </t>
  </si>
  <si>
    <t xml:space="preserve">ebből: helyi önkormányzatok és költségvetési szerveik       </t>
  </si>
  <si>
    <t xml:space="preserve">ebből: nemzetiségi önkormányzatok és költségvetési szerveik       </t>
  </si>
  <si>
    <t xml:space="preserve">ebből: térségi fejlesztési tanácsok és költségvetési szerveik        </t>
  </si>
  <si>
    <t xml:space="preserve">Egyéb felhalmozási célú támogatások bevételei államháztartáson belülről </t>
  </si>
  <si>
    <t xml:space="preserve">ebből: központi költségvetési szervek        </t>
  </si>
  <si>
    <t xml:space="preserve">ebből: társadalombiztosítás pénzügyi alapjai       </t>
  </si>
  <si>
    <t xml:space="preserve">Magánszemélyek jövedelemadói </t>
  </si>
  <si>
    <t>ebből: személyi jövedelemadó</t>
  </si>
  <si>
    <t xml:space="preserve">ebből: magánszemély jogviszonyának megszűnéséhez kapcsolódó egyes jövedelmek különadója </t>
  </si>
  <si>
    <t xml:space="preserve">ebből: termőföld bérbeadásából származó jövedelem utáni személyi jövedelemadó </t>
  </si>
  <si>
    <t>Társaságok jövedelemadói</t>
  </si>
  <si>
    <t xml:space="preserve">ebből: társasági adó     </t>
  </si>
  <si>
    <t xml:space="preserve">ebből: társas vállalkozások különadója     </t>
  </si>
  <si>
    <t xml:space="preserve">ebből: hitelintézetek és pénzügyi vállalkozások különadója    </t>
  </si>
  <si>
    <t xml:space="preserve">ebből: hiteintézeti járadék    </t>
  </si>
  <si>
    <t xml:space="preserve">ebből: pénzügyi szervezetek különadója    </t>
  </si>
  <si>
    <t xml:space="preserve">ebből: energiaellátók jövedelemadója     </t>
  </si>
  <si>
    <t xml:space="preserve">ebből: kisvállalati adó       </t>
  </si>
  <si>
    <t xml:space="preserve">ebből: kisadózó vállalkozások tételes adója     </t>
  </si>
  <si>
    <t xml:space="preserve">Jövedelemadók (=20+21)  </t>
  </si>
  <si>
    <t xml:space="preserve">Szociális hozzájárulási adó és járulékok </t>
  </si>
  <si>
    <t xml:space="preserve">ebből: szociális hozzájárulási adó     </t>
  </si>
  <si>
    <t xml:space="preserve">ebből: nyugdíjjárulék, egészségbiztosítási járulék, ide értve a megállapodás alapján fizetők járulékait is  </t>
  </si>
  <si>
    <t xml:space="preserve">ebből: korkedvezmény-biztosítási járulék   </t>
  </si>
  <si>
    <t xml:space="preserve">ebből: egészségbiztosítási és munkaerőpiaci járulék   </t>
  </si>
  <si>
    <t xml:space="preserve">ebből: egészségügyi szolgáltatási járulék  </t>
  </si>
  <si>
    <t xml:space="preserve">ebből: egyszerűsített közteherviselési hozzájárulás  </t>
  </si>
  <si>
    <t xml:space="preserve">ebből: biztosítotti nyugdíjjárulék, egészségbiztosítási járulék   </t>
  </si>
  <si>
    <t xml:space="preserve">ebből: megállapodás alapján fizetők járulékai </t>
  </si>
  <si>
    <t xml:space="preserve">ebből: munkáltatói táppénz hozzájárulás   </t>
  </si>
  <si>
    <t>Bérhez és foglalkoztatáshoz kapcsolódó adók</t>
  </si>
  <si>
    <t xml:space="preserve">ebből: szakképzési hozzájárulás    </t>
  </si>
  <si>
    <t xml:space="preserve">ebből: rehabilitációs hozzájárulás  </t>
  </si>
  <si>
    <t xml:space="preserve">ebből: egészségügyi hozzájárulás   </t>
  </si>
  <si>
    <t xml:space="preserve">ebből: egyszerűsített foglalkoztatás utáni közterhek   </t>
  </si>
  <si>
    <t xml:space="preserve">Immateriális javak értékesítése </t>
  </si>
  <si>
    <t xml:space="preserve">Ingatlanok értékesítése </t>
  </si>
  <si>
    <t>Egyéb tárgyi eszközök értékesítése</t>
  </si>
  <si>
    <t xml:space="preserve">Részesedések értékesítése </t>
  </si>
  <si>
    <t>Részesedések megszűnéséhez kapcsolódó bevételek</t>
  </si>
  <si>
    <t>2019. évre</t>
  </si>
  <si>
    <t xml:space="preserve">Készletértékesítés ellenértéke       </t>
  </si>
  <si>
    <t xml:space="preserve">Közvetített szolgáltatások ellenértéke </t>
  </si>
  <si>
    <t xml:space="preserve">ebből: vadászati jog bérbeadásból származó bevétel   </t>
  </si>
  <si>
    <t xml:space="preserve">ebből: önkormányzati vagyon üzemeltetéséből, koncesszióból származó bevétel   </t>
  </si>
  <si>
    <t xml:space="preserve">ebből: önkormányzati vagyon vagyonkezelésbe adásából származó bevétel    </t>
  </si>
  <si>
    <t xml:space="preserve">ebből: állami többségi tulajdonú vállalkozástól kapott osztalék      </t>
  </si>
  <si>
    <t xml:space="preserve">ebből: önkormányzati többségi tulajdonú vállalkozástól kapott osztalék      </t>
  </si>
  <si>
    <t xml:space="preserve"> - </t>
  </si>
  <si>
    <t xml:space="preserve">Bérleti és lízing díjak </t>
  </si>
  <si>
    <t xml:space="preserve">Gépjárműadók </t>
  </si>
  <si>
    <t xml:space="preserve">Pénzügyi monopóliumok nyereségét terhelő adók    </t>
  </si>
  <si>
    <t xml:space="preserve">Egyéb áruhasználati és szolgáltatási adók </t>
  </si>
  <si>
    <t xml:space="preserve">ebből: kulturális adó      </t>
  </si>
  <si>
    <t xml:space="preserve">ebből: baleseti adó     </t>
  </si>
  <si>
    <t xml:space="preserve">ebből: nukleáris létesítmények Központi Nukleáris Pénzügyi Alapba történő kötelező befizetései   </t>
  </si>
  <si>
    <t xml:space="preserve">ebből: környezetterhelési díj      </t>
  </si>
  <si>
    <t xml:space="preserve">ebből: környezetvédelmi termékdíj    </t>
  </si>
  <si>
    <t xml:space="preserve">ebből: bérfőzési szeszadó    </t>
  </si>
  <si>
    <t xml:space="preserve">ebből: szerencsejáték szervezési díj  </t>
  </si>
  <si>
    <t>ebből: tartózkodás után fizetett idegenforgalmi adó</t>
  </si>
  <si>
    <t xml:space="preserve">ebből: talajterhelési díj      </t>
  </si>
  <si>
    <t xml:space="preserve">ebből: vizkészletjárulék    </t>
  </si>
  <si>
    <t xml:space="preserve">ebből: állami vadászjegyek díjai  </t>
  </si>
  <si>
    <t xml:space="preserve">ebből: földvédelmi járulék     </t>
  </si>
  <si>
    <t xml:space="preserve">ebből: erdővédelmi járulék      </t>
  </si>
  <si>
    <t xml:space="preserve">ebből: halászati haszonbérleti díj    </t>
  </si>
  <si>
    <t xml:space="preserve">ebből: hulladéklerakási járulék    </t>
  </si>
  <si>
    <t xml:space="preserve">ebből: a távhőszolgáltatásról más hőellátásra áttérő által felhasznált hőmennyiség és annak előállítása során a pozitív előjelű széndioxid kibocsátási különbözet után fizetendő díj </t>
  </si>
  <si>
    <t xml:space="preserve">ebből: korábbi évek megszünt adónemei áthúzódó fizetéseiből befolyt bevételek       </t>
  </si>
  <si>
    <t xml:space="preserve">ebből: részesedések értékesítéséhez kapcsolódó realizált nyereség  </t>
  </si>
  <si>
    <t xml:space="preserve">ebből: hitelviszonyt megtestesítő értékpapírok értékesítési nyeresége    </t>
  </si>
  <si>
    <t xml:space="preserve">ebből: hitelviszonyt megtestesítő értékpapírok kibocsátási nyeresége  </t>
  </si>
  <si>
    <t xml:space="preserve">ebből: valuta és deviza eszközök realizált árfolyamnyeresége   </t>
  </si>
  <si>
    <t xml:space="preserve">Egyéb pénzügyi műveletek bevételei </t>
  </si>
  <si>
    <t xml:space="preserve">Kamatbevételek </t>
  </si>
  <si>
    <t xml:space="preserve">ebből: államháztartáson belül       </t>
  </si>
  <si>
    <t xml:space="preserve">ebből: befektetési jegyek kamatbevételei      </t>
  </si>
  <si>
    <t xml:space="preserve">ebből: fedezeti ügyletek kamatbevételei   </t>
  </si>
  <si>
    <t xml:space="preserve">Általános forgalmi adó visszatérítése      </t>
  </si>
  <si>
    <t xml:space="preserve">Kiszámlázott általános forgalmi adó    </t>
  </si>
  <si>
    <t xml:space="preserve">Ellátási díjak    </t>
  </si>
  <si>
    <t xml:space="preserve">ebből: egyéb részesedések után kapott osztalék      </t>
  </si>
  <si>
    <t>Önkormányzatok működési támogatásai</t>
  </si>
  <si>
    <t xml:space="preserve">ebből: építményadó    </t>
  </si>
  <si>
    <t xml:space="preserve">ebből: épület után fizetett idegenforgalmi adó   </t>
  </si>
  <si>
    <t xml:space="preserve">ebből: magánszemélyek kommunális adója    </t>
  </si>
  <si>
    <t xml:space="preserve">ebből: telekadó   </t>
  </si>
  <si>
    <t xml:space="preserve">ebből: cégautóadó    </t>
  </si>
  <si>
    <t xml:space="preserve">ebből: közművezetékek adója  </t>
  </si>
  <si>
    <t xml:space="preserve">ebből: öröklési és ajándékozási illeték   </t>
  </si>
  <si>
    <t>Értékesítési és forgalmi adók</t>
  </si>
  <si>
    <t xml:space="preserve">ebből: általános forgalmi adó    </t>
  </si>
  <si>
    <t xml:space="preserve">ebből: távközlési ágazatot terhelő különadó  </t>
  </si>
  <si>
    <t xml:space="preserve">ebből: kiskereskedői ágazatot terhelő különadó   </t>
  </si>
  <si>
    <t xml:space="preserve">ebből: energia ágazatot terhelő különadó  </t>
  </si>
  <si>
    <t xml:space="preserve">ebből: bank- és biztosítási ágazatot terhelő különadó     </t>
  </si>
  <si>
    <t xml:space="preserve">ebből: visszterhes vagyonátruházási illeték  </t>
  </si>
  <si>
    <t xml:space="preserve">ebből: állandó jeleggel végzett iparűzési tevékenység után fizetett helyi iparűzési adó </t>
  </si>
  <si>
    <t xml:space="preserve">ebből: ideiglenes jeleggel végzett tevékenység után fizetett helyi iparűzési adó     </t>
  </si>
  <si>
    <t xml:space="preserve">ebből: innovációs járulék  </t>
  </si>
  <si>
    <t xml:space="preserve">ebből: egyszerűsített vállalkozási adó  </t>
  </si>
  <si>
    <t>ebből: gyógyszer forgalmazási jogosultak befizetései [2006. évi XCVIII. tv. 36. § (1) bek.]</t>
  </si>
  <si>
    <t>ebből: gyógyszer nagykereskedést végzők befizetései [2006. évi XCVIII. tv. 36. § (2) bek.]</t>
  </si>
  <si>
    <t>ebből: gyógyszergyártók 10 %-os befizetési kötelezettsége (2006.évi XCVIII. tv. 40/A. §. (1) bekezdése)</t>
  </si>
  <si>
    <t>ebből: gyógyszer és gyógyászati segédeszköz ismertetés utáni befizetések [2006. évi XCVIII. tv. 36. § (4) bek.]</t>
  </si>
  <si>
    <t xml:space="preserve">ebből: gyógyszertámogatás többletének sávos kockázatviseléséből származó bevételek [2006. évi XCVIII. tv. 42. § ] </t>
  </si>
  <si>
    <t xml:space="preserve">ebből: népegészségügyi termékadó  </t>
  </si>
  <si>
    <t>ebből: dohányipari vállalkozások egészségügyi hozzájárulása</t>
  </si>
  <si>
    <t xml:space="preserve">ebből: távközlési adó </t>
  </si>
  <si>
    <t xml:space="preserve">ebből: pénzügyi tranzakciós illeték </t>
  </si>
  <si>
    <t xml:space="preserve">ebből: biztosítási adó </t>
  </si>
  <si>
    <t>ebből: reklámadó</t>
  </si>
  <si>
    <t xml:space="preserve">ebből: a kollektív befektetési formákról és kezelőikről, valamint egyes pénzügyi tárgyú törvények módosításáról szóló 2014. évi XVI. törvény szerinti forgalmazó és a befektetési alap különadója </t>
  </si>
  <si>
    <t xml:space="preserve">Fogyasztási adók </t>
  </si>
  <si>
    <t xml:space="preserve">ebből: jövedéki adó       </t>
  </si>
  <si>
    <t xml:space="preserve">ebből: regisztrációs adó   </t>
  </si>
  <si>
    <t xml:space="preserve">ebből: energiaadó  </t>
  </si>
  <si>
    <t xml:space="preserve">Termékek és szolgáltatások adói </t>
  </si>
  <si>
    <t xml:space="preserve">Egyéb közhatalmi bevételek </t>
  </si>
  <si>
    <t>ebből: egyéb települési adók</t>
  </si>
  <si>
    <t xml:space="preserve">ebből: cégnyílvántartás bevételei   </t>
  </si>
  <si>
    <t xml:space="preserve">ebből: eljárási illetékek     </t>
  </si>
  <si>
    <t xml:space="preserve">ebből: igazgatási szolgáltatási díjak   </t>
  </si>
  <si>
    <t xml:space="preserve">ebből: felügyeleti díjak    </t>
  </si>
  <si>
    <t xml:space="preserve">ebből:ebrendészeti hozzájárulás   </t>
  </si>
  <si>
    <t xml:space="preserve">ebből: mezőgazdasági termelést érintő időjárási és más természeti kockázatok kezeléséről szóló törvény szerinti kárenyhítési hozzájárulás </t>
  </si>
  <si>
    <t xml:space="preserve">ebből: környezetvédelmi bírság     </t>
  </si>
  <si>
    <t xml:space="preserve">ebből: természetvédelmi bírság      </t>
  </si>
  <si>
    <t xml:space="preserve">ebből: műemlékvédelmi bírság      </t>
  </si>
  <si>
    <t xml:space="preserve">ebből: építésügyi bírság     </t>
  </si>
  <si>
    <t xml:space="preserve">ebből: szabálysértési pénz- és helyszíni bírság és a közlekedési szabályszegések után kiszabott közigazgatási bírság helyi önkormányzatot megillető része   </t>
  </si>
  <si>
    <t xml:space="preserve">ebből: egyéb bírság      </t>
  </si>
  <si>
    <t>ebből: vagyoni típusú települési adók</t>
  </si>
  <si>
    <t xml:space="preserve">ebből: jövedelmi típusú települési adók </t>
  </si>
  <si>
    <t xml:space="preserve">Üzemeltetési anyagok beszerzése       </t>
  </si>
  <si>
    <t xml:space="preserve">ebből: szociális hozzájárulási adó        </t>
  </si>
  <si>
    <t xml:space="preserve">ebből: rehabilitációs hozzájárulás       </t>
  </si>
  <si>
    <t xml:space="preserve">ebből: korkedvezmény-biztosítási járulék       </t>
  </si>
  <si>
    <t xml:space="preserve">ebből: egészségügyi hozzájárulás      </t>
  </si>
  <si>
    <t xml:space="preserve">ebből: táppénz hozzájárulás      </t>
  </si>
  <si>
    <t xml:space="preserve">Munkaadókat terhelő járulékok és szociális hozzájárulási adó      </t>
  </si>
  <si>
    <t xml:space="preserve">Személyi juttatások  </t>
  </si>
  <si>
    <t xml:space="preserve">Külső személyi juttatások </t>
  </si>
  <si>
    <t xml:space="preserve">Egyéb külső személyi juttatások    </t>
  </si>
  <si>
    <t xml:space="preserve">Választott tisztségviselők juttatásai </t>
  </si>
  <si>
    <t xml:space="preserve">Törvény szerinti illetmények, munkabérek  </t>
  </si>
  <si>
    <t xml:space="preserve">Normatív jutalmak    </t>
  </si>
  <si>
    <t xml:space="preserve">Céljuttatás, projektprémium    </t>
  </si>
  <si>
    <t xml:space="preserve">Készenléti, ügyeleti, helyettesítési díj, túlóra, túlszolgálat   </t>
  </si>
  <si>
    <t xml:space="preserve">Végkielégítés        </t>
  </si>
  <si>
    <t xml:space="preserve">Jubileumi jutalom  </t>
  </si>
  <si>
    <t xml:space="preserve">Béren kívüli juttatások   </t>
  </si>
  <si>
    <t xml:space="preserve">Ruházati költségtérítés  </t>
  </si>
  <si>
    <t xml:space="preserve">Közlekedési költségtérítés   </t>
  </si>
  <si>
    <t xml:space="preserve">Egyéb költségtérítések   </t>
  </si>
  <si>
    <t xml:space="preserve">Lakhatási támogatások   </t>
  </si>
  <si>
    <t xml:space="preserve">Szociális támogatások     </t>
  </si>
  <si>
    <t xml:space="preserve">ebből:biztosítási díjak     </t>
  </si>
  <si>
    <t xml:space="preserve">Szakmai tevékenységet segítő szolgáltatások  </t>
  </si>
  <si>
    <t xml:space="preserve">ebből: államháztartáson belül  </t>
  </si>
  <si>
    <t xml:space="preserve">Karbantartási, kisjavítási szolgáltatások  </t>
  </si>
  <si>
    <t xml:space="preserve">Vásárolt élelmezés  </t>
  </si>
  <si>
    <t>ebből: Villamos energia</t>
  </si>
  <si>
    <t>ebből: Gázdíj</t>
  </si>
  <si>
    <t>ebből: Víz- és csatornadíj</t>
  </si>
  <si>
    <t>ebből: Biztosítási díjak</t>
  </si>
  <si>
    <t>ebből: Más egyéb szolgáltatás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</si>
  <si>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</si>
  <si>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</si>
  <si>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</si>
  <si>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</si>
  <si>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</si>
  <si>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</si>
  <si>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</si>
  <si>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</si>
  <si>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</si>
  <si>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</si>
  <si>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</si>
  <si>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</si>
  <si>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</si>
  <si>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</si>
  <si>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</si>
  <si>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</si>
  <si>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</si>
  <si>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ebből: fedezeti ügyletek nettó kiadásai</t>
  </si>
  <si>
    <t xml:space="preserve">Tulajdonosi kölcsönök kiadásai </t>
  </si>
  <si>
    <t xml:space="preserve">Rövid lejáratú tulajdonosi kölcsönök kiadásai </t>
  </si>
  <si>
    <t xml:space="preserve">Hosszú lejáratú tulajdonosi kölcsönök kiadásai </t>
  </si>
  <si>
    <t>Központi, irányító szervi támogatások folyósítása</t>
  </si>
  <si>
    <t xml:space="preserve">Belföldi értékpapírok kiadásai </t>
  </si>
  <si>
    <t xml:space="preserve">Éven túli lejáratú belföldi értékpapírok beváltása  </t>
  </si>
  <si>
    <t xml:space="preserve">Belföldi kötvények beváltása </t>
  </si>
  <si>
    <t xml:space="preserve">ebből: kárpótlási jegyek </t>
  </si>
  <si>
    <t xml:space="preserve">Befektetési célú belföldi értékpapírok vásárlása </t>
  </si>
  <si>
    <t xml:space="preserve">Éven belüli lejáratú belföldi értékpapírok beváltása  </t>
  </si>
  <si>
    <t xml:space="preserve">Kincstárjegyek beváltása </t>
  </si>
  <si>
    <t xml:space="preserve">ebből: befektetési jegyek </t>
  </si>
  <si>
    <t xml:space="preserve">Forgatási célú belföldi értékpapírok vásárlása  </t>
  </si>
  <si>
    <t xml:space="preserve">Hosszú lejáratú hitelek, kölcsönök törlesztése pénzügyi vállalkozásnak  </t>
  </si>
  <si>
    <t xml:space="preserve">Likviditási célú hitelek, kölcsönök törlesztése pénzügyi vállalkozásnak </t>
  </si>
  <si>
    <t xml:space="preserve">Rövid lejáratú hitelek, kölcsönök törlesztése pénzügyi vállalkozásnak  </t>
  </si>
  <si>
    <t xml:space="preserve">Költségvetési kiadások </t>
  </si>
  <si>
    <t xml:space="preserve">Egyéb felhalmozási célú kiadások  </t>
  </si>
  <si>
    <t xml:space="preserve">ebből: egyéb külföldiek        </t>
  </si>
  <si>
    <t xml:space="preserve">ebből: kormányok és nemzetközi szervezetek        </t>
  </si>
  <si>
    <t xml:space="preserve">ebből:önkormányzati többségi tulajdonú nem pénzügyi vállalkozások        </t>
  </si>
  <si>
    <t xml:space="preserve">ebből: egyéb vállalkozások        </t>
  </si>
  <si>
    <t xml:space="preserve">ebből: állami többségi tulajdonú nem pénzügyi vállalkozások        </t>
  </si>
  <si>
    <t xml:space="preserve">ebből: pénzügyi vállalkozások        </t>
  </si>
  <si>
    <t xml:space="preserve">ebből: egyéb civil szervezetek        </t>
  </si>
  <si>
    <t xml:space="preserve">ebből: háztartások        </t>
  </si>
  <si>
    <t xml:space="preserve">ebből: nonprofit gazdasági társaságok        </t>
  </si>
  <si>
    <t xml:space="preserve">ebből: egyházi jogi személyek        </t>
  </si>
  <si>
    <t xml:space="preserve">Egyéb felhalmozási célú támogatások államháztartáson kívülre </t>
  </si>
  <si>
    <t xml:space="preserve">Egyéb szolgáltatások      </t>
  </si>
  <si>
    <t xml:space="preserve">Társadalombiztosítási ellátások        </t>
  </si>
  <si>
    <t xml:space="preserve">Dologi kiadások         </t>
  </si>
  <si>
    <t xml:space="preserve">Különféle befizetések és egyéb dologi kiadások         </t>
  </si>
  <si>
    <t xml:space="preserve">Egyéb dologi kiadások        </t>
  </si>
  <si>
    <t xml:space="preserve">ebből: deviza kötelezettségek realizált árfolyamvesztesége        </t>
  </si>
  <si>
    <t xml:space="preserve">ebből: hitelviszonyt megtestesítő értékpapírok árfolyamkülönbözete        </t>
  </si>
  <si>
    <t xml:space="preserve">Családi támogatások         </t>
  </si>
  <si>
    <t xml:space="preserve">ebből: családi pótlék        </t>
  </si>
  <si>
    <t xml:space="preserve">Szolgáltatási kiadások         </t>
  </si>
  <si>
    <t xml:space="preserve">Kiküldetések kiadásai        </t>
  </si>
  <si>
    <t xml:space="preserve">Reklám- és propagandakiadások        </t>
  </si>
  <si>
    <t xml:space="preserve">Kiküldetések, reklám- és propagandakiadások 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</si>
  <si>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</si>
  <si>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</si>
  <si>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</t>
  </si>
  <si>
    <t xml:space="preserve">ebből: államháztartáson belül        </t>
  </si>
  <si>
    <t xml:space="preserve">ebből: fedezeti ügyletek kamatkiadásai        </t>
  </si>
  <si>
    <t xml:space="preserve">Egyéb pénzügyi műveletek kiadásai          </t>
  </si>
  <si>
    <t xml:space="preserve">ebből: valuta, deviza eszközök realizált árfolyamvesztesége        </t>
  </si>
  <si>
    <t xml:space="preserve">ebből: anyasági támogatás        </t>
  </si>
  <si>
    <t xml:space="preserve">ebből: gyermekgondozási segély        </t>
  </si>
  <si>
    <t xml:space="preserve">ebből: gyermeknevelési támogatás        </t>
  </si>
  <si>
    <t xml:space="preserve">ebből: gyermekek születésével kapcsolatos szabadság megtérítése        </t>
  </si>
  <si>
    <t xml:space="preserve">ebből: életkezdési támogatás        </t>
  </si>
  <si>
    <t xml:space="preserve">ebből: otthonteremtési támogatás        </t>
  </si>
  <si>
    <t xml:space="preserve">ebből: gyermektartásdíj megelőlegezése        </t>
  </si>
  <si>
    <t xml:space="preserve">ebből: GYES-en és GYED-en lévők hallgatói hitelének célzott támogatása a Gyvt. 161/T. § (1) bekezdése szerinti támogatás kivételével </t>
  </si>
  <si>
    <t xml:space="preserve">ebből: óvodáztatási támogatás [Gyvt. 20/C. §]        </t>
  </si>
  <si>
    <t xml:space="preserve">ebből:  az egyéb pénzbeli és természetbeni gyermekvédelmi támogatások         </t>
  </si>
  <si>
    <t xml:space="preserve">Pénzbeli kárpótlások, kártérítések        </t>
  </si>
  <si>
    <t xml:space="preserve">Betegséggel kapcsolatos (nem társadalombiztosítási) ellátások  </t>
  </si>
  <si>
    <t xml:space="preserve">ebből: kormányhivatalok által folyósított ápolási díj </t>
  </si>
  <si>
    <t xml:space="preserve">ebből: fogyatékossági támogatás és vakok személyi járadéka        </t>
  </si>
  <si>
    <t xml:space="preserve">ebből: helyi megállapítású ápolási díj </t>
  </si>
  <si>
    <t xml:space="preserve">ebből: mozgáskorlátozottak szerzési és átalakítási támogatása        </t>
  </si>
  <si>
    <t xml:space="preserve">ebből: megváltozott munkaképességűek illetve egészségkárosodottak kereset-kiegészítése        </t>
  </si>
  <si>
    <t xml:space="preserve">ebből: kormányhivatalok által folyósított közgyógyellátás [Szoctv.50.§ (1)-(2) bekezdése] </t>
  </si>
  <si>
    <t xml:space="preserve">ebből: cukorbetegek támogatása        </t>
  </si>
  <si>
    <t xml:space="preserve">ebből: helyi megállapítású közgyógyellátás [Szoctv.50.§ (3) bekezdése]  </t>
  </si>
  <si>
    <t xml:space="preserve">ebből: egészségügyi szolgáltatási jogosultságra való jogosultság szociális rászorultság alapján [Szoctv. 54. §-a] </t>
  </si>
  <si>
    <t xml:space="preserve">Foglalkoztatással, munkanélküliséggel kapcsolatos ellátások 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</si>
  <si>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</t>
  </si>
  <si>
    <t xml:space="preserve">ebből: korhatár előtti ellátás és a fegyveres testületek volt tagjai szolgálati járandósága        </t>
  </si>
  <si>
    <t xml:space="preserve">ebből: munkáltatói befizetésből finanszírozott korengedményes nyugdíj        </t>
  </si>
  <si>
    <t xml:space="preserve">ebből: átmeneti bányászjáradék        </t>
  </si>
  <si>
    <t xml:space="preserve">ebből: szénjárandóság pénzbeli megváltása        </t>
  </si>
  <si>
    <t xml:space="preserve">ebből: mecseki bányászatban munkát végzők bányászati kereset-kiegészítése        </t>
  </si>
  <si>
    <t xml:space="preserve">ebből: mezőgazdasági járadék        </t>
  </si>
  <si>
    <t xml:space="preserve">ebből: foglalkoztatást helyettesítő támogatás [Szoctv. 35. § (1) bek.]        </t>
  </si>
  <si>
    <t xml:space="preserve">ebből: polgármesterek korhatár előtti ellátása         </t>
  </si>
  <si>
    <t xml:space="preserve">Lakhatással kapcsolatos ellátások  </t>
  </si>
  <si>
    <t xml:space="preserve">ebből: hozzájárulás a lakossági energiaköltségekhez        </t>
  </si>
  <si>
    <t xml:space="preserve">ebből: lakbértámogatás        </t>
  </si>
  <si>
    <t xml:space="preserve">ebből: lakásfenntartási támogatás [Szoctv. 38. § (1) bek. a) és b) pontok]         </t>
  </si>
  <si>
    <t xml:space="preserve">ebből: adósságcsökkentési támogatás [Szoctv. 55/A. § 1. bek. b) pont]        </t>
  </si>
  <si>
    <t xml:space="preserve">ebből: természetben nyújtott lakásfenntartási támogatás [Szoctv. 47.§ (1) bek. b) pont]        </t>
  </si>
  <si>
    <t xml:space="preserve">ebből: adósságkezelési szolgáltatás keretében gáz-vagy áram fogyasztást mérő készülék biztosítása [Szoctv. 55/A. § (3) bek.]        </t>
  </si>
  <si>
    <t>Rovat száma</t>
  </si>
  <si>
    <t>ebből Szociális étkezés támogatása</t>
  </si>
  <si>
    <t>ebből: Mindazok, amelyek nem számolhatók el szakmai anyagnak</t>
  </si>
  <si>
    <t>ebből: Hajtó- és kenőanyagok</t>
  </si>
  <si>
    <t>Részmunkaidőben foglalkoztatot (napi 4 óra)</t>
  </si>
  <si>
    <t>összevont bevételek és kiadások, kötelező, önként vállalt és államigazgatási feladatok szerinti megoszlásban</t>
  </si>
  <si>
    <t xml:space="preserve"> Forintban</t>
  </si>
  <si>
    <t>ebből szünidei étkeztetés</t>
  </si>
  <si>
    <t>Szerszámok brigádnak</t>
  </si>
  <si>
    <t>Ft-ban</t>
  </si>
  <si>
    <t>2020. évre</t>
  </si>
  <si>
    <t>2017. év</t>
  </si>
  <si>
    <t>adatok: Forintban</t>
  </si>
  <si>
    <t>forintban</t>
  </si>
  <si>
    <t>2020.</t>
  </si>
  <si>
    <t>Murga Község Önkormányzata</t>
  </si>
  <si>
    <t>ebből falugondnoki szolgálat</t>
  </si>
  <si>
    <t>ebből: Postaköltség</t>
  </si>
  <si>
    <t>ebből: Pénzügyi szolgáltatás</t>
  </si>
  <si>
    <t>ebből: foglalkozás egészségügy</t>
  </si>
  <si>
    <t>rendezési terv</t>
  </si>
  <si>
    <t>játszótérre játékok</t>
  </si>
  <si>
    <t>közterületre padok, virágtartók</t>
  </si>
  <si>
    <t>Murga Község Önkormányzat  középtávú terve (Áht. 29/A.§)</t>
  </si>
  <si>
    <t>Murga Község Önkormányzata  engedélyezett létszámkerete</t>
  </si>
  <si>
    <t>Murga Község Önkormányzata közfoglalkoztatási engedélyezett létszámkerete</t>
  </si>
  <si>
    <t>Murga Község  Önkormányzat adósságot keletkeztető ügyleteiből eredő fizetési kötelezettségének bemutatása</t>
  </si>
  <si>
    <t>Módosított</t>
  </si>
  <si>
    <t xml:space="preserve">Eredeti / módosítottelőirányzat </t>
  </si>
  <si>
    <t>2. melléklet az 1/2017.(II.23.) önkormányzati rendelethez</t>
  </si>
  <si>
    <t>3. melléklet az 1/2017.(II.23.) önkormányzati rendelethez</t>
  </si>
  <si>
    <t>5. melléklet az 1/2017.(II.23.) önkormányzati rendelethez</t>
  </si>
  <si>
    <t xml:space="preserve">                                                          6. melléklet az 1/2017.(II.23.) önkormányzati rendelethez</t>
  </si>
  <si>
    <t>7. melléklet az 1/2017.(II.23.) önkormányzati rendelethez</t>
  </si>
  <si>
    <t xml:space="preserve">                                                            8. melléklet az 1/2017.(II.23.) önkormányzati rendelethez</t>
  </si>
  <si>
    <t>9. melléklet az 1/2017.(II.23.) önkormányzati rendelethez</t>
  </si>
  <si>
    <t>10. melléklet az 1/2017.(II.23.) önkormányzati rendelethez</t>
  </si>
  <si>
    <t>11. melléklet az 1/2017.(II.23.) önkormányzati rendelethez</t>
  </si>
  <si>
    <t>12. melléklet az 1/2017.(II.23.) önkormányzati rendelethez</t>
  </si>
  <si>
    <t>13. melléklet az 1/2017.(II.23.) önkormányzati rendelethez</t>
  </si>
  <si>
    <t>14. melléklet az 1/2017.(II.23.)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</si>
</sst>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1" applyNumberFormat="0" applyAlignment="0" applyProtection="0"/>
    <xf numFmtId="0" fontId="5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62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0" borderId="7" applyNumberFormat="0" applyFon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6" borderId="1" applyNumberFormat="0" applyAlignment="0" applyProtection="0"/>
    <xf numFmtId="9" fontId="1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9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9" fillId="29" borderId="10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vertical="center"/>
    </xf>
    <xf numFmtId="0" fontId="13" fillId="32" borderId="0" xfId="0" applyFont="1" applyFill="1" applyAlignment="1">
      <alignment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23" fillId="29" borderId="11" xfId="0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4" fillId="0" borderId="0" xfId="59" applyFont="1" applyAlignment="1">
      <alignment/>
      <protection/>
    </xf>
    <xf numFmtId="0" fontId="24" fillId="30" borderId="14" xfId="59" applyFont="1" applyFill="1" applyBorder="1" applyAlignment="1">
      <alignment/>
      <protection/>
    </xf>
    <xf numFmtId="0" fontId="26" fillId="30" borderId="0" xfId="59" applyFont="1" applyFill="1" applyBorder="1" applyAlignment="1">
      <alignment/>
      <protection/>
    </xf>
    <xf numFmtId="3" fontId="27" fillId="30" borderId="0" xfId="59" applyNumberFormat="1" applyFont="1" applyFill="1" applyBorder="1" applyAlignment="1">
      <alignment/>
      <protection/>
    </xf>
    <xf numFmtId="3" fontId="28" fillId="30" borderId="0" xfId="59" applyNumberFormat="1" applyFont="1" applyFill="1" applyBorder="1" applyAlignment="1">
      <alignment/>
      <protection/>
    </xf>
    <xf numFmtId="3" fontId="26" fillId="30" borderId="15" xfId="58" applyNumberFormat="1" applyFont="1" applyFill="1" applyBorder="1" applyAlignment="1">
      <alignment horizontal="center" vertical="center" wrapText="1"/>
      <protection/>
    </xf>
    <xf numFmtId="3" fontId="26" fillId="30" borderId="16" xfId="58" applyNumberFormat="1" applyFont="1" applyFill="1" applyBorder="1" applyAlignment="1">
      <alignment horizontal="center" vertical="center" wrapText="1"/>
      <protection/>
    </xf>
    <xf numFmtId="3" fontId="26" fillId="30" borderId="17" xfId="58" applyNumberFormat="1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0" fontId="30" fillId="0" borderId="18" xfId="57" applyFont="1" applyFill="1" applyBorder="1" applyAlignment="1">
      <alignment vertical="center"/>
      <protection/>
    </xf>
    <xf numFmtId="0" fontId="24" fillId="0" borderId="19" xfId="58" applyFont="1" applyBorder="1" applyAlignment="1">
      <alignment horizontal="left" vertical="center" wrapText="1"/>
      <protection/>
    </xf>
    <xf numFmtId="3" fontId="28" fillId="0" borderId="20" xfId="61" applyNumberFormat="1" applyFont="1" applyBorder="1" applyAlignment="1">
      <alignment vertical="center"/>
    </xf>
    <xf numFmtId="3" fontId="28" fillId="0" borderId="21" xfId="61" applyNumberFormat="1" applyFont="1" applyBorder="1" applyAlignment="1">
      <alignment vertical="center"/>
    </xf>
    <xf numFmtId="3" fontId="28" fillId="0" borderId="22" xfId="61" applyNumberFormat="1" applyFont="1" applyBorder="1" applyAlignment="1">
      <alignment vertical="center"/>
    </xf>
    <xf numFmtId="3" fontId="28" fillId="0" borderId="23" xfId="61" applyNumberFormat="1" applyFont="1" applyBorder="1" applyAlignment="1">
      <alignment vertical="center"/>
    </xf>
    <xf numFmtId="3" fontId="28" fillId="0" borderId="24" xfId="61" applyNumberFormat="1" applyFont="1" applyBorder="1" applyAlignment="1">
      <alignment vertical="center"/>
    </xf>
    <xf numFmtId="0" fontId="26" fillId="30" borderId="25" xfId="58" applyFont="1" applyFill="1" applyBorder="1" applyAlignment="1">
      <alignment horizontal="left" vertical="center"/>
      <protection/>
    </xf>
    <xf numFmtId="0" fontId="26" fillId="30" borderId="26" xfId="58" applyFont="1" applyFill="1" applyBorder="1" applyAlignment="1">
      <alignment horizontal="left" vertical="center"/>
      <protection/>
    </xf>
    <xf numFmtId="3" fontId="26" fillId="30" borderId="15" xfId="61" applyNumberFormat="1" applyFont="1" applyFill="1" applyBorder="1" applyAlignment="1">
      <alignment vertical="center"/>
    </xf>
    <xf numFmtId="3" fontId="26" fillId="30" borderId="16" xfId="61" applyNumberFormat="1" applyFont="1" applyFill="1" applyBorder="1" applyAlignment="1">
      <alignment vertical="center"/>
    </xf>
    <xf numFmtId="3" fontId="26" fillId="30" borderId="17" xfId="61" applyNumberFormat="1" applyFont="1" applyFill="1" applyBorder="1" applyAlignment="1">
      <alignment vertical="center"/>
    </xf>
    <xf numFmtId="0" fontId="28" fillId="0" borderId="0" xfId="59" applyFont="1" applyAlignment="1">
      <alignment/>
      <protection/>
    </xf>
    <xf numFmtId="3" fontId="28" fillId="0" borderId="27" xfId="61" applyNumberFormat="1" applyFont="1" applyBorder="1" applyAlignment="1">
      <alignment vertical="center"/>
    </xf>
    <xf numFmtId="0" fontId="24" fillId="0" borderId="0" xfId="59" applyFont="1" applyAlignment="1">
      <alignment/>
      <protection/>
    </xf>
    <xf numFmtId="3" fontId="28" fillId="0" borderId="28" xfId="61" applyNumberFormat="1" applyFont="1" applyBorder="1" applyAlignment="1">
      <alignment vertical="center"/>
    </xf>
    <xf numFmtId="0" fontId="24" fillId="0" borderId="0" xfId="58" applyFont="1" applyFill="1" applyBorder="1" applyAlignment="1">
      <alignment horizontal="left" vertical="center" wrapText="1"/>
      <protection/>
    </xf>
    <xf numFmtId="3" fontId="31" fillId="0" borderId="0" xfId="58" applyNumberFormat="1" applyFont="1" applyAlignment="1">
      <alignment/>
      <protection/>
    </xf>
    <xf numFmtId="3" fontId="27" fillId="0" borderId="0" xfId="66" applyNumberFormat="1" applyFont="1" applyAlignment="1">
      <alignment/>
    </xf>
    <xf numFmtId="179" fontId="28" fillId="0" borderId="0" xfId="66" applyNumberFormat="1" applyFont="1" applyAlignment="1">
      <alignment/>
    </xf>
    <xf numFmtId="3" fontId="28" fillId="0" borderId="0" xfId="59" applyNumberFormat="1" applyFont="1" applyAlignment="1">
      <alignment/>
      <protection/>
    </xf>
    <xf numFmtId="3" fontId="27" fillId="0" borderId="0" xfId="59" applyNumberFormat="1" applyFont="1" applyAlignment="1">
      <alignment/>
      <protection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0" xfId="0" applyFont="1" applyBorder="1" applyAlignment="1">
      <alignment/>
    </xf>
    <xf numFmtId="0" fontId="33" fillId="30" borderId="31" xfId="0" applyFont="1" applyFill="1" applyBorder="1" applyAlignment="1">
      <alignment horizontal="center"/>
    </xf>
    <xf numFmtId="0" fontId="33" fillId="30" borderId="31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3" fillId="30" borderId="32" xfId="0" applyFont="1" applyFill="1" applyBorder="1" applyAlignment="1">
      <alignment/>
    </xf>
    <xf numFmtId="0" fontId="33" fillId="30" borderId="33" xfId="0" applyFont="1" applyFill="1" applyBorder="1" applyAlignment="1">
      <alignment horizontal="center"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3" fontId="32" fillId="0" borderId="36" xfId="0" applyNumberFormat="1" applyFont="1" applyBorder="1" applyAlignment="1">
      <alignment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/>
    </xf>
    <xf numFmtId="0" fontId="32" fillId="0" borderId="38" xfId="0" applyFont="1" applyBorder="1" applyAlignment="1">
      <alignment/>
    </xf>
    <xf numFmtId="3" fontId="32" fillId="0" borderId="39" xfId="0" applyNumberFormat="1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/>
    </xf>
    <xf numFmtId="3" fontId="32" fillId="0" borderId="42" xfId="0" applyNumberFormat="1" applyFont="1" applyBorder="1" applyAlignment="1">
      <alignment/>
    </xf>
    <xf numFmtId="0" fontId="33" fillId="30" borderId="43" xfId="0" applyFont="1" applyFill="1" applyBorder="1" applyAlignment="1">
      <alignment/>
    </xf>
    <xf numFmtId="0" fontId="33" fillId="30" borderId="44" xfId="0" applyFont="1" applyFill="1" applyBorder="1" applyAlignment="1">
      <alignment/>
    </xf>
    <xf numFmtId="3" fontId="33" fillId="30" borderId="4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9" fillId="26" borderId="25" xfId="0" applyFont="1" applyFill="1" applyBorder="1" applyAlignment="1">
      <alignment horizontal="center"/>
    </xf>
    <xf numFmtId="0" fontId="39" fillId="26" borderId="46" xfId="0" applyFont="1" applyFill="1" applyBorder="1" applyAlignment="1">
      <alignment horizontal="center"/>
    </xf>
    <xf numFmtId="0" fontId="39" fillId="26" borderId="15" xfId="0" applyFont="1" applyFill="1" applyBorder="1" applyAlignment="1">
      <alignment horizontal="center"/>
    </xf>
    <xf numFmtId="0" fontId="39" fillId="26" borderId="16" xfId="0" applyFont="1" applyFill="1" applyBorder="1" applyAlignment="1">
      <alignment horizontal="center"/>
    </xf>
    <xf numFmtId="0" fontId="39" fillId="26" borderId="17" xfId="0" applyFont="1" applyFill="1" applyBorder="1" applyAlignment="1">
      <alignment horizontal="center"/>
    </xf>
    <xf numFmtId="0" fontId="39" fillId="26" borderId="4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48" xfId="0" applyNumberFormat="1" applyFont="1" applyBorder="1" applyAlignment="1">
      <alignment vertical="center" wrapText="1"/>
    </xf>
    <xf numFmtId="49" fontId="38" fillId="0" borderId="4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vertical="center"/>
    </xf>
    <xf numFmtId="3" fontId="37" fillId="0" borderId="50" xfId="0" applyNumberFormat="1" applyFont="1" applyBorder="1" applyAlignment="1">
      <alignment vertical="center"/>
    </xf>
    <xf numFmtId="3" fontId="37" fillId="0" borderId="51" xfId="0" applyNumberFormat="1" applyFont="1" applyBorder="1" applyAlignment="1">
      <alignment vertical="center"/>
    </xf>
    <xf numFmtId="3" fontId="37" fillId="0" borderId="52" xfId="0" applyNumberFormat="1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8" fillId="0" borderId="18" xfId="0" applyNumberFormat="1" applyFont="1" applyBorder="1" applyAlignment="1">
      <alignment vertical="center" wrapText="1"/>
    </xf>
    <xf numFmtId="49" fontId="38" fillId="0" borderId="53" xfId="0" applyNumberFormat="1" applyFont="1" applyBorder="1" applyAlignment="1">
      <alignment horizontal="center" vertical="center"/>
    </xf>
    <xf numFmtId="3" fontId="37" fillId="0" borderId="53" xfId="0" applyNumberFormat="1" applyFont="1" applyBorder="1" applyAlignment="1">
      <alignment vertical="center"/>
    </xf>
    <xf numFmtId="0" fontId="36" fillId="33" borderId="25" xfId="0" applyNumberFormat="1" applyFont="1" applyFill="1" applyBorder="1" applyAlignment="1">
      <alignment vertical="center" wrapText="1"/>
    </xf>
    <xf numFmtId="49" fontId="36" fillId="33" borderId="46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16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vertical="center"/>
    </xf>
    <xf numFmtId="3" fontId="41" fillId="33" borderId="47" xfId="0" applyNumberFormat="1" applyFont="1" applyFill="1" applyBorder="1" applyAlignment="1">
      <alignment vertical="center"/>
    </xf>
    <xf numFmtId="3" fontId="41" fillId="33" borderId="4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6" fillId="34" borderId="25" xfId="0" applyNumberFormat="1" applyFont="1" applyFill="1" applyBorder="1" applyAlignment="1">
      <alignment vertical="center" wrapText="1"/>
    </xf>
    <xf numFmtId="49" fontId="36" fillId="34" borderId="46" xfId="0" applyNumberFormat="1" applyFont="1" applyFill="1" applyBorder="1" applyAlignment="1">
      <alignment horizontal="center" vertical="center"/>
    </xf>
    <xf numFmtId="3" fontId="41" fillId="34" borderId="15" xfId="0" applyNumberFormat="1" applyFont="1" applyFill="1" applyBorder="1" applyAlignment="1">
      <alignment vertical="center"/>
    </xf>
    <xf numFmtId="3" fontId="41" fillId="34" borderId="16" xfId="0" applyNumberFormat="1" applyFont="1" applyFill="1" applyBorder="1" applyAlignment="1">
      <alignment vertical="center"/>
    </xf>
    <xf numFmtId="3" fontId="41" fillId="34" borderId="17" xfId="0" applyNumberFormat="1" applyFont="1" applyFill="1" applyBorder="1" applyAlignment="1">
      <alignment vertical="center"/>
    </xf>
    <xf numFmtId="3" fontId="41" fillId="34" borderId="47" xfId="0" applyNumberFormat="1" applyFont="1" applyFill="1" applyBorder="1" applyAlignment="1">
      <alignment vertical="center"/>
    </xf>
    <xf numFmtId="3" fontId="41" fillId="34" borderId="46" xfId="0" applyNumberFormat="1" applyFont="1" applyFill="1" applyBorder="1" applyAlignment="1">
      <alignment vertical="center"/>
    </xf>
    <xf numFmtId="0" fontId="42" fillId="0" borderId="48" xfId="0" applyNumberFormat="1" applyFont="1" applyBorder="1" applyAlignment="1">
      <alignment vertical="center" wrapText="1"/>
    </xf>
    <xf numFmtId="0" fontId="42" fillId="0" borderId="18" xfId="0" applyNumberFormat="1" applyFont="1" applyBorder="1" applyAlignment="1">
      <alignment vertical="center" wrapText="1"/>
    </xf>
    <xf numFmtId="3" fontId="37" fillId="0" borderId="28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42" fillId="0" borderId="55" xfId="0" applyNumberFormat="1" applyFont="1" applyBorder="1" applyAlignment="1">
      <alignment vertical="center" wrapText="1"/>
    </xf>
    <xf numFmtId="3" fontId="37" fillId="0" borderId="23" xfId="0" applyNumberFormat="1" applyFont="1" applyBorder="1" applyAlignment="1">
      <alignment vertical="center"/>
    </xf>
    <xf numFmtId="3" fontId="37" fillId="0" borderId="56" xfId="0" applyNumberFormat="1" applyFont="1" applyBorder="1" applyAlignment="1">
      <alignment vertical="center"/>
    </xf>
    <xf numFmtId="3" fontId="37" fillId="0" borderId="57" xfId="0" applyNumberFormat="1" applyFont="1" applyBorder="1" applyAlignment="1">
      <alignment vertical="center"/>
    </xf>
    <xf numFmtId="3" fontId="37" fillId="0" borderId="58" xfId="0" applyNumberFormat="1" applyFont="1" applyBorder="1" applyAlignment="1">
      <alignment vertical="center"/>
    </xf>
    <xf numFmtId="3" fontId="37" fillId="0" borderId="5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35" borderId="25" xfId="0" applyNumberFormat="1" applyFont="1" applyFill="1" applyBorder="1" applyAlignment="1">
      <alignment vertical="center" wrapText="1"/>
    </xf>
    <xf numFmtId="49" fontId="36" fillId="35" borderId="46" xfId="0" applyNumberFormat="1" applyFont="1" applyFill="1" applyBorder="1" applyAlignment="1">
      <alignment horizontal="center" vertical="center"/>
    </xf>
    <xf numFmtId="3" fontId="41" fillId="35" borderId="15" xfId="0" applyNumberFormat="1" applyFont="1" applyFill="1" applyBorder="1" applyAlignment="1">
      <alignment vertical="center"/>
    </xf>
    <xf numFmtId="3" fontId="41" fillId="35" borderId="16" xfId="0" applyNumberFormat="1" applyFont="1" applyFill="1" applyBorder="1" applyAlignment="1">
      <alignment vertical="center"/>
    </xf>
    <xf numFmtId="3" fontId="41" fillId="35" borderId="17" xfId="0" applyNumberFormat="1" applyFont="1" applyFill="1" applyBorder="1" applyAlignment="1">
      <alignment vertical="center"/>
    </xf>
    <xf numFmtId="3" fontId="41" fillId="35" borderId="47" xfId="0" applyNumberFormat="1" applyFont="1" applyFill="1" applyBorder="1" applyAlignment="1">
      <alignment vertical="center"/>
    </xf>
    <xf numFmtId="3" fontId="41" fillId="35" borderId="46" xfId="0" applyNumberFormat="1" applyFont="1" applyFill="1" applyBorder="1" applyAlignment="1">
      <alignment vertical="center"/>
    </xf>
    <xf numFmtId="0" fontId="36" fillId="34" borderId="60" xfId="0" applyNumberFormat="1" applyFont="1" applyFill="1" applyBorder="1" applyAlignment="1">
      <alignment vertical="center" wrapText="1"/>
    </xf>
    <xf numFmtId="49" fontId="36" fillId="34" borderId="61" xfId="0" applyNumberFormat="1" applyFont="1" applyFill="1" applyBorder="1" applyAlignment="1">
      <alignment horizontal="center" vertical="center"/>
    </xf>
    <xf numFmtId="3" fontId="41" fillId="34" borderId="62" xfId="0" applyNumberFormat="1" applyFont="1" applyFill="1" applyBorder="1" applyAlignment="1">
      <alignment vertical="center"/>
    </xf>
    <xf numFmtId="3" fontId="41" fillId="34" borderId="63" xfId="0" applyNumberFormat="1" applyFont="1" applyFill="1" applyBorder="1" applyAlignment="1">
      <alignment vertical="center"/>
    </xf>
    <xf numFmtId="3" fontId="41" fillId="34" borderId="64" xfId="0" applyNumberFormat="1" applyFont="1" applyFill="1" applyBorder="1" applyAlignment="1">
      <alignment vertical="center"/>
    </xf>
    <xf numFmtId="3" fontId="41" fillId="34" borderId="65" xfId="0" applyNumberFormat="1" applyFont="1" applyFill="1" applyBorder="1" applyAlignment="1">
      <alignment vertical="center"/>
    </xf>
    <xf numFmtId="3" fontId="41" fillId="34" borderId="61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center"/>
    </xf>
    <xf numFmtId="0" fontId="1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7" xfId="0" applyBorder="1" applyAlignment="1">
      <alignment horizontal="right"/>
    </xf>
    <xf numFmtId="0" fontId="9" fillId="0" borderId="1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9" fillId="0" borderId="56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2" fillId="0" borderId="67" xfId="0" applyFont="1" applyFill="1" applyBorder="1" applyAlignment="1">
      <alignment horizontal="right" vertical="top"/>
    </xf>
    <xf numFmtId="0" fontId="10" fillId="0" borderId="67" xfId="0" applyFont="1" applyFill="1" applyBorder="1" applyAlignment="1">
      <alignment horizontal="right" vertical="top"/>
    </xf>
    <xf numFmtId="173" fontId="11" fillId="0" borderId="68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173" fontId="11" fillId="0" borderId="58" xfId="0" applyNumberFormat="1" applyFont="1" applyFill="1" applyBorder="1" applyAlignment="1">
      <alignment horizontal="center" vertical="center"/>
    </xf>
    <xf numFmtId="173" fontId="12" fillId="0" borderId="69" xfId="0" applyNumberFormat="1" applyFont="1" applyFill="1" applyBorder="1" applyAlignment="1">
      <alignment horizontal="center" vertical="center"/>
    </xf>
    <xf numFmtId="173" fontId="12" fillId="0" borderId="67" xfId="0" applyNumberFormat="1" applyFont="1" applyFill="1" applyBorder="1" applyAlignment="1">
      <alignment horizontal="center" vertical="center"/>
    </xf>
    <xf numFmtId="173" fontId="12" fillId="0" borderId="5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173" fontId="13" fillId="0" borderId="68" xfId="0" applyNumberFormat="1" applyFont="1" applyFill="1" applyBorder="1" applyAlignment="1">
      <alignment horizontal="center" vertical="center" wrapText="1"/>
    </xf>
    <xf numFmtId="173" fontId="13" fillId="0" borderId="58" xfId="0" applyNumberFormat="1" applyFont="1" applyFill="1" applyBorder="1" applyAlignment="1">
      <alignment horizontal="center" vertical="center" wrapText="1"/>
    </xf>
    <xf numFmtId="173" fontId="13" fillId="0" borderId="69" xfId="0" applyNumberFormat="1" applyFont="1" applyFill="1" applyBorder="1" applyAlignment="1">
      <alignment horizontal="center" vertical="center" wrapText="1"/>
    </xf>
    <xf numFmtId="173" fontId="13" fillId="0" borderId="5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3" fillId="29" borderId="11" xfId="0" applyFont="1" applyFill="1" applyBorder="1" applyAlignment="1">
      <alignment horizontal="left" vertical="center" wrapText="1"/>
    </xf>
    <xf numFmtId="0" fontId="13" fillId="29" borderId="12" xfId="0" applyFont="1" applyFill="1" applyBorder="1" applyAlignment="1">
      <alignment horizontal="left" vertical="center" wrapText="1"/>
    </xf>
    <xf numFmtId="0" fontId="13" fillId="29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/>
    </xf>
    <xf numFmtId="3" fontId="13" fillId="29" borderId="12" xfId="0" applyNumberFormat="1" applyFont="1" applyFill="1" applyBorder="1" applyAlignment="1">
      <alignment horizontal="right" vertical="center"/>
    </xf>
    <xf numFmtId="3" fontId="13" fillId="29" borderId="13" xfId="0" applyNumberFormat="1" applyFont="1" applyFill="1" applyBorder="1" applyAlignment="1">
      <alignment horizontal="right"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horizontal="right" vertical="center" wrapText="1"/>
    </xf>
    <xf numFmtId="3" fontId="13" fillId="29" borderId="12" xfId="0" applyNumberFormat="1" applyFont="1" applyFill="1" applyBorder="1" applyAlignment="1">
      <alignment horizontal="right" vertical="center" wrapText="1"/>
    </xf>
    <xf numFmtId="3" fontId="13" fillId="29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20" fillId="0" borderId="19" xfId="0" applyFont="1" applyBorder="1" applyAlignment="1">
      <alignment/>
    </xf>
    <xf numFmtId="0" fontId="20" fillId="0" borderId="5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52" xfId="0" applyFont="1" applyBorder="1" applyAlignment="1">
      <alignment/>
    </xf>
    <xf numFmtId="0" fontId="6" fillId="0" borderId="12" xfId="0" applyFont="1" applyBorder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3" fontId="13" fillId="32" borderId="11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2" xfId="0" applyNumberFormat="1" applyFont="1" applyFill="1" applyBorder="1" applyAlignment="1">
      <alignment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174" fontId="15" fillId="32" borderId="11" xfId="0" applyNumberFormat="1" applyFont="1" applyFill="1" applyBorder="1" applyAlignment="1">
      <alignment vertical="center"/>
    </xf>
    <xf numFmtId="174" fontId="15" fillId="32" borderId="1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5" fillId="29" borderId="11" xfId="0" applyFont="1" applyFill="1" applyBorder="1" applyAlignment="1">
      <alignment horizontal="left" vertical="center" wrapText="1"/>
    </xf>
    <xf numFmtId="0" fontId="15" fillId="29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0" fillId="0" borderId="48" xfId="0" applyFont="1" applyBorder="1" applyAlignment="1">
      <alignment horizontal="left" vertical="top" wrapText="1"/>
    </xf>
    <xf numFmtId="0" fontId="0" fillId="0" borderId="70" xfId="0" applyBorder="1" applyAlignment="1">
      <alignment horizontal="left"/>
    </xf>
    <xf numFmtId="0" fontId="30" fillId="0" borderId="71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25" fillId="30" borderId="73" xfId="59" applyFont="1" applyFill="1" applyBorder="1" applyAlignment="1">
      <alignment horizontal="center"/>
      <protection/>
    </xf>
    <xf numFmtId="0" fontId="25" fillId="30" borderId="74" xfId="59" applyFont="1" applyFill="1" applyBorder="1" applyAlignment="1">
      <alignment horizontal="center"/>
      <protection/>
    </xf>
    <xf numFmtId="0" fontId="25" fillId="30" borderId="75" xfId="59" applyFont="1" applyFill="1" applyBorder="1" applyAlignment="1">
      <alignment horizontal="center"/>
      <protection/>
    </xf>
    <xf numFmtId="3" fontId="28" fillId="30" borderId="0" xfId="58" applyNumberFormat="1" applyFont="1" applyFill="1" applyBorder="1" applyAlignment="1">
      <alignment horizontal="right"/>
      <protection/>
    </xf>
    <xf numFmtId="3" fontId="28" fillId="30" borderId="76" xfId="58" applyNumberFormat="1" applyFont="1" applyFill="1" applyBorder="1" applyAlignment="1">
      <alignment horizontal="right"/>
      <protection/>
    </xf>
    <xf numFmtId="0" fontId="26" fillId="30" borderId="25" xfId="58" applyFont="1" applyFill="1" applyBorder="1" applyAlignment="1">
      <alignment horizontal="left"/>
      <protection/>
    </xf>
    <xf numFmtId="0" fontId="26" fillId="30" borderId="77" xfId="58" applyFont="1" applyFill="1" applyBorder="1" applyAlignment="1">
      <alignment horizontal="left"/>
      <protection/>
    </xf>
    <xf numFmtId="0" fontId="30" fillId="0" borderId="71" xfId="57" applyFont="1" applyFill="1" applyBorder="1" applyAlignment="1">
      <alignment horizontal="left" vertical="top" wrapText="1"/>
      <protection/>
    </xf>
    <xf numFmtId="0" fontId="0" fillId="0" borderId="72" xfId="0" applyBorder="1" applyAlignment="1">
      <alignment horizontal="left" wrapText="1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173" fontId="44" fillId="0" borderId="13" xfId="0" applyNumberFormat="1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 wrapText="1"/>
    </xf>
    <xf numFmtId="0" fontId="9" fillId="26" borderId="50" xfId="0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/>
    </xf>
    <xf numFmtId="0" fontId="9" fillId="26" borderId="50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173" fontId="44" fillId="0" borderId="68" xfId="0" applyNumberFormat="1" applyFont="1" applyFill="1" applyBorder="1" applyAlignment="1">
      <alignment horizontal="center" vertical="center"/>
    </xf>
    <xf numFmtId="173" fontId="44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/>
    </xf>
    <xf numFmtId="0" fontId="33" fillId="30" borderId="78" xfId="0" applyFont="1" applyFill="1" applyBorder="1" applyAlignment="1">
      <alignment horizontal="left"/>
    </xf>
    <xf numFmtId="0" fontId="33" fillId="30" borderId="31" xfId="0" applyFont="1" applyFill="1" applyBorder="1" applyAlignment="1">
      <alignment horizontal="left"/>
    </xf>
    <xf numFmtId="0" fontId="32" fillId="0" borderId="79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3" fillId="30" borderId="81" xfId="0" applyFont="1" applyFill="1" applyBorder="1" applyAlignment="1">
      <alignment horizontal="left"/>
    </xf>
    <xf numFmtId="0" fontId="33" fillId="30" borderId="43" xfId="0" applyFont="1" applyFill="1" applyBorder="1" applyAlignment="1">
      <alignment horizontal="left"/>
    </xf>
    <xf numFmtId="0" fontId="32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33" fillId="30" borderId="82" xfId="0" applyNumberFormat="1" applyFont="1" applyFill="1" applyBorder="1" applyAlignment="1" applyProtection="1">
      <alignment horizont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3" fillId="30" borderId="29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33" fillId="30" borderId="32" xfId="0" applyFont="1" applyFill="1" applyBorder="1" applyAlignment="1">
      <alignment horizontal="center"/>
    </xf>
    <xf numFmtId="0" fontId="33" fillId="30" borderId="85" xfId="0" applyFont="1" applyFill="1" applyBorder="1" applyAlignment="1">
      <alignment horizontal="center"/>
    </xf>
    <xf numFmtId="0" fontId="33" fillId="30" borderId="30" xfId="0" applyFont="1" applyFill="1" applyBorder="1" applyAlignment="1">
      <alignment horizontal="center"/>
    </xf>
    <xf numFmtId="0" fontId="33" fillId="30" borderId="86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6" fillId="0" borderId="0" xfId="0" applyFont="1" applyAlignment="1">
      <alignment horizontal="center" wrapText="1"/>
    </xf>
    <xf numFmtId="0" fontId="37" fillId="0" borderId="87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77" xfId="0" applyFont="1" applyBorder="1" applyAlignment="1">
      <alignment horizontal="center" wrapText="1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33" t="s">
        <v>473</v>
      </c>
      <c r="B1" s="234"/>
      <c r="C1" s="234"/>
      <c r="D1" s="234"/>
      <c r="E1" s="234"/>
      <c r="F1" s="234"/>
      <c r="G1" s="234"/>
      <c r="H1" s="234"/>
      <c r="I1" s="234"/>
    </row>
    <row r="2" spans="1:9" ht="105">
      <c r="A2" s="39" t="s">
        <v>474</v>
      </c>
      <c r="B2" s="39" t="s">
        <v>5</v>
      </c>
      <c r="C2" s="39" t="s">
        <v>475</v>
      </c>
      <c r="D2" s="39" t="s">
        <v>476</v>
      </c>
      <c r="E2" s="39" t="s">
        <v>477</v>
      </c>
      <c r="F2" s="39" t="s">
        <v>478</v>
      </c>
      <c r="G2" s="39" t="s">
        <v>479</v>
      </c>
      <c r="H2" s="39" t="s">
        <v>480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481</v>
      </c>
      <c r="C4" s="42">
        <v>10703</v>
      </c>
      <c r="D4" s="42">
        <v>10703</v>
      </c>
      <c r="E4" s="42">
        <v>0</v>
      </c>
      <c r="F4" s="42">
        <v>6595</v>
      </c>
      <c r="G4" s="42">
        <v>0</v>
      </c>
      <c r="H4" s="42">
        <v>0</v>
      </c>
      <c r="I4" s="42">
        <v>6595</v>
      </c>
    </row>
    <row r="5" spans="1:9" ht="12.75">
      <c r="A5" s="40" t="s">
        <v>2</v>
      </c>
      <c r="B5" s="41" t="s">
        <v>482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483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484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485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486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487</v>
      </c>
      <c r="C10" s="42">
        <v>0</v>
      </c>
      <c r="D10" s="42">
        <v>20</v>
      </c>
      <c r="E10" s="42">
        <v>0</v>
      </c>
      <c r="F10" s="42">
        <v>20</v>
      </c>
      <c r="G10" s="42">
        <v>0</v>
      </c>
      <c r="H10" s="42">
        <v>0</v>
      </c>
      <c r="I10" s="42">
        <v>20</v>
      </c>
    </row>
    <row r="11" spans="1:9" ht="12.75">
      <c r="A11" s="40" t="s">
        <v>10</v>
      </c>
      <c r="B11" s="41" t="s">
        <v>488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489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490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491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492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493</v>
      </c>
      <c r="C16" s="42">
        <v>0</v>
      </c>
      <c r="D16" s="42">
        <v>298</v>
      </c>
      <c r="E16" s="42">
        <v>0</v>
      </c>
      <c r="F16" s="42">
        <v>298</v>
      </c>
      <c r="G16" s="42">
        <v>0</v>
      </c>
      <c r="H16" s="42">
        <v>0</v>
      </c>
      <c r="I16" s="42">
        <v>298</v>
      </c>
    </row>
    <row r="17" spans="1:9" ht="12.75">
      <c r="A17" s="40" t="s">
        <v>16</v>
      </c>
      <c r="B17" s="41" t="s">
        <v>494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3" t="s">
        <v>17</v>
      </c>
      <c r="B18" s="44" t="s">
        <v>495</v>
      </c>
      <c r="C18" s="45">
        <v>10703</v>
      </c>
      <c r="D18" s="45">
        <v>11021</v>
      </c>
      <c r="E18" s="45">
        <v>0</v>
      </c>
      <c r="F18" s="45">
        <v>6913</v>
      </c>
      <c r="G18" s="45">
        <v>0</v>
      </c>
      <c r="H18" s="45">
        <v>0</v>
      </c>
      <c r="I18" s="45">
        <v>6913</v>
      </c>
    </row>
    <row r="19" spans="1:9" ht="12.75">
      <c r="A19" s="40" t="s">
        <v>18</v>
      </c>
      <c r="B19" s="41" t="s">
        <v>496</v>
      </c>
      <c r="C19" s="42">
        <v>4329</v>
      </c>
      <c r="D19" s="42">
        <v>4329</v>
      </c>
      <c r="E19" s="42">
        <v>0</v>
      </c>
      <c r="F19" s="42">
        <v>2528</v>
      </c>
      <c r="G19" s="42">
        <v>0</v>
      </c>
      <c r="H19" s="42">
        <v>0</v>
      </c>
      <c r="I19" s="42">
        <v>2528</v>
      </c>
    </row>
    <row r="20" spans="1:9" ht="25.5">
      <c r="A20" s="40" t="s">
        <v>0</v>
      </c>
      <c r="B20" s="41" t="s">
        <v>497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498</v>
      </c>
      <c r="C21" s="42">
        <v>360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3" t="s">
        <v>20</v>
      </c>
      <c r="B22" s="44" t="s">
        <v>499</v>
      </c>
      <c r="C22" s="45">
        <v>4689</v>
      </c>
      <c r="D22" s="45">
        <v>4329</v>
      </c>
      <c r="E22" s="45">
        <v>0</v>
      </c>
      <c r="F22" s="45">
        <v>2528</v>
      </c>
      <c r="G22" s="45">
        <v>0</v>
      </c>
      <c r="H22" s="45">
        <v>0</v>
      </c>
      <c r="I22" s="45">
        <v>2528</v>
      </c>
    </row>
    <row r="23" spans="1:9" ht="12.75">
      <c r="A23" s="43" t="s">
        <v>21</v>
      </c>
      <c r="B23" s="44" t="s">
        <v>500</v>
      </c>
      <c r="C23" s="45">
        <v>15392</v>
      </c>
      <c r="D23" s="45">
        <v>15350</v>
      </c>
      <c r="E23" s="45">
        <v>0</v>
      </c>
      <c r="F23" s="45">
        <v>9441</v>
      </c>
      <c r="G23" s="45">
        <v>0</v>
      </c>
      <c r="H23" s="45">
        <v>0</v>
      </c>
      <c r="I23" s="45">
        <v>9441</v>
      </c>
    </row>
    <row r="24" spans="1:9" ht="25.5">
      <c r="A24" s="43" t="s">
        <v>22</v>
      </c>
      <c r="B24" s="44" t="s">
        <v>501</v>
      </c>
      <c r="C24" s="45">
        <v>2945</v>
      </c>
      <c r="D24" s="45">
        <v>2945</v>
      </c>
      <c r="E24" s="45">
        <v>0</v>
      </c>
      <c r="F24" s="45">
        <v>1704</v>
      </c>
      <c r="G24" s="45">
        <v>0</v>
      </c>
      <c r="H24" s="45">
        <v>0</v>
      </c>
      <c r="I24" s="45">
        <v>1704</v>
      </c>
    </row>
    <row r="25" spans="1:9" ht="12.75">
      <c r="A25" s="40" t="s">
        <v>23</v>
      </c>
      <c r="B25" s="41" t="s">
        <v>502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1171</v>
      </c>
    </row>
    <row r="26" spans="1:9" ht="12.75">
      <c r="A26" s="40" t="s">
        <v>24</v>
      </c>
      <c r="B26" s="41" t="s">
        <v>503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504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495</v>
      </c>
    </row>
    <row r="28" spans="1:9" ht="12.75">
      <c r="A28" s="40" t="s">
        <v>26</v>
      </c>
      <c r="B28" s="41" t="s">
        <v>505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38</v>
      </c>
    </row>
    <row r="29" spans="1:9" ht="12.75">
      <c r="A29" s="40" t="s">
        <v>27</v>
      </c>
      <c r="B29" s="41" t="s">
        <v>506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25.5">
      <c r="A30" s="40" t="s">
        <v>28</v>
      </c>
      <c r="B30" s="41" t="s">
        <v>507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508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509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2.75">
      <c r="A33" s="40" t="s">
        <v>31</v>
      </c>
      <c r="B33" s="41" t="s">
        <v>510</v>
      </c>
      <c r="C33" s="42">
        <v>1164</v>
      </c>
      <c r="D33" s="42">
        <v>1715</v>
      </c>
      <c r="E33" s="42">
        <v>0</v>
      </c>
      <c r="F33" s="42">
        <v>1715</v>
      </c>
      <c r="G33" s="42">
        <v>0</v>
      </c>
      <c r="H33" s="42">
        <v>0</v>
      </c>
      <c r="I33" s="42">
        <v>1715</v>
      </c>
    </row>
    <row r="34" spans="1:9" ht="12.75">
      <c r="A34" s="40" t="s">
        <v>32</v>
      </c>
      <c r="B34" s="41" t="s">
        <v>511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3" t="s">
        <v>33</v>
      </c>
      <c r="B35" s="44" t="s">
        <v>512</v>
      </c>
      <c r="C35" s="45">
        <v>1164</v>
      </c>
      <c r="D35" s="45">
        <v>1715</v>
      </c>
      <c r="E35" s="45">
        <v>0</v>
      </c>
      <c r="F35" s="45">
        <v>1715</v>
      </c>
      <c r="G35" s="45">
        <v>0</v>
      </c>
      <c r="H35" s="45">
        <v>0</v>
      </c>
      <c r="I35" s="45">
        <v>1715</v>
      </c>
    </row>
    <row r="36" spans="1:9" ht="12.75">
      <c r="A36" s="40" t="s">
        <v>34</v>
      </c>
      <c r="B36" s="41" t="s">
        <v>513</v>
      </c>
      <c r="C36" s="42">
        <v>44</v>
      </c>
      <c r="D36" s="42">
        <v>44</v>
      </c>
      <c r="E36" s="42">
        <v>0</v>
      </c>
      <c r="F36" s="42">
        <v>12</v>
      </c>
      <c r="G36" s="42">
        <v>0</v>
      </c>
      <c r="H36" s="42">
        <v>0</v>
      </c>
      <c r="I36" s="42">
        <v>12</v>
      </c>
    </row>
    <row r="37" spans="1:9" ht="12.75">
      <c r="A37" s="40" t="s">
        <v>35</v>
      </c>
      <c r="B37" s="41" t="s">
        <v>514</v>
      </c>
      <c r="C37" s="42">
        <v>0</v>
      </c>
      <c r="D37" s="42">
        <v>33</v>
      </c>
      <c r="E37" s="42">
        <v>0</v>
      </c>
      <c r="F37" s="42">
        <v>33</v>
      </c>
      <c r="G37" s="42">
        <v>0</v>
      </c>
      <c r="H37" s="42">
        <v>0</v>
      </c>
      <c r="I37" s="42">
        <v>33</v>
      </c>
    </row>
    <row r="38" spans="1:9" ht="12.75">
      <c r="A38" s="43" t="s">
        <v>36</v>
      </c>
      <c r="B38" s="44" t="s">
        <v>515</v>
      </c>
      <c r="C38" s="45">
        <v>44</v>
      </c>
      <c r="D38" s="45">
        <v>77</v>
      </c>
      <c r="E38" s="45">
        <v>0</v>
      </c>
      <c r="F38" s="45">
        <v>45</v>
      </c>
      <c r="G38" s="45">
        <v>0</v>
      </c>
      <c r="H38" s="45">
        <v>0</v>
      </c>
      <c r="I38" s="45">
        <v>45</v>
      </c>
    </row>
    <row r="39" spans="1:9" ht="12.75">
      <c r="A39" s="40" t="s">
        <v>37</v>
      </c>
      <c r="B39" s="41" t="s">
        <v>516</v>
      </c>
      <c r="C39" s="42">
        <v>1945</v>
      </c>
      <c r="D39" s="42">
        <v>1945</v>
      </c>
      <c r="E39" s="42">
        <v>0</v>
      </c>
      <c r="F39" s="42">
        <v>971</v>
      </c>
      <c r="G39" s="42">
        <v>0</v>
      </c>
      <c r="H39" s="42">
        <v>0</v>
      </c>
      <c r="I39" s="42">
        <v>971</v>
      </c>
    </row>
    <row r="40" spans="1:9" ht="12.75">
      <c r="A40" s="40" t="s">
        <v>38</v>
      </c>
      <c r="B40" s="41" t="s">
        <v>517</v>
      </c>
      <c r="C40" s="42">
        <v>3230</v>
      </c>
      <c r="D40" s="42">
        <v>3230</v>
      </c>
      <c r="E40" s="42">
        <v>0</v>
      </c>
      <c r="F40" s="42">
        <v>2291</v>
      </c>
      <c r="G40" s="42">
        <v>0</v>
      </c>
      <c r="H40" s="42">
        <v>0</v>
      </c>
      <c r="I40" s="42">
        <v>2291</v>
      </c>
    </row>
    <row r="41" spans="1:9" ht="12.75">
      <c r="A41" s="40" t="s">
        <v>39</v>
      </c>
      <c r="B41" s="41" t="s">
        <v>518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25.5">
      <c r="A42" s="40" t="s">
        <v>40</v>
      </c>
      <c r="B42" s="41" t="s">
        <v>519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520</v>
      </c>
      <c r="C43" s="42">
        <v>800</v>
      </c>
      <c r="D43" s="42">
        <v>800</v>
      </c>
      <c r="E43" s="42">
        <v>0</v>
      </c>
      <c r="F43" s="42">
        <v>219</v>
      </c>
      <c r="G43" s="42">
        <v>0</v>
      </c>
      <c r="H43" s="42">
        <v>0</v>
      </c>
      <c r="I43" s="42">
        <v>219</v>
      </c>
    </row>
    <row r="44" spans="1:9" ht="12.75">
      <c r="A44" s="40" t="s">
        <v>42</v>
      </c>
      <c r="B44" s="41" t="s">
        <v>521</v>
      </c>
      <c r="C44" s="42">
        <v>1534</v>
      </c>
      <c r="D44" s="42">
        <v>1534</v>
      </c>
      <c r="E44" s="42">
        <v>0</v>
      </c>
      <c r="F44" s="42">
        <v>909</v>
      </c>
      <c r="G44" s="42">
        <v>0</v>
      </c>
      <c r="H44" s="42">
        <v>0</v>
      </c>
      <c r="I44" s="42">
        <v>909</v>
      </c>
    </row>
    <row r="45" spans="1:9" ht="12.75">
      <c r="A45" s="40" t="s">
        <v>43</v>
      </c>
      <c r="B45" s="41" t="s">
        <v>522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909</v>
      </c>
    </row>
    <row r="46" spans="1:9" ht="12.75">
      <c r="A46" s="40" t="s">
        <v>44</v>
      </c>
      <c r="B46" s="41" t="s">
        <v>523</v>
      </c>
      <c r="C46" s="42">
        <v>324</v>
      </c>
      <c r="D46" s="42">
        <v>324</v>
      </c>
      <c r="E46" s="42">
        <v>0</v>
      </c>
      <c r="F46" s="42">
        <v>17</v>
      </c>
      <c r="G46" s="42">
        <v>0</v>
      </c>
      <c r="H46" s="42">
        <v>0</v>
      </c>
      <c r="I46" s="42">
        <v>17</v>
      </c>
    </row>
    <row r="47" spans="1:9" ht="12.75">
      <c r="A47" s="40" t="s">
        <v>45</v>
      </c>
      <c r="B47" s="41" t="s">
        <v>524</v>
      </c>
      <c r="C47" s="42">
        <v>1500</v>
      </c>
      <c r="D47" s="42">
        <v>1500</v>
      </c>
      <c r="E47" s="42">
        <v>0</v>
      </c>
      <c r="F47" s="42">
        <v>574</v>
      </c>
      <c r="G47" s="42">
        <v>0</v>
      </c>
      <c r="H47" s="42">
        <v>0</v>
      </c>
      <c r="I47" s="42">
        <v>562</v>
      </c>
    </row>
    <row r="48" spans="1:9" ht="12.75">
      <c r="A48" s="43" t="s">
        <v>46</v>
      </c>
      <c r="B48" s="44" t="s">
        <v>525</v>
      </c>
      <c r="C48" s="45">
        <v>9333</v>
      </c>
      <c r="D48" s="45">
        <v>9333</v>
      </c>
      <c r="E48" s="45">
        <v>0</v>
      </c>
      <c r="F48" s="45">
        <v>4981</v>
      </c>
      <c r="G48" s="45">
        <v>0</v>
      </c>
      <c r="H48" s="45">
        <v>0</v>
      </c>
      <c r="I48" s="45">
        <v>4969</v>
      </c>
    </row>
    <row r="49" spans="1:9" ht="12.75">
      <c r="A49" s="40" t="s">
        <v>47</v>
      </c>
      <c r="B49" s="41" t="s">
        <v>526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</row>
    <row r="50" spans="1:9" ht="12.75">
      <c r="A50" s="40" t="s">
        <v>48</v>
      </c>
      <c r="B50" s="41" t="s">
        <v>527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</row>
    <row r="51" spans="1:9" ht="12.75">
      <c r="A51" s="43" t="s">
        <v>49</v>
      </c>
      <c r="B51" s="44" t="s">
        <v>528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</row>
    <row r="52" spans="1:9" ht="12.75">
      <c r="A52" s="40" t="s">
        <v>50</v>
      </c>
      <c r="B52" s="41" t="s">
        <v>529</v>
      </c>
      <c r="C52" s="42">
        <v>3251</v>
      </c>
      <c r="D52" s="42">
        <v>1670</v>
      </c>
      <c r="E52" s="42">
        <v>0</v>
      </c>
      <c r="F52" s="42">
        <v>1670</v>
      </c>
      <c r="G52" s="42">
        <v>0</v>
      </c>
      <c r="H52" s="42">
        <v>0</v>
      </c>
      <c r="I52" s="42">
        <v>1666</v>
      </c>
    </row>
    <row r="53" spans="1:9" ht="12.75">
      <c r="A53" s="40" t="s">
        <v>51</v>
      </c>
      <c r="B53" s="41" t="s">
        <v>530</v>
      </c>
      <c r="C53" s="42">
        <v>0</v>
      </c>
      <c r="D53" s="42">
        <v>102</v>
      </c>
      <c r="E53" s="42">
        <v>0</v>
      </c>
      <c r="F53" s="42">
        <v>102</v>
      </c>
      <c r="G53" s="42">
        <v>0</v>
      </c>
      <c r="H53" s="42">
        <v>0</v>
      </c>
      <c r="I53" s="42">
        <v>0</v>
      </c>
    </row>
    <row r="54" spans="1:9" ht="12.75">
      <c r="A54" s="40" t="s">
        <v>52</v>
      </c>
      <c r="B54" s="41" t="s">
        <v>531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9" ht="12.75">
      <c r="A55" s="40" t="s">
        <v>53</v>
      </c>
      <c r="B55" s="41" t="s">
        <v>532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9" ht="12.75">
      <c r="A56" s="40" t="s">
        <v>54</v>
      </c>
      <c r="B56" s="41" t="s">
        <v>533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9" ht="12.75">
      <c r="A57" s="40" t="s">
        <v>55</v>
      </c>
      <c r="B57" s="41" t="s">
        <v>534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2.75">
      <c r="A58" s="40" t="s">
        <v>56</v>
      </c>
      <c r="B58" s="41" t="s">
        <v>535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40" t="s">
        <v>57</v>
      </c>
      <c r="B59" s="41" t="s">
        <v>536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9" ht="12.75">
      <c r="A60" s="40" t="s">
        <v>58</v>
      </c>
      <c r="B60" s="41" t="s">
        <v>537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9" ht="12.75">
      <c r="A61" s="40" t="s">
        <v>59</v>
      </c>
      <c r="B61" s="41" t="s">
        <v>538</v>
      </c>
      <c r="C61" s="42">
        <v>1562</v>
      </c>
      <c r="D61" s="42">
        <v>1562</v>
      </c>
      <c r="E61" s="42">
        <v>0</v>
      </c>
      <c r="F61" s="42">
        <v>83</v>
      </c>
      <c r="G61" s="42">
        <v>0</v>
      </c>
      <c r="H61" s="42">
        <v>0</v>
      </c>
      <c r="I61" s="42">
        <v>83</v>
      </c>
    </row>
    <row r="62" spans="1:9" ht="12.75">
      <c r="A62" s="43" t="s">
        <v>60</v>
      </c>
      <c r="B62" s="44" t="s">
        <v>539</v>
      </c>
      <c r="C62" s="45">
        <v>4813</v>
      </c>
      <c r="D62" s="45">
        <v>3334</v>
      </c>
      <c r="E62" s="45">
        <v>0</v>
      </c>
      <c r="F62" s="45">
        <v>1855</v>
      </c>
      <c r="G62" s="45">
        <v>0</v>
      </c>
      <c r="H62" s="45">
        <v>0</v>
      </c>
      <c r="I62" s="45">
        <v>1749</v>
      </c>
    </row>
    <row r="63" spans="1:9" ht="12.75">
      <c r="A63" s="43" t="s">
        <v>61</v>
      </c>
      <c r="B63" s="44" t="s">
        <v>540</v>
      </c>
      <c r="C63" s="45">
        <v>15354</v>
      </c>
      <c r="D63" s="45">
        <v>14459</v>
      </c>
      <c r="E63" s="45">
        <v>0</v>
      </c>
      <c r="F63" s="45">
        <v>8596</v>
      </c>
      <c r="G63" s="45">
        <v>0</v>
      </c>
      <c r="H63" s="45">
        <v>0</v>
      </c>
      <c r="I63" s="45">
        <v>8478</v>
      </c>
    </row>
    <row r="64" spans="1:9" ht="12.75">
      <c r="A64" s="40" t="s">
        <v>62</v>
      </c>
      <c r="B64" s="41" t="s">
        <v>541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2.75">
      <c r="A65" s="40" t="s">
        <v>63</v>
      </c>
      <c r="B65" s="41" t="s">
        <v>542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2.75">
      <c r="A66" s="40" t="s">
        <v>64</v>
      </c>
      <c r="B66" s="41" t="s">
        <v>543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40" t="s">
        <v>65</v>
      </c>
      <c r="B67" s="41" t="s">
        <v>544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2.75">
      <c r="A68" s="40" t="s">
        <v>66</v>
      </c>
      <c r="B68" s="41" t="s">
        <v>545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2.75">
      <c r="A69" s="40" t="s">
        <v>67</v>
      </c>
      <c r="B69" s="41" t="s">
        <v>546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2.75">
      <c r="A70" s="40" t="s">
        <v>68</v>
      </c>
      <c r="B70" s="41" t="s">
        <v>547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2.75">
      <c r="A71" s="40" t="s">
        <v>69</v>
      </c>
      <c r="B71" s="41" t="s">
        <v>548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2.75">
      <c r="A72" s="40" t="s">
        <v>70</v>
      </c>
      <c r="B72" s="41" t="s">
        <v>549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2.75">
      <c r="A73" s="40" t="s">
        <v>71</v>
      </c>
      <c r="B73" s="41" t="s">
        <v>550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25.5">
      <c r="A74" s="40" t="s">
        <v>72</v>
      </c>
      <c r="B74" s="41" t="s">
        <v>551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2.75">
      <c r="A75" s="40" t="s">
        <v>73</v>
      </c>
      <c r="B75" s="41" t="s">
        <v>552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2.75">
      <c r="A76" s="40" t="s">
        <v>74</v>
      </c>
      <c r="B76" s="41" t="s">
        <v>553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2.75">
      <c r="A77" s="40" t="s">
        <v>75</v>
      </c>
      <c r="B77" s="41" t="s">
        <v>554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2.75">
      <c r="A78" s="40" t="s">
        <v>76</v>
      </c>
      <c r="B78" s="41" t="s">
        <v>555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2.75">
      <c r="A79" s="40" t="s">
        <v>77</v>
      </c>
      <c r="B79" s="41" t="s">
        <v>556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2.75">
      <c r="A80" s="40" t="s">
        <v>78</v>
      </c>
      <c r="B80" s="41" t="s">
        <v>557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2.75">
      <c r="A81" s="40" t="s">
        <v>79</v>
      </c>
      <c r="B81" s="41" t="s">
        <v>558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2.75">
      <c r="A82" s="40" t="s">
        <v>80</v>
      </c>
      <c r="B82" s="41" t="s">
        <v>559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25.5">
      <c r="A83" s="40" t="s">
        <v>81</v>
      </c>
      <c r="B83" s="41" t="s">
        <v>560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2.75">
      <c r="A84" s="40" t="s">
        <v>82</v>
      </c>
      <c r="B84" s="41" t="s">
        <v>561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2.75">
      <c r="A85" s="40" t="s">
        <v>83</v>
      </c>
      <c r="B85" s="41" t="s">
        <v>562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2.75">
      <c r="A86" s="40" t="s">
        <v>84</v>
      </c>
      <c r="B86" s="41" t="s">
        <v>563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25.5">
      <c r="A87" s="40" t="s">
        <v>85</v>
      </c>
      <c r="B87" s="41" t="s">
        <v>564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2.75">
      <c r="A88" s="40" t="s">
        <v>86</v>
      </c>
      <c r="B88" s="41" t="s">
        <v>565</v>
      </c>
      <c r="C88" s="42">
        <v>143</v>
      </c>
      <c r="D88" s="42">
        <v>533</v>
      </c>
      <c r="E88" s="42">
        <v>0</v>
      </c>
      <c r="F88" s="42">
        <v>533</v>
      </c>
      <c r="G88" s="42">
        <v>0</v>
      </c>
      <c r="H88" s="42">
        <v>0</v>
      </c>
      <c r="I88" s="42">
        <v>533</v>
      </c>
    </row>
    <row r="89" spans="1:9" ht="38.25">
      <c r="A89" s="40" t="s">
        <v>87</v>
      </c>
      <c r="B89" s="41" t="s">
        <v>566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25.5">
      <c r="A90" s="40" t="s">
        <v>88</v>
      </c>
      <c r="B90" s="41" t="s">
        <v>567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2.75">
      <c r="A91" s="40" t="s">
        <v>89</v>
      </c>
      <c r="B91" s="41" t="s">
        <v>568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2.75">
      <c r="A92" s="40" t="s">
        <v>90</v>
      </c>
      <c r="B92" s="41" t="s">
        <v>569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2.75">
      <c r="A93" s="40" t="s">
        <v>91</v>
      </c>
      <c r="B93" s="41" t="s">
        <v>570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2.75">
      <c r="A94" s="40" t="s">
        <v>92</v>
      </c>
      <c r="B94" s="41" t="s">
        <v>571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2.75">
      <c r="A95" s="40" t="s">
        <v>93</v>
      </c>
      <c r="B95" s="41" t="s">
        <v>572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2.75">
      <c r="A96" s="40" t="s">
        <v>94</v>
      </c>
      <c r="B96" s="41" t="s">
        <v>573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533</v>
      </c>
    </row>
    <row r="97" spans="1:9" ht="12.75">
      <c r="A97" s="40" t="s">
        <v>95</v>
      </c>
      <c r="B97" s="41" t="s">
        <v>574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40" t="s">
        <v>96</v>
      </c>
      <c r="B98" s="41" t="s">
        <v>575</v>
      </c>
      <c r="C98" s="42">
        <v>1417</v>
      </c>
      <c r="D98" s="42">
        <v>1417</v>
      </c>
      <c r="E98" s="42">
        <v>0</v>
      </c>
      <c r="F98" s="42">
        <v>1414</v>
      </c>
      <c r="G98" s="42">
        <v>0</v>
      </c>
      <c r="H98" s="42">
        <v>0</v>
      </c>
      <c r="I98" s="42">
        <v>1414</v>
      </c>
    </row>
    <row r="99" spans="1:9" ht="12.75">
      <c r="A99" s="40" t="s">
        <v>97</v>
      </c>
      <c r="B99" s="41" t="s">
        <v>576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2.75">
      <c r="A100" s="40" t="s">
        <v>98</v>
      </c>
      <c r="B100" s="41" t="s">
        <v>577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2.75">
      <c r="A101" s="40" t="s">
        <v>99</v>
      </c>
      <c r="B101" s="41" t="s">
        <v>578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333</v>
      </c>
    </row>
    <row r="102" spans="1:9" ht="12.75">
      <c r="A102" s="40" t="s">
        <v>100</v>
      </c>
      <c r="B102" s="41" t="s">
        <v>579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25.5">
      <c r="A103" s="40" t="s">
        <v>101</v>
      </c>
      <c r="B103" s="41" t="s">
        <v>580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1081</v>
      </c>
    </row>
    <row r="104" spans="1:9" ht="25.5">
      <c r="A104" s="40" t="s">
        <v>102</v>
      </c>
      <c r="B104" s="41" t="s">
        <v>581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</row>
    <row r="105" spans="1:9" ht="12.75">
      <c r="A105" s="40" t="s">
        <v>103</v>
      </c>
      <c r="B105" s="41" t="s">
        <v>582</v>
      </c>
      <c r="C105" s="42">
        <v>150</v>
      </c>
      <c r="D105" s="42">
        <v>150</v>
      </c>
      <c r="E105" s="42">
        <v>0</v>
      </c>
      <c r="F105" s="42">
        <v>60</v>
      </c>
      <c r="G105" s="42">
        <v>0</v>
      </c>
      <c r="H105" s="42">
        <v>0</v>
      </c>
      <c r="I105" s="42">
        <v>60</v>
      </c>
    </row>
    <row r="106" spans="1:9" ht="12.75">
      <c r="A106" s="40" t="s">
        <v>104</v>
      </c>
      <c r="B106" s="41" t="s">
        <v>583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2.75">
      <c r="A107" s="40" t="s">
        <v>105</v>
      </c>
      <c r="B107" s="41" t="s">
        <v>584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60</v>
      </c>
    </row>
    <row r="108" spans="1:9" ht="12.75">
      <c r="A108" s="40" t="s">
        <v>106</v>
      </c>
      <c r="B108" s="41" t="s">
        <v>585</v>
      </c>
      <c r="C108" s="42">
        <v>1281</v>
      </c>
      <c r="D108" s="42">
        <v>1281</v>
      </c>
      <c r="E108" s="42">
        <v>0</v>
      </c>
      <c r="F108" s="42">
        <v>96</v>
      </c>
      <c r="G108" s="42">
        <v>0</v>
      </c>
      <c r="H108" s="42">
        <v>0</v>
      </c>
      <c r="I108" s="42">
        <v>96</v>
      </c>
    </row>
    <row r="109" spans="1:9" ht="12.75">
      <c r="A109" s="40" t="s">
        <v>107</v>
      </c>
      <c r="B109" s="41" t="s">
        <v>586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2.75">
      <c r="A110" s="40" t="s">
        <v>108</v>
      </c>
      <c r="B110" s="41" t="s">
        <v>587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2.75">
      <c r="A111" s="40" t="s">
        <v>109</v>
      </c>
      <c r="B111" s="41" t="s">
        <v>588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2.75">
      <c r="A112" s="40" t="s">
        <v>110</v>
      </c>
      <c r="B112" s="41" t="s">
        <v>589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2.75">
      <c r="A113" s="40" t="s">
        <v>111</v>
      </c>
      <c r="B113" s="41" t="s">
        <v>590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</row>
    <row r="114" spans="1:9" ht="25.5">
      <c r="A114" s="40" t="s">
        <v>112</v>
      </c>
      <c r="B114" s="41" t="s">
        <v>591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25.5">
      <c r="A115" s="40" t="s">
        <v>113</v>
      </c>
      <c r="B115" s="41" t="s">
        <v>592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25.5">
      <c r="A116" s="40" t="s">
        <v>114</v>
      </c>
      <c r="B116" s="41" t="s">
        <v>593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2.75">
      <c r="A117" s="40" t="s">
        <v>115</v>
      </c>
      <c r="B117" s="41" t="s">
        <v>594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25.5">
      <c r="A118" s="40" t="s">
        <v>116</v>
      </c>
      <c r="B118" s="41" t="s">
        <v>595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2.75">
      <c r="A119" s="40" t="s">
        <v>117</v>
      </c>
      <c r="B119" s="41" t="s">
        <v>596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</row>
    <row r="120" spans="1:9" ht="12.75">
      <c r="A120" s="40" t="s">
        <v>118</v>
      </c>
      <c r="B120" s="41" t="s">
        <v>597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</row>
    <row r="121" spans="1:9" ht="12.75">
      <c r="A121" s="40" t="s">
        <v>119</v>
      </c>
      <c r="B121" s="41" t="s">
        <v>598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</row>
    <row r="122" spans="1:9" ht="12.75">
      <c r="A122" s="40" t="s">
        <v>120</v>
      </c>
      <c r="B122" s="41" t="s">
        <v>599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2.75">
      <c r="A123" s="40" t="s">
        <v>121</v>
      </c>
      <c r="B123" s="41" t="s">
        <v>600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</row>
    <row r="124" spans="1:9" ht="12.75">
      <c r="A124" s="40" t="s">
        <v>122</v>
      </c>
      <c r="B124" s="41" t="s">
        <v>601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</row>
    <row r="125" spans="1:9" ht="12.75">
      <c r="A125" s="40" t="s">
        <v>123</v>
      </c>
      <c r="B125" s="41" t="s">
        <v>602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25.5">
      <c r="A126" s="40" t="s">
        <v>124</v>
      </c>
      <c r="B126" s="41" t="s">
        <v>603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25.5">
      <c r="A127" s="40" t="s">
        <v>604</v>
      </c>
      <c r="B127" s="41" t="s">
        <v>605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</row>
    <row r="128" spans="1:9" ht="12.75">
      <c r="A128" s="40" t="s">
        <v>606</v>
      </c>
      <c r="B128" s="41" t="s">
        <v>607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80</v>
      </c>
    </row>
    <row r="129" spans="1:9" ht="12.75">
      <c r="A129" s="40" t="s">
        <v>608</v>
      </c>
      <c r="B129" s="41" t="s">
        <v>609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</row>
    <row r="130" spans="1:9" ht="25.5">
      <c r="A130" s="40" t="s">
        <v>610</v>
      </c>
      <c r="B130" s="41" t="s">
        <v>611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5</v>
      </c>
    </row>
    <row r="131" spans="1:9" ht="25.5">
      <c r="A131" s="40" t="s">
        <v>612</v>
      </c>
      <c r="B131" s="41" t="s">
        <v>613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11</v>
      </c>
    </row>
    <row r="132" spans="1:9" ht="12.75">
      <c r="A132" s="40" t="s">
        <v>614</v>
      </c>
      <c r="B132" s="41" t="s">
        <v>615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25.5">
      <c r="A133" s="40" t="s">
        <v>616</v>
      </c>
      <c r="B133" s="41" t="s">
        <v>617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2.75">
      <c r="A134" s="43" t="s">
        <v>618</v>
      </c>
      <c r="B134" s="44" t="s">
        <v>619</v>
      </c>
      <c r="C134" s="45">
        <v>2991</v>
      </c>
      <c r="D134" s="45">
        <v>3381</v>
      </c>
      <c r="E134" s="45">
        <v>0</v>
      </c>
      <c r="F134" s="45">
        <v>2103</v>
      </c>
      <c r="G134" s="45">
        <v>0</v>
      </c>
      <c r="H134" s="45">
        <v>0</v>
      </c>
      <c r="I134" s="45">
        <v>2103</v>
      </c>
    </row>
    <row r="135" spans="1:9" ht="12.75">
      <c r="A135" s="40" t="s">
        <v>620</v>
      </c>
      <c r="B135" s="41" t="s">
        <v>621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2.75">
      <c r="A136" s="40" t="s">
        <v>622</v>
      </c>
      <c r="B136" s="41" t="s">
        <v>623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</row>
    <row r="137" spans="1:9" ht="12.75">
      <c r="A137" s="40" t="s">
        <v>624</v>
      </c>
      <c r="B137" s="41" t="s">
        <v>625</v>
      </c>
      <c r="C137" s="42">
        <v>0</v>
      </c>
      <c r="D137" s="42">
        <v>341</v>
      </c>
      <c r="E137" s="42">
        <v>0</v>
      </c>
      <c r="F137" s="42">
        <v>341</v>
      </c>
      <c r="G137" s="42">
        <v>0</v>
      </c>
      <c r="H137" s="42">
        <v>0</v>
      </c>
      <c r="I137" s="42">
        <v>341</v>
      </c>
    </row>
    <row r="138" spans="1:9" ht="12.75">
      <c r="A138" s="40" t="s">
        <v>626</v>
      </c>
      <c r="B138" s="41" t="s">
        <v>627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2.75">
      <c r="A139" s="40" t="s">
        <v>628</v>
      </c>
      <c r="B139" s="41" t="s">
        <v>629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2.75">
      <c r="A140" s="40" t="s">
        <v>630</v>
      </c>
      <c r="B140" s="41" t="s">
        <v>631</v>
      </c>
      <c r="C140" s="42">
        <v>0</v>
      </c>
      <c r="D140" s="42">
        <v>341</v>
      </c>
      <c r="E140" s="42">
        <v>0</v>
      </c>
      <c r="F140" s="42">
        <v>341</v>
      </c>
      <c r="G140" s="42">
        <v>0</v>
      </c>
      <c r="H140" s="42">
        <v>0</v>
      </c>
      <c r="I140" s="42">
        <v>341</v>
      </c>
    </row>
    <row r="141" spans="1:9" ht="25.5">
      <c r="A141" s="40" t="s">
        <v>632</v>
      </c>
      <c r="B141" s="41" t="s">
        <v>633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25.5">
      <c r="A142" s="40" t="s">
        <v>634</v>
      </c>
      <c r="B142" s="41" t="s">
        <v>635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2.75">
      <c r="A143" s="40" t="s">
        <v>636</v>
      </c>
      <c r="B143" s="41" t="s">
        <v>637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2.75">
      <c r="A144" s="40" t="s">
        <v>638</v>
      </c>
      <c r="B144" s="41" t="s">
        <v>639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25.5">
      <c r="A145" s="40" t="s">
        <v>640</v>
      </c>
      <c r="B145" s="41" t="s">
        <v>641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2.75">
      <c r="A146" s="40" t="s">
        <v>642</v>
      </c>
      <c r="B146" s="41" t="s">
        <v>643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2.75">
      <c r="A147" s="40" t="s">
        <v>644</v>
      </c>
      <c r="B147" s="41" t="s">
        <v>645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2.75">
      <c r="A148" s="40" t="s">
        <v>646</v>
      </c>
      <c r="B148" s="41" t="s">
        <v>647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2.75">
      <c r="A149" s="40" t="s">
        <v>648</v>
      </c>
      <c r="B149" s="41" t="s">
        <v>649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2.75">
      <c r="A150" s="40" t="s">
        <v>650</v>
      </c>
      <c r="B150" s="41" t="s">
        <v>651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2.75">
      <c r="A151" s="40" t="s">
        <v>652</v>
      </c>
      <c r="B151" s="41" t="s">
        <v>653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2.75">
      <c r="A152" s="40" t="s">
        <v>654</v>
      </c>
      <c r="B152" s="41" t="s">
        <v>655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25.5">
      <c r="A153" s="40" t="s">
        <v>656</v>
      </c>
      <c r="B153" s="41" t="s">
        <v>657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2.75">
      <c r="A154" s="40" t="s">
        <v>658</v>
      </c>
      <c r="B154" s="41" t="s">
        <v>659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2.75">
      <c r="A155" s="40" t="s">
        <v>660</v>
      </c>
      <c r="B155" s="41" t="s">
        <v>661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25.5">
      <c r="A156" s="40" t="s">
        <v>662</v>
      </c>
      <c r="B156" s="41" t="s">
        <v>663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2.75">
      <c r="A157" s="40" t="s">
        <v>664</v>
      </c>
      <c r="B157" s="41" t="s">
        <v>665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2.75">
      <c r="A158" s="40" t="s">
        <v>666</v>
      </c>
      <c r="B158" s="41" t="s">
        <v>667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2.75">
      <c r="A159" s="40" t="s">
        <v>668</v>
      </c>
      <c r="B159" s="41" t="s">
        <v>669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2.75">
      <c r="A160" s="40" t="s">
        <v>670</v>
      </c>
      <c r="B160" s="41" t="s">
        <v>671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2.75">
      <c r="A161" s="40" t="s">
        <v>672</v>
      </c>
      <c r="B161" s="41" t="s">
        <v>673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2.75">
      <c r="A162" s="40" t="s">
        <v>674</v>
      </c>
      <c r="B162" s="41" t="s">
        <v>675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2.75">
      <c r="A163" s="40" t="s">
        <v>676</v>
      </c>
      <c r="B163" s="41" t="s">
        <v>677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2.75">
      <c r="A164" s="40" t="s">
        <v>678</v>
      </c>
      <c r="B164" s="41" t="s">
        <v>679</v>
      </c>
      <c r="C164" s="42">
        <v>5330</v>
      </c>
      <c r="D164" s="42">
        <v>5330</v>
      </c>
      <c r="E164" s="42">
        <v>0</v>
      </c>
      <c r="F164" s="42">
        <v>2811</v>
      </c>
      <c r="G164" s="42">
        <v>0</v>
      </c>
      <c r="H164" s="42">
        <v>0</v>
      </c>
      <c r="I164" s="42">
        <v>2811</v>
      </c>
    </row>
    <row r="165" spans="1:9" ht="12.75">
      <c r="A165" s="40" t="s">
        <v>680</v>
      </c>
      <c r="B165" s="41" t="s">
        <v>681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2806</v>
      </c>
    </row>
    <row r="166" spans="1:9" ht="12.75">
      <c r="A166" s="40" t="s">
        <v>682</v>
      </c>
      <c r="B166" s="41" t="s">
        <v>683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25.5">
      <c r="A167" s="40" t="s">
        <v>684</v>
      </c>
      <c r="B167" s="41" t="s">
        <v>685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2.75">
      <c r="A168" s="40" t="s">
        <v>686</v>
      </c>
      <c r="B168" s="41" t="s">
        <v>687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2.75">
      <c r="A169" s="40" t="s">
        <v>688</v>
      </c>
      <c r="B169" s="41" t="s">
        <v>689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2.75">
      <c r="A170" s="40" t="s">
        <v>690</v>
      </c>
      <c r="B170" s="41" t="s">
        <v>691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2.75">
      <c r="A171" s="40" t="s">
        <v>692</v>
      </c>
      <c r="B171" s="41" t="s">
        <v>693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2.75">
      <c r="A172" s="40" t="s">
        <v>694</v>
      </c>
      <c r="B172" s="41" t="s">
        <v>695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5</v>
      </c>
    </row>
    <row r="173" spans="1:9" ht="12.75">
      <c r="A173" s="40" t="s">
        <v>696</v>
      </c>
      <c r="B173" s="41" t="s">
        <v>697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2.75">
      <c r="A174" s="40" t="s">
        <v>698</v>
      </c>
      <c r="B174" s="41" t="s">
        <v>699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25.5">
      <c r="A175" s="40" t="s">
        <v>700</v>
      </c>
      <c r="B175" s="41" t="s">
        <v>701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25.5">
      <c r="A176" s="40" t="s">
        <v>702</v>
      </c>
      <c r="B176" s="41" t="s">
        <v>703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25.5">
      <c r="A177" s="40" t="s">
        <v>704</v>
      </c>
      <c r="B177" s="41" t="s">
        <v>705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</row>
    <row r="178" spans="1:9" ht="12.75">
      <c r="A178" s="40" t="s">
        <v>706</v>
      </c>
      <c r="B178" s="41" t="s">
        <v>707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2.75">
      <c r="A179" s="40" t="s">
        <v>708</v>
      </c>
      <c r="B179" s="41" t="s">
        <v>709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2.75">
      <c r="A180" s="40" t="s">
        <v>710</v>
      </c>
      <c r="B180" s="41" t="s">
        <v>711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2.75">
      <c r="A181" s="40" t="s">
        <v>712</v>
      </c>
      <c r="B181" s="41" t="s">
        <v>713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2.75">
      <c r="A182" s="40" t="s">
        <v>714</v>
      </c>
      <c r="B182" s="41" t="s">
        <v>715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2.75">
      <c r="A183" s="40" t="s">
        <v>716</v>
      </c>
      <c r="B183" s="41" t="s">
        <v>717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2.75">
      <c r="A184" s="40" t="s">
        <v>718</v>
      </c>
      <c r="B184" s="41" t="s">
        <v>719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2.75">
      <c r="A185" s="40" t="s">
        <v>720</v>
      </c>
      <c r="B185" s="41" t="s">
        <v>721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2.75">
      <c r="A186" s="40" t="s">
        <v>722</v>
      </c>
      <c r="B186" s="41" t="s">
        <v>723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2.75">
      <c r="A187" s="40" t="s">
        <v>724</v>
      </c>
      <c r="B187" s="41" t="s">
        <v>725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2.75">
      <c r="A188" s="40" t="s">
        <v>726</v>
      </c>
      <c r="B188" s="41" t="s">
        <v>727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2.75">
      <c r="A189" s="40" t="s">
        <v>728</v>
      </c>
      <c r="B189" s="41" t="s">
        <v>729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2.75">
      <c r="A190" s="40" t="s">
        <v>730</v>
      </c>
      <c r="B190" s="41" t="s">
        <v>731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2.75">
      <c r="A191" s="40" t="s">
        <v>732</v>
      </c>
      <c r="B191" s="41" t="s">
        <v>733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2.75">
      <c r="A192" s="40" t="s">
        <v>734</v>
      </c>
      <c r="B192" s="41" t="s">
        <v>735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2.75">
      <c r="A193" s="40" t="s">
        <v>736</v>
      </c>
      <c r="B193" s="41" t="s">
        <v>737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2.75">
      <c r="A194" s="40" t="s">
        <v>738</v>
      </c>
      <c r="B194" s="41" t="s">
        <v>739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2.75">
      <c r="A195" s="40" t="s">
        <v>740</v>
      </c>
      <c r="B195" s="41" t="s">
        <v>741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2.75">
      <c r="A196" s="40" t="s">
        <v>742</v>
      </c>
      <c r="B196" s="41" t="s">
        <v>743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2.75">
      <c r="A197" s="40" t="s">
        <v>744</v>
      </c>
      <c r="B197" s="41" t="s">
        <v>745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2.75">
      <c r="A198" s="40" t="s">
        <v>746</v>
      </c>
      <c r="B198" s="41" t="s">
        <v>747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2.75">
      <c r="A199" s="40" t="s">
        <v>748</v>
      </c>
      <c r="B199" s="41" t="s">
        <v>749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2.75">
      <c r="A200" s="40" t="s">
        <v>750</v>
      </c>
      <c r="B200" s="41" t="s">
        <v>751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2.75">
      <c r="A201" s="40" t="s">
        <v>752</v>
      </c>
      <c r="B201" s="41" t="s">
        <v>753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2.75">
      <c r="A202" s="40" t="s">
        <v>754</v>
      </c>
      <c r="B202" s="41" t="s">
        <v>755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2.75">
      <c r="A203" s="40" t="s">
        <v>756</v>
      </c>
      <c r="B203" s="41" t="s">
        <v>757</v>
      </c>
      <c r="C203" s="42">
        <v>3600</v>
      </c>
      <c r="D203" s="42">
        <v>6992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25.5">
      <c r="A204" s="43" t="s">
        <v>758</v>
      </c>
      <c r="B204" s="44" t="s">
        <v>759</v>
      </c>
      <c r="C204" s="45">
        <v>8930</v>
      </c>
      <c r="D204" s="45">
        <v>12663</v>
      </c>
      <c r="E204" s="45">
        <v>0</v>
      </c>
      <c r="F204" s="45">
        <v>3152</v>
      </c>
      <c r="G204" s="45">
        <v>0</v>
      </c>
      <c r="H204" s="45">
        <v>0</v>
      </c>
      <c r="I204" s="45">
        <v>3152</v>
      </c>
    </row>
    <row r="205" spans="1:9" ht="12.75">
      <c r="A205" s="40" t="s">
        <v>760</v>
      </c>
      <c r="B205" s="41" t="s">
        <v>761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2.75">
      <c r="A206" s="40" t="s">
        <v>762</v>
      </c>
      <c r="B206" s="41" t="s">
        <v>763</v>
      </c>
      <c r="C206" s="42">
        <v>0</v>
      </c>
      <c r="D206" s="42">
        <v>205</v>
      </c>
      <c r="E206" s="42">
        <v>0</v>
      </c>
      <c r="F206" s="42">
        <v>205</v>
      </c>
      <c r="G206" s="42">
        <v>0</v>
      </c>
      <c r="H206" s="42">
        <v>0</v>
      </c>
      <c r="I206" s="42">
        <v>161</v>
      </c>
    </row>
    <row r="207" spans="1:9" ht="12.75">
      <c r="A207" s="40" t="s">
        <v>764</v>
      </c>
      <c r="B207" s="41" t="s">
        <v>765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2.75">
      <c r="A208" s="40" t="s">
        <v>766</v>
      </c>
      <c r="B208" s="41" t="s">
        <v>767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2.75">
      <c r="A209" s="40" t="s">
        <v>768</v>
      </c>
      <c r="B209" s="41" t="s">
        <v>769</v>
      </c>
      <c r="C209" s="42">
        <v>485</v>
      </c>
      <c r="D209" s="42">
        <v>485</v>
      </c>
      <c r="E209" s="42">
        <v>0</v>
      </c>
      <c r="F209" s="42">
        <v>354</v>
      </c>
      <c r="G209" s="42">
        <v>0</v>
      </c>
      <c r="H209" s="42">
        <v>0</v>
      </c>
      <c r="I209" s="42">
        <v>354</v>
      </c>
    </row>
    <row r="210" spans="1:9" ht="12.75">
      <c r="A210" s="40" t="s">
        <v>770</v>
      </c>
      <c r="B210" s="41" t="s">
        <v>771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2.75">
      <c r="A211" s="40" t="s">
        <v>772</v>
      </c>
      <c r="B211" s="41" t="s">
        <v>773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2.75">
      <c r="A212" s="40" t="s">
        <v>774</v>
      </c>
      <c r="B212" s="41" t="s">
        <v>775</v>
      </c>
      <c r="C212" s="42">
        <v>131</v>
      </c>
      <c r="D212" s="42">
        <v>144</v>
      </c>
      <c r="E212" s="42">
        <v>0</v>
      </c>
      <c r="F212" s="42">
        <v>144</v>
      </c>
      <c r="G212" s="42">
        <v>0</v>
      </c>
      <c r="H212" s="42">
        <v>0</v>
      </c>
      <c r="I212" s="42">
        <v>132</v>
      </c>
    </row>
    <row r="213" spans="1:9" ht="12.75">
      <c r="A213" s="43" t="s">
        <v>776</v>
      </c>
      <c r="B213" s="44" t="s">
        <v>777</v>
      </c>
      <c r="C213" s="45">
        <v>616</v>
      </c>
      <c r="D213" s="45">
        <v>834</v>
      </c>
      <c r="E213" s="45">
        <v>0</v>
      </c>
      <c r="F213" s="45">
        <v>703</v>
      </c>
      <c r="G213" s="45">
        <v>0</v>
      </c>
      <c r="H213" s="45">
        <v>0</v>
      </c>
      <c r="I213" s="45">
        <v>647</v>
      </c>
    </row>
    <row r="214" spans="1:9" ht="12.75">
      <c r="A214" s="40" t="s">
        <v>778</v>
      </c>
      <c r="B214" s="41" t="s">
        <v>779</v>
      </c>
      <c r="C214" s="42">
        <v>300</v>
      </c>
      <c r="D214" s="42">
        <v>300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2.75">
      <c r="A215" s="40" t="s">
        <v>780</v>
      </c>
      <c r="B215" s="41" t="s">
        <v>781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2.75">
      <c r="A216" s="40" t="s">
        <v>782</v>
      </c>
      <c r="B216" s="41" t="s">
        <v>783</v>
      </c>
      <c r="C216" s="42">
        <v>0</v>
      </c>
      <c r="D216" s="42">
        <v>46</v>
      </c>
      <c r="E216" s="42">
        <v>0</v>
      </c>
      <c r="F216" s="42">
        <v>46</v>
      </c>
      <c r="G216" s="42">
        <v>0</v>
      </c>
      <c r="H216" s="42">
        <v>0</v>
      </c>
      <c r="I216" s="42">
        <v>46</v>
      </c>
    </row>
    <row r="217" spans="1:9" ht="12.75">
      <c r="A217" s="40" t="s">
        <v>784</v>
      </c>
      <c r="B217" s="41" t="s">
        <v>785</v>
      </c>
      <c r="C217" s="42">
        <v>81</v>
      </c>
      <c r="D217" s="42">
        <v>81</v>
      </c>
      <c r="E217" s="42">
        <v>0</v>
      </c>
      <c r="F217" s="42">
        <v>12</v>
      </c>
      <c r="G217" s="42">
        <v>0</v>
      </c>
      <c r="H217" s="42">
        <v>0</v>
      </c>
      <c r="I217" s="42">
        <v>12</v>
      </c>
    </row>
    <row r="218" spans="1:9" ht="12.75">
      <c r="A218" s="43" t="s">
        <v>786</v>
      </c>
      <c r="B218" s="44" t="s">
        <v>787</v>
      </c>
      <c r="C218" s="45">
        <v>381</v>
      </c>
      <c r="D218" s="45">
        <v>427</v>
      </c>
      <c r="E218" s="45">
        <v>0</v>
      </c>
      <c r="F218" s="45">
        <v>58</v>
      </c>
      <c r="G218" s="45">
        <v>0</v>
      </c>
      <c r="H218" s="45">
        <v>0</v>
      </c>
      <c r="I218" s="45">
        <v>58</v>
      </c>
    </row>
    <row r="219" spans="1:9" ht="25.5">
      <c r="A219" s="40" t="s">
        <v>788</v>
      </c>
      <c r="B219" s="41" t="s">
        <v>789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25.5">
      <c r="A220" s="40" t="s">
        <v>790</v>
      </c>
      <c r="B220" s="41" t="s">
        <v>791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2.75">
      <c r="A221" s="40" t="s">
        <v>792</v>
      </c>
      <c r="B221" s="41" t="s">
        <v>793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</row>
    <row r="222" spans="1:9" ht="12.75">
      <c r="A222" s="40" t="s">
        <v>794</v>
      </c>
      <c r="B222" s="41" t="s">
        <v>795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25.5">
      <c r="A223" s="40" t="s">
        <v>796</v>
      </c>
      <c r="B223" s="41" t="s">
        <v>797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2.75">
      <c r="A224" s="40" t="s">
        <v>798</v>
      </c>
      <c r="B224" s="41" t="s">
        <v>799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2.75">
      <c r="A225" s="40" t="s">
        <v>800</v>
      </c>
      <c r="B225" s="41" t="s">
        <v>801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2.75">
      <c r="A226" s="40" t="s">
        <v>802</v>
      </c>
      <c r="B226" s="41" t="s">
        <v>803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2.75">
      <c r="A227" s="40" t="s">
        <v>804</v>
      </c>
      <c r="B227" s="41" t="s">
        <v>805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2.75">
      <c r="A228" s="40" t="s">
        <v>806</v>
      </c>
      <c r="B228" s="41" t="s">
        <v>807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2.75">
      <c r="A229" s="40" t="s">
        <v>808</v>
      </c>
      <c r="B229" s="41" t="s">
        <v>809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2.75">
      <c r="A230" s="40" t="s">
        <v>810</v>
      </c>
      <c r="B230" s="41" t="s">
        <v>811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25.5">
      <c r="A231" s="40" t="s">
        <v>812</v>
      </c>
      <c r="B231" s="41" t="s">
        <v>813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2.75">
      <c r="A232" s="40" t="s">
        <v>814</v>
      </c>
      <c r="B232" s="41" t="s">
        <v>815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2.75">
      <c r="A233" s="40" t="s">
        <v>816</v>
      </c>
      <c r="B233" s="41" t="s">
        <v>817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25.5">
      <c r="A234" s="40" t="s">
        <v>818</v>
      </c>
      <c r="B234" s="41" t="s">
        <v>819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2.75">
      <c r="A235" s="40" t="s">
        <v>820</v>
      </c>
      <c r="B235" s="41" t="s">
        <v>821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2.75">
      <c r="A236" s="40" t="s">
        <v>822</v>
      </c>
      <c r="B236" s="41" t="s">
        <v>823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2.75">
      <c r="A237" s="40" t="s">
        <v>824</v>
      </c>
      <c r="B237" s="41" t="s">
        <v>825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2.75">
      <c r="A238" s="40" t="s">
        <v>826</v>
      </c>
      <c r="B238" s="41" t="s">
        <v>827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2.75">
      <c r="A239" s="40" t="s">
        <v>828</v>
      </c>
      <c r="B239" s="41" t="s">
        <v>829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2.75">
      <c r="A240" s="40" t="s">
        <v>830</v>
      </c>
      <c r="B240" s="41" t="s">
        <v>831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2.75">
      <c r="A241" s="40" t="s">
        <v>832</v>
      </c>
      <c r="B241" s="41" t="s">
        <v>833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2.75">
      <c r="A242" s="40" t="s">
        <v>834</v>
      </c>
      <c r="B242" s="41" t="s">
        <v>835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2.75">
      <c r="A243" s="40" t="s">
        <v>836</v>
      </c>
      <c r="B243" s="41" t="s">
        <v>837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2.75">
      <c r="A244" s="40" t="s">
        <v>838</v>
      </c>
      <c r="B244" s="41" t="s">
        <v>839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25.5">
      <c r="A245" s="40" t="s">
        <v>840</v>
      </c>
      <c r="B245" s="41" t="s">
        <v>841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2.75">
      <c r="A246" s="40" t="s">
        <v>842</v>
      </c>
      <c r="B246" s="41" t="s">
        <v>843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2.75">
      <c r="A247" s="40" t="s">
        <v>844</v>
      </c>
      <c r="B247" s="41" t="s">
        <v>845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2.75">
      <c r="A248" s="40" t="s">
        <v>846</v>
      </c>
      <c r="B248" s="41" t="s">
        <v>847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2.75">
      <c r="A249" s="40" t="s">
        <v>848</v>
      </c>
      <c r="B249" s="41" t="s">
        <v>849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2.75">
      <c r="A250" s="40" t="s">
        <v>850</v>
      </c>
      <c r="B250" s="41" t="s">
        <v>851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2.75">
      <c r="A251" s="40" t="s">
        <v>852</v>
      </c>
      <c r="B251" s="41" t="s">
        <v>853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2.75">
      <c r="A252" s="40" t="s">
        <v>854</v>
      </c>
      <c r="B252" s="41" t="s">
        <v>855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25.5">
      <c r="A253" s="40" t="s">
        <v>856</v>
      </c>
      <c r="B253" s="41" t="s">
        <v>857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25.5">
      <c r="A254" s="40" t="s">
        <v>858</v>
      </c>
      <c r="B254" s="41" t="s">
        <v>859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25.5">
      <c r="A255" s="40" t="s">
        <v>860</v>
      </c>
      <c r="B255" s="41" t="s">
        <v>861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2.75">
      <c r="A256" s="40" t="s">
        <v>862</v>
      </c>
      <c r="B256" s="41" t="s">
        <v>863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ht="12.75">
      <c r="A257" s="40" t="s">
        <v>864</v>
      </c>
      <c r="B257" s="41" t="s">
        <v>865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ht="12.75">
      <c r="A258" s="40" t="s">
        <v>866</v>
      </c>
      <c r="B258" s="41" t="s">
        <v>867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ht="12.75">
      <c r="A259" s="40" t="s">
        <v>868</v>
      </c>
      <c r="B259" s="41" t="s">
        <v>869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ht="12.75">
      <c r="A260" s="40" t="s">
        <v>870</v>
      </c>
      <c r="B260" s="41" t="s">
        <v>871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ht="12.75">
      <c r="A261" s="40" t="s">
        <v>872</v>
      </c>
      <c r="B261" s="41" t="s">
        <v>873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</row>
    <row r="262" spans="1:9" ht="12.75">
      <c r="A262" s="40" t="s">
        <v>874</v>
      </c>
      <c r="B262" s="41" t="s">
        <v>875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ht="12.75">
      <c r="A263" s="40" t="s">
        <v>876</v>
      </c>
      <c r="B263" s="41" t="s">
        <v>877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ht="12.75">
      <c r="A264" s="40" t="s">
        <v>878</v>
      </c>
      <c r="B264" s="41" t="s">
        <v>879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ht="12.75">
      <c r="A265" s="40" t="s">
        <v>880</v>
      </c>
      <c r="B265" s="41" t="s">
        <v>881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ht="12.75">
      <c r="A266" s="40" t="s">
        <v>882</v>
      </c>
      <c r="B266" s="41" t="s">
        <v>883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ht="12.75">
      <c r="A267" s="40" t="s">
        <v>884</v>
      </c>
      <c r="B267" s="41" t="s">
        <v>885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ht="12.75">
      <c r="A268" s="40" t="s">
        <v>886</v>
      </c>
      <c r="B268" s="41" t="s">
        <v>887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ht="12.75">
      <c r="A269" s="40" t="s">
        <v>888</v>
      </c>
      <c r="B269" s="41" t="s">
        <v>889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ht="12.75">
      <c r="A270" s="40" t="s">
        <v>890</v>
      </c>
      <c r="B270" s="41" t="s">
        <v>891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ht="12.75">
      <c r="A271" s="40" t="s">
        <v>892</v>
      </c>
      <c r="B271" s="41" t="s">
        <v>893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ht="12.75">
      <c r="A272" s="40" t="s">
        <v>894</v>
      </c>
      <c r="B272" s="41" t="s">
        <v>895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</row>
    <row r="273" spans="1:9" ht="12.75">
      <c r="A273" s="40" t="s">
        <v>896</v>
      </c>
      <c r="B273" s="41" t="s">
        <v>897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ht="12.75">
      <c r="A274" s="40" t="s">
        <v>898</v>
      </c>
      <c r="B274" s="41" t="s">
        <v>899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ht="12.75">
      <c r="A275" s="40" t="s">
        <v>900</v>
      </c>
      <c r="B275" s="41" t="s">
        <v>901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ht="12.75">
      <c r="A276" s="40" t="s">
        <v>902</v>
      </c>
      <c r="B276" s="41" t="s">
        <v>903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ht="12.75">
      <c r="A277" s="40" t="s">
        <v>904</v>
      </c>
      <c r="B277" s="41" t="s">
        <v>905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ht="12.75">
      <c r="A278" s="40" t="s">
        <v>906</v>
      </c>
      <c r="B278" s="41" t="s">
        <v>907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ht="12.75">
      <c r="A279" s="40" t="s">
        <v>908</v>
      </c>
      <c r="B279" s="41" t="s">
        <v>909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ht="12.75">
      <c r="A280" s="43" t="s">
        <v>910</v>
      </c>
      <c r="B280" s="44" t="s">
        <v>911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</row>
    <row r="281" spans="1:9" ht="12.75">
      <c r="A281" s="43" t="s">
        <v>912</v>
      </c>
      <c r="B281" s="44" t="s">
        <v>913</v>
      </c>
      <c r="C281" s="45">
        <v>46609</v>
      </c>
      <c r="D281" s="45">
        <v>50059</v>
      </c>
      <c r="E281" s="45">
        <v>0</v>
      </c>
      <c r="F281" s="45">
        <v>25757</v>
      </c>
      <c r="G281" s="45">
        <v>0</v>
      </c>
      <c r="H281" s="45">
        <v>0</v>
      </c>
      <c r="I281" s="45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313" t="s">
        <v>1834</v>
      </c>
      <c r="B1" s="313"/>
      <c r="C1" s="313"/>
      <c r="D1" s="313"/>
      <c r="E1" s="313"/>
    </row>
    <row r="2" spans="1:3" ht="25.5" customHeight="1">
      <c r="A2" s="314" t="s">
        <v>1441</v>
      </c>
      <c r="B2" s="314"/>
      <c r="C2" s="314"/>
    </row>
    <row r="3" ht="12.75">
      <c r="C3" s="18" t="s">
        <v>1442</v>
      </c>
    </row>
    <row r="4" spans="1:3" ht="12.75">
      <c r="A4" s="238" t="s">
        <v>5</v>
      </c>
      <c r="B4" s="315" t="s">
        <v>1443</v>
      </c>
      <c r="C4" s="316"/>
    </row>
    <row r="5" spans="1:3" ht="12.75">
      <c r="A5" s="238"/>
      <c r="B5" s="317"/>
      <c r="C5" s="318"/>
    </row>
    <row r="6" spans="1:3" ht="12.75">
      <c r="A6" s="238"/>
      <c r="B6" s="5" t="s">
        <v>151</v>
      </c>
      <c r="C6" s="5" t="s">
        <v>421</v>
      </c>
    </row>
    <row r="7" spans="1:3" ht="26.25" customHeight="1">
      <c r="A7" s="198"/>
      <c r="B7" s="8">
        <v>0</v>
      </c>
      <c r="C7" s="8">
        <v>0</v>
      </c>
    </row>
    <row r="8" spans="1:3" ht="25.5" customHeight="1">
      <c r="A8" s="200" t="s">
        <v>1444</v>
      </c>
      <c r="B8" s="28">
        <v>0</v>
      </c>
      <c r="C8" s="28">
        <v>0</v>
      </c>
    </row>
  </sheetData>
  <sheetProtection/>
  <mergeCells count="4">
    <mergeCell ref="A1:E1"/>
    <mergeCell ref="A2:C2"/>
    <mergeCell ref="A4:A6"/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00390625" defaultRowHeight="12.75"/>
  <cols>
    <col min="1" max="1" width="2.375" style="15" customWidth="1"/>
    <col min="2" max="2" width="2.125" style="15" customWidth="1"/>
    <col min="3" max="31" width="2.75390625" style="14" customWidth="1"/>
    <col min="32" max="32" width="7.25390625" style="14" customWidth="1"/>
    <col min="33" max="33" width="2.75390625" style="14" customWidth="1"/>
    <col min="34" max="34" width="7.625" style="14" customWidth="1"/>
    <col min="35" max="35" width="2.75390625" style="14" customWidth="1"/>
    <col min="36" max="36" width="6.875" style="14" customWidth="1"/>
    <col min="37" max="37" width="2.75390625" style="14" customWidth="1"/>
    <col min="38" max="38" width="7.875" style="14" customWidth="1"/>
    <col min="39" max="39" width="2.75390625" style="14" customWidth="1"/>
    <col min="40" max="40" width="6.625" style="14" customWidth="1"/>
    <col min="41" max="41" width="2.75390625" style="14" customWidth="1"/>
    <col min="42" max="42" width="6.625" style="14" customWidth="1"/>
    <col min="43" max="43" width="4.125" style="14" customWidth="1"/>
    <col min="44" max="44" width="4.75390625" style="14" customWidth="1"/>
    <col min="45" max="45" width="4.25390625" style="14" customWidth="1"/>
    <col min="46" max="46" width="5.75390625" style="14" customWidth="1"/>
    <col min="47" max="47" width="2.75390625" style="14" customWidth="1"/>
    <col min="48" max="48" width="6.875" style="14" customWidth="1"/>
    <col min="49" max="49" width="2.75390625" style="14" customWidth="1"/>
    <col min="50" max="50" width="7.00390625" style="14" customWidth="1"/>
    <col min="51" max="51" width="2.75390625" style="14" customWidth="1"/>
    <col min="52" max="52" width="6.375" style="14" customWidth="1"/>
    <col min="53" max="53" width="2.75390625" style="14" customWidth="1"/>
    <col min="54" max="54" width="6.25390625" style="14" customWidth="1"/>
    <col min="55" max="55" width="2.75390625" style="14" customWidth="1"/>
    <col min="56" max="56" width="6.375" style="14" customWidth="1"/>
    <col min="57" max="57" width="2.75390625" style="14" customWidth="1"/>
    <col min="58" max="58" width="7.75390625" style="14" customWidth="1"/>
    <col min="59" max="59" width="10.375" style="14" customWidth="1"/>
    <col min="60" max="67" width="2.75390625" style="14" customWidth="1"/>
    <col min="68" max="16384" width="9.125" style="14" customWidth="1"/>
  </cols>
  <sheetData>
    <row r="1" spans="1:58" ht="28.5" customHeight="1">
      <c r="A1" s="319" t="s">
        <v>1835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</row>
    <row r="2" spans="1:58" ht="28.5" customHeight="1">
      <c r="A2" s="260" t="s">
        <v>1817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1"/>
    </row>
    <row r="3" spans="1:58" ht="15" customHeight="1">
      <c r="A3" s="263" t="s">
        <v>1289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3"/>
    </row>
    <row r="4" spans="1:59" ht="15.75" customHeight="1">
      <c r="A4" s="266" t="s">
        <v>1467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57"/>
    </row>
    <row r="5" spans="1:59" ht="15.75" customHeight="1">
      <c r="A5" s="325" t="s">
        <v>423</v>
      </c>
      <c r="B5" s="325"/>
      <c r="C5" s="326" t="s">
        <v>150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7" t="s">
        <v>1290</v>
      </c>
      <c r="AD5" s="327"/>
      <c r="AE5" s="328" t="s">
        <v>1291</v>
      </c>
      <c r="AF5" s="329"/>
      <c r="AG5" s="332">
        <v>2017</v>
      </c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4" t="s">
        <v>1292</v>
      </c>
      <c r="BF5" s="334"/>
      <c r="BG5" s="334" t="s">
        <v>1293</v>
      </c>
    </row>
    <row r="6" spans="1:59" ht="39.75" customHeight="1">
      <c r="A6" s="325"/>
      <c r="B6" s="325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7"/>
      <c r="AD6" s="327"/>
      <c r="AE6" s="330"/>
      <c r="AF6" s="331"/>
      <c r="AG6" s="335" t="s">
        <v>1294</v>
      </c>
      <c r="AH6" s="336"/>
      <c r="AI6" s="335" t="s">
        <v>1295</v>
      </c>
      <c r="AJ6" s="336"/>
      <c r="AK6" s="335" t="s">
        <v>1296</v>
      </c>
      <c r="AL6" s="337"/>
      <c r="AM6" s="335" t="s">
        <v>1297</v>
      </c>
      <c r="AN6" s="336"/>
      <c r="AO6" s="335" t="s">
        <v>1298</v>
      </c>
      <c r="AP6" s="336"/>
      <c r="AQ6" s="335" t="s">
        <v>1299</v>
      </c>
      <c r="AR6" s="336"/>
      <c r="AS6" s="335" t="s">
        <v>1300</v>
      </c>
      <c r="AT6" s="336"/>
      <c r="AU6" s="335" t="s">
        <v>1301</v>
      </c>
      <c r="AV6" s="336"/>
      <c r="AW6" s="335" t="s">
        <v>1302</v>
      </c>
      <c r="AX6" s="336"/>
      <c r="AY6" s="335" t="s">
        <v>1303</v>
      </c>
      <c r="AZ6" s="336"/>
      <c r="BA6" s="335" t="s">
        <v>1304</v>
      </c>
      <c r="BB6" s="336"/>
      <c r="BC6" s="335" t="s">
        <v>1305</v>
      </c>
      <c r="BD6" s="336"/>
      <c r="BE6" s="334"/>
      <c r="BF6" s="334"/>
      <c r="BG6" s="334"/>
    </row>
    <row r="7" spans="1:59" ht="12.75">
      <c r="A7" s="280" t="s">
        <v>444</v>
      </c>
      <c r="B7" s="281"/>
      <c r="C7" s="282" t="s">
        <v>445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2" t="s">
        <v>446</v>
      </c>
      <c r="AD7" s="283"/>
      <c r="AE7" s="282" t="s">
        <v>447</v>
      </c>
      <c r="AF7" s="283"/>
      <c r="AG7" s="282" t="s">
        <v>448</v>
      </c>
      <c r="AH7" s="283"/>
      <c r="AI7" s="282" t="s">
        <v>449</v>
      </c>
      <c r="AJ7" s="283"/>
      <c r="AK7" s="282" t="s">
        <v>450</v>
      </c>
      <c r="AL7" s="283"/>
      <c r="AM7" s="282" t="s">
        <v>451</v>
      </c>
      <c r="AN7" s="283"/>
      <c r="AO7" s="282" t="s">
        <v>452</v>
      </c>
      <c r="AP7" s="283"/>
      <c r="AQ7" s="282" t="s">
        <v>1306</v>
      </c>
      <c r="AR7" s="283"/>
      <c r="AS7" s="282" t="s">
        <v>1307</v>
      </c>
      <c r="AT7" s="283"/>
      <c r="AU7" s="282" t="s">
        <v>1308</v>
      </c>
      <c r="AV7" s="283"/>
      <c r="AW7" s="282" t="s">
        <v>1309</v>
      </c>
      <c r="AX7" s="283"/>
      <c r="AY7" s="282" t="s">
        <v>1310</v>
      </c>
      <c r="AZ7" s="283"/>
      <c r="BA7" s="282" t="s">
        <v>1311</v>
      </c>
      <c r="BB7" s="283"/>
      <c r="BC7" s="282" t="s">
        <v>1312</v>
      </c>
      <c r="BD7" s="283"/>
      <c r="BE7" s="282" t="s">
        <v>1313</v>
      </c>
      <c r="BF7" s="284"/>
      <c r="BG7" s="58" t="s">
        <v>1314</v>
      </c>
    </row>
    <row r="8" spans="1:59" ht="19.5" customHeight="1">
      <c r="A8" s="285" t="s">
        <v>1</v>
      </c>
      <c r="B8" s="286"/>
      <c r="C8" s="287" t="s">
        <v>389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  <c r="AC8" s="338" t="s">
        <v>137</v>
      </c>
      <c r="AD8" s="339"/>
      <c r="AE8" s="340">
        <v>22872606</v>
      </c>
      <c r="AF8" s="341"/>
      <c r="AG8" s="342">
        <v>1759000</v>
      </c>
      <c r="AH8" s="343"/>
      <c r="AI8" s="342">
        <v>1759000</v>
      </c>
      <c r="AJ8" s="343"/>
      <c r="AK8" s="342">
        <v>1759000</v>
      </c>
      <c r="AL8" s="343"/>
      <c r="AM8" s="342">
        <v>1759000</v>
      </c>
      <c r="AN8" s="343"/>
      <c r="AO8" s="342">
        <v>1759000</v>
      </c>
      <c r="AP8" s="343"/>
      <c r="AQ8" s="342">
        <v>2641500</v>
      </c>
      <c r="AR8" s="343"/>
      <c r="AS8" s="342">
        <v>1759000</v>
      </c>
      <c r="AT8" s="343"/>
      <c r="AU8" s="342">
        <v>2641500</v>
      </c>
      <c r="AV8" s="343"/>
      <c r="AW8" s="342">
        <v>1759000</v>
      </c>
      <c r="AX8" s="343"/>
      <c r="AY8" s="342">
        <v>1759000</v>
      </c>
      <c r="AZ8" s="343"/>
      <c r="BA8" s="342">
        <v>1759000</v>
      </c>
      <c r="BB8" s="343"/>
      <c r="BC8" s="342">
        <v>1758606</v>
      </c>
      <c r="BD8" s="343"/>
      <c r="BE8" s="340">
        <f aca="true" t="shared" si="0" ref="BE8:BE28">SUM(AG8:BD8)</f>
        <v>22872606</v>
      </c>
      <c r="BF8" s="344"/>
      <c r="BG8" s="59">
        <f aca="true" t="shared" si="1" ref="BG8:BG30">BE8-AE8</f>
        <v>0</v>
      </c>
    </row>
    <row r="9" spans="1:59" ht="19.5" customHeight="1">
      <c r="A9" s="285" t="s">
        <v>2</v>
      </c>
      <c r="B9" s="286"/>
      <c r="C9" s="287" t="s">
        <v>391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9"/>
      <c r="AC9" s="338" t="s">
        <v>155</v>
      </c>
      <c r="AD9" s="339"/>
      <c r="AE9" s="340">
        <v>0</v>
      </c>
      <c r="AF9" s="344"/>
      <c r="AG9" s="342">
        <f>AE9/12</f>
        <v>0</v>
      </c>
      <c r="AH9" s="343"/>
      <c r="AI9" s="342">
        <v>0</v>
      </c>
      <c r="AJ9" s="343"/>
      <c r="AK9" s="342">
        <v>0</v>
      </c>
      <c r="AL9" s="343"/>
      <c r="AM9" s="342">
        <v>0</v>
      </c>
      <c r="AN9" s="343"/>
      <c r="AO9" s="342">
        <v>0</v>
      </c>
      <c r="AP9" s="343"/>
      <c r="AQ9" s="342">
        <v>0</v>
      </c>
      <c r="AR9" s="343"/>
      <c r="AS9" s="342">
        <v>0</v>
      </c>
      <c r="AT9" s="343"/>
      <c r="AU9" s="342">
        <v>0</v>
      </c>
      <c r="AV9" s="343"/>
      <c r="AW9" s="342">
        <v>0</v>
      </c>
      <c r="AX9" s="343"/>
      <c r="AY9" s="342">
        <v>0</v>
      </c>
      <c r="AZ9" s="343"/>
      <c r="BA9" s="342">
        <v>0</v>
      </c>
      <c r="BB9" s="343"/>
      <c r="BC9" s="342">
        <v>0</v>
      </c>
      <c r="BD9" s="343"/>
      <c r="BE9" s="340">
        <f>SUM(AG9:BD9)</f>
        <v>0</v>
      </c>
      <c r="BF9" s="344"/>
      <c r="BG9" s="59">
        <f t="shared" si="1"/>
        <v>0</v>
      </c>
    </row>
    <row r="10" spans="1:59" ht="19.5" customHeight="1">
      <c r="A10" s="285" t="s">
        <v>3</v>
      </c>
      <c r="B10" s="286"/>
      <c r="C10" s="287" t="s">
        <v>429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9"/>
      <c r="AC10" s="338" t="s">
        <v>160</v>
      </c>
      <c r="AD10" s="339"/>
      <c r="AE10" s="340">
        <v>599694</v>
      </c>
      <c r="AF10" s="344"/>
      <c r="AG10" s="342">
        <v>0</v>
      </c>
      <c r="AH10" s="343"/>
      <c r="AI10" s="342">
        <v>0</v>
      </c>
      <c r="AJ10" s="343"/>
      <c r="AK10" s="342">
        <v>299847</v>
      </c>
      <c r="AL10" s="343"/>
      <c r="AM10" s="342">
        <v>0</v>
      </c>
      <c r="AN10" s="343"/>
      <c r="AO10" s="342">
        <v>0</v>
      </c>
      <c r="AP10" s="343"/>
      <c r="AQ10" s="342">
        <v>0</v>
      </c>
      <c r="AR10" s="343"/>
      <c r="AS10" s="342">
        <v>0</v>
      </c>
      <c r="AT10" s="343"/>
      <c r="AU10" s="342">
        <v>0</v>
      </c>
      <c r="AV10" s="343"/>
      <c r="AW10" s="342">
        <v>299847</v>
      </c>
      <c r="AX10" s="343"/>
      <c r="AY10" s="342">
        <v>0</v>
      </c>
      <c r="AZ10" s="343"/>
      <c r="BA10" s="342">
        <v>0</v>
      </c>
      <c r="BB10" s="343"/>
      <c r="BC10" s="342">
        <v>0</v>
      </c>
      <c r="BD10" s="343"/>
      <c r="BE10" s="340">
        <f t="shared" si="0"/>
        <v>599694</v>
      </c>
      <c r="BF10" s="344"/>
      <c r="BG10" s="59">
        <f t="shared" si="1"/>
        <v>0</v>
      </c>
    </row>
    <row r="11" spans="1:59" ht="19.5" customHeight="1">
      <c r="A11" s="285" t="s">
        <v>4</v>
      </c>
      <c r="B11" s="286"/>
      <c r="C11" s="345" t="s">
        <v>430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7"/>
      <c r="AC11" s="338" t="s">
        <v>173</v>
      </c>
      <c r="AD11" s="339"/>
      <c r="AE11" s="340">
        <v>1053140</v>
      </c>
      <c r="AF11" s="344"/>
      <c r="AG11" s="342">
        <v>87000</v>
      </c>
      <c r="AH11" s="343"/>
      <c r="AI11" s="342">
        <v>87000</v>
      </c>
      <c r="AJ11" s="343"/>
      <c r="AK11" s="342">
        <v>87000</v>
      </c>
      <c r="AL11" s="343"/>
      <c r="AM11" s="342">
        <v>87000</v>
      </c>
      <c r="AN11" s="343"/>
      <c r="AO11" s="342">
        <v>87000</v>
      </c>
      <c r="AP11" s="343"/>
      <c r="AQ11" s="342">
        <v>95090</v>
      </c>
      <c r="AR11" s="343"/>
      <c r="AS11" s="342">
        <v>87000</v>
      </c>
      <c r="AT11" s="343"/>
      <c r="AU11" s="342">
        <v>88360</v>
      </c>
      <c r="AV11" s="343"/>
      <c r="AW11" s="342">
        <v>87000</v>
      </c>
      <c r="AX11" s="343"/>
      <c r="AY11" s="342">
        <v>87000</v>
      </c>
      <c r="AZ11" s="343"/>
      <c r="BA11" s="342">
        <v>87000</v>
      </c>
      <c r="BB11" s="343"/>
      <c r="BC11" s="342">
        <v>86690</v>
      </c>
      <c r="BD11" s="343"/>
      <c r="BE11" s="340">
        <f t="shared" si="0"/>
        <v>1053140</v>
      </c>
      <c r="BF11" s="344"/>
      <c r="BG11" s="59">
        <f t="shared" si="1"/>
        <v>0</v>
      </c>
    </row>
    <row r="12" spans="1:59" ht="19.5" customHeight="1">
      <c r="A12" s="285" t="s">
        <v>7</v>
      </c>
      <c r="B12" s="286"/>
      <c r="C12" s="287" t="s">
        <v>414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9"/>
      <c r="AC12" s="338" t="s">
        <v>202</v>
      </c>
      <c r="AD12" s="339"/>
      <c r="AE12" s="340">
        <v>0</v>
      </c>
      <c r="AF12" s="344"/>
      <c r="AG12" s="342">
        <f>AE12/12</f>
        <v>0</v>
      </c>
      <c r="AH12" s="343"/>
      <c r="AI12" s="340">
        <v>0</v>
      </c>
      <c r="AJ12" s="344"/>
      <c r="AK12" s="340">
        <v>0</v>
      </c>
      <c r="AL12" s="344"/>
      <c r="AM12" s="340">
        <v>0</v>
      </c>
      <c r="AN12" s="344"/>
      <c r="AO12" s="340">
        <v>0</v>
      </c>
      <c r="AP12" s="344"/>
      <c r="AQ12" s="340">
        <v>0</v>
      </c>
      <c r="AR12" s="344"/>
      <c r="AS12" s="340">
        <v>0</v>
      </c>
      <c r="AT12" s="344"/>
      <c r="AU12" s="340">
        <v>0</v>
      </c>
      <c r="AV12" s="344"/>
      <c r="AW12" s="340">
        <v>0</v>
      </c>
      <c r="AX12" s="344"/>
      <c r="AY12" s="340">
        <v>0</v>
      </c>
      <c r="AZ12" s="344"/>
      <c r="BA12" s="340">
        <v>0</v>
      </c>
      <c r="BB12" s="344"/>
      <c r="BC12" s="340">
        <v>0</v>
      </c>
      <c r="BD12" s="344"/>
      <c r="BE12" s="340">
        <f t="shared" si="0"/>
        <v>0</v>
      </c>
      <c r="BF12" s="344"/>
      <c r="BG12" s="59">
        <f t="shared" si="1"/>
        <v>0</v>
      </c>
    </row>
    <row r="13" spans="1:59" ht="19.5" customHeight="1">
      <c r="A13" s="285" t="s">
        <v>8</v>
      </c>
      <c r="B13" s="286"/>
      <c r="C13" s="287" t="s">
        <v>401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9"/>
      <c r="AC13" s="338" t="s">
        <v>207</v>
      </c>
      <c r="AD13" s="339"/>
      <c r="AE13" s="340">
        <v>0</v>
      </c>
      <c r="AF13" s="344"/>
      <c r="AG13" s="342">
        <v>0</v>
      </c>
      <c r="AH13" s="343"/>
      <c r="AI13" s="342">
        <v>0</v>
      </c>
      <c r="AJ13" s="343"/>
      <c r="AK13" s="342">
        <v>0</v>
      </c>
      <c r="AL13" s="343"/>
      <c r="AM13" s="342">
        <v>0</v>
      </c>
      <c r="AN13" s="343"/>
      <c r="AO13" s="342">
        <v>0</v>
      </c>
      <c r="AP13" s="343"/>
      <c r="AQ13" s="342">
        <v>0</v>
      </c>
      <c r="AR13" s="343"/>
      <c r="AS13" s="342">
        <v>0</v>
      </c>
      <c r="AT13" s="343"/>
      <c r="AU13" s="342">
        <v>0</v>
      </c>
      <c r="AV13" s="343"/>
      <c r="AW13" s="342">
        <v>0</v>
      </c>
      <c r="AX13" s="343"/>
      <c r="AY13" s="342">
        <v>0</v>
      </c>
      <c r="AZ13" s="343"/>
      <c r="BA13" s="342">
        <v>0</v>
      </c>
      <c r="BB13" s="343"/>
      <c r="BC13" s="342">
        <v>0</v>
      </c>
      <c r="BD13" s="343"/>
      <c r="BE13" s="340">
        <f t="shared" si="0"/>
        <v>0</v>
      </c>
      <c r="BF13" s="344"/>
      <c r="BG13" s="59">
        <f t="shared" si="1"/>
        <v>0</v>
      </c>
    </row>
    <row r="14" spans="1:59" ht="19.5" customHeight="1">
      <c r="A14" s="285" t="s">
        <v>9</v>
      </c>
      <c r="B14" s="286"/>
      <c r="C14" s="287" t="s">
        <v>402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9"/>
      <c r="AC14" s="338" t="s">
        <v>211</v>
      </c>
      <c r="AD14" s="339"/>
      <c r="AE14" s="340">
        <v>0</v>
      </c>
      <c r="AF14" s="344"/>
      <c r="AG14" s="342">
        <v>0</v>
      </c>
      <c r="AH14" s="343"/>
      <c r="AI14" s="342">
        <v>0</v>
      </c>
      <c r="AJ14" s="343"/>
      <c r="AK14" s="342">
        <v>0</v>
      </c>
      <c r="AL14" s="343"/>
      <c r="AM14" s="342">
        <v>0</v>
      </c>
      <c r="AN14" s="343"/>
      <c r="AO14" s="342">
        <v>0</v>
      </c>
      <c r="AP14" s="343"/>
      <c r="AQ14" s="342">
        <v>0</v>
      </c>
      <c r="AR14" s="343"/>
      <c r="AS14" s="342">
        <v>0</v>
      </c>
      <c r="AT14" s="343"/>
      <c r="AU14" s="342">
        <v>0</v>
      </c>
      <c r="AV14" s="343"/>
      <c r="AW14" s="342">
        <v>0</v>
      </c>
      <c r="AX14" s="343"/>
      <c r="AY14" s="342">
        <v>0</v>
      </c>
      <c r="AZ14" s="343"/>
      <c r="BA14" s="342">
        <v>0</v>
      </c>
      <c r="BB14" s="343"/>
      <c r="BC14" s="342">
        <v>0</v>
      </c>
      <c r="BD14" s="343"/>
      <c r="BE14" s="340">
        <f t="shared" si="0"/>
        <v>0</v>
      </c>
      <c r="BF14" s="344"/>
      <c r="BG14" s="59">
        <f t="shared" si="1"/>
        <v>0</v>
      </c>
    </row>
    <row r="15" spans="1:59" s="61" customFormat="1" ht="19.5" customHeight="1">
      <c r="A15" s="348" t="s">
        <v>10</v>
      </c>
      <c r="B15" s="349"/>
      <c r="C15" s="350" t="s">
        <v>1315</v>
      </c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2"/>
      <c r="AC15" s="353" t="s">
        <v>212</v>
      </c>
      <c r="AD15" s="354"/>
      <c r="AE15" s="355">
        <f>SUM(AE8:AF14)</f>
        <v>24525440</v>
      </c>
      <c r="AF15" s="356"/>
      <c r="AG15" s="355">
        <f>SUM(AG8:AH14)</f>
        <v>1846000</v>
      </c>
      <c r="AH15" s="356"/>
      <c r="AI15" s="355">
        <f>SUM(AI8:AJ14)</f>
        <v>1846000</v>
      </c>
      <c r="AJ15" s="356"/>
      <c r="AK15" s="355">
        <f>SUM(AK8:AL14)</f>
        <v>2145847</v>
      </c>
      <c r="AL15" s="356"/>
      <c r="AM15" s="355">
        <f>SUM(AM8:AN14)</f>
        <v>1846000</v>
      </c>
      <c r="AN15" s="356"/>
      <c r="AO15" s="355">
        <f>SUM(AO8:AP14)</f>
        <v>1846000</v>
      </c>
      <c r="AP15" s="356"/>
      <c r="AQ15" s="355">
        <f>SUM(AQ8:AR14)</f>
        <v>2736590</v>
      </c>
      <c r="AR15" s="356"/>
      <c r="AS15" s="355">
        <f>SUM(AS8:AT14)</f>
        <v>1846000</v>
      </c>
      <c r="AT15" s="356"/>
      <c r="AU15" s="355">
        <f>SUM(AU8:AV14)</f>
        <v>2729860</v>
      </c>
      <c r="AV15" s="356"/>
      <c r="AW15" s="355">
        <f>SUM(AW8:AX14)</f>
        <v>2145847</v>
      </c>
      <c r="AX15" s="356"/>
      <c r="AY15" s="355">
        <f>SUM(AY8:AZ14)</f>
        <v>1846000</v>
      </c>
      <c r="AZ15" s="356"/>
      <c r="BA15" s="355">
        <f>SUM(BA8:BB14)</f>
        <v>1846000</v>
      </c>
      <c r="BB15" s="356"/>
      <c r="BC15" s="355">
        <f>SUM(BC8:BD14)</f>
        <v>1845296</v>
      </c>
      <c r="BD15" s="356"/>
      <c r="BE15" s="355">
        <f>SUM(AG15:BD15)</f>
        <v>24525440</v>
      </c>
      <c r="BF15" s="356"/>
      <c r="BG15" s="60">
        <f t="shared" si="1"/>
        <v>0</v>
      </c>
    </row>
    <row r="16" spans="1:59" ht="19.5" customHeight="1">
      <c r="A16" s="285" t="s">
        <v>11</v>
      </c>
      <c r="B16" s="286"/>
      <c r="C16" s="357" t="s">
        <v>318</v>
      </c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9"/>
      <c r="AC16" s="360" t="s">
        <v>225</v>
      </c>
      <c r="AD16" s="361"/>
      <c r="AE16" s="340">
        <v>13932621</v>
      </c>
      <c r="AF16" s="344"/>
      <c r="AG16" s="342">
        <v>13984734</v>
      </c>
      <c r="AH16" s="343"/>
      <c r="AI16" s="342">
        <v>0</v>
      </c>
      <c r="AJ16" s="343"/>
      <c r="AK16" s="342">
        <v>0</v>
      </c>
      <c r="AL16" s="343"/>
      <c r="AM16" s="342">
        <v>0</v>
      </c>
      <c r="AN16" s="343"/>
      <c r="AO16" s="342">
        <v>0</v>
      </c>
      <c r="AP16" s="343"/>
      <c r="AQ16" s="342">
        <v>-52113</v>
      </c>
      <c r="AR16" s="343"/>
      <c r="AS16" s="342">
        <v>0</v>
      </c>
      <c r="AT16" s="343"/>
      <c r="AU16" s="342">
        <v>0</v>
      </c>
      <c r="AV16" s="343"/>
      <c r="AW16" s="342">
        <v>0</v>
      </c>
      <c r="AX16" s="343"/>
      <c r="AY16" s="342">
        <v>0</v>
      </c>
      <c r="AZ16" s="343"/>
      <c r="BA16" s="342">
        <v>0</v>
      </c>
      <c r="BB16" s="343"/>
      <c r="BC16" s="342">
        <v>0</v>
      </c>
      <c r="BD16" s="343"/>
      <c r="BE16" s="340">
        <f t="shared" si="0"/>
        <v>13932621</v>
      </c>
      <c r="BF16" s="344"/>
      <c r="BG16" s="59">
        <f t="shared" si="1"/>
        <v>0</v>
      </c>
    </row>
    <row r="17" spans="1:59" s="67" customFormat="1" ht="19.5" customHeight="1">
      <c r="A17" s="362">
        <v>10</v>
      </c>
      <c r="B17" s="363"/>
      <c r="C17" s="62" t="s">
        <v>432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/>
      <c r="AD17" s="66"/>
      <c r="AE17" s="364">
        <f>AE15+AE16</f>
        <v>38458061</v>
      </c>
      <c r="AF17" s="365"/>
      <c r="AG17" s="366">
        <f>AG15+AG16</f>
        <v>15830734</v>
      </c>
      <c r="AH17" s="367"/>
      <c r="AI17" s="366">
        <f>AI15+AI16</f>
        <v>1846000</v>
      </c>
      <c r="AJ17" s="367"/>
      <c r="AK17" s="366">
        <f>AK15+AK16</f>
        <v>2145847</v>
      </c>
      <c r="AL17" s="367"/>
      <c r="AM17" s="366">
        <f>AM15+AM16</f>
        <v>1846000</v>
      </c>
      <c r="AN17" s="367"/>
      <c r="AO17" s="366">
        <f>AO15+AO16</f>
        <v>1846000</v>
      </c>
      <c r="AP17" s="367"/>
      <c r="AQ17" s="366">
        <f>AQ15+AQ16</f>
        <v>2684477</v>
      </c>
      <c r="AR17" s="367"/>
      <c r="AS17" s="366">
        <f>AS15+AS16</f>
        <v>1846000</v>
      </c>
      <c r="AT17" s="367"/>
      <c r="AU17" s="366">
        <f>AU15+AU16</f>
        <v>2729860</v>
      </c>
      <c r="AV17" s="367"/>
      <c r="AW17" s="366">
        <f>AW15+AW16</f>
        <v>2145847</v>
      </c>
      <c r="AX17" s="367"/>
      <c r="AY17" s="366">
        <f>AY15+AY16</f>
        <v>1846000</v>
      </c>
      <c r="AZ17" s="367"/>
      <c r="BA17" s="366">
        <f>BA15+BA16</f>
        <v>1846000</v>
      </c>
      <c r="BB17" s="367"/>
      <c r="BC17" s="366">
        <f>BC15+BC16</f>
        <v>1845296</v>
      </c>
      <c r="BD17" s="367"/>
      <c r="BE17" s="364">
        <f>SUM(AG17:BD17)</f>
        <v>38458061</v>
      </c>
      <c r="BF17" s="368"/>
      <c r="BG17" s="59">
        <f t="shared" si="1"/>
        <v>0</v>
      </c>
    </row>
    <row r="18" spans="1:59" ht="19.5" customHeight="1">
      <c r="A18" s="369">
        <v>11</v>
      </c>
      <c r="B18" s="370"/>
      <c r="C18" s="371" t="s">
        <v>403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3"/>
      <c r="AC18" s="374" t="s">
        <v>244</v>
      </c>
      <c r="AD18" s="375"/>
      <c r="AE18" s="340">
        <v>9132071</v>
      </c>
      <c r="AF18" s="341"/>
      <c r="AG18" s="342">
        <v>757000</v>
      </c>
      <c r="AH18" s="343"/>
      <c r="AI18" s="342">
        <v>757000</v>
      </c>
      <c r="AJ18" s="343"/>
      <c r="AK18" s="342">
        <v>769593</v>
      </c>
      <c r="AL18" s="343"/>
      <c r="AM18" s="342">
        <v>757000</v>
      </c>
      <c r="AN18" s="343"/>
      <c r="AO18" s="342">
        <v>757000</v>
      </c>
      <c r="AP18" s="343"/>
      <c r="AQ18" s="342">
        <v>757000</v>
      </c>
      <c r="AR18" s="343"/>
      <c r="AS18" s="342">
        <v>757000</v>
      </c>
      <c r="AT18" s="343"/>
      <c r="AU18" s="342">
        <v>786894</v>
      </c>
      <c r="AV18" s="343"/>
      <c r="AW18" s="342">
        <v>757000</v>
      </c>
      <c r="AX18" s="343"/>
      <c r="AY18" s="342">
        <v>757000</v>
      </c>
      <c r="AZ18" s="343"/>
      <c r="BA18" s="342">
        <v>757000</v>
      </c>
      <c r="BB18" s="343"/>
      <c r="BC18" s="342">
        <v>762584</v>
      </c>
      <c r="BD18" s="343"/>
      <c r="BE18" s="340">
        <f t="shared" si="0"/>
        <v>9132071</v>
      </c>
      <c r="BF18" s="344"/>
      <c r="BG18" s="59">
        <f t="shared" si="1"/>
        <v>0</v>
      </c>
    </row>
    <row r="19" spans="1:59" s="67" customFormat="1" ht="19.5" customHeight="1">
      <c r="A19" s="369">
        <v>12</v>
      </c>
      <c r="B19" s="370"/>
      <c r="C19" s="287" t="s">
        <v>1316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  <c r="AC19" s="374" t="s">
        <v>245</v>
      </c>
      <c r="AD19" s="375"/>
      <c r="AE19" s="340">
        <v>1575219</v>
      </c>
      <c r="AF19" s="344"/>
      <c r="AG19" s="342">
        <v>131000</v>
      </c>
      <c r="AH19" s="343"/>
      <c r="AI19" s="342">
        <v>131000</v>
      </c>
      <c r="AJ19" s="343"/>
      <c r="AK19" s="342">
        <v>131000</v>
      </c>
      <c r="AL19" s="343"/>
      <c r="AM19" s="342">
        <v>131000</v>
      </c>
      <c r="AN19" s="343"/>
      <c r="AO19" s="342">
        <v>131000</v>
      </c>
      <c r="AP19" s="343"/>
      <c r="AQ19" s="342">
        <v>131000</v>
      </c>
      <c r="AR19" s="343"/>
      <c r="AS19" s="342">
        <v>131000</v>
      </c>
      <c r="AT19" s="343"/>
      <c r="AU19" s="342">
        <v>131000</v>
      </c>
      <c r="AV19" s="343"/>
      <c r="AW19" s="342">
        <v>131000</v>
      </c>
      <c r="AX19" s="343"/>
      <c r="AY19" s="342">
        <v>131000</v>
      </c>
      <c r="AZ19" s="343"/>
      <c r="BA19" s="342">
        <v>131000</v>
      </c>
      <c r="BB19" s="343"/>
      <c r="BC19" s="342">
        <v>134219</v>
      </c>
      <c r="BD19" s="343"/>
      <c r="BE19" s="340">
        <f t="shared" si="0"/>
        <v>1575219</v>
      </c>
      <c r="BF19" s="344"/>
      <c r="BG19" s="59">
        <f t="shared" si="1"/>
        <v>0</v>
      </c>
    </row>
    <row r="20" spans="1:59" ht="19.5" customHeight="1">
      <c r="A20" s="369">
        <v>13</v>
      </c>
      <c r="B20" s="370"/>
      <c r="C20" s="287" t="s">
        <v>406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  <c r="AC20" s="374" t="s">
        <v>270</v>
      </c>
      <c r="AD20" s="375"/>
      <c r="AE20" s="340">
        <v>19810565</v>
      </c>
      <c r="AF20" s="344"/>
      <c r="AG20" s="342">
        <v>1000000</v>
      </c>
      <c r="AH20" s="343"/>
      <c r="AI20" s="342">
        <v>1000000</v>
      </c>
      <c r="AJ20" s="343"/>
      <c r="AK20" s="342">
        <v>1448341</v>
      </c>
      <c r="AL20" s="343"/>
      <c r="AM20" s="342">
        <v>8380800</v>
      </c>
      <c r="AN20" s="343"/>
      <c r="AO20" s="342">
        <v>1000000</v>
      </c>
      <c r="AP20" s="343"/>
      <c r="AQ20" s="342">
        <v>1022000</v>
      </c>
      <c r="AR20" s="343"/>
      <c r="AS20" s="342">
        <v>1095000</v>
      </c>
      <c r="AT20" s="343"/>
      <c r="AU20" s="342">
        <v>1010000</v>
      </c>
      <c r="AV20" s="343"/>
      <c r="AW20" s="342">
        <v>1000000</v>
      </c>
      <c r="AX20" s="343"/>
      <c r="AY20" s="342">
        <v>1000000</v>
      </c>
      <c r="AZ20" s="343"/>
      <c r="BA20" s="342">
        <v>1000000</v>
      </c>
      <c r="BB20" s="343"/>
      <c r="BC20" s="342">
        <v>854424</v>
      </c>
      <c r="BD20" s="343"/>
      <c r="BE20" s="340">
        <f t="shared" si="0"/>
        <v>19810565</v>
      </c>
      <c r="BF20" s="344"/>
      <c r="BG20" s="59">
        <f t="shared" si="1"/>
        <v>0</v>
      </c>
    </row>
    <row r="21" spans="1:59" ht="19.5" customHeight="1">
      <c r="A21" s="369">
        <v>14</v>
      </c>
      <c r="B21" s="370"/>
      <c r="C21" s="345" t="s">
        <v>407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7"/>
      <c r="AC21" s="374" t="s">
        <v>279</v>
      </c>
      <c r="AD21" s="375"/>
      <c r="AE21" s="340">
        <v>420000</v>
      </c>
      <c r="AF21" s="344"/>
      <c r="AG21" s="342">
        <v>30000</v>
      </c>
      <c r="AH21" s="343"/>
      <c r="AI21" s="342">
        <v>30000</v>
      </c>
      <c r="AJ21" s="343"/>
      <c r="AK21" s="342">
        <v>30000</v>
      </c>
      <c r="AL21" s="343"/>
      <c r="AM21" s="342">
        <v>30000</v>
      </c>
      <c r="AN21" s="343"/>
      <c r="AO21" s="342">
        <v>30000</v>
      </c>
      <c r="AP21" s="343"/>
      <c r="AQ21" s="342">
        <v>30000</v>
      </c>
      <c r="AR21" s="343"/>
      <c r="AS21" s="342">
        <v>25000</v>
      </c>
      <c r="AT21" s="343"/>
      <c r="AU21" s="342">
        <v>25000</v>
      </c>
      <c r="AV21" s="343"/>
      <c r="AW21" s="342">
        <v>110000</v>
      </c>
      <c r="AX21" s="343"/>
      <c r="AY21" s="342">
        <v>30000</v>
      </c>
      <c r="AZ21" s="343"/>
      <c r="BA21" s="342">
        <v>30000</v>
      </c>
      <c r="BB21" s="343"/>
      <c r="BC21" s="342">
        <v>20000</v>
      </c>
      <c r="BD21" s="343"/>
      <c r="BE21" s="340">
        <f t="shared" si="0"/>
        <v>420000</v>
      </c>
      <c r="BF21" s="344"/>
      <c r="BG21" s="59">
        <f t="shared" si="1"/>
        <v>0</v>
      </c>
    </row>
    <row r="22" spans="1:59" ht="19.5" customHeight="1">
      <c r="A22" s="369">
        <v>15</v>
      </c>
      <c r="B22" s="370"/>
      <c r="C22" s="345" t="s">
        <v>408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7"/>
      <c r="AC22" s="374" t="s">
        <v>292</v>
      </c>
      <c r="AD22" s="375"/>
      <c r="AE22" s="340">
        <v>2673778</v>
      </c>
      <c r="AF22" s="344"/>
      <c r="AG22" s="342">
        <v>470536</v>
      </c>
      <c r="AH22" s="343"/>
      <c r="AI22" s="342">
        <v>602134</v>
      </c>
      <c r="AJ22" s="343"/>
      <c r="AK22" s="342">
        <v>-460934</v>
      </c>
      <c r="AL22" s="343"/>
      <c r="AM22" s="342">
        <v>0</v>
      </c>
      <c r="AN22" s="343"/>
      <c r="AO22" s="342">
        <v>0</v>
      </c>
      <c r="AP22" s="343"/>
      <c r="AQ22" s="342">
        <v>1313076</v>
      </c>
      <c r="AR22" s="343"/>
      <c r="AS22" s="342">
        <v>-95000</v>
      </c>
      <c r="AT22" s="343"/>
      <c r="AU22" s="342">
        <v>843966</v>
      </c>
      <c r="AV22" s="343"/>
      <c r="AW22" s="342">
        <v>0</v>
      </c>
      <c r="AX22" s="343"/>
      <c r="AY22" s="342">
        <v>0</v>
      </c>
      <c r="AZ22" s="343"/>
      <c r="BA22" s="342">
        <v>0</v>
      </c>
      <c r="BB22" s="343"/>
      <c r="BC22" s="342">
        <v>0</v>
      </c>
      <c r="BD22" s="343"/>
      <c r="BE22" s="340">
        <f t="shared" si="0"/>
        <v>2673778</v>
      </c>
      <c r="BF22" s="344"/>
      <c r="BG22" s="59">
        <f t="shared" si="1"/>
        <v>0</v>
      </c>
    </row>
    <row r="23" spans="1:59" s="67" customFormat="1" ht="19.5" customHeight="1">
      <c r="A23" s="369">
        <v>16</v>
      </c>
      <c r="B23" s="370"/>
      <c r="C23" s="376" t="s">
        <v>416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8"/>
      <c r="AC23" s="374" t="s">
        <v>300</v>
      </c>
      <c r="AD23" s="375"/>
      <c r="AE23" s="340">
        <v>4143000</v>
      </c>
      <c r="AF23" s="344"/>
      <c r="AG23" s="342">
        <v>0</v>
      </c>
      <c r="AH23" s="343"/>
      <c r="AI23" s="342">
        <v>0</v>
      </c>
      <c r="AJ23" s="343"/>
      <c r="AK23" s="342">
        <v>3000000</v>
      </c>
      <c r="AL23" s="343"/>
      <c r="AM23" s="342">
        <v>127000</v>
      </c>
      <c r="AN23" s="343"/>
      <c r="AO23" s="342">
        <v>0</v>
      </c>
      <c r="AP23" s="343"/>
      <c r="AQ23" s="342">
        <v>508000</v>
      </c>
      <c r="AR23" s="343"/>
      <c r="AS23" s="342">
        <v>508000</v>
      </c>
      <c r="AT23" s="343"/>
      <c r="AU23" s="342">
        <v>0</v>
      </c>
      <c r="AV23" s="343"/>
      <c r="AW23" s="342">
        <v>0</v>
      </c>
      <c r="AX23" s="343"/>
      <c r="AY23" s="342">
        <v>0</v>
      </c>
      <c r="AZ23" s="343"/>
      <c r="BA23" s="342">
        <v>0</v>
      </c>
      <c r="BB23" s="343"/>
      <c r="BC23" s="342">
        <v>0</v>
      </c>
      <c r="BD23" s="343"/>
      <c r="BE23" s="340">
        <f t="shared" si="0"/>
        <v>4143000</v>
      </c>
      <c r="BF23" s="344"/>
      <c r="BG23" s="59">
        <f t="shared" si="1"/>
        <v>0</v>
      </c>
    </row>
    <row r="24" spans="1:59" s="67" customFormat="1" ht="19.5" customHeight="1">
      <c r="A24" s="369">
        <v>17</v>
      </c>
      <c r="B24" s="370"/>
      <c r="C24" s="345" t="s">
        <v>417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7"/>
      <c r="AC24" s="374" t="s">
        <v>305</v>
      </c>
      <c r="AD24" s="375"/>
      <c r="AE24" s="340">
        <v>0</v>
      </c>
      <c r="AF24" s="344"/>
      <c r="AG24" s="342">
        <v>0</v>
      </c>
      <c r="AH24" s="343"/>
      <c r="AI24" s="342">
        <v>0</v>
      </c>
      <c r="AJ24" s="343"/>
      <c r="AK24" s="342">
        <v>0</v>
      </c>
      <c r="AL24" s="343"/>
      <c r="AM24" s="342">
        <v>0</v>
      </c>
      <c r="AN24" s="343"/>
      <c r="AO24" s="342">
        <v>0</v>
      </c>
      <c r="AP24" s="343"/>
      <c r="AQ24" s="342">
        <v>0</v>
      </c>
      <c r="AR24" s="343"/>
      <c r="AS24" s="342">
        <v>0</v>
      </c>
      <c r="AT24" s="343"/>
      <c r="AU24" s="342">
        <v>0</v>
      </c>
      <c r="AV24" s="343"/>
      <c r="AW24" s="342">
        <v>0</v>
      </c>
      <c r="AX24" s="343"/>
      <c r="AY24" s="342">
        <v>0</v>
      </c>
      <c r="AZ24" s="343"/>
      <c r="BA24" s="342">
        <v>0</v>
      </c>
      <c r="BB24" s="343"/>
      <c r="BC24" s="342">
        <v>0</v>
      </c>
      <c r="BD24" s="343"/>
      <c r="BE24" s="340">
        <f t="shared" si="0"/>
        <v>0</v>
      </c>
      <c r="BF24" s="344"/>
      <c r="BG24" s="59">
        <f t="shared" si="1"/>
        <v>0</v>
      </c>
    </row>
    <row r="25" spans="1:59" ht="19.5" customHeight="1">
      <c r="A25" s="369">
        <v>18</v>
      </c>
      <c r="B25" s="370"/>
      <c r="C25" s="345" t="s">
        <v>418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7"/>
      <c r="AC25" s="374" t="s">
        <v>306</v>
      </c>
      <c r="AD25" s="375"/>
      <c r="AE25" s="340">
        <f>VLOOKUP(AC25,'[1]01'!AC25:BH223,3,FALSE)</f>
        <v>0</v>
      </c>
      <c r="AF25" s="344"/>
      <c r="AG25" s="342">
        <v>0</v>
      </c>
      <c r="AH25" s="343"/>
      <c r="AI25" s="342">
        <v>0</v>
      </c>
      <c r="AJ25" s="343"/>
      <c r="AK25" s="342">
        <v>0</v>
      </c>
      <c r="AL25" s="343"/>
      <c r="AM25" s="342">
        <v>0</v>
      </c>
      <c r="AN25" s="343"/>
      <c r="AO25" s="342">
        <v>0</v>
      </c>
      <c r="AP25" s="343"/>
      <c r="AQ25" s="342">
        <v>0</v>
      </c>
      <c r="AR25" s="343"/>
      <c r="AS25" s="342">
        <v>0</v>
      </c>
      <c r="AT25" s="343"/>
      <c r="AU25" s="342">
        <v>0</v>
      </c>
      <c r="AV25" s="343"/>
      <c r="AW25" s="342">
        <v>0</v>
      </c>
      <c r="AX25" s="343"/>
      <c r="AY25" s="342">
        <v>0</v>
      </c>
      <c r="AZ25" s="343"/>
      <c r="BA25" s="342">
        <v>0</v>
      </c>
      <c r="BB25" s="343"/>
      <c r="BC25" s="342">
        <v>0</v>
      </c>
      <c r="BD25" s="343"/>
      <c r="BE25" s="340">
        <f t="shared" si="0"/>
        <v>0</v>
      </c>
      <c r="BF25" s="344"/>
      <c r="BG25" s="59">
        <f t="shared" si="1"/>
        <v>0</v>
      </c>
    </row>
    <row r="26" spans="1:59" s="61" customFormat="1" ht="19.5" customHeight="1">
      <c r="A26" s="379">
        <v>19</v>
      </c>
      <c r="B26" s="380"/>
      <c r="C26" s="381" t="s">
        <v>1317</v>
      </c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3"/>
      <c r="AC26" s="384" t="s">
        <v>307</v>
      </c>
      <c r="AD26" s="385"/>
      <c r="AE26" s="355">
        <f>SUM(AE18:AF25)</f>
        <v>37754633</v>
      </c>
      <c r="AF26" s="356"/>
      <c r="AG26" s="355">
        <f>SUM(AG18:AH25)</f>
        <v>2388536</v>
      </c>
      <c r="AH26" s="356"/>
      <c r="AI26" s="355">
        <f>SUM(AI18:AJ25)</f>
        <v>2520134</v>
      </c>
      <c r="AJ26" s="356"/>
      <c r="AK26" s="355">
        <f>SUM(AK18:AL25)</f>
        <v>4918000</v>
      </c>
      <c r="AL26" s="356"/>
      <c r="AM26" s="355">
        <f>SUM(AM18:AN25)</f>
        <v>9425800</v>
      </c>
      <c r="AN26" s="356"/>
      <c r="AO26" s="355">
        <f>SUM(AO18:AP25)</f>
        <v>1918000</v>
      </c>
      <c r="AP26" s="356"/>
      <c r="AQ26" s="355">
        <f>SUM(AQ18:AR25)</f>
        <v>3761076</v>
      </c>
      <c r="AR26" s="356"/>
      <c r="AS26" s="355">
        <f>SUM(AS18:AT25)</f>
        <v>2421000</v>
      </c>
      <c r="AT26" s="356"/>
      <c r="AU26" s="355">
        <f>SUM(AU18:AV25)</f>
        <v>2796860</v>
      </c>
      <c r="AV26" s="356"/>
      <c r="AW26" s="355">
        <f>SUM(AW18:AX25)</f>
        <v>1998000</v>
      </c>
      <c r="AX26" s="356"/>
      <c r="AY26" s="355">
        <f>SUM(AY18:AZ25)</f>
        <v>1918000</v>
      </c>
      <c r="AZ26" s="356"/>
      <c r="BA26" s="355">
        <f>SUM(BA18:BB25)</f>
        <v>1918000</v>
      </c>
      <c r="BB26" s="356"/>
      <c r="BC26" s="355">
        <f>SUM(BC18:BD25)</f>
        <v>1771227</v>
      </c>
      <c r="BD26" s="356"/>
      <c r="BE26" s="355">
        <f t="shared" si="0"/>
        <v>37754633</v>
      </c>
      <c r="BF26" s="356"/>
      <c r="BG26" s="60">
        <f t="shared" si="1"/>
        <v>0</v>
      </c>
    </row>
    <row r="27" spans="1:59" ht="19.5" customHeight="1">
      <c r="A27" s="369">
        <v>20</v>
      </c>
      <c r="B27" s="370"/>
      <c r="C27" s="357" t="s">
        <v>412</v>
      </c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9"/>
      <c r="AC27" s="360" t="s">
        <v>317</v>
      </c>
      <c r="AD27" s="361"/>
      <c r="AE27" s="340">
        <v>703428</v>
      </c>
      <c r="AF27" s="344"/>
      <c r="AG27" s="386">
        <v>703428</v>
      </c>
      <c r="AH27" s="386"/>
      <c r="AI27" s="386">
        <v>0</v>
      </c>
      <c r="AJ27" s="386"/>
      <c r="AK27" s="386">
        <v>0</v>
      </c>
      <c r="AL27" s="386"/>
      <c r="AM27" s="386">
        <v>0</v>
      </c>
      <c r="AN27" s="386"/>
      <c r="AO27" s="386">
        <v>0</v>
      </c>
      <c r="AP27" s="386"/>
      <c r="AQ27" s="386">
        <v>0</v>
      </c>
      <c r="AR27" s="386"/>
      <c r="AS27" s="386">
        <v>0</v>
      </c>
      <c r="AT27" s="386"/>
      <c r="AU27" s="386">
        <v>0</v>
      </c>
      <c r="AV27" s="386"/>
      <c r="AW27" s="386">
        <v>0</v>
      </c>
      <c r="AX27" s="386"/>
      <c r="AY27" s="386">
        <v>0</v>
      </c>
      <c r="AZ27" s="386"/>
      <c r="BA27" s="386">
        <v>0</v>
      </c>
      <c r="BB27" s="386"/>
      <c r="BC27" s="386">
        <v>0</v>
      </c>
      <c r="BD27" s="386"/>
      <c r="BE27" s="340">
        <f t="shared" si="0"/>
        <v>703428</v>
      </c>
      <c r="BF27" s="344"/>
      <c r="BG27" s="59">
        <f t="shared" si="1"/>
        <v>0</v>
      </c>
    </row>
    <row r="28" spans="1:59" s="67" customFormat="1" ht="19.5" customHeight="1">
      <c r="A28" s="362">
        <v>21</v>
      </c>
      <c r="B28" s="363"/>
      <c r="C28" s="387" t="s">
        <v>1318</v>
      </c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9"/>
      <c r="AC28" s="390"/>
      <c r="AD28" s="391"/>
      <c r="AE28" s="364">
        <f>AE26+AE27</f>
        <v>38458061</v>
      </c>
      <c r="AF28" s="365"/>
      <c r="AG28" s="364">
        <f>AG26+AG27</f>
        <v>3091964</v>
      </c>
      <c r="AH28" s="365"/>
      <c r="AI28" s="364">
        <f>AI26+AI27</f>
        <v>2520134</v>
      </c>
      <c r="AJ28" s="365"/>
      <c r="AK28" s="364">
        <f>AK26+AK27</f>
        <v>4918000</v>
      </c>
      <c r="AL28" s="365"/>
      <c r="AM28" s="364">
        <f>AM26+AM27</f>
        <v>9425800</v>
      </c>
      <c r="AN28" s="365"/>
      <c r="AO28" s="364">
        <f>AO26+AO27</f>
        <v>1918000</v>
      </c>
      <c r="AP28" s="365"/>
      <c r="AQ28" s="364">
        <f>AQ26+AQ27</f>
        <v>3761076</v>
      </c>
      <c r="AR28" s="365"/>
      <c r="AS28" s="364">
        <f>AS26+AS27</f>
        <v>2421000</v>
      </c>
      <c r="AT28" s="365"/>
      <c r="AU28" s="364">
        <f>AU26+AU27</f>
        <v>2796860</v>
      </c>
      <c r="AV28" s="365"/>
      <c r="AW28" s="364">
        <f>AW26+AW27</f>
        <v>1998000</v>
      </c>
      <c r="AX28" s="365"/>
      <c r="AY28" s="364">
        <f>AY26+AY27</f>
        <v>1918000</v>
      </c>
      <c r="AZ28" s="365"/>
      <c r="BA28" s="364">
        <f>BA26+BA27</f>
        <v>1918000</v>
      </c>
      <c r="BB28" s="365"/>
      <c r="BC28" s="364">
        <f>BC26+BC27</f>
        <v>1771227</v>
      </c>
      <c r="BD28" s="365"/>
      <c r="BE28" s="364">
        <f t="shared" si="0"/>
        <v>38458061</v>
      </c>
      <c r="BF28" s="368"/>
      <c r="BG28" s="59">
        <f t="shared" si="1"/>
        <v>0</v>
      </c>
    </row>
    <row r="29" spans="1:59" ht="19.5" customHeight="1">
      <c r="A29" s="392">
        <v>22</v>
      </c>
      <c r="B29" s="370"/>
      <c r="C29" s="357" t="s">
        <v>1319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9"/>
      <c r="AC29" s="360"/>
      <c r="AD29" s="393"/>
      <c r="AE29" s="340"/>
      <c r="AF29" s="344"/>
      <c r="AG29" s="340"/>
      <c r="AH29" s="344"/>
      <c r="AI29" s="340"/>
      <c r="AJ29" s="344"/>
      <c r="AK29" s="340"/>
      <c r="AL29" s="344"/>
      <c r="AM29" s="340"/>
      <c r="AN29" s="344"/>
      <c r="AO29" s="340"/>
      <c r="AP29" s="344"/>
      <c r="AQ29" s="340"/>
      <c r="AR29" s="344"/>
      <c r="AS29" s="340"/>
      <c r="AT29" s="344"/>
      <c r="AU29" s="340"/>
      <c r="AV29" s="344"/>
      <c r="AW29" s="340"/>
      <c r="AX29" s="344"/>
      <c r="AY29" s="340"/>
      <c r="AZ29" s="344"/>
      <c r="BA29" s="340"/>
      <c r="BB29" s="344"/>
      <c r="BC29" s="340"/>
      <c r="BD29" s="344"/>
      <c r="BE29" s="340"/>
      <c r="BF29" s="344"/>
      <c r="BG29" s="59">
        <f t="shared" si="1"/>
        <v>0</v>
      </c>
    </row>
    <row r="30" spans="1:59" ht="19.5" customHeight="1">
      <c r="A30" s="392">
        <v>23</v>
      </c>
      <c r="B30" s="370"/>
      <c r="C30" s="357" t="s">
        <v>1320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9"/>
      <c r="AC30" s="360"/>
      <c r="AD30" s="393"/>
      <c r="AE30" s="340"/>
      <c r="AF30" s="344"/>
      <c r="AG30" s="340"/>
      <c r="AH30" s="344"/>
      <c r="AI30" s="340"/>
      <c r="AJ30" s="344"/>
      <c r="AK30" s="340"/>
      <c r="AL30" s="344"/>
      <c r="AM30" s="340"/>
      <c r="AN30" s="344"/>
      <c r="AO30" s="340"/>
      <c r="AP30" s="344"/>
      <c r="AQ30" s="340"/>
      <c r="AR30" s="344"/>
      <c r="AS30" s="340"/>
      <c r="AT30" s="344"/>
      <c r="AU30" s="340"/>
      <c r="AV30" s="344"/>
      <c r="AW30" s="340"/>
      <c r="AX30" s="344"/>
      <c r="AY30" s="340"/>
      <c r="AZ30" s="344"/>
      <c r="BA30" s="340"/>
      <c r="BB30" s="344"/>
      <c r="BC30" s="340"/>
      <c r="BD30" s="344"/>
      <c r="BE30" s="340"/>
      <c r="BF30" s="344"/>
      <c r="BG30" s="59">
        <f t="shared" si="1"/>
        <v>0</v>
      </c>
    </row>
  </sheetData>
  <sheetProtection/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6" t="s">
        <v>1836</v>
      </c>
      <c r="B1" s="56"/>
      <c r="C1" s="56"/>
      <c r="D1" s="56"/>
      <c r="E1" s="56"/>
      <c r="F1" s="56"/>
      <c r="G1" s="56"/>
      <c r="H1" s="56"/>
      <c r="I1" s="56"/>
      <c r="J1" s="56"/>
    </row>
    <row r="2" spans="1:2" ht="26.25" customHeight="1">
      <c r="A2" s="394" t="s">
        <v>1445</v>
      </c>
      <c r="B2" s="394"/>
    </row>
    <row r="3" spans="1:2" ht="13.5" customHeight="1">
      <c r="A3" s="201"/>
      <c r="B3" s="202" t="s">
        <v>1811</v>
      </c>
    </row>
    <row r="4" spans="1:2" ht="25.5" customHeight="1">
      <c r="A4" s="27" t="s">
        <v>1446</v>
      </c>
      <c r="B4" s="27" t="s">
        <v>1447</v>
      </c>
    </row>
    <row r="5" spans="1:2" ht="24" customHeight="1">
      <c r="A5" s="203" t="s">
        <v>1448</v>
      </c>
      <c r="B5" s="204">
        <v>0</v>
      </c>
    </row>
    <row r="6" spans="1:2" ht="25.5" customHeight="1">
      <c r="A6" s="203" t="s">
        <v>1449</v>
      </c>
      <c r="B6" s="8">
        <v>0</v>
      </c>
    </row>
    <row r="7" spans="1:2" ht="39" customHeight="1">
      <c r="A7" s="203" t="s">
        <v>1450</v>
      </c>
      <c r="B7" s="8">
        <v>0</v>
      </c>
    </row>
    <row r="8" spans="1:2" ht="24.75" customHeight="1">
      <c r="A8" s="203" t="s">
        <v>1451</v>
      </c>
      <c r="B8" s="204">
        <v>210000</v>
      </c>
    </row>
    <row r="9" spans="1:2" ht="25.5" customHeight="1">
      <c r="A9" s="203" t="s">
        <v>1452</v>
      </c>
      <c r="B9" s="8">
        <v>0</v>
      </c>
    </row>
    <row r="10" ht="24.75" customHeight="1">
      <c r="A10" s="20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625" style="0" customWidth="1"/>
    <col min="4" max="4" width="22.625" style="0" customWidth="1"/>
    <col min="5" max="5" width="20.875" style="0" customWidth="1"/>
    <col min="6" max="6" width="23.875" style="0" customWidth="1"/>
  </cols>
  <sheetData>
    <row r="1" spans="1:12" ht="12.75">
      <c r="A1" s="235" t="s">
        <v>1837</v>
      </c>
      <c r="B1" s="235"/>
      <c r="C1" s="235"/>
      <c r="D1" s="235"/>
      <c r="E1" s="235"/>
      <c r="F1" s="235"/>
      <c r="G1" s="56"/>
      <c r="H1" s="68"/>
      <c r="I1" s="68"/>
      <c r="J1" s="68"/>
      <c r="K1" s="68"/>
      <c r="L1" s="68"/>
    </row>
    <row r="2" spans="1:12" ht="13.5" thickBot="1">
      <c r="A2" s="235" t="s">
        <v>1467</v>
      </c>
      <c r="B2" s="235"/>
      <c r="C2" s="235"/>
      <c r="D2" s="235"/>
      <c r="E2" s="235"/>
      <c r="F2" s="235"/>
      <c r="G2" s="56"/>
      <c r="H2" s="56"/>
      <c r="I2" s="68"/>
      <c r="J2" s="68"/>
      <c r="K2" s="68"/>
      <c r="L2" s="68"/>
    </row>
    <row r="3" spans="1:12" ht="18.75">
      <c r="A3" s="399" t="s">
        <v>1825</v>
      </c>
      <c r="B3" s="400"/>
      <c r="C3" s="400"/>
      <c r="D3" s="400"/>
      <c r="E3" s="400"/>
      <c r="F3" s="401"/>
      <c r="G3" s="68"/>
      <c r="H3" s="68"/>
      <c r="I3" s="68"/>
      <c r="J3" s="68"/>
      <c r="K3" s="68"/>
      <c r="L3" s="68"/>
    </row>
    <row r="4" spans="1:12" ht="16.5" thickBot="1">
      <c r="A4" s="69"/>
      <c r="B4" s="70"/>
      <c r="C4" s="71"/>
      <c r="D4" s="72"/>
      <c r="E4" s="402" t="s">
        <v>1321</v>
      </c>
      <c r="F4" s="403"/>
      <c r="G4" s="68"/>
      <c r="H4" s="68"/>
      <c r="I4" s="68"/>
      <c r="J4" s="68"/>
      <c r="K4" s="68"/>
      <c r="L4" s="68"/>
    </row>
    <row r="5" spans="1:12" ht="16.5" thickBot="1">
      <c r="A5" s="404" t="s">
        <v>1322</v>
      </c>
      <c r="B5" s="405"/>
      <c r="C5" s="73" t="s">
        <v>1323</v>
      </c>
      <c r="D5" s="74" t="s">
        <v>1324</v>
      </c>
      <c r="E5" s="74" t="s">
        <v>1569</v>
      </c>
      <c r="F5" s="75" t="s">
        <v>1812</v>
      </c>
      <c r="G5" s="76"/>
      <c r="H5" s="76"/>
      <c r="I5" s="76"/>
      <c r="J5" s="76"/>
      <c r="K5" s="76"/>
      <c r="L5" s="76"/>
    </row>
    <row r="6" spans="1:12" ht="16.5" thickBot="1">
      <c r="A6" s="77" t="s">
        <v>1325</v>
      </c>
      <c r="B6" s="78"/>
      <c r="C6" s="79">
        <v>24525440</v>
      </c>
      <c r="D6" s="80">
        <f aca="true" t="shared" si="0" ref="D6:F7">C6*1.017</f>
        <v>24942372.479999997</v>
      </c>
      <c r="E6" s="80">
        <f t="shared" si="0"/>
        <v>25366392.812159993</v>
      </c>
      <c r="F6" s="81">
        <f t="shared" si="0"/>
        <v>25797621.48996671</v>
      </c>
      <c r="G6" s="68"/>
      <c r="H6" s="68"/>
      <c r="I6" s="68"/>
      <c r="J6" s="68"/>
      <c r="K6" s="68"/>
      <c r="L6" s="68"/>
    </row>
    <row r="7" spans="1:12" ht="16.5" thickBot="1">
      <c r="A7" s="406" t="s">
        <v>1326</v>
      </c>
      <c r="B7" s="407"/>
      <c r="C7" s="82">
        <v>13932621</v>
      </c>
      <c r="D7" s="80">
        <f t="shared" si="0"/>
        <v>14169475.556999998</v>
      </c>
      <c r="E7" s="80">
        <f t="shared" si="0"/>
        <v>14410356.641468996</v>
      </c>
      <c r="F7" s="83">
        <f t="shared" si="0"/>
        <v>14655332.704373967</v>
      </c>
      <c r="G7" s="68"/>
      <c r="H7" s="68"/>
      <c r="I7" s="68"/>
      <c r="J7" s="68"/>
      <c r="K7" s="68"/>
      <c r="L7" s="68"/>
    </row>
    <row r="8" spans="1:12" ht="16.5" thickBot="1">
      <c r="A8" s="84" t="s">
        <v>1327</v>
      </c>
      <c r="B8" s="85"/>
      <c r="C8" s="86">
        <f>SUM(C6:C7)</f>
        <v>38458061</v>
      </c>
      <c r="D8" s="87">
        <f>SUM(D6:D7)</f>
        <v>39111848.03699999</v>
      </c>
      <c r="E8" s="87">
        <f>SUM(E6:E7)</f>
        <v>39776749.45362899</v>
      </c>
      <c r="F8" s="88">
        <f>SUM(F6:F7)</f>
        <v>40452954.194340676</v>
      </c>
      <c r="G8" s="89"/>
      <c r="H8" s="89"/>
      <c r="I8" s="89"/>
      <c r="J8" s="89"/>
      <c r="K8" s="89"/>
      <c r="L8" s="89"/>
    </row>
    <row r="9" spans="1:12" ht="16.5" thickBot="1">
      <c r="A9" s="395" t="s">
        <v>409</v>
      </c>
      <c r="B9" s="396"/>
      <c r="C9" s="90">
        <v>37754633</v>
      </c>
      <c r="D9" s="80">
        <f aca="true" t="shared" si="1" ref="D9:F10">C9*1.017</f>
        <v>38396461.761</v>
      </c>
      <c r="E9" s="80">
        <f t="shared" si="1"/>
        <v>39049201.610937</v>
      </c>
      <c r="F9" s="81">
        <f t="shared" si="1"/>
        <v>39713038.038322926</v>
      </c>
      <c r="G9" s="91"/>
      <c r="H9" s="91"/>
      <c r="I9" s="91"/>
      <c r="J9" s="91"/>
      <c r="K9" s="91"/>
      <c r="L9" s="91"/>
    </row>
    <row r="10" spans="1:12" ht="16.5" thickBot="1">
      <c r="A10" s="397" t="s">
        <v>1328</v>
      </c>
      <c r="B10" s="398"/>
      <c r="C10" s="92">
        <v>703428</v>
      </c>
      <c r="D10" s="80">
        <f t="shared" si="1"/>
        <v>715386.276</v>
      </c>
      <c r="E10" s="80">
        <f t="shared" si="1"/>
        <v>727547.8426919999</v>
      </c>
      <c r="F10" s="83">
        <f t="shared" si="1"/>
        <v>739916.1560177638</v>
      </c>
      <c r="G10" s="68"/>
      <c r="H10" s="68"/>
      <c r="I10" s="68"/>
      <c r="J10" s="68"/>
      <c r="K10" s="68"/>
      <c r="L10" s="68"/>
    </row>
    <row r="11" spans="1:12" ht="16.5" thickBot="1">
      <c r="A11" s="84" t="s">
        <v>1329</v>
      </c>
      <c r="B11" s="85"/>
      <c r="C11" s="86">
        <f>SUM(C9:C10)</f>
        <v>38458061</v>
      </c>
      <c r="D11" s="87">
        <f>SUM(D9:D10)</f>
        <v>39111848.037</v>
      </c>
      <c r="E11" s="87">
        <f>SUM(E9:E10)</f>
        <v>39776749.453629</v>
      </c>
      <c r="F11" s="88">
        <f>SUM(F9:F10)</f>
        <v>40452954.19434069</v>
      </c>
      <c r="G11" s="91"/>
      <c r="H11" s="91"/>
      <c r="I11" s="91"/>
      <c r="J11" s="91"/>
      <c r="K11" s="91"/>
      <c r="L11" s="91"/>
    </row>
    <row r="12" spans="1:12" ht="15.75">
      <c r="A12" s="93"/>
      <c r="B12" s="93"/>
      <c r="C12" s="94"/>
      <c r="D12" s="94"/>
      <c r="E12" s="94"/>
      <c r="F12" s="94"/>
      <c r="G12" s="68"/>
      <c r="H12" s="68"/>
      <c r="I12" s="68"/>
      <c r="J12" s="68"/>
      <c r="K12" s="68"/>
      <c r="L12" s="68"/>
    </row>
    <row r="13" spans="1:12" ht="15.75">
      <c r="A13" s="68"/>
      <c r="B13" s="68"/>
      <c r="C13" s="95"/>
      <c r="D13" s="96"/>
      <c r="E13" s="97"/>
      <c r="F13" s="97"/>
      <c r="G13" s="68"/>
      <c r="H13" s="68"/>
      <c r="I13" s="68"/>
      <c r="J13" s="68"/>
      <c r="K13" s="68"/>
      <c r="L13" s="68"/>
    </row>
    <row r="14" spans="1:12" ht="15.75">
      <c r="A14" s="68"/>
      <c r="B14" s="68"/>
      <c r="C14" s="98"/>
      <c r="D14" s="97"/>
      <c r="E14" s="97"/>
      <c r="F14" s="97"/>
      <c r="G14" s="68"/>
      <c r="H14" s="68"/>
      <c r="I14" s="68"/>
      <c r="J14" s="68"/>
      <c r="K14" s="68"/>
      <c r="L14" s="68"/>
    </row>
    <row r="15" spans="1:12" ht="15.75">
      <c r="A15" s="68"/>
      <c r="B15" s="68"/>
      <c r="C15" s="98"/>
      <c r="D15" s="97"/>
      <c r="E15" s="97"/>
      <c r="F15" s="97"/>
      <c r="G15" s="68"/>
      <c r="H15" s="68"/>
      <c r="I15" s="68"/>
      <c r="J15" s="68"/>
      <c r="K15" s="68"/>
      <c r="L15" s="68"/>
    </row>
    <row r="16" spans="1:12" ht="15.75">
      <c r="A16" s="68"/>
      <c r="B16" s="68"/>
      <c r="C16" s="98"/>
      <c r="D16" s="97"/>
      <c r="E16" s="97"/>
      <c r="F16" s="97"/>
      <c r="G16" s="68"/>
      <c r="H16" s="68"/>
      <c r="I16" s="68"/>
      <c r="J16" s="68"/>
      <c r="K16" s="68"/>
      <c r="L16" s="68"/>
    </row>
    <row r="17" spans="1:12" ht="15.75">
      <c r="A17" s="68"/>
      <c r="B17" s="68"/>
      <c r="C17" s="98"/>
      <c r="D17" s="97"/>
      <c r="E17" s="97"/>
      <c r="F17" s="97"/>
      <c r="G17" s="68"/>
      <c r="H17" s="68"/>
      <c r="I17" s="68"/>
      <c r="J17" s="68"/>
      <c r="K17" s="68"/>
      <c r="L17" s="68"/>
    </row>
    <row r="18" spans="1:12" ht="15.75">
      <c r="A18" s="68"/>
      <c r="B18" s="68"/>
      <c r="C18" s="98"/>
      <c r="D18" s="97"/>
      <c r="E18" s="97"/>
      <c r="F18" s="97"/>
      <c r="G18" s="68"/>
      <c r="H18" s="68"/>
      <c r="I18" s="68"/>
      <c r="J18" s="68"/>
      <c r="K18" s="68"/>
      <c r="L18" s="68"/>
    </row>
    <row r="19" spans="1:12" ht="15.75">
      <c r="A19" s="68"/>
      <c r="B19" s="68"/>
      <c r="C19" s="98"/>
      <c r="D19" s="97"/>
      <c r="E19" s="97"/>
      <c r="F19" s="97"/>
      <c r="G19" s="68"/>
      <c r="H19" s="68"/>
      <c r="I19" s="68"/>
      <c r="J19" s="68"/>
      <c r="K19" s="68"/>
      <c r="L19" s="68"/>
    </row>
    <row r="20" spans="1:12" ht="15.75">
      <c r="A20" s="68"/>
      <c r="B20" s="68"/>
      <c r="C20" s="98"/>
      <c r="D20" s="97"/>
      <c r="E20" s="97"/>
      <c r="F20" s="97"/>
      <c r="G20" s="68"/>
      <c r="H20" s="68"/>
      <c r="I20" s="68"/>
      <c r="J20" s="68"/>
      <c r="K20" s="68"/>
      <c r="L20" s="68"/>
    </row>
    <row r="21" spans="1:12" ht="15.75">
      <c r="A21" s="68"/>
      <c r="B21" s="68"/>
      <c r="C21" s="98"/>
      <c r="D21" s="97"/>
      <c r="E21" s="97"/>
      <c r="F21" s="97"/>
      <c r="G21" s="68"/>
      <c r="H21" s="68"/>
      <c r="I21" s="68"/>
      <c r="J21" s="68"/>
      <c r="K21" s="68"/>
      <c r="L21" s="68"/>
    </row>
    <row r="22" spans="1:12" ht="15.75">
      <c r="A22" s="68"/>
      <c r="B22" s="68"/>
      <c r="C22" s="98"/>
      <c r="D22" s="97"/>
      <c r="E22" s="97"/>
      <c r="F22" s="97"/>
      <c r="G22" s="68"/>
      <c r="H22" s="68"/>
      <c r="I22" s="68"/>
      <c r="J22" s="68"/>
      <c r="K22" s="68"/>
      <c r="L22" s="68"/>
    </row>
    <row r="23" spans="1:12" ht="15.75">
      <c r="A23" s="68"/>
      <c r="B23" s="68"/>
      <c r="C23" s="98"/>
      <c r="D23" s="97"/>
      <c r="E23" s="97"/>
      <c r="F23" s="97"/>
      <c r="G23" s="68"/>
      <c r="H23" s="68"/>
      <c r="I23" s="68"/>
      <c r="J23" s="68"/>
      <c r="K23" s="68"/>
      <c r="L23" s="68"/>
    </row>
    <row r="24" spans="1:12" ht="15.75">
      <c r="A24" s="68"/>
      <c r="B24" s="68"/>
      <c r="C24" s="98"/>
      <c r="D24" s="97"/>
      <c r="E24" s="97"/>
      <c r="F24" s="97"/>
      <c r="G24" s="68"/>
      <c r="H24" s="68"/>
      <c r="I24" s="68"/>
      <c r="J24" s="68"/>
      <c r="K24" s="68"/>
      <c r="L24" s="68"/>
    </row>
    <row r="25" spans="1:12" ht="15.75">
      <c r="A25" s="68"/>
      <c r="B25" s="68"/>
      <c r="C25" s="98"/>
      <c r="D25" s="97"/>
      <c r="E25" s="97"/>
      <c r="F25" s="97"/>
      <c r="G25" s="68"/>
      <c r="H25" s="68"/>
      <c r="I25" s="68"/>
      <c r="J25" s="68"/>
      <c r="K25" s="68"/>
      <c r="L25" s="68"/>
    </row>
    <row r="26" spans="1:12" ht="15.75">
      <c r="A26" s="68"/>
      <c r="B26" s="68"/>
      <c r="C26" s="98"/>
      <c r="D26" s="97"/>
      <c r="E26" s="97"/>
      <c r="F26" s="97"/>
      <c r="G26" s="68"/>
      <c r="H26" s="68"/>
      <c r="I26" s="68"/>
      <c r="J26" s="68"/>
      <c r="K26" s="68"/>
      <c r="L26" s="68"/>
    </row>
    <row r="27" spans="1:12" ht="15.75">
      <c r="A27" s="68"/>
      <c r="B27" s="68"/>
      <c r="C27" s="98"/>
      <c r="D27" s="97"/>
      <c r="E27" s="97"/>
      <c r="F27" s="97"/>
      <c r="G27" s="68"/>
      <c r="H27" s="68"/>
      <c r="I27" s="68"/>
      <c r="J27" s="68"/>
      <c r="K27" s="68"/>
      <c r="L27" s="68"/>
    </row>
    <row r="28" spans="1:12" ht="15.75">
      <c r="A28" s="68"/>
      <c r="B28" s="68"/>
      <c r="C28" s="98"/>
      <c r="D28" s="97"/>
      <c r="E28" s="97"/>
      <c r="F28" s="97"/>
      <c r="G28" s="68"/>
      <c r="H28" s="68"/>
      <c r="I28" s="68"/>
      <c r="J28" s="68"/>
      <c r="K28" s="68"/>
      <c r="L28" s="6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875" style="15" customWidth="1"/>
    <col min="2" max="2" width="37.75390625" style="15" customWidth="1"/>
    <col min="3" max="8" width="12.75390625" style="14" customWidth="1"/>
    <col min="9" max="16384" width="9.125" style="14" customWidth="1"/>
  </cols>
  <sheetData>
    <row r="1" spans="1:8" ht="28.5" customHeight="1">
      <c r="A1" s="258" t="s">
        <v>1838</v>
      </c>
      <c r="B1" s="258"/>
      <c r="C1" s="258"/>
      <c r="D1" s="258"/>
      <c r="E1" s="258"/>
      <c r="F1" s="258"/>
      <c r="G1" s="258"/>
      <c r="H1" s="258"/>
    </row>
    <row r="2" spans="1:8" ht="37.5" customHeight="1">
      <c r="A2" s="408" t="s">
        <v>1453</v>
      </c>
      <c r="B2" s="409"/>
      <c r="C2" s="409"/>
      <c r="D2" s="409"/>
      <c r="E2" s="409"/>
      <c r="F2" s="409"/>
      <c r="G2" s="409"/>
      <c r="H2" s="410"/>
    </row>
    <row r="3" spans="1:8" ht="15.75" customHeight="1">
      <c r="A3" s="266" t="s">
        <v>443</v>
      </c>
      <c r="B3" s="266"/>
      <c r="C3" s="266"/>
      <c r="D3" s="266"/>
      <c r="E3" s="266"/>
      <c r="F3" s="266"/>
      <c r="G3" s="266"/>
      <c r="H3" s="266"/>
    </row>
    <row r="4" spans="1:8" ht="19.5" customHeight="1">
      <c r="A4" s="411" t="s">
        <v>423</v>
      </c>
      <c r="B4" s="413" t="s">
        <v>1454</v>
      </c>
      <c r="C4" s="411" t="s">
        <v>1455</v>
      </c>
      <c r="D4" s="411" t="s">
        <v>1456</v>
      </c>
      <c r="E4" s="415" t="s">
        <v>1457</v>
      </c>
      <c r="F4" s="416"/>
      <c r="G4" s="416"/>
      <c r="H4" s="417"/>
    </row>
    <row r="5" spans="1:8" ht="19.5" customHeight="1">
      <c r="A5" s="412"/>
      <c r="B5" s="414"/>
      <c r="C5" s="412"/>
      <c r="D5" s="412"/>
      <c r="E5" s="206">
        <v>2015</v>
      </c>
      <c r="F5" s="206">
        <v>2016</v>
      </c>
      <c r="G5" s="206">
        <v>2017</v>
      </c>
      <c r="H5" s="206">
        <v>2018</v>
      </c>
    </row>
    <row r="6" spans="1:8" s="67" customFormat="1" ht="19.5" customHeight="1">
      <c r="A6" s="207">
        <v>1</v>
      </c>
      <c r="B6" s="208" t="s">
        <v>1458</v>
      </c>
      <c r="C6" s="209"/>
      <c r="D6" s="209"/>
      <c r="E6" s="209"/>
      <c r="F6" s="209"/>
      <c r="G6" s="209"/>
      <c r="H6" s="209"/>
    </row>
    <row r="7" spans="1:8" ht="19.5" customHeight="1">
      <c r="A7" s="210">
        <v>2</v>
      </c>
      <c r="B7" s="211"/>
      <c r="C7" s="212"/>
      <c r="D7" s="212"/>
      <c r="E7" s="212"/>
      <c r="F7" s="212"/>
      <c r="G7" s="212"/>
      <c r="H7" s="212"/>
    </row>
    <row r="8" spans="1:8" ht="19.5" customHeight="1">
      <c r="A8" s="210">
        <v>3</v>
      </c>
      <c r="B8" s="211"/>
      <c r="C8" s="212"/>
      <c r="D8" s="212"/>
      <c r="E8" s="212"/>
      <c r="F8" s="212"/>
      <c r="G8" s="212"/>
      <c r="H8" s="212"/>
    </row>
    <row r="9" spans="1:8" ht="19.5" customHeight="1">
      <c r="A9" s="210">
        <v>4</v>
      </c>
      <c r="B9" s="211"/>
      <c r="C9" s="212"/>
      <c r="D9" s="212"/>
      <c r="E9" s="212"/>
      <c r="F9" s="212"/>
      <c r="G9" s="212"/>
      <c r="H9" s="212"/>
    </row>
    <row r="10" spans="1:8" ht="19.5" customHeight="1">
      <c r="A10" s="210">
        <v>5</v>
      </c>
      <c r="B10" s="211"/>
      <c r="C10" s="212"/>
      <c r="D10" s="212"/>
      <c r="E10" s="212"/>
      <c r="F10" s="212"/>
      <c r="G10" s="212"/>
      <c r="H10" s="212"/>
    </row>
    <row r="11" spans="1:8" s="67" customFormat="1" ht="19.5" customHeight="1">
      <c r="A11" s="207">
        <v>6</v>
      </c>
      <c r="B11" s="208" t="s">
        <v>1459</v>
      </c>
      <c r="C11" s="209"/>
      <c r="D11" s="209"/>
      <c r="E11" s="209"/>
      <c r="F11" s="209"/>
      <c r="G11" s="209"/>
      <c r="H11" s="209"/>
    </row>
    <row r="12" spans="1:8" ht="19.5" customHeight="1">
      <c r="A12" s="210">
        <v>7</v>
      </c>
      <c r="B12" s="213"/>
      <c r="C12" s="212"/>
      <c r="D12" s="212"/>
      <c r="E12" s="212"/>
      <c r="F12" s="212"/>
      <c r="G12" s="212"/>
      <c r="H12" s="212"/>
    </row>
    <row r="13" spans="1:8" ht="19.5" customHeight="1">
      <c r="A13" s="210">
        <v>8</v>
      </c>
      <c r="B13" s="211"/>
      <c r="C13" s="212"/>
      <c r="D13" s="212"/>
      <c r="E13" s="212"/>
      <c r="F13" s="212"/>
      <c r="G13" s="212"/>
      <c r="H13" s="212"/>
    </row>
    <row r="14" spans="1:8" ht="19.5" customHeight="1">
      <c r="A14" s="210">
        <v>9</v>
      </c>
      <c r="B14" s="211"/>
      <c r="C14" s="212"/>
      <c r="D14" s="212"/>
      <c r="E14" s="212"/>
      <c r="F14" s="212"/>
      <c r="G14" s="212"/>
      <c r="H14" s="212"/>
    </row>
    <row r="15" spans="1:8" ht="19.5" customHeight="1">
      <c r="A15" s="210">
        <v>10</v>
      </c>
      <c r="B15" s="211"/>
      <c r="C15" s="212"/>
      <c r="D15" s="212"/>
      <c r="E15" s="212"/>
      <c r="F15" s="212"/>
      <c r="G15" s="212"/>
      <c r="H15" s="212"/>
    </row>
    <row r="16" spans="1:8" s="67" customFormat="1" ht="19.5" customHeight="1">
      <c r="A16" s="206">
        <v>11</v>
      </c>
      <c r="B16" s="214" t="s">
        <v>1460</v>
      </c>
      <c r="C16" s="215"/>
      <c r="D16" s="215"/>
      <c r="E16" s="215"/>
      <c r="F16" s="215"/>
      <c r="G16" s="215">
        <f>SUM(G12:G15)</f>
        <v>0</v>
      </c>
      <c r="H16" s="215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19" t="s">
        <v>1839</v>
      </c>
      <c r="B1" s="319"/>
    </row>
    <row r="3" spans="1:2" ht="27.75" customHeight="1">
      <c r="A3" s="418" t="s">
        <v>1826</v>
      </c>
      <c r="B3" s="419"/>
    </row>
    <row r="4" spans="1:2" ht="14.25" customHeight="1">
      <c r="A4" s="263"/>
      <c r="B4" s="322"/>
    </row>
    <row r="5" spans="1:2" ht="12.75">
      <c r="A5" s="420"/>
      <c r="B5" s="420"/>
    </row>
    <row r="6" spans="1:2" ht="19.5" customHeight="1">
      <c r="A6" s="216"/>
      <c r="B6" s="217" t="s">
        <v>1813</v>
      </c>
    </row>
    <row r="7" spans="1:2" ht="19.5" customHeight="1">
      <c r="A7" s="218" t="s">
        <v>1461</v>
      </c>
      <c r="B7" s="219">
        <v>2</v>
      </c>
    </row>
    <row r="8" spans="1:2" ht="19.5" customHeight="1">
      <c r="A8" s="218" t="s">
        <v>1806</v>
      </c>
      <c r="B8" s="219">
        <v>0</v>
      </c>
    </row>
    <row r="9" spans="1:2" ht="19.5" customHeight="1">
      <c r="A9" s="216" t="s">
        <v>1336</v>
      </c>
      <c r="B9" s="220">
        <v>2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19" t="s">
        <v>1840</v>
      </c>
      <c r="B1" s="319"/>
    </row>
    <row r="3" spans="1:2" ht="27.75" customHeight="1">
      <c r="A3" s="418" t="s">
        <v>1827</v>
      </c>
      <c r="B3" s="419"/>
    </row>
    <row r="4" spans="1:2" ht="14.25" customHeight="1">
      <c r="A4" s="263"/>
      <c r="B4" s="322"/>
    </row>
    <row r="5" spans="1:2" ht="12.75">
      <c r="A5" s="420"/>
      <c r="B5" s="420"/>
    </row>
    <row r="6" spans="1:2" ht="19.5" customHeight="1">
      <c r="A6" s="216"/>
      <c r="B6" s="217" t="s">
        <v>1813</v>
      </c>
    </row>
    <row r="7" spans="1:2" ht="19.5" customHeight="1">
      <c r="A7" s="218" t="s">
        <v>1462</v>
      </c>
      <c r="B7" s="219">
        <v>3</v>
      </c>
    </row>
    <row r="8" spans="1:2" ht="19.5" customHeight="1">
      <c r="A8" s="216" t="s">
        <v>1336</v>
      </c>
      <c r="B8" s="220">
        <f>SUM(B7:B7)</f>
        <v>3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2539062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375" style="0" hidden="1" customWidth="1"/>
    <col min="15" max="15" width="9.125" style="0" hidden="1" customWidth="1"/>
    <col min="16" max="16" width="3.375" style="0" hidden="1" customWidth="1"/>
    <col min="17" max="17" width="5.00390625" style="0" hidden="1" customWidth="1"/>
    <col min="18" max="18" width="30.375" style="0" customWidth="1"/>
  </cols>
  <sheetData>
    <row r="1" spans="1:19" ht="13.5" thickBot="1">
      <c r="A1" s="431" t="s">
        <v>1841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56"/>
    </row>
    <row r="2" spans="1:18" ht="14.25" thickBot="1" thickTop="1">
      <c r="A2" s="433" t="s">
        <v>1817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5"/>
    </row>
    <row r="3" spans="1:18" ht="12.75">
      <c r="A3" s="436" t="s">
        <v>1330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8"/>
    </row>
    <row r="4" spans="1:18" ht="13.5" thickBot="1">
      <c r="A4" s="439" t="s">
        <v>1331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1"/>
    </row>
    <row r="5" spans="1:18" ht="14.25" thickBot="1" thickTop="1">
      <c r="A5" s="99"/>
      <c r="B5" s="100"/>
      <c r="C5" s="100"/>
      <c r="D5" s="100"/>
      <c r="E5" s="100"/>
      <c r="F5" s="100"/>
      <c r="G5" s="442"/>
      <c r="H5" s="442"/>
      <c r="I5" s="100"/>
      <c r="J5" s="101"/>
      <c r="K5" s="101"/>
      <c r="L5" s="101"/>
      <c r="M5" s="101"/>
      <c r="N5" s="101"/>
      <c r="O5" s="101"/>
      <c r="P5" s="101"/>
      <c r="Q5" s="431" t="s">
        <v>1814</v>
      </c>
      <c r="R5" s="431"/>
    </row>
    <row r="6" spans="1:18" ht="14.25" thickBot="1" thickTop="1">
      <c r="A6" s="421" t="s">
        <v>1332</v>
      </c>
      <c r="B6" s="422"/>
      <c r="C6" s="422"/>
      <c r="D6" s="102"/>
      <c r="E6" s="103"/>
      <c r="F6" s="102"/>
      <c r="G6" s="103"/>
      <c r="H6" s="102"/>
      <c r="I6" s="104"/>
      <c r="J6" s="105"/>
      <c r="K6" s="105"/>
      <c r="L6" s="105"/>
      <c r="M6" s="105"/>
      <c r="N6" s="105"/>
      <c r="O6" s="105"/>
      <c r="P6" s="105"/>
      <c r="Q6" s="106"/>
      <c r="R6" s="107" t="s">
        <v>1813</v>
      </c>
    </row>
    <row r="7" spans="1:18" ht="12.75">
      <c r="A7" s="423" t="s">
        <v>429</v>
      </c>
      <c r="B7" s="424"/>
      <c r="C7" s="424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  <c r="R7" s="110">
        <v>599694</v>
      </c>
    </row>
    <row r="8" spans="1:18" ht="12.75">
      <c r="A8" s="111" t="s">
        <v>1333</v>
      </c>
      <c r="B8" s="112"/>
      <c r="C8" s="112"/>
      <c r="D8" s="112"/>
      <c r="E8" s="112"/>
      <c r="F8" s="112"/>
      <c r="G8" s="112"/>
      <c r="H8" s="112"/>
      <c r="I8" s="112"/>
      <c r="J8" s="113"/>
      <c r="K8" s="113"/>
      <c r="L8" s="113"/>
      <c r="M8" s="113"/>
      <c r="N8" s="113"/>
      <c r="O8" s="113"/>
      <c r="P8" s="113"/>
      <c r="Q8" s="114"/>
      <c r="R8" s="115">
        <v>1053140</v>
      </c>
    </row>
    <row r="9" spans="1:18" ht="12.75">
      <c r="A9" s="111" t="s">
        <v>1334</v>
      </c>
      <c r="B9" s="112"/>
      <c r="C9" s="112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115">
        <v>0</v>
      </c>
    </row>
    <row r="10" spans="1:18" ht="12.75">
      <c r="A10" s="425" t="s">
        <v>1335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113"/>
      <c r="L10" s="113"/>
      <c r="M10" s="113"/>
      <c r="N10" s="113"/>
      <c r="O10" s="113"/>
      <c r="P10" s="113"/>
      <c r="Q10" s="114"/>
      <c r="R10" s="115">
        <v>0</v>
      </c>
    </row>
    <row r="11" spans="1:18" ht="13.5" thickBot="1">
      <c r="A11" s="427" t="s">
        <v>1336</v>
      </c>
      <c r="B11" s="42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8">
        <f>SUM(R7:R10)</f>
        <v>1652834</v>
      </c>
    </row>
    <row r="12" spans="1:18" ht="14.25" thickBot="1" thickTop="1">
      <c r="A12" s="429" t="s">
        <v>1337</v>
      </c>
      <c r="B12" s="430"/>
      <c r="C12" s="430"/>
      <c r="D12" s="430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  <c r="R12" s="121">
        <f>R11/2</f>
        <v>826417</v>
      </c>
    </row>
    <row r="13" spans="1:18" ht="13.5" thickTop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</sheetData>
  <sheetProtection/>
  <mergeCells count="11">
    <mergeCell ref="Q5:R5"/>
    <mergeCell ref="A6:C6"/>
    <mergeCell ref="A7:C7"/>
    <mergeCell ref="A10:J10"/>
    <mergeCell ref="A11:B11"/>
    <mergeCell ref="A12:D12"/>
    <mergeCell ref="A1:R1"/>
    <mergeCell ref="A2:R2"/>
    <mergeCell ref="A3:R3"/>
    <mergeCell ref="A4:R4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25390625" style="0" customWidth="1"/>
    <col min="2" max="2" width="11.00390625" style="0" customWidth="1"/>
    <col min="3" max="3" width="11.875" style="0" customWidth="1"/>
    <col min="4" max="4" width="11.25390625" style="0" customWidth="1"/>
    <col min="5" max="5" width="11.375" style="0" customWidth="1"/>
    <col min="6" max="6" width="11.125" style="0" customWidth="1"/>
    <col min="7" max="7" width="11.75390625" style="0" customWidth="1"/>
  </cols>
  <sheetData>
    <row r="1" spans="1:7" ht="12.75">
      <c r="A1" s="235" t="s">
        <v>1842</v>
      </c>
      <c r="B1" s="235"/>
      <c r="C1" s="235"/>
      <c r="D1" s="235"/>
      <c r="E1" s="235"/>
      <c r="F1" s="235"/>
      <c r="G1" s="235"/>
    </row>
    <row r="2" ht="12.75">
      <c r="B2" s="55"/>
    </row>
    <row r="3" spans="1:8" ht="32.25" customHeight="1">
      <c r="A3" s="443" t="s">
        <v>1828</v>
      </c>
      <c r="B3" s="443"/>
      <c r="C3" s="443"/>
      <c r="D3" s="443"/>
      <c r="E3" s="443"/>
      <c r="F3" s="443"/>
      <c r="G3" s="443"/>
      <c r="H3" s="123"/>
    </row>
    <row r="4" spans="1:8" ht="12.75">
      <c r="A4" s="124"/>
      <c r="B4" s="124"/>
      <c r="C4" s="124"/>
      <c r="D4" s="124"/>
      <c r="E4" s="124"/>
      <c r="F4" s="124"/>
      <c r="G4" s="124"/>
      <c r="H4" s="123"/>
    </row>
    <row r="5" spans="1:8" ht="15.75" thickBot="1">
      <c r="A5" s="125"/>
      <c r="B5" s="126"/>
      <c r="C5" s="125"/>
      <c r="D5" s="125"/>
      <c r="E5" s="125"/>
      <c r="F5" s="125"/>
      <c r="G5" s="127" t="s">
        <v>1815</v>
      </c>
      <c r="H5" s="123"/>
    </row>
    <row r="6" spans="1:8" ht="13.5" thickBot="1">
      <c r="A6" s="444" t="s">
        <v>5</v>
      </c>
      <c r="B6" s="446" t="s">
        <v>1338</v>
      </c>
      <c r="C6" s="448" t="s">
        <v>1339</v>
      </c>
      <c r="D6" s="449"/>
      <c r="E6" s="449"/>
      <c r="F6" s="450"/>
      <c r="G6" s="451" t="s">
        <v>424</v>
      </c>
      <c r="H6" s="123"/>
    </row>
    <row r="7" spans="1:11" ht="15.75" thickBot="1">
      <c r="A7" s="445"/>
      <c r="B7" s="447"/>
      <c r="C7" s="128" t="s">
        <v>1340</v>
      </c>
      <c r="D7" s="128" t="s">
        <v>1341</v>
      </c>
      <c r="E7" s="128" t="s">
        <v>1463</v>
      </c>
      <c r="F7" s="128" t="s">
        <v>1816</v>
      </c>
      <c r="G7" s="452"/>
      <c r="H7" s="129"/>
      <c r="K7" t="s">
        <v>1342</v>
      </c>
    </row>
    <row r="8" spans="1:8" ht="13.5" thickBot="1">
      <c r="A8" s="130">
        <v>1</v>
      </c>
      <c r="B8" s="131">
        <v>2</v>
      </c>
      <c r="C8" s="132">
        <v>3</v>
      </c>
      <c r="D8" s="133">
        <v>4</v>
      </c>
      <c r="E8" s="134">
        <v>5</v>
      </c>
      <c r="F8" s="135">
        <v>6</v>
      </c>
      <c r="G8" s="131" t="s">
        <v>1343</v>
      </c>
      <c r="H8" s="136"/>
    </row>
    <row r="9" spans="1:8" ht="15">
      <c r="A9" s="137" t="s">
        <v>1344</v>
      </c>
      <c r="B9" s="138" t="s">
        <v>1</v>
      </c>
      <c r="C9" s="139">
        <v>599694</v>
      </c>
      <c r="D9" s="140">
        <f>C9*1.017</f>
        <v>609888.798</v>
      </c>
      <c r="E9" s="141">
        <f>D9*1.017</f>
        <v>620256.9075659999</v>
      </c>
      <c r="F9" s="142">
        <f>E9*1.017</f>
        <v>630801.2749946219</v>
      </c>
      <c r="G9" s="143">
        <f>SUM(C9:F9)</f>
        <v>2460640.9805606217</v>
      </c>
      <c r="H9" s="144"/>
    </row>
    <row r="10" spans="1:8" ht="81" customHeight="1">
      <c r="A10" s="145" t="s">
        <v>1345</v>
      </c>
      <c r="B10" s="146" t="s">
        <v>2</v>
      </c>
      <c r="C10" s="139">
        <v>1053140</v>
      </c>
      <c r="D10" s="140">
        <f aca="true" t="shared" si="0" ref="D10:F12">C10*1.017</f>
        <v>1071043.38</v>
      </c>
      <c r="E10" s="141">
        <f t="shared" si="0"/>
        <v>1089251.1174599999</v>
      </c>
      <c r="F10" s="142">
        <f t="shared" si="0"/>
        <v>1107768.3864568197</v>
      </c>
      <c r="G10" s="147">
        <f>SUM(C10:F10)</f>
        <v>4321202.8839168195</v>
      </c>
      <c r="H10" s="144"/>
    </row>
    <row r="11" spans="1:8" ht="21" customHeight="1">
      <c r="A11" s="145" t="s">
        <v>1334</v>
      </c>
      <c r="B11" s="146" t="s">
        <v>3</v>
      </c>
      <c r="C11" s="139">
        <v>0</v>
      </c>
      <c r="D11" s="140">
        <f t="shared" si="0"/>
        <v>0</v>
      </c>
      <c r="E11" s="141">
        <f t="shared" si="0"/>
        <v>0</v>
      </c>
      <c r="F11" s="142">
        <f t="shared" si="0"/>
        <v>0</v>
      </c>
      <c r="G11" s="147">
        <f>SUM(C11:F11)</f>
        <v>0</v>
      </c>
      <c r="H11" s="144"/>
    </row>
    <row r="12" spans="1:8" ht="15.75" thickBot="1">
      <c r="A12" s="145" t="s">
        <v>1335</v>
      </c>
      <c r="B12" s="146" t="s">
        <v>4</v>
      </c>
      <c r="C12" s="139">
        <v>0</v>
      </c>
      <c r="D12" s="140">
        <f t="shared" si="0"/>
        <v>0</v>
      </c>
      <c r="E12" s="141">
        <f t="shared" si="0"/>
        <v>0</v>
      </c>
      <c r="F12" s="142">
        <f t="shared" si="0"/>
        <v>0</v>
      </c>
      <c r="G12" s="147">
        <f>SUM(C12:F12)</f>
        <v>0</v>
      </c>
      <c r="H12" s="144"/>
    </row>
    <row r="13" spans="1:8" ht="23.25" customHeight="1" thickBot="1">
      <c r="A13" s="148" t="s">
        <v>1346</v>
      </c>
      <c r="B13" s="149" t="s">
        <v>7</v>
      </c>
      <c r="C13" s="150">
        <f>SUM(C9:C12)</f>
        <v>1652834</v>
      </c>
      <c r="D13" s="151">
        <f>SUM(D9:D12)</f>
        <v>1680932.1779999998</v>
      </c>
      <c r="E13" s="152">
        <f>SUM(E9:E12)</f>
        <v>1709508.0250259996</v>
      </c>
      <c r="F13" s="153">
        <f>SUM(F9:F12)</f>
        <v>1738569.6614514417</v>
      </c>
      <c r="G13" s="154">
        <f>SUM(G9:G12)</f>
        <v>6781843.864477441</v>
      </c>
      <c r="H13" s="155"/>
    </row>
    <row r="14" spans="1:8" ht="27" customHeight="1" thickBot="1">
      <c r="A14" s="156" t="s">
        <v>1347</v>
      </c>
      <c r="B14" s="157" t="s">
        <v>8</v>
      </c>
      <c r="C14" s="158">
        <f>C13*0.5</f>
        <v>826417</v>
      </c>
      <c r="D14" s="159">
        <f>D13*0.5</f>
        <v>840466.0889999999</v>
      </c>
      <c r="E14" s="160">
        <f>E13*0.5</f>
        <v>854754.0125129998</v>
      </c>
      <c r="F14" s="161">
        <f>F13*0.5</f>
        <v>869284.8307257209</v>
      </c>
      <c r="G14" s="162">
        <f>G13*0.5</f>
        <v>3390921.9322387204</v>
      </c>
      <c r="H14" s="155"/>
    </row>
    <row r="15" spans="1:8" ht="38.25" customHeight="1" thickBot="1">
      <c r="A15" s="148" t="s">
        <v>1348</v>
      </c>
      <c r="B15" s="149" t="s">
        <v>9</v>
      </c>
      <c r="C15" s="150">
        <f>SUM(C16:C22)</f>
        <v>0</v>
      </c>
      <c r="D15" s="151">
        <f>SUM(D16:D22)</f>
        <v>0</v>
      </c>
      <c r="E15" s="152">
        <f>SUM(E16:E22)</f>
        <v>0</v>
      </c>
      <c r="F15" s="153">
        <f>SUM(F16:F22)</f>
        <v>0</v>
      </c>
      <c r="G15" s="154">
        <f>SUM(G16:G22)</f>
        <v>0</v>
      </c>
      <c r="H15" s="155"/>
    </row>
    <row r="16" spans="1:8" ht="30" customHeight="1">
      <c r="A16" s="163" t="s">
        <v>1349</v>
      </c>
      <c r="B16" s="138" t="s">
        <v>10</v>
      </c>
      <c r="C16" s="139"/>
      <c r="D16" s="140"/>
      <c r="E16" s="141"/>
      <c r="F16" s="142"/>
      <c r="G16" s="143">
        <f aca="true" t="shared" si="1" ref="G16:G22">SUM(C16:F16)</f>
        <v>0</v>
      </c>
      <c r="H16" s="144"/>
    </row>
    <row r="17" spans="1:8" ht="26.25" customHeight="1">
      <c r="A17" s="164" t="s">
        <v>1350</v>
      </c>
      <c r="B17" s="146" t="s">
        <v>11</v>
      </c>
      <c r="C17" s="165"/>
      <c r="D17" s="166"/>
      <c r="E17" s="167"/>
      <c r="F17" s="168"/>
      <c r="G17" s="147">
        <f t="shared" si="1"/>
        <v>0</v>
      </c>
      <c r="H17" s="144"/>
    </row>
    <row r="18" spans="1:8" ht="29.25" customHeight="1">
      <c r="A18" s="164" t="s">
        <v>1351</v>
      </c>
      <c r="B18" s="138" t="s">
        <v>12</v>
      </c>
      <c r="C18" s="165"/>
      <c r="D18" s="166"/>
      <c r="E18" s="167"/>
      <c r="F18" s="168"/>
      <c r="G18" s="147">
        <f t="shared" si="1"/>
        <v>0</v>
      </c>
      <c r="H18" s="144"/>
    </row>
    <row r="19" spans="1:8" ht="15">
      <c r="A19" s="164" t="s">
        <v>1352</v>
      </c>
      <c r="B19" s="146" t="s">
        <v>13</v>
      </c>
      <c r="C19" s="165"/>
      <c r="D19" s="166"/>
      <c r="E19" s="167"/>
      <c r="F19" s="168"/>
      <c r="G19" s="147">
        <f t="shared" si="1"/>
        <v>0</v>
      </c>
      <c r="H19" s="144"/>
    </row>
    <row r="20" spans="1:8" ht="15">
      <c r="A20" s="164" t="s">
        <v>1353</v>
      </c>
      <c r="B20" s="138" t="s">
        <v>14</v>
      </c>
      <c r="C20" s="165"/>
      <c r="D20" s="166"/>
      <c r="E20" s="167"/>
      <c r="F20" s="168"/>
      <c r="G20" s="147">
        <f t="shared" si="1"/>
        <v>0</v>
      </c>
      <c r="H20" s="144"/>
    </row>
    <row r="21" spans="1:8" ht="27.75" customHeight="1">
      <c r="A21" s="164" t="s">
        <v>1354</v>
      </c>
      <c r="B21" s="146" t="s">
        <v>15</v>
      </c>
      <c r="C21" s="165"/>
      <c r="D21" s="166"/>
      <c r="E21" s="167"/>
      <c r="F21" s="168"/>
      <c r="G21" s="147">
        <f t="shared" si="1"/>
        <v>0</v>
      </c>
      <c r="H21" s="144"/>
    </row>
    <row r="22" spans="1:8" ht="26.25" customHeight="1" thickBot="1">
      <c r="A22" s="169" t="s">
        <v>1355</v>
      </c>
      <c r="B22" s="138" t="s">
        <v>16</v>
      </c>
      <c r="C22" s="170"/>
      <c r="D22" s="171"/>
      <c r="E22" s="172"/>
      <c r="F22" s="173"/>
      <c r="G22" s="174">
        <f t="shared" si="1"/>
        <v>0</v>
      </c>
      <c r="H22" s="144"/>
    </row>
    <row r="23" spans="1:8" ht="46.5" customHeight="1" thickBot="1">
      <c r="A23" s="148" t="s">
        <v>1356</v>
      </c>
      <c r="B23" s="149" t="s">
        <v>17</v>
      </c>
      <c r="C23" s="150">
        <f>SUM(C24:C30)</f>
        <v>0</v>
      </c>
      <c r="D23" s="151">
        <f>SUM(D24:D30)</f>
        <v>0</v>
      </c>
      <c r="E23" s="152">
        <f>SUM(E24:E30)</f>
        <v>0</v>
      </c>
      <c r="F23" s="153">
        <f>SUM(F24:F30)</f>
        <v>0</v>
      </c>
      <c r="G23" s="154">
        <f>SUM(G24:G30)</f>
        <v>0</v>
      </c>
      <c r="H23" s="175"/>
    </row>
    <row r="24" spans="1:8" ht="25.5" customHeight="1">
      <c r="A24" s="163" t="s">
        <v>1349</v>
      </c>
      <c r="B24" s="138" t="s">
        <v>18</v>
      </c>
      <c r="C24" s="139"/>
      <c r="D24" s="140"/>
      <c r="E24" s="141"/>
      <c r="F24" s="142"/>
      <c r="G24" s="143">
        <f aca="true" t="shared" si="2" ref="G24:G30">SUM(C24:F24)</f>
        <v>0</v>
      </c>
      <c r="H24" s="176"/>
    </row>
    <row r="25" spans="1:8" ht="23.25" customHeight="1">
      <c r="A25" s="164" t="s">
        <v>1350</v>
      </c>
      <c r="B25" s="146" t="s">
        <v>0</v>
      </c>
      <c r="C25" s="165"/>
      <c r="D25" s="166"/>
      <c r="E25" s="167"/>
      <c r="F25" s="168"/>
      <c r="G25" s="147">
        <f t="shared" si="2"/>
        <v>0</v>
      </c>
      <c r="H25" s="176"/>
    </row>
    <row r="26" spans="1:8" ht="18" customHeight="1">
      <c r="A26" s="164" t="s">
        <v>1351</v>
      </c>
      <c r="B26" s="146" t="s">
        <v>19</v>
      </c>
      <c r="C26" s="165"/>
      <c r="D26" s="166"/>
      <c r="E26" s="167"/>
      <c r="F26" s="168"/>
      <c r="G26" s="147">
        <f t="shared" si="2"/>
        <v>0</v>
      </c>
      <c r="H26" s="176"/>
    </row>
    <row r="27" spans="1:8" ht="15">
      <c r="A27" s="164" t="s">
        <v>1352</v>
      </c>
      <c r="B27" s="146" t="s">
        <v>20</v>
      </c>
      <c r="C27" s="165"/>
      <c r="D27" s="166"/>
      <c r="E27" s="167"/>
      <c r="F27" s="168"/>
      <c r="G27" s="147">
        <f t="shared" si="2"/>
        <v>0</v>
      </c>
      <c r="H27" s="176"/>
    </row>
    <row r="28" spans="1:8" ht="15">
      <c r="A28" s="164" t="s">
        <v>1353</v>
      </c>
      <c r="B28" s="146" t="s">
        <v>21</v>
      </c>
      <c r="C28" s="165"/>
      <c r="D28" s="166"/>
      <c r="E28" s="167"/>
      <c r="F28" s="168"/>
      <c r="G28" s="147">
        <f t="shared" si="2"/>
        <v>0</v>
      </c>
      <c r="H28" s="176"/>
    </row>
    <row r="29" spans="1:8" ht="17.25" customHeight="1">
      <c r="A29" s="164" t="s">
        <v>1354</v>
      </c>
      <c r="B29" s="146" t="s">
        <v>22</v>
      </c>
      <c r="C29" s="165"/>
      <c r="D29" s="166"/>
      <c r="E29" s="167"/>
      <c r="F29" s="168"/>
      <c r="G29" s="147">
        <f t="shared" si="2"/>
        <v>0</v>
      </c>
      <c r="H29" s="176"/>
    </row>
    <row r="30" spans="1:8" ht="23.25" customHeight="1" thickBot="1">
      <c r="A30" s="169" t="s">
        <v>1355</v>
      </c>
      <c r="B30" s="146" t="s">
        <v>23</v>
      </c>
      <c r="C30" s="170"/>
      <c r="D30" s="171"/>
      <c r="E30" s="172"/>
      <c r="F30" s="173"/>
      <c r="G30" s="174">
        <f t="shared" si="2"/>
        <v>0</v>
      </c>
      <c r="H30" s="176"/>
    </row>
    <row r="31" spans="1:8" ht="26.25" thickBot="1">
      <c r="A31" s="177" t="s">
        <v>1357</v>
      </c>
      <c r="B31" s="178" t="s">
        <v>24</v>
      </c>
      <c r="C31" s="179">
        <f>C15+C23</f>
        <v>0</v>
      </c>
      <c r="D31" s="180">
        <f>D15+D23</f>
        <v>0</v>
      </c>
      <c r="E31" s="181">
        <f>E15+E23</f>
        <v>0</v>
      </c>
      <c r="F31" s="182">
        <f>F15+F23</f>
        <v>0</v>
      </c>
      <c r="G31" s="183">
        <f>G15+G23</f>
        <v>0</v>
      </c>
      <c r="H31" s="175"/>
    </row>
    <row r="32" spans="1:8" ht="25.5" customHeight="1" thickBot="1">
      <c r="A32" s="184" t="s">
        <v>1358</v>
      </c>
      <c r="B32" s="185" t="s">
        <v>25</v>
      </c>
      <c r="C32" s="186">
        <f>C14-C31</f>
        <v>826417</v>
      </c>
      <c r="D32" s="187">
        <f>D14-D31</f>
        <v>840466.0889999999</v>
      </c>
      <c r="E32" s="188">
        <f>E14-E31</f>
        <v>854754.0125129998</v>
      </c>
      <c r="F32" s="189">
        <f>F14-F31</f>
        <v>869284.8307257209</v>
      </c>
      <c r="G32" s="190">
        <f>G14-G31</f>
        <v>3390921.9322387204</v>
      </c>
      <c r="H32" s="175"/>
    </row>
    <row r="33" spans="1:8" ht="12.75">
      <c r="A33" s="176"/>
      <c r="B33" s="4"/>
      <c r="C33" s="176"/>
      <c r="D33" s="176"/>
      <c r="E33" s="176"/>
      <c r="F33" s="176"/>
      <c r="G33" s="176"/>
      <c r="H33" s="176"/>
    </row>
    <row r="34" spans="1:8" ht="12.75">
      <c r="A34" s="176"/>
      <c r="B34" s="4"/>
      <c r="C34" s="176"/>
      <c r="D34" s="176"/>
      <c r="E34" s="176"/>
      <c r="F34" s="176"/>
      <c r="G34" s="176"/>
      <c r="H34" s="176"/>
    </row>
    <row r="35" spans="1:8" ht="12.75">
      <c r="A35" s="176"/>
      <c r="B35" s="4"/>
      <c r="C35" s="176"/>
      <c r="D35" s="176"/>
      <c r="E35" s="176"/>
      <c r="F35" s="176"/>
      <c r="G35" s="176"/>
      <c r="H35" s="176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33" t="s">
        <v>914</v>
      </c>
      <c r="B1" s="234"/>
      <c r="C1" s="234"/>
      <c r="D1" s="234"/>
      <c r="E1" s="234"/>
      <c r="F1" s="234"/>
      <c r="G1" s="234"/>
    </row>
    <row r="2" spans="1:7" ht="60">
      <c r="A2" s="39" t="s">
        <v>474</v>
      </c>
      <c r="B2" s="39" t="s">
        <v>5</v>
      </c>
      <c r="C2" s="39" t="s">
        <v>475</v>
      </c>
      <c r="D2" s="39" t="s">
        <v>476</v>
      </c>
      <c r="E2" s="39" t="s">
        <v>915</v>
      </c>
      <c r="F2" s="39" t="s">
        <v>916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917</v>
      </c>
      <c r="C4" s="42">
        <v>13486</v>
      </c>
      <c r="D4" s="42">
        <v>13486</v>
      </c>
      <c r="E4" s="42">
        <v>8104</v>
      </c>
      <c r="F4" s="42">
        <v>0</v>
      </c>
      <c r="G4" s="42">
        <v>8104</v>
      </c>
    </row>
    <row r="5" spans="1:7" ht="12.75">
      <c r="A5" s="40" t="s">
        <v>2</v>
      </c>
      <c r="B5" s="41" t="s">
        <v>918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25.5">
      <c r="A6" s="40" t="s">
        <v>3</v>
      </c>
      <c r="B6" s="41" t="s">
        <v>919</v>
      </c>
      <c r="C6" s="42">
        <v>6871</v>
      </c>
      <c r="D6" s="42">
        <v>6871</v>
      </c>
      <c r="E6" s="42">
        <v>4938</v>
      </c>
      <c r="F6" s="42">
        <v>0</v>
      </c>
      <c r="G6" s="42">
        <v>4938</v>
      </c>
    </row>
    <row r="7" spans="1:7" ht="12.75">
      <c r="A7" s="40" t="s">
        <v>4</v>
      </c>
      <c r="B7" s="41" t="s">
        <v>920</v>
      </c>
      <c r="C7" s="42">
        <v>1200</v>
      </c>
      <c r="D7" s="42">
        <v>1200</v>
      </c>
      <c r="E7" s="42">
        <v>720</v>
      </c>
      <c r="F7" s="42">
        <v>0</v>
      </c>
      <c r="G7" s="42">
        <v>720</v>
      </c>
    </row>
    <row r="8" spans="1:7" ht="12.75">
      <c r="A8" s="40" t="s">
        <v>7</v>
      </c>
      <c r="B8" s="41" t="s">
        <v>921</v>
      </c>
      <c r="C8" s="42">
        <v>0</v>
      </c>
      <c r="D8" s="42">
        <v>638</v>
      </c>
      <c r="E8" s="42">
        <v>638</v>
      </c>
      <c r="F8" s="42">
        <v>0</v>
      </c>
      <c r="G8" s="42">
        <v>638</v>
      </c>
    </row>
    <row r="9" spans="1:7" ht="12.75">
      <c r="A9" s="40" t="s">
        <v>8</v>
      </c>
      <c r="B9" s="41" t="s">
        <v>922</v>
      </c>
      <c r="C9" s="42">
        <v>0</v>
      </c>
      <c r="D9" s="42">
        <v>131</v>
      </c>
      <c r="E9" s="42">
        <v>131</v>
      </c>
      <c r="F9" s="42">
        <v>0</v>
      </c>
      <c r="G9" s="42">
        <v>131</v>
      </c>
    </row>
    <row r="10" spans="1:7" ht="12.75">
      <c r="A10" s="43" t="s">
        <v>9</v>
      </c>
      <c r="B10" s="44" t="s">
        <v>923</v>
      </c>
      <c r="C10" s="45">
        <v>21557</v>
      </c>
      <c r="D10" s="45">
        <v>22326</v>
      </c>
      <c r="E10" s="45">
        <v>14531</v>
      </c>
      <c r="F10" s="45">
        <v>0</v>
      </c>
      <c r="G10" s="45">
        <v>14531</v>
      </c>
    </row>
    <row r="11" spans="1:7" ht="12.75">
      <c r="A11" s="40" t="s">
        <v>10</v>
      </c>
      <c r="B11" s="41" t="s">
        <v>924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25.5">
      <c r="A12" s="40" t="s">
        <v>11</v>
      </c>
      <c r="B12" s="41" t="s">
        <v>925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25.5">
      <c r="A13" s="40" t="s">
        <v>12</v>
      </c>
      <c r="B13" s="41" t="s">
        <v>926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927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928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25.5">
      <c r="A16" s="40" t="s">
        <v>15</v>
      </c>
      <c r="B16" s="41" t="s">
        <v>929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930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40" t="s">
        <v>17</v>
      </c>
      <c r="B18" s="41" t="s">
        <v>931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932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933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934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935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936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25.5">
      <c r="A24" s="40" t="s">
        <v>22</v>
      </c>
      <c r="B24" s="41" t="s">
        <v>937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938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939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25.5">
      <c r="A27" s="40" t="s">
        <v>25</v>
      </c>
      <c r="B27" s="41" t="s">
        <v>940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941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942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943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944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945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946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947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948</v>
      </c>
      <c r="C35" s="42">
        <v>11053</v>
      </c>
      <c r="D35" s="42">
        <v>11053</v>
      </c>
      <c r="E35" s="42">
        <v>7811</v>
      </c>
      <c r="F35" s="42">
        <v>0</v>
      </c>
      <c r="G35" s="42">
        <v>7811</v>
      </c>
    </row>
    <row r="36" spans="1:7" ht="12.75">
      <c r="A36" s="40" t="s">
        <v>34</v>
      </c>
      <c r="B36" s="41" t="s">
        <v>949</v>
      </c>
      <c r="C36" s="42">
        <v>0</v>
      </c>
      <c r="D36" s="42">
        <v>0</v>
      </c>
      <c r="E36" s="42">
        <v>0</v>
      </c>
      <c r="F36" s="42">
        <v>0</v>
      </c>
      <c r="G36" s="42">
        <v>6521</v>
      </c>
    </row>
    <row r="37" spans="1:7" ht="12.75">
      <c r="A37" s="40" t="s">
        <v>35</v>
      </c>
      <c r="B37" s="41" t="s">
        <v>950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25.5">
      <c r="A38" s="40" t="s">
        <v>36</v>
      </c>
      <c r="B38" s="41" t="s">
        <v>951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ht="12.75">
      <c r="A39" s="40" t="s">
        <v>37</v>
      </c>
      <c r="B39" s="41" t="s">
        <v>952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2.75">
      <c r="A40" s="40" t="s">
        <v>38</v>
      </c>
      <c r="B40" s="41" t="s">
        <v>953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2.75">
      <c r="A41" s="40" t="s">
        <v>39</v>
      </c>
      <c r="B41" s="41" t="s">
        <v>954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</row>
    <row r="42" spans="1:7" ht="12.75">
      <c r="A42" s="40" t="s">
        <v>40</v>
      </c>
      <c r="B42" s="41" t="s">
        <v>955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</row>
    <row r="43" spans="1:7" ht="12.75">
      <c r="A43" s="40" t="s">
        <v>41</v>
      </c>
      <c r="B43" s="41" t="s">
        <v>956</v>
      </c>
      <c r="C43" s="42">
        <v>0</v>
      </c>
      <c r="D43" s="42">
        <v>0</v>
      </c>
      <c r="E43" s="42">
        <v>0</v>
      </c>
      <c r="F43" s="42">
        <v>0</v>
      </c>
      <c r="G43" s="42">
        <v>1290</v>
      </c>
    </row>
    <row r="44" spans="1:7" ht="12.75">
      <c r="A44" s="40" t="s">
        <v>42</v>
      </c>
      <c r="B44" s="41" t="s">
        <v>957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ht="12.75">
      <c r="A45" s="40" t="s">
        <v>43</v>
      </c>
      <c r="B45" s="41" t="s">
        <v>958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ht="12.75">
      <c r="A46" s="43" t="s">
        <v>44</v>
      </c>
      <c r="B46" s="44" t="s">
        <v>959</v>
      </c>
      <c r="C46" s="45">
        <v>32610</v>
      </c>
      <c r="D46" s="45">
        <v>33379</v>
      </c>
      <c r="E46" s="45">
        <v>22342</v>
      </c>
      <c r="F46" s="45">
        <v>0</v>
      </c>
      <c r="G46" s="45">
        <v>22342</v>
      </c>
    </row>
    <row r="47" spans="1:7" ht="12.75">
      <c r="A47" s="40" t="s">
        <v>45</v>
      </c>
      <c r="B47" s="41" t="s">
        <v>960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ht="25.5">
      <c r="A48" s="40" t="s">
        <v>46</v>
      </c>
      <c r="B48" s="41" t="s">
        <v>961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ht="25.5">
      <c r="A49" s="40" t="s">
        <v>47</v>
      </c>
      <c r="B49" s="41" t="s">
        <v>962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2.75">
      <c r="A50" s="40" t="s">
        <v>48</v>
      </c>
      <c r="B50" s="41" t="s">
        <v>963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2.75">
      <c r="A51" s="40" t="s">
        <v>49</v>
      </c>
      <c r="B51" s="41" t="s">
        <v>964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25.5">
      <c r="A52" s="40" t="s">
        <v>50</v>
      </c>
      <c r="B52" s="41" t="s">
        <v>965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ht="12.75">
      <c r="A53" s="40" t="s">
        <v>51</v>
      </c>
      <c r="B53" s="41" t="s">
        <v>966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2.75">
      <c r="A54" s="40" t="s">
        <v>52</v>
      </c>
      <c r="B54" s="41" t="s">
        <v>967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ht="12.75">
      <c r="A55" s="40" t="s">
        <v>53</v>
      </c>
      <c r="B55" s="41" t="s">
        <v>968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ht="12.75">
      <c r="A56" s="40" t="s">
        <v>54</v>
      </c>
      <c r="B56" s="41" t="s">
        <v>969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ht="12.75">
      <c r="A57" s="40" t="s">
        <v>55</v>
      </c>
      <c r="B57" s="41" t="s">
        <v>970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ht="12.75">
      <c r="A58" s="40" t="s">
        <v>56</v>
      </c>
      <c r="B58" s="41" t="s">
        <v>971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ht="12.75">
      <c r="A59" s="40" t="s">
        <v>57</v>
      </c>
      <c r="B59" s="41" t="s">
        <v>972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ht="25.5">
      <c r="A60" s="40" t="s">
        <v>58</v>
      </c>
      <c r="B60" s="41" t="s">
        <v>973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2.75">
      <c r="A61" s="40" t="s">
        <v>59</v>
      </c>
      <c r="B61" s="41" t="s">
        <v>974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2.75">
      <c r="A62" s="40" t="s">
        <v>60</v>
      </c>
      <c r="B62" s="41" t="s">
        <v>975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ht="25.5">
      <c r="A63" s="40" t="s">
        <v>61</v>
      </c>
      <c r="B63" s="41" t="s">
        <v>976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ht="12.75">
      <c r="A64" s="40" t="s">
        <v>62</v>
      </c>
      <c r="B64" s="41" t="s">
        <v>977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ht="12.75">
      <c r="A65" s="40" t="s">
        <v>63</v>
      </c>
      <c r="B65" s="41" t="s">
        <v>978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ht="12.75">
      <c r="A66" s="40" t="s">
        <v>64</v>
      </c>
      <c r="B66" s="41" t="s">
        <v>979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ht="12.75">
      <c r="A67" s="40" t="s">
        <v>65</v>
      </c>
      <c r="B67" s="41" t="s">
        <v>980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ht="12.75">
      <c r="A68" s="40" t="s">
        <v>66</v>
      </c>
      <c r="B68" s="41" t="s">
        <v>981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ht="12.75">
      <c r="A69" s="40" t="s">
        <v>67</v>
      </c>
      <c r="B69" s="41" t="s">
        <v>982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12.75">
      <c r="A70" s="40" t="s">
        <v>68</v>
      </c>
      <c r="B70" s="41" t="s">
        <v>983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25.5">
      <c r="A71" s="40" t="s">
        <v>69</v>
      </c>
      <c r="B71" s="41" t="s">
        <v>984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12.75">
      <c r="A72" s="40" t="s">
        <v>70</v>
      </c>
      <c r="B72" s="41" t="s">
        <v>985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ht="12.75">
      <c r="A73" s="40" t="s">
        <v>71</v>
      </c>
      <c r="B73" s="41" t="s">
        <v>986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ht="25.5">
      <c r="A74" s="40" t="s">
        <v>72</v>
      </c>
      <c r="B74" s="41" t="s">
        <v>987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ht="12.75">
      <c r="A75" s="40" t="s">
        <v>73</v>
      </c>
      <c r="B75" s="41" t="s">
        <v>988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ht="12.75">
      <c r="A76" s="40" t="s">
        <v>74</v>
      </c>
      <c r="B76" s="41" t="s">
        <v>989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ht="12.75">
      <c r="A77" s="40" t="s">
        <v>75</v>
      </c>
      <c r="B77" s="41" t="s">
        <v>990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ht="12.75">
      <c r="A78" s="40" t="s">
        <v>76</v>
      </c>
      <c r="B78" s="41" t="s">
        <v>991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7" ht="12.75">
      <c r="A79" s="40" t="s">
        <v>77</v>
      </c>
      <c r="B79" s="41" t="s">
        <v>992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2.75">
      <c r="A80" s="40" t="s">
        <v>78</v>
      </c>
      <c r="B80" s="41" t="s">
        <v>993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ht="12.75">
      <c r="A81" s="40" t="s">
        <v>79</v>
      </c>
      <c r="B81" s="41" t="s">
        <v>994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ht="12.75">
      <c r="A82" s="43" t="s">
        <v>80</v>
      </c>
      <c r="B82" s="44" t="s">
        <v>995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ht="12.75">
      <c r="A83" s="40" t="s">
        <v>81</v>
      </c>
      <c r="B83" s="41" t="s">
        <v>996</v>
      </c>
      <c r="C83" s="42">
        <v>3</v>
      </c>
      <c r="D83" s="42">
        <v>3</v>
      </c>
      <c r="E83" s="42">
        <v>0</v>
      </c>
      <c r="F83" s="42">
        <v>0</v>
      </c>
      <c r="G83" s="42">
        <v>0</v>
      </c>
    </row>
    <row r="84" spans="1:7" ht="12.75">
      <c r="A84" s="40" t="s">
        <v>82</v>
      </c>
      <c r="B84" s="41" t="s">
        <v>997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ht="25.5">
      <c r="A85" s="40" t="s">
        <v>83</v>
      </c>
      <c r="B85" s="41" t="s">
        <v>998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2.75">
      <c r="A86" s="40" t="s">
        <v>84</v>
      </c>
      <c r="B86" s="41" t="s">
        <v>999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ht="12.75">
      <c r="A87" s="40" t="s">
        <v>85</v>
      </c>
      <c r="B87" s="41" t="s">
        <v>1000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</row>
    <row r="88" spans="1:7" ht="12.75">
      <c r="A88" s="40" t="s">
        <v>86</v>
      </c>
      <c r="B88" s="41" t="s">
        <v>1001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ht="12.75">
      <c r="A89" s="40" t="s">
        <v>87</v>
      </c>
      <c r="B89" s="41" t="s">
        <v>1002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</row>
    <row r="90" spans="1:7" ht="12.75">
      <c r="A90" s="40" t="s">
        <v>88</v>
      </c>
      <c r="B90" s="41" t="s">
        <v>1003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</row>
    <row r="91" spans="1:7" ht="12.75">
      <c r="A91" s="40" t="s">
        <v>89</v>
      </c>
      <c r="B91" s="41" t="s">
        <v>1004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</row>
    <row r="92" spans="1:7" ht="12.75">
      <c r="A92" s="40" t="s">
        <v>90</v>
      </c>
      <c r="B92" s="41" t="s">
        <v>1005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</row>
    <row r="93" spans="1:7" ht="12.75">
      <c r="A93" s="40" t="s">
        <v>91</v>
      </c>
      <c r="B93" s="41" t="s">
        <v>1006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</row>
    <row r="94" spans="1:7" ht="12.75">
      <c r="A94" s="40" t="s">
        <v>92</v>
      </c>
      <c r="B94" s="41" t="s">
        <v>1007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ht="12.75">
      <c r="A95" s="40" t="s">
        <v>93</v>
      </c>
      <c r="B95" s="41" t="s">
        <v>1008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2.75">
      <c r="A96" s="43" t="s">
        <v>94</v>
      </c>
      <c r="B96" s="44" t="s">
        <v>1009</v>
      </c>
      <c r="C96" s="45">
        <v>3</v>
      </c>
      <c r="D96" s="45">
        <v>3</v>
      </c>
      <c r="E96" s="45">
        <v>0</v>
      </c>
      <c r="F96" s="45">
        <v>0</v>
      </c>
      <c r="G96" s="45">
        <v>0</v>
      </c>
    </row>
    <row r="97" spans="1:7" ht="12.75">
      <c r="A97" s="40" t="s">
        <v>95</v>
      </c>
      <c r="B97" s="41" t="s">
        <v>1010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ht="12.75">
      <c r="A98" s="40" t="s">
        <v>96</v>
      </c>
      <c r="B98" s="41" t="s">
        <v>1011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ht="25.5">
      <c r="A99" s="40" t="s">
        <v>97</v>
      </c>
      <c r="B99" s="41" t="s">
        <v>1012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</row>
    <row r="100" spans="1:7" ht="12.75">
      <c r="A100" s="40" t="s">
        <v>98</v>
      </c>
      <c r="B100" s="41" t="s">
        <v>1013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</row>
    <row r="101" spans="1:7" ht="12.75">
      <c r="A101" s="40" t="s">
        <v>99</v>
      </c>
      <c r="B101" s="41" t="s">
        <v>1014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ht="12.75">
      <c r="A102" s="40" t="s">
        <v>100</v>
      </c>
      <c r="B102" s="41" t="s">
        <v>1015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ht="12.75">
      <c r="A103" s="40" t="s">
        <v>101</v>
      </c>
      <c r="B103" s="41" t="s">
        <v>1016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7" ht="12.75">
      <c r="A104" s="40" t="s">
        <v>102</v>
      </c>
      <c r="B104" s="41" t="s">
        <v>1017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ht="12.75">
      <c r="A105" s="40" t="s">
        <v>103</v>
      </c>
      <c r="B105" s="41" t="s">
        <v>1018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ht="12.75">
      <c r="A106" s="40" t="s">
        <v>104</v>
      </c>
      <c r="B106" s="41" t="s">
        <v>1019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ht="12.75">
      <c r="A107" s="40" t="s">
        <v>105</v>
      </c>
      <c r="B107" s="41" t="s">
        <v>1020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7" ht="12.75">
      <c r="A108" s="40" t="s">
        <v>106</v>
      </c>
      <c r="B108" s="41" t="s">
        <v>1021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ht="12.75">
      <c r="A109" s="40" t="s">
        <v>107</v>
      </c>
      <c r="B109" s="41" t="s">
        <v>1022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7" ht="12.75">
      <c r="A110" s="40" t="s">
        <v>108</v>
      </c>
      <c r="B110" s="41" t="s">
        <v>1023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7" ht="12.75">
      <c r="A111" s="40" t="s">
        <v>109</v>
      </c>
      <c r="B111" s="41" t="s">
        <v>1024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7" ht="12.75">
      <c r="A112" s="40" t="s">
        <v>110</v>
      </c>
      <c r="B112" s="41" t="s">
        <v>1025</v>
      </c>
      <c r="C112" s="42">
        <v>1117</v>
      </c>
      <c r="D112" s="42">
        <v>1472</v>
      </c>
      <c r="E112" s="42">
        <v>1472</v>
      </c>
      <c r="F112" s="42">
        <v>0</v>
      </c>
      <c r="G112" s="42">
        <v>685</v>
      </c>
    </row>
    <row r="113" spans="1:7" ht="12.75">
      <c r="A113" s="40" t="s">
        <v>111</v>
      </c>
      <c r="B113" s="41" t="s">
        <v>1026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7" ht="12.75">
      <c r="A114" s="40" t="s">
        <v>112</v>
      </c>
      <c r="B114" s="41" t="s">
        <v>1027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7" ht="12.75">
      <c r="A115" s="40" t="s">
        <v>113</v>
      </c>
      <c r="B115" s="41" t="s">
        <v>1028</v>
      </c>
      <c r="C115" s="42">
        <v>0</v>
      </c>
      <c r="D115" s="42">
        <v>0</v>
      </c>
      <c r="E115" s="42">
        <v>0</v>
      </c>
      <c r="F115" s="42">
        <v>0</v>
      </c>
      <c r="G115" s="42">
        <v>685</v>
      </c>
    </row>
    <row r="116" spans="1:7" ht="12.75">
      <c r="A116" s="40" t="s">
        <v>114</v>
      </c>
      <c r="B116" s="41" t="s">
        <v>1029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ht="12.75">
      <c r="A117" s="40" t="s">
        <v>115</v>
      </c>
      <c r="B117" s="41" t="s">
        <v>1030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ht="12.75">
      <c r="A118" s="40" t="s">
        <v>116</v>
      </c>
      <c r="B118" s="41" t="s">
        <v>1031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ht="12.75">
      <c r="A119" s="40" t="s">
        <v>117</v>
      </c>
      <c r="B119" s="41" t="s">
        <v>1032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ht="12.75">
      <c r="A120" s="40" t="s">
        <v>118</v>
      </c>
      <c r="B120" s="41" t="s">
        <v>1033</v>
      </c>
      <c r="C120" s="42">
        <v>3500</v>
      </c>
      <c r="D120" s="42">
        <v>5819</v>
      </c>
      <c r="E120" s="42">
        <v>5819</v>
      </c>
      <c r="F120" s="42">
        <v>0</v>
      </c>
      <c r="G120" s="42">
        <v>2630</v>
      </c>
    </row>
    <row r="121" spans="1:7" ht="12.75">
      <c r="A121" s="40" t="s">
        <v>119</v>
      </c>
      <c r="B121" s="41" t="s">
        <v>1034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7" ht="12.75">
      <c r="A122" s="40" t="s">
        <v>120</v>
      </c>
      <c r="B122" s="41" t="s">
        <v>1035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7" ht="12.75">
      <c r="A123" s="40" t="s">
        <v>121</v>
      </c>
      <c r="B123" s="41" t="s">
        <v>1036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4" spans="1:7" ht="12.75">
      <c r="A124" s="40" t="s">
        <v>122</v>
      </c>
      <c r="B124" s="41" t="s">
        <v>1037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</row>
    <row r="125" spans="1:7" ht="12.75">
      <c r="A125" s="40" t="s">
        <v>123</v>
      </c>
      <c r="B125" s="41" t="s">
        <v>1038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</row>
    <row r="126" spans="1:7" ht="12.75">
      <c r="A126" s="40" t="s">
        <v>124</v>
      </c>
      <c r="B126" s="41" t="s">
        <v>1039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</row>
    <row r="127" spans="1:7" ht="25.5">
      <c r="A127" s="40" t="s">
        <v>604</v>
      </c>
      <c r="B127" s="41" t="s">
        <v>1040</v>
      </c>
      <c r="C127" s="42">
        <v>0</v>
      </c>
      <c r="D127" s="42">
        <v>0</v>
      </c>
      <c r="E127" s="42">
        <v>0</v>
      </c>
      <c r="F127" s="42">
        <v>0</v>
      </c>
      <c r="G127" s="42">
        <v>2630</v>
      </c>
    </row>
    <row r="128" spans="1:7" ht="12.75">
      <c r="A128" s="40" t="s">
        <v>606</v>
      </c>
      <c r="B128" s="41" t="s">
        <v>1041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</row>
    <row r="129" spans="1:7" ht="12.75">
      <c r="A129" s="40" t="s">
        <v>608</v>
      </c>
      <c r="B129" s="41" t="s">
        <v>1042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</row>
    <row r="130" spans="1:7" ht="12.75">
      <c r="A130" s="40" t="s">
        <v>610</v>
      </c>
      <c r="B130" s="41" t="s">
        <v>1043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</row>
    <row r="131" spans="1:7" ht="25.5">
      <c r="A131" s="40" t="s">
        <v>612</v>
      </c>
      <c r="B131" s="41" t="s">
        <v>1044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</row>
    <row r="132" spans="1:7" ht="25.5">
      <c r="A132" s="40" t="s">
        <v>614</v>
      </c>
      <c r="B132" s="41" t="s">
        <v>1045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</row>
    <row r="133" spans="1:7" ht="25.5">
      <c r="A133" s="40" t="s">
        <v>616</v>
      </c>
      <c r="B133" s="41" t="s">
        <v>1046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</row>
    <row r="134" spans="1:7" ht="25.5">
      <c r="A134" s="40" t="s">
        <v>618</v>
      </c>
      <c r="B134" s="41" t="s">
        <v>1047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</row>
    <row r="135" spans="1:7" ht="25.5">
      <c r="A135" s="40" t="s">
        <v>620</v>
      </c>
      <c r="B135" s="41" t="s">
        <v>1048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</row>
    <row r="136" spans="1:7" ht="12.75">
      <c r="A136" s="40" t="s">
        <v>622</v>
      </c>
      <c r="B136" s="41" t="s">
        <v>1049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</row>
    <row r="137" spans="1:7" ht="12.75">
      <c r="A137" s="40" t="s">
        <v>624</v>
      </c>
      <c r="B137" s="41" t="s">
        <v>1050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</row>
    <row r="138" spans="1:7" ht="12.75">
      <c r="A138" s="40" t="s">
        <v>626</v>
      </c>
      <c r="B138" s="41" t="s">
        <v>1051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7" ht="12.75">
      <c r="A139" s="40" t="s">
        <v>628</v>
      </c>
      <c r="B139" s="41" t="s">
        <v>1052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</row>
    <row r="140" spans="1:7" ht="12.75">
      <c r="A140" s="40" t="s">
        <v>630</v>
      </c>
      <c r="B140" s="41" t="s">
        <v>1053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</row>
    <row r="141" spans="1:7" ht="12.75">
      <c r="A141" s="40" t="s">
        <v>632</v>
      </c>
      <c r="B141" s="41" t="s">
        <v>1054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</row>
    <row r="142" spans="1:7" ht="38.25">
      <c r="A142" s="40" t="s">
        <v>634</v>
      </c>
      <c r="B142" s="41" t="s">
        <v>1055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ht="12.75">
      <c r="A143" s="40" t="s">
        <v>636</v>
      </c>
      <c r="B143" s="41" t="s">
        <v>1056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2.75">
      <c r="A144" s="40" t="s">
        <v>638</v>
      </c>
      <c r="B144" s="41" t="s">
        <v>1057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7" ht="12.75">
      <c r="A145" s="40" t="s">
        <v>640</v>
      </c>
      <c r="B145" s="41" t="s">
        <v>1058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ht="12.75">
      <c r="A146" s="40" t="s">
        <v>642</v>
      </c>
      <c r="B146" s="41" t="s">
        <v>1059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</row>
    <row r="147" spans="1:7" ht="12.75">
      <c r="A147" s="40" t="s">
        <v>644</v>
      </c>
      <c r="B147" s="41" t="s">
        <v>1060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</row>
    <row r="148" spans="1:7" ht="12.75">
      <c r="A148" s="40" t="s">
        <v>646</v>
      </c>
      <c r="B148" s="41" t="s">
        <v>1061</v>
      </c>
      <c r="C148" s="42">
        <v>1200</v>
      </c>
      <c r="D148" s="42">
        <v>1271</v>
      </c>
      <c r="E148" s="42">
        <v>1271</v>
      </c>
      <c r="F148" s="42">
        <v>0</v>
      </c>
      <c r="G148" s="42">
        <v>643</v>
      </c>
    </row>
    <row r="149" spans="1:7" ht="12.75">
      <c r="A149" s="40" t="s">
        <v>648</v>
      </c>
      <c r="B149" s="41" t="s">
        <v>1062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</row>
    <row r="150" spans="1:7" ht="12.75">
      <c r="A150" s="40" t="s">
        <v>650</v>
      </c>
      <c r="B150" s="41" t="s">
        <v>1063</v>
      </c>
      <c r="C150" s="42">
        <v>0</v>
      </c>
      <c r="D150" s="42">
        <v>0</v>
      </c>
      <c r="E150" s="42">
        <v>0</v>
      </c>
      <c r="F150" s="42">
        <v>0</v>
      </c>
      <c r="G150" s="42">
        <v>643</v>
      </c>
    </row>
    <row r="151" spans="1:7" ht="12.75">
      <c r="A151" s="40" t="s">
        <v>652</v>
      </c>
      <c r="B151" s="41" t="s">
        <v>1064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ht="12.75">
      <c r="A152" s="40" t="s">
        <v>654</v>
      </c>
      <c r="B152" s="41" t="s">
        <v>1065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</row>
    <row r="153" spans="1:7" ht="12.75">
      <c r="A153" s="40" t="s">
        <v>656</v>
      </c>
      <c r="B153" s="41" t="s">
        <v>1066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</row>
    <row r="154" spans="1:7" ht="12.75">
      <c r="A154" s="40" t="s">
        <v>658</v>
      </c>
      <c r="B154" s="41" t="s">
        <v>1067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ht="12.75">
      <c r="A155" s="40" t="s">
        <v>660</v>
      </c>
      <c r="B155" s="41" t="s">
        <v>1068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ht="25.5">
      <c r="A156" s="40" t="s">
        <v>662</v>
      </c>
      <c r="B156" s="41" t="s">
        <v>1069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ht="12.75">
      <c r="A157" s="40" t="s">
        <v>664</v>
      </c>
      <c r="B157" s="41" t="s">
        <v>1070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</row>
    <row r="158" spans="1:7" ht="12.75">
      <c r="A158" s="40" t="s">
        <v>666</v>
      </c>
      <c r="B158" s="41" t="s">
        <v>1071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ht="12.75">
      <c r="A159" s="40" t="s">
        <v>668</v>
      </c>
      <c r="B159" s="41" t="s">
        <v>1072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ht="12.75">
      <c r="A160" s="40" t="s">
        <v>670</v>
      </c>
      <c r="B160" s="41" t="s">
        <v>1073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ht="12.75">
      <c r="A161" s="40" t="s">
        <v>672</v>
      </c>
      <c r="B161" s="41" t="s">
        <v>1074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ht="12.75">
      <c r="A162" s="40" t="s">
        <v>674</v>
      </c>
      <c r="B162" s="41" t="s">
        <v>1075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7" ht="12.75">
      <c r="A163" s="40" t="s">
        <v>676</v>
      </c>
      <c r="B163" s="41" t="s">
        <v>1076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7" ht="12.75">
      <c r="A164" s="40" t="s">
        <v>678</v>
      </c>
      <c r="B164" s="41" t="s">
        <v>1077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7" ht="12.75">
      <c r="A165" s="40" t="s">
        <v>680</v>
      </c>
      <c r="B165" s="41" t="s">
        <v>1078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7" ht="12.75">
      <c r="A166" s="40" t="s">
        <v>682</v>
      </c>
      <c r="B166" s="41" t="s">
        <v>1079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ht="12.75">
      <c r="A167" s="40" t="s">
        <v>684</v>
      </c>
      <c r="B167" s="41" t="s">
        <v>1080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ht="12.75">
      <c r="A168" s="40" t="s">
        <v>686</v>
      </c>
      <c r="B168" s="41" t="s">
        <v>1081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ht="25.5">
      <c r="A169" s="40" t="s">
        <v>688</v>
      </c>
      <c r="B169" s="41" t="s">
        <v>1082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ht="12.75">
      <c r="A170" s="40" t="s">
        <v>690</v>
      </c>
      <c r="B170" s="41" t="s">
        <v>1083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ht="12.75">
      <c r="A171" s="43" t="s">
        <v>692</v>
      </c>
      <c r="B171" s="44" t="s">
        <v>1084</v>
      </c>
      <c r="C171" s="45">
        <v>4700</v>
      </c>
      <c r="D171" s="45">
        <v>7090</v>
      </c>
      <c r="E171" s="45">
        <v>7090</v>
      </c>
      <c r="F171" s="45">
        <v>0</v>
      </c>
      <c r="G171" s="45">
        <v>3273</v>
      </c>
    </row>
    <row r="172" spans="1:7" ht="12.75">
      <c r="A172" s="40" t="s">
        <v>694</v>
      </c>
      <c r="B172" s="41" t="s">
        <v>1085</v>
      </c>
      <c r="C172" s="42">
        <v>22</v>
      </c>
      <c r="D172" s="42">
        <v>82</v>
      </c>
      <c r="E172" s="42">
        <v>82</v>
      </c>
      <c r="F172" s="42">
        <v>0</v>
      </c>
      <c r="G172" s="42">
        <v>39</v>
      </c>
    </row>
    <row r="173" spans="1:7" ht="12.75">
      <c r="A173" s="40" t="s">
        <v>696</v>
      </c>
      <c r="B173" s="41" t="s">
        <v>1086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</row>
    <row r="174" spans="1:7" ht="12.75">
      <c r="A174" s="40" t="s">
        <v>698</v>
      </c>
      <c r="B174" s="41" t="s">
        <v>1087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</row>
    <row r="175" spans="1:7" ht="12.75">
      <c r="A175" s="40" t="s">
        <v>700</v>
      </c>
      <c r="B175" s="41" t="s">
        <v>1088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ht="12.75">
      <c r="A176" s="40" t="s">
        <v>702</v>
      </c>
      <c r="B176" s="41" t="s">
        <v>1089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ht="12.75">
      <c r="A177" s="40" t="s">
        <v>704</v>
      </c>
      <c r="B177" s="41" t="s">
        <v>1090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</row>
    <row r="178" spans="1:7" ht="25.5">
      <c r="A178" s="40" t="s">
        <v>706</v>
      </c>
      <c r="B178" s="41" t="s">
        <v>1091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7" ht="12.75">
      <c r="A179" s="40" t="s">
        <v>708</v>
      </c>
      <c r="B179" s="41" t="s">
        <v>1092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</row>
    <row r="180" spans="1:7" ht="12.75">
      <c r="A180" s="40" t="s">
        <v>710</v>
      </c>
      <c r="B180" s="41" t="s">
        <v>1093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ht="12.75">
      <c r="A181" s="40" t="s">
        <v>712</v>
      </c>
      <c r="B181" s="41" t="s">
        <v>1094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ht="12.75">
      <c r="A182" s="40" t="s">
        <v>714</v>
      </c>
      <c r="B182" s="41" t="s">
        <v>1095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ht="25.5">
      <c r="A183" s="40" t="s">
        <v>716</v>
      </c>
      <c r="B183" s="41" t="s">
        <v>1096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ht="12.75">
      <c r="A184" s="40" t="s">
        <v>718</v>
      </c>
      <c r="B184" s="41" t="s">
        <v>1097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</row>
    <row r="185" spans="1:7" ht="12.75">
      <c r="A185" s="40" t="s">
        <v>720</v>
      </c>
      <c r="B185" s="41" t="s">
        <v>1098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ht="12.75">
      <c r="A186" s="40" t="s">
        <v>722</v>
      </c>
      <c r="B186" s="41" t="s">
        <v>1099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</row>
    <row r="187" spans="1:7" ht="12.75">
      <c r="A187" s="40" t="s">
        <v>724</v>
      </c>
      <c r="B187" s="41" t="s">
        <v>1100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</row>
    <row r="188" spans="1:7" ht="12.75">
      <c r="A188" s="43" t="s">
        <v>726</v>
      </c>
      <c r="B188" s="44" t="s">
        <v>1101</v>
      </c>
      <c r="C188" s="45">
        <v>5842</v>
      </c>
      <c r="D188" s="45">
        <v>8647</v>
      </c>
      <c r="E188" s="45">
        <v>8644</v>
      </c>
      <c r="F188" s="45">
        <v>0</v>
      </c>
      <c r="G188" s="45">
        <v>3997</v>
      </c>
    </row>
    <row r="189" spans="1:7" ht="12.75">
      <c r="A189" s="40" t="s">
        <v>728</v>
      </c>
      <c r="B189" s="41" t="s">
        <v>1102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ht="12.75">
      <c r="A190" s="40" t="s">
        <v>730</v>
      </c>
      <c r="B190" s="41" t="s">
        <v>1103</v>
      </c>
      <c r="C190" s="42">
        <v>139</v>
      </c>
      <c r="D190" s="42">
        <v>591</v>
      </c>
      <c r="E190" s="42">
        <v>591</v>
      </c>
      <c r="F190" s="42">
        <v>0</v>
      </c>
      <c r="G190" s="42">
        <v>591</v>
      </c>
    </row>
    <row r="191" spans="1:7" ht="12.75">
      <c r="A191" s="40" t="s">
        <v>732</v>
      </c>
      <c r="B191" s="41" t="s">
        <v>1104</v>
      </c>
      <c r="C191" s="42">
        <v>0</v>
      </c>
      <c r="D191" s="42">
        <v>0</v>
      </c>
      <c r="E191" s="42">
        <v>0</v>
      </c>
      <c r="F191" s="42">
        <v>0</v>
      </c>
      <c r="G191" s="42">
        <v>59</v>
      </c>
    </row>
    <row r="192" spans="1:7" ht="12.75">
      <c r="A192" s="40" t="s">
        <v>734</v>
      </c>
      <c r="B192" s="41" t="s">
        <v>1105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</row>
    <row r="193" spans="1:7" ht="12.75">
      <c r="A193" s="40" t="s">
        <v>736</v>
      </c>
      <c r="B193" s="41" t="s">
        <v>1106</v>
      </c>
      <c r="C193" s="42">
        <v>1400</v>
      </c>
      <c r="D193" s="42">
        <v>1400</v>
      </c>
      <c r="E193" s="42">
        <v>1024</v>
      </c>
      <c r="F193" s="42">
        <v>0</v>
      </c>
      <c r="G193" s="42">
        <v>593</v>
      </c>
    </row>
    <row r="194" spans="1:7" ht="12.75">
      <c r="A194" s="40" t="s">
        <v>738</v>
      </c>
      <c r="B194" s="41" t="s">
        <v>1107</v>
      </c>
      <c r="C194" s="42">
        <v>0</v>
      </c>
      <c r="D194" s="42">
        <v>0</v>
      </c>
      <c r="E194" s="42">
        <v>0</v>
      </c>
      <c r="F194" s="42">
        <v>0</v>
      </c>
      <c r="G194" s="42">
        <v>593</v>
      </c>
    </row>
    <row r="195" spans="1:7" ht="12.75">
      <c r="A195" s="40" t="s">
        <v>740</v>
      </c>
      <c r="B195" s="41" t="s">
        <v>1108</v>
      </c>
      <c r="C195" s="42">
        <v>903</v>
      </c>
      <c r="D195" s="42">
        <v>903</v>
      </c>
      <c r="E195" s="42">
        <v>391</v>
      </c>
      <c r="F195" s="42">
        <v>0</v>
      </c>
      <c r="G195" s="42">
        <v>375</v>
      </c>
    </row>
    <row r="196" spans="1:7" ht="12.75">
      <c r="A196" s="40" t="s">
        <v>742</v>
      </c>
      <c r="B196" s="41" t="s">
        <v>1109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ht="12.75">
      <c r="A197" s="40" t="s">
        <v>744</v>
      </c>
      <c r="B197" s="41" t="s">
        <v>1110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ht="12.75">
      <c r="A198" s="40" t="s">
        <v>746</v>
      </c>
      <c r="B198" s="41" t="s">
        <v>1111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</row>
    <row r="199" spans="1:7" ht="12.75">
      <c r="A199" s="40" t="s">
        <v>748</v>
      </c>
      <c r="B199" s="41" t="s">
        <v>1112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</row>
    <row r="200" spans="1:7" ht="12.75">
      <c r="A200" s="40" t="s">
        <v>750</v>
      </c>
      <c r="B200" s="41" t="s">
        <v>1113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</row>
    <row r="201" spans="1:7" ht="12.75">
      <c r="A201" s="40" t="s">
        <v>752</v>
      </c>
      <c r="B201" s="41" t="s">
        <v>1114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ht="12.75">
      <c r="A202" s="40" t="s">
        <v>754</v>
      </c>
      <c r="B202" s="41" t="s">
        <v>1115</v>
      </c>
      <c r="C202" s="42">
        <v>487</v>
      </c>
      <c r="D202" s="42">
        <v>487</v>
      </c>
      <c r="E202" s="42">
        <v>411</v>
      </c>
      <c r="F202" s="42">
        <v>0</v>
      </c>
      <c r="G202" s="42">
        <v>378</v>
      </c>
    </row>
    <row r="203" spans="1:7" ht="12.75">
      <c r="A203" s="40" t="s">
        <v>756</v>
      </c>
      <c r="B203" s="41" t="s">
        <v>1116</v>
      </c>
      <c r="C203" s="42">
        <v>791</v>
      </c>
      <c r="D203" s="42">
        <v>791</v>
      </c>
      <c r="E203" s="42">
        <v>384</v>
      </c>
      <c r="F203" s="42">
        <v>0</v>
      </c>
      <c r="G203" s="42">
        <v>261</v>
      </c>
    </row>
    <row r="204" spans="1:7" ht="12.75">
      <c r="A204" s="40" t="s">
        <v>758</v>
      </c>
      <c r="B204" s="41" t="s">
        <v>1117</v>
      </c>
      <c r="C204" s="42">
        <v>0</v>
      </c>
      <c r="D204" s="42">
        <v>151</v>
      </c>
      <c r="E204" s="42">
        <v>151</v>
      </c>
      <c r="F204" s="42">
        <v>0</v>
      </c>
      <c r="G204" s="42">
        <v>151</v>
      </c>
    </row>
    <row r="205" spans="1:7" ht="12.75">
      <c r="A205" s="40" t="s">
        <v>760</v>
      </c>
      <c r="B205" s="41" t="s">
        <v>1118</v>
      </c>
      <c r="C205" s="42">
        <v>8</v>
      </c>
      <c r="D205" s="42">
        <v>8</v>
      </c>
      <c r="E205" s="42">
        <v>4</v>
      </c>
      <c r="F205" s="42">
        <v>0</v>
      </c>
      <c r="G205" s="42">
        <v>4</v>
      </c>
    </row>
    <row r="206" spans="1:7" ht="12.75">
      <c r="A206" s="40" t="s">
        <v>762</v>
      </c>
      <c r="B206" s="41" t="s">
        <v>1119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ht="12.75">
      <c r="A207" s="40" t="s">
        <v>764</v>
      </c>
      <c r="B207" s="41" t="s">
        <v>1120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ht="12.75">
      <c r="A208" s="40" t="s">
        <v>766</v>
      </c>
      <c r="B208" s="41" t="s">
        <v>1121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ht="12.75">
      <c r="A209" s="40" t="s">
        <v>768</v>
      </c>
      <c r="B209" s="41" t="s">
        <v>1122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</row>
    <row r="210" spans="1:7" ht="12.75">
      <c r="A210" s="40" t="s">
        <v>770</v>
      </c>
      <c r="B210" s="41" t="s">
        <v>1123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ht="12.75">
      <c r="A211" s="40" t="s">
        <v>772</v>
      </c>
      <c r="B211" s="41" t="s">
        <v>1124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</row>
    <row r="212" spans="1:7" ht="12.75">
      <c r="A212" s="40" t="s">
        <v>774</v>
      </c>
      <c r="B212" s="41" t="s">
        <v>1125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</row>
    <row r="213" spans="1:7" ht="12.75">
      <c r="A213" s="40" t="s">
        <v>776</v>
      </c>
      <c r="B213" s="41" t="s">
        <v>1126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</row>
    <row r="214" spans="1:7" ht="12.75">
      <c r="A214" s="40" t="s">
        <v>778</v>
      </c>
      <c r="B214" s="41" t="s">
        <v>1127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</row>
    <row r="215" spans="1:7" ht="12.75">
      <c r="A215" s="40" t="s">
        <v>780</v>
      </c>
      <c r="B215" s="41" t="s">
        <v>1128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</row>
    <row r="216" spans="1:7" ht="38.25">
      <c r="A216" s="40" t="s">
        <v>782</v>
      </c>
      <c r="B216" s="41" t="s">
        <v>1129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</row>
    <row r="217" spans="1:7" ht="12.75">
      <c r="A217" s="40" t="s">
        <v>784</v>
      </c>
      <c r="B217" s="41" t="s">
        <v>1130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</row>
    <row r="218" spans="1:7" ht="12.75">
      <c r="A218" s="43" t="s">
        <v>786</v>
      </c>
      <c r="B218" s="44" t="s">
        <v>1131</v>
      </c>
      <c r="C218" s="45">
        <v>3728</v>
      </c>
      <c r="D218" s="45">
        <v>4331</v>
      </c>
      <c r="E218" s="45">
        <v>2956</v>
      </c>
      <c r="F218" s="45">
        <v>0</v>
      </c>
      <c r="G218" s="45">
        <v>2353</v>
      </c>
    </row>
    <row r="219" spans="1:7" ht="12.75">
      <c r="A219" s="40" t="s">
        <v>788</v>
      </c>
      <c r="B219" s="41" t="s">
        <v>1132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ht="12.75">
      <c r="A220" s="40" t="s">
        <v>790</v>
      </c>
      <c r="B220" s="41" t="s">
        <v>1133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ht="12.75">
      <c r="A221" s="40" t="s">
        <v>792</v>
      </c>
      <c r="B221" s="41" t="s">
        <v>1134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ht="12.75">
      <c r="A222" s="40" t="s">
        <v>794</v>
      </c>
      <c r="B222" s="41" t="s">
        <v>1135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</row>
    <row r="223" spans="1:7" ht="12.75">
      <c r="A223" s="40" t="s">
        <v>796</v>
      </c>
      <c r="B223" s="41" t="s">
        <v>1136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ht="12.75">
      <c r="A224" s="40" t="s">
        <v>798</v>
      </c>
      <c r="B224" s="41" t="s">
        <v>1137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ht="12.75">
      <c r="A225" s="40" t="s">
        <v>800</v>
      </c>
      <c r="B225" s="41" t="s">
        <v>1138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ht="12.75">
      <c r="A226" s="40" t="s">
        <v>802</v>
      </c>
      <c r="B226" s="41" t="s">
        <v>1139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ht="12.75">
      <c r="A227" s="40" t="s">
        <v>804</v>
      </c>
      <c r="B227" s="41" t="s">
        <v>1140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</row>
    <row r="228" spans="1:7" ht="25.5">
      <c r="A228" s="40" t="s">
        <v>806</v>
      </c>
      <c r="B228" s="41" t="s">
        <v>1141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ht="25.5">
      <c r="A229" s="40" t="s">
        <v>808</v>
      </c>
      <c r="B229" s="41" t="s">
        <v>1142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ht="25.5">
      <c r="A230" s="40" t="s">
        <v>810</v>
      </c>
      <c r="B230" s="41" t="s">
        <v>1143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ht="25.5">
      <c r="A231" s="40" t="s">
        <v>812</v>
      </c>
      <c r="B231" s="41" t="s">
        <v>1144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ht="12.75">
      <c r="A232" s="40" t="s">
        <v>814</v>
      </c>
      <c r="B232" s="41" t="s">
        <v>1145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</row>
    <row r="233" spans="1:7" ht="12.75">
      <c r="A233" s="40" t="s">
        <v>816</v>
      </c>
      <c r="B233" s="41" t="s">
        <v>1146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</row>
    <row r="234" spans="1:7" ht="12.75">
      <c r="A234" s="40" t="s">
        <v>818</v>
      </c>
      <c r="B234" s="41" t="s">
        <v>1147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</row>
    <row r="235" spans="1:7" ht="12.75">
      <c r="A235" s="40" t="s">
        <v>820</v>
      </c>
      <c r="B235" s="41" t="s">
        <v>1148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</row>
    <row r="236" spans="1:7" ht="12.75">
      <c r="A236" s="40" t="s">
        <v>822</v>
      </c>
      <c r="B236" s="41" t="s">
        <v>1149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</row>
    <row r="237" spans="1:7" ht="12.75">
      <c r="A237" s="40" t="s">
        <v>824</v>
      </c>
      <c r="B237" s="41" t="s">
        <v>1150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</row>
    <row r="238" spans="1:7" ht="12.75">
      <c r="A238" s="40" t="s">
        <v>826</v>
      </c>
      <c r="B238" s="41" t="s">
        <v>1151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</row>
    <row r="239" spans="1:7" ht="12.75">
      <c r="A239" s="40" t="s">
        <v>828</v>
      </c>
      <c r="B239" s="41" t="s">
        <v>1152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</row>
    <row r="240" spans="1:7" ht="12.75">
      <c r="A240" s="40" t="s">
        <v>830</v>
      </c>
      <c r="B240" s="41" t="s">
        <v>1153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</row>
    <row r="241" spans="1:7" ht="12.75">
      <c r="A241" s="40" t="s">
        <v>832</v>
      </c>
      <c r="B241" s="41" t="s">
        <v>1154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</row>
    <row r="242" spans="1:7" ht="12.75">
      <c r="A242" s="40" t="s">
        <v>834</v>
      </c>
      <c r="B242" s="41" t="s">
        <v>1155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</row>
    <row r="243" spans="1:7" ht="12.75">
      <c r="A243" s="40" t="s">
        <v>836</v>
      </c>
      <c r="B243" s="41" t="s">
        <v>1156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</row>
    <row r="244" spans="1:7" ht="12.75">
      <c r="A244" s="40" t="s">
        <v>838</v>
      </c>
      <c r="B244" s="41" t="s">
        <v>1157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</row>
    <row r="245" spans="1:7" ht="12.75">
      <c r="A245" s="40" t="s">
        <v>840</v>
      </c>
      <c r="B245" s="41" t="s">
        <v>1158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</row>
    <row r="246" spans="1:7" ht="12.75">
      <c r="A246" s="40" t="s">
        <v>842</v>
      </c>
      <c r="B246" s="41" t="s">
        <v>1159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</row>
    <row r="247" spans="1:7" ht="12.75">
      <c r="A247" s="40" t="s">
        <v>844</v>
      </c>
      <c r="B247" s="41" t="s">
        <v>1160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</row>
    <row r="248" spans="1:7" ht="12.75">
      <c r="A248" s="40" t="s">
        <v>846</v>
      </c>
      <c r="B248" s="41" t="s">
        <v>1161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</row>
    <row r="249" spans="1:7" ht="12.75">
      <c r="A249" s="40" t="s">
        <v>848</v>
      </c>
      <c r="B249" s="41" t="s">
        <v>1162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</row>
    <row r="250" spans="1:7" ht="12.75">
      <c r="A250" s="40" t="s">
        <v>850</v>
      </c>
      <c r="B250" s="41" t="s">
        <v>1163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</row>
    <row r="251" spans="1:7" ht="12.75">
      <c r="A251" s="40" t="s">
        <v>852</v>
      </c>
      <c r="B251" s="41" t="s">
        <v>1164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</row>
    <row r="252" spans="1:7" ht="12.75">
      <c r="A252" s="40" t="s">
        <v>854</v>
      </c>
      <c r="B252" s="41" t="s">
        <v>1165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</row>
    <row r="253" spans="1:7" ht="12.75">
      <c r="A253" s="40" t="s">
        <v>856</v>
      </c>
      <c r="B253" s="41" t="s">
        <v>1166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</row>
    <row r="254" spans="1:7" ht="25.5">
      <c r="A254" s="40" t="s">
        <v>858</v>
      </c>
      <c r="B254" s="41" t="s">
        <v>1167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</row>
    <row r="255" spans="1:7" ht="25.5">
      <c r="A255" s="40" t="s">
        <v>860</v>
      </c>
      <c r="B255" s="41" t="s">
        <v>1168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</row>
    <row r="256" spans="1:7" ht="25.5">
      <c r="A256" s="40" t="s">
        <v>862</v>
      </c>
      <c r="B256" s="41" t="s">
        <v>1169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</row>
    <row r="257" spans="1:7" ht="25.5">
      <c r="A257" s="40" t="s">
        <v>864</v>
      </c>
      <c r="B257" s="41" t="s">
        <v>1170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</row>
    <row r="258" spans="1:7" ht="12.75">
      <c r="A258" s="40" t="s">
        <v>866</v>
      </c>
      <c r="B258" s="41" t="s">
        <v>1171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</row>
    <row r="259" spans="1:7" ht="12.75">
      <c r="A259" s="40" t="s">
        <v>868</v>
      </c>
      <c r="B259" s="41" t="s">
        <v>1172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</row>
    <row r="260" spans="1:7" ht="12.75">
      <c r="A260" s="40" t="s">
        <v>870</v>
      </c>
      <c r="B260" s="41" t="s">
        <v>1173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</row>
    <row r="261" spans="1:7" ht="12.75">
      <c r="A261" s="40" t="s">
        <v>872</v>
      </c>
      <c r="B261" s="41" t="s">
        <v>1174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</row>
    <row r="262" spans="1:7" ht="12.75">
      <c r="A262" s="40" t="s">
        <v>874</v>
      </c>
      <c r="B262" s="41" t="s">
        <v>1175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</row>
    <row r="263" spans="1:7" ht="12.75">
      <c r="A263" s="40" t="s">
        <v>876</v>
      </c>
      <c r="B263" s="41" t="s">
        <v>1176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</row>
    <row r="264" spans="1:7" ht="12.75">
      <c r="A264" s="40" t="s">
        <v>878</v>
      </c>
      <c r="B264" s="41" t="s">
        <v>1177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</row>
    <row r="265" spans="1:7" ht="12.75">
      <c r="A265" s="40" t="s">
        <v>880</v>
      </c>
      <c r="B265" s="41" t="s">
        <v>1178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</row>
    <row r="266" spans="1:7" ht="12.75">
      <c r="A266" s="40" t="s">
        <v>882</v>
      </c>
      <c r="B266" s="41" t="s">
        <v>1179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</row>
    <row r="267" spans="1:7" ht="12.75">
      <c r="A267" s="40" t="s">
        <v>884</v>
      </c>
      <c r="B267" s="41" t="s">
        <v>1180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</row>
    <row r="268" spans="1:7" ht="12.75">
      <c r="A268" s="40" t="s">
        <v>886</v>
      </c>
      <c r="B268" s="41" t="s">
        <v>1181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</row>
    <row r="269" spans="1:7" ht="12.75">
      <c r="A269" s="40" t="s">
        <v>888</v>
      </c>
      <c r="B269" s="41" t="s">
        <v>1182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</row>
    <row r="270" spans="1:7" ht="12.75">
      <c r="A270" s="40" t="s">
        <v>890</v>
      </c>
      <c r="B270" s="41" t="s">
        <v>1183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</row>
    <row r="271" spans="1:7" ht="12.75">
      <c r="A271" s="40" t="s">
        <v>892</v>
      </c>
      <c r="B271" s="41" t="s">
        <v>1184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</row>
    <row r="272" spans="1:7" ht="12.75">
      <c r="A272" s="40" t="s">
        <v>894</v>
      </c>
      <c r="B272" s="41" t="s">
        <v>1185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</row>
    <row r="273" spans="1:7" ht="12.75">
      <c r="A273" s="40" t="s">
        <v>896</v>
      </c>
      <c r="B273" s="41" t="s">
        <v>1186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</row>
    <row r="274" spans="1:7" ht="12.75">
      <c r="A274" s="40" t="s">
        <v>898</v>
      </c>
      <c r="B274" s="41" t="s">
        <v>1187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</row>
    <row r="275" spans="1:7" ht="12.75">
      <c r="A275" s="40" t="s">
        <v>900</v>
      </c>
      <c r="B275" s="41" t="s">
        <v>1188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</row>
    <row r="276" spans="1:7" ht="12.75">
      <c r="A276" s="40" t="s">
        <v>902</v>
      </c>
      <c r="B276" s="41" t="s">
        <v>1189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</row>
    <row r="277" spans="1:7" ht="12.75">
      <c r="A277" s="40" t="s">
        <v>904</v>
      </c>
      <c r="B277" s="41" t="s">
        <v>1190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</row>
    <row r="278" spans="1:7" ht="12.75">
      <c r="A278" s="40" t="s">
        <v>906</v>
      </c>
      <c r="B278" s="41" t="s">
        <v>1191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</row>
    <row r="279" spans="1:7" ht="12.75">
      <c r="A279" s="40" t="s">
        <v>908</v>
      </c>
      <c r="B279" s="41" t="s">
        <v>1192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</row>
    <row r="280" spans="1:7" ht="12.75">
      <c r="A280" s="40" t="s">
        <v>910</v>
      </c>
      <c r="B280" s="41" t="s">
        <v>1193</v>
      </c>
      <c r="C280" s="42">
        <v>42180</v>
      </c>
      <c r="D280" s="42">
        <v>46357</v>
      </c>
      <c r="E280" s="42">
        <v>33942</v>
      </c>
      <c r="F280" s="42">
        <v>0</v>
      </c>
      <c r="G280" s="42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33" t="s">
        <v>1194</v>
      </c>
      <c r="B1" s="234"/>
      <c r="C1" s="234"/>
      <c r="D1" s="234"/>
      <c r="E1" s="234"/>
      <c r="F1" s="234"/>
      <c r="G1" s="234"/>
      <c r="H1" s="234"/>
      <c r="I1" s="234"/>
    </row>
    <row r="2" spans="1:9" ht="105">
      <c r="A2" s="39" t="s">
        <v>474</v>
      </c>
      <c r="B2" s="39" t="s">
        <v>5</v>
      </c>
      <c r="C2" s="39" t="s">
        <v>475</v>
      </c>
      <c r="D2" s="39" t="s">
        <v>476</v>
      </c>
      <c r="E2" s="39" t="s">
        <v>477</v>
      </c>
      <c r="F2" s="39" t="s">
        <v>478</v>
      </c>
      <c r="G2" s="39" t="s">
        <v>479</v>
      </c>
      <c r="H2" s="39" t="s">
        <v>480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1195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</row>
    <row r="5" spans="1:9" ht="12.75">
      <c r="A5" s="40" t="s">
        <v>2</v>
      </c>
      <c r="B5" s="41" t="s">
        <v>1196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1197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1198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1199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1200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1201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</row>
    <row r="11" spans="1:9" ht="12.75">
      <c r="A11" s="40" t="s">
        <v>10</v>
      </c>
      <c r="B11" s="41" t="s">
        <v>1202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1203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1204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1205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1206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1207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12.75">
      <c r="A17" s="40" t="s">
        <v>16</v>
      </c>
      <c r="B17" s="41" t="s">
        <v>1208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0" t="s">
        <v>17</v>
      </c>
      <c r="B18" s="41" t="s">
        <v>1209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>
      <c r="A19" s="40" t="s">
        <v>18</v>
      </c>
      <c r="B19" s="41" t="s">
        <v>1210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9" ht="12.75">
      <c r="A20" s="40" t="s">
        <v>0</v>
      </c>
      <c r="B20" s="41" t="s">
        <v>1211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1212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0" t="s">
        <v>20</v>
      </c>
      <c r="B22" s="41" t="s">
        <v>1213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</row>
    <row r="23" spans="1:9" ht="12.75">
      <c r="A23" s="40" t="s">
        <v>21</v>
      </c>
      <c r="B23" s="41" t="s">
        <v>1214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2.75">
      <c r="A24" s="40" t="s">
        <v>22</v>
      </c>
      <c r="B24" s="41" t="s">
        <v>1215</v>
      </c>
      <c r="C24" s="42">
        <v>0</v>
      </c>
      <c r="D24" s="42">
        <v>727</v>
      </c>
      <c r="E24" s="42">
        <v>0</v>
      </c>
      <c r="F24" s="42">
        <v>727</v>
      </c>
      <c r="G24" s="42">
        <v>0</v>
      </c>
      <c r="H24" s="42">
        <v>0</v>
      </c>
      <c r="I24" s="42">
        <v>727</v>
      </c>
    </row>
    <row r="25" spans="1:9" ht="12.75">
      <c r="A25" s="40" t="s">
        <v>23</v>
      </c>
      <c r="B25" s="41" t="s">
        <v>1216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40" t="s">
        <v>24</v>
      </c>
      <c r="B26" s="41" t="s">
        <v>1217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1218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</row>
    <row r="28" spans="1:9" ht="12.75">
      <c r="A28" s="40" t="s">
        <v>26</v>
      </c>
      <c r="B28" s="41" t="s">
        <v>1219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</row>
    <row r="29" spans="1:9" ht="12.75">
      <c r="A29" s="40" t="s">
        <v>27</v>
      </c>
      <c r="B29" s="41" t="s">
        <v>1220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12.75">
      <c r="A30" s="40" t="s">
        <v>28</v>
      </c>
      <c r="B30" s="41" t="s">
        <v>1221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1222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1223</v>
      </c>
      <c r="C32" s="42">
        <v>0</v>
      </c>
      <c r="D32" s="42">
        <v>727</v>
      </c>
      <c r="E32" s="42">
        <v>0</v>
      </c>
      <c r="F32" s="42">
        <v>727</v>
      </c>
      <c r="G32" s="42">
        <v>0</v>
      </c>
      <c r="H32" s="42">
        <v>0</v>
      </c>
      <c r="I32" s="42">
        <v>727</v>
      </c>
    </row>
    <row r="33" spans="1:9" ht="12.75">
      <c r="A33" s="40" t="s">
        <v>31</v>
      </c>
      <c r="B33" s="41" t="s">
        <v>1224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>
      <c r="A34" s="40" t="s">
        <v>32</v>
      </c>
      <c r="B34" s="41" t="s">
        <v>1225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0" t="s">
        <v>33</v>
      </c>
      <c r="B35" s="41" t="s">
        <v>1226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9" ht="12.75">
      <c r="A36" s="40" t="s">
        <v>34</v>
      </c>
      <c r="B36" s="41" t="s">
        <v>1227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40" t="s">
        <v>35</v>
      </c>
      <c r="B37" s="41" t="s">
        <v>1228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ht="12.75">
      <c r="A38" s="40" t="s">
        <v>36</v>
      </c>
      <c r="B38" s="41" t="s">
        <v>1229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9" ht="12.75">
      <c r="A39" s="40" t="s">
        <v>37</v>
      </c>
      <c r="B39" s="41" t="s">
        <v>1230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9" ht="12.75">
      <c r="A40" s="40" t="s">
        <v>38</v>
      </c>
      <c r="B40" s="41" t="s">
        <v>1231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12.75">
      <c r="A41" s="40" t="s">
        <v>39</v>
      </c>
      <c r="B41" s="41" t="s">
        <v>1232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2.75">
      <c r="A42" s="40" t="s">
        <v>40</v>
      </c>
      <c r="B42" s="41" t="s">
        <v>1233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1234</v>
      </c>
      <c r="C43" s="42">
        <v>0</v>
      </c>
      <c r="D43" s="42">
        <v>727</v>
      </c>
      <c r="E43" s="42">
        <v>0</v>
      </c>
      <c r="F43" s="42">
        <v>727</v>
      </c>
      <c r="G43" s="42">
        <v>0</v>
      </c>
      <c r="H43" s="42">
        <v>0</v>
      </c>
      <c r="I43" s="42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33" t="s">
        <v>1235</v>
      </c>
      <c r="B1" s="234"/>
      <c r="C1" s="234"/>
      <c r="D1" s="234"/>
      <c r="E1" s="234"/>
      <c r="F1" s="234"/>
      <c r="G1" s="234"/>
    </row>
    <row r="2" spans="1:7" ht="60">
      <c r="A2" s="39" t="s">
        <v>474</v>
      </c>
      <c r="B2" s="39" t="s">
        <v>5</v>
      </c>
      <c r="C2" s="39" t="s">
        <v>475</v>
      </c>
      <c r="D2" s="39" t="s">
        <v>476</v>
      </c>
      <c r="E2" s="39" t="s">
        <v>1236</v>
      </c>
      <c r="F2" s="39" t="s">
        <v>916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1237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</row>
    <row r="5" spans="1:7" ht="12.75">
      <c r="A5" s="40" t="s">
        <v>2</v>
      </c>
      <c r="B5" s="41" t="s">
        <v>1238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12.75">
      <c r="A6" s="40" t="s">
        <v>3</v>
      </c>
      <c r="B6" s="41" t="s">
        <v>1239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</row>
    <row r="7" spans="1:7" ht="12.75">
      <c r="A7" s="40" t="s">
        <v>4</v>
      </c>
      <c r="B7" s="41" t="s">
        <v>1240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</row>
    <row r="8" spans="1:7" ht="12.75">
      <c r="A8" s="40" t="s">
        <v>7</v>
      </c>
      <c r="B8" s="41" t="s">
        <v>1241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2.75">
      <c r="A9" s="40" t="s">
        <v>8</v>
      </c>
      <c r="B9" s="41" t="s">
        <v>1242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2.75">
      <c r="A10" s="40" t="s">
        <v>9</v>
      </c>
      <c r="B10" s="41" t="s">
        <v>1243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ht="12.75">
      <c r="A11" s="40" t="s">
        <v>10</v>
      </c>
      <c r="B11" s="41" t="s">
        <v>1244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12.75">
      <c r="A12" s="40" t="s">
        <v>11</v>
      </c>
      <c r="B12" s="41" t="s">
        <v>1245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2.75">
      <c r="A13" s="40" t="s">
        <v>12</v>
      </c>
      <c r="B13" s="41" t="s">
        <v>1246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1247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1248</v>
      </c>
      <c r="C15" s="42">
        <v>4429</v>
      </c>
      <c r="D15" s="42">
        <v>4429</v>
      </c>
      <c r="E15" s="42">
        <v>4429</v>
      </c>
      <c r="F15" s="42">
        <v>0</v>
      </c>
      <c r="G15" s="42">
        <v>4429</v>
      </c>
    </row>
    <row r="16" spans="1:7" ht="12.75">
      <c r="A16" s="40" t="s">
        <v>15</v>
      </c>
      <c r="B16" s="41" t="s">
        <v>1249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1250</v>
      </c>
      <c r="C17" s="42">
        <v>4429</v>
      </c>
      <c r="D17" s="42">
        <v>4429</v>
      </c>
      <c r="E17" s="42">
        <v>4429</v>
      </c>
      <c r="F17" s="42">
        <v>0</v>
      </c>
      <c r="G17" s="42">
        <v>4429</v>
      </c>
    </row>
    <row r="18" spans="1:7" ht="12.75">
      <c r="A18" s="40" t="s">
        <v>17</v>
      </c>
      <c r="B18" s="41" t="s">
        <v>1251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1252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1253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1254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1255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1256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2.75">
      <c r="A24" s="40" t="s">
        <v>22</v>
      </c>
      <c r="B24" s="41" t="s">
        <v>1257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1258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1259</v>
      </c>
      <c r="C26" s="42">
        <v>4429</v>
      </c>
      <c r="D26" s="42">
        <v>4429</v>
      </c>
      <c r="E26" s="42">
        <v>4429</v>
      </c>
      <c r="F26" s="42">
        <v>0</v>
      </c>
      <c r="G26" s="42">
        <v>4429</v>
      </c>
    </row>
    <row r="27" spans="1:7" ht="12.75">
      <c r="A27" s="40" t="s">
        <v>25</v>
      </c>
      <c r="B27" s="41" t="s">
        <v>1260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1261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1262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1263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1264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1265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1266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1267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1268</v>
      </c>
      <c r="C35" s="42">
        <v>4429</v>
      </c>
      <c r="D35" s="42">
        <v>4429</v>
      </c>
      <c r="E35" s="42">
        <v>4429</v>
      </c>
      <c r="F35" s="42">
        <v>0</v>
      </c>
      <c r="G35" s="42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U207"/>
  <sheetViews>
    <sheetView workbookViewId="0" topLeftCell="A1">
      <selection activeCell="E85" sqref="E85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875" style="0" customWidth="1"/>
    <col min="4" max="5" width="13.125" style="0" customWidth="1"/>
  </cols>
  <sheetData>
    <row r="3" spans="1:4" ht="12.75">
      <c r="A3" s="235"/>
      <c r="B3" s="235"/>
      <c r="C3" s="235"/>
      <c r="D3" s="235"/>
    </row>
    <row r="5" spans="1:4" ht="15.75">
      <c r="A5" s="236" t="s">
        <v>1817</v>
      </c>
      <c r="B5" s="236"/>
      <c r="C5" s="236"/>
      <c r="D5" s="236"/>
    </row>
    <row r="6" spans="1:4" ht="12.75">
      <c r="A6" s="237" t="s">
        <v>460</v>
      </c>
      <c r="B6" s="237"/>
      <c r="C6" s="237"/>
      <c r="D6" s="237"/>
    </row>
    <row r="7" spans="1:4" ht="12.75">
      <c r="A7" s="235" t="s">
        <v>1808</v>
      </c>
      <c r="B7" s="235"/>
      <c r="C7" s="235"/>
      <c r="D7" s="235"/>
    </row>
    <row r="8" spans="1:5" ht="12.75">
      <c r="A8" s="238" t="s">
        <v>423</v>
      </c>
      <c r="B8" s="5" t="s">
        <v>151</v>
      </c>
      <c r="C8" s="239" t="s">
        <v>152</v>
      </c>
      <c r="D8" s="27" t="s">
        <v>422</v>
      </c>
      <c r="E8" s="27" t="s">
        <v>422</v>
      </c>
    </row>
    <row r="9" spans="1:5" ht="12.75">
      <c r="A9" s="238"/>
      <c r="B9" s="5" t="s">
        <v>150</v>
      </c>
      <c r="C9" s="239"/>
      <c r="D9" s="5" t="s">
        <v>149</v>
      </c>
      <c r="E9" s="5" t="s">
        <v>1829</v>
      </c>
    </row>
    <row r="10" spans="1:255" ht="12.75">
      <c r="A10" s="19" t="s">
        <v>1</v>
      </c>
      <c r="B10" s="6" t="s">
        <v>143</v>
      </c>
      <c r="C10" s="6" t="s">
        <v>125</v>
      </c>
      <c r="D10" s="7">
        <v>12730865</v>
      </c>
      <c r="E10" s="7">
        <v>12730865</v>
      </c>
      <c r="IU10" s="53">
        <f>SUM(D10:IT10)</f>
        <v>25461730</v>
      </c>
    </row>
    <row r="11" spans="1:5" ht="12.75">
      <c r="A11" s="19" t="s">
        <v>2</v>
      </c>
      <c r="B11" s="6" t="s">
        <v>144</v>
      </c>
      <c r="C11" s="6" t="s">
        <v>126</v>
      </c>
      <c r="D11" s="7">
        <f>4!D8</f>
        <v>0</v>
      </c>
      <c r="E11" s="7">
        <f>4!E8</f>
        <v>0</v>
      </c>
    </row>
    <row r="12" spans="1:5" ht="25.5">
      <c r="A12" s="19" t="s">
        <v>3</v>
      </c>
      <c r="B12" s="6" t="s">
        <v>145</v>
      </c>
      <c r="C12" s="6" t="s">
        <v>127</v>
      </c>
      <c r="D12" s="7">
        <v>3654840</v>
      </c>
      <c r="E12" s="7">
        <v>3654840</v>
      </c>
    </row>
    <row r="13" spans="1:5" ht="12.75">
      <c r="A13" s="19" t="s">
        <v>4</v>
      </c>
      <c r="B13" s="6" t="s">
        <v>146</v>
      </c>
      <c r="C13" s="6" t="s">
        <v>128</v>
      </c>
      <c r="D13" s="7">
        <v>1200000</v>
      </c>
      <c r="E13" s="7">
        <v>1200000</v>
      </c>
    </row>
    <row r="14" spans="1:5" ht="12.75">
      <c r="A14" s="19" t="s">
        <v>7</v>
      </c>
      <c r="B14" s="6" t="s">
        <v>147</v>
      </c>
      <c r="C14" s="6" t="s">
        <v>129</v>
      </c>
      <c r="D14" s="7">
        <v>0</v>
      </c>
      <c r="E14" s="7">
        <v>1765000</v>
      </c>
    </row>
    <row r="15" spans="1:5" ht="12.75">
      <c r="A15" s="19" t="s">
        <v>8</v>
      </c>
      <c r="B15" s="6" t="s">
        <v>148</v>
      </c>
      <c r="C15" s="6" t="s">
        <v>130</v>
      </c>
      <c r="D15" s="7">
        <f>4!D16</f>
        <v>0</v>
      </c>
      <c r="E15" s="7">
        <f>4!E16</f>
        <v>0</v>
      </c>
    </row>
    <row r="16" spans="1:5" ht="12.75">
      <c r="A16" s="19" t="s">
        <v>9</v>
      </c>
      <c r="B16" s="191" t="s">
        <v>390</v>
      </c>
      <c r="C16" s="191" t="s">
        <v>131</v>
      </c>
      <c r="D16" s="38">
        <f>SUM(D10:D15)</f>
        <v>17585705</v>
      </c>
      <c r="E16" s="38">
        <f>SUM(E10:E15)</f>
        <v>19350705</v>
      </c>
    </row>
    <row r="17" spans="1:5" ht="12.75">
      <c r="A17" s="19" t="s">
        <v>10</v>
      </c>
      <c r="B17" s="6" t="s">
        <v>154</v>
      </c>
      <c r="C17" s="6" t="s">
        <v>132</v>
      </c>
      <c r="D17" s="7">
        <f>4!D18</f>
        <v>0</v>
      </c>
      <c r="E17" s="7">
        <f>4!E18</f>
        <v>0</v>
      </c>
    </row>
    <row r="18" spans="1:5" ht="25.5">
      <c r="A18" s="19" t="s">
        <v>11</v>
      </c>
      <c r="B18" s="6" t="s">
        <v>153</v>
      </c>
      <c r="C18" s="6" t="s">
        <v>133</v>
      </c>
      <c r="D18" s="7">
        <f>4!D19</f>
        <v>0</v>
      </c>
      <c r="E18" s="7">
        <f>4!E19</f>
        <v>0</v>
      </c>
    </row>
    <row r="19" spans="1:5" ht="25.5">
      <c r="A19" s="19" t="s">
        <v>12</v>
      </c>
      <c r="B19" s="6" t="s">
        <v>185</v>
      </c>
      <c r="C19" s="6" t="s">
        <v>134</v>
      </c>
      <c r="D19" s="7">
        <f>4!D20</f>
        <v>0</v>
      </c>
      <c r="E19" s="7">
        <f>4!E20</f>
        <v>0</v>
      </c>
    </row>
    <row r="20" spans="1:5" ht="25.5">
      <c r="A20" s="19" t="s">
        <v>13</v>
      </c>
      <c r="B20" s="6" t="s">
        <v>186</v>
      </c>
      <c r="C20" s="6" t="s">
        <v>135</v>
      </c>
      <c r="D20" s="7">
        <f>4!D31</f>
        <v>0</v>
      </c>
      <c r="E20" s="7">
        <f>4!E31</f>
        <v>0</v>
      </c>
    </row>
    <row r="21" spans="1:5" ht="12.75">
      <c r="A21" s="19" t="s">
        <v>14</v>
      </c>
      <c r="B21" s="6" t="s">
        <v>187</v>
      </c>
      <c r="C21" s="6" t="s">
        <v>136</v>
      </c>
      <c r="D21" s="7">
        <v>3521901</v>
      </c>
      <c r="E21" s="7">
        <v>3521901</v>
      </c>
    </row>
    <row r="22" spans="1:5" ht="12.75">
      <c r="A22" s="194" t="s">
        <v>15</v>
      </c>
      <c r="B22" s="195" t="s">
        <v>398</v>
      </c>
      <c r="C22" s="195" t="s">
        <v>137</v>
      </c>
      <c r="D22" s="196">
        <f>SUM(D17:D21)+D16</f>
        <v>21107606</v>
      </c>
      <c r="E22" s="196">
        <f>SUM(E17:E21)+E16</f>
        <v>22872606</v>
      </c>
    </row>
    <row r="23" spans="1:5" ht="12.75">
      <c r="A23" s="19" t="s">
        <v>16</v>
      </c>
      <c r="B23" s="6" t="s">
        <v>163</v>
      </c>
      <c r="C23" s="6" t="s">
        <v>138</v>
      </c>
      <c r="D23" s="7">
        <f>4!D54</f>
        <v>0</v>
      </c>
      <c r="E23" s="7">
        <f>4!E54</f>
        <v>0</v>
      </c>
    </row>
    <row r="24" spans="1:5" ht="25.5">
      <c r="A24" s="19" t="s">
        <v>17</v>
      </c>
      <c r="B24" s="6" t="s">
        <v>162</v>
      </c>
      <c r="C24" s="6" t="s">
        <v>139</v>
      </c>
      <c r="D24" s="7">
        <f>4!D55</f>
        <v>0</v>
      </c>
      <c r="E24" s="7">
        <f>4!E55</f>
        <v>0</v>
      </c>
    </row>
    <row r="25" spans="1:5" ht="25.5">
      <c r="A25" s="19" t="s">
        <v>18</v>
      </c>
      <c r="B25" s="6" t="s">
        <v>184</v>
      </c>
      <c r="C25" s="6" t="s">
        <v>140</v>
      </c>
      <c r="D25" s="7">
        <f>4!D56</f>
        <v>0</v>
      </c>
      <c r="E25" s="7">
        <f>4!E56</f>
        <v>0</v>
      </c>
    </row>
    <row r="26" spans="1:5" ht="25.5">
      <c r="A26" s="19" t="s">
        <v>0</v>
      </c>
      <c r="B26" s="6" t="s">
        <v>183</v>
      </c>
      <c r="C26" s="6" t="s">
        <v>141</v>
      </c>
      <c r="D26" s="7">
        <f>4!D67</f>
        <v>0</v>
      </c>
      <c r="E26" s="7">
        <f>4!E67</f>
        <v>0</v>
      </c>
    </row>
    <row r="27" spans="1:5" ht="12.75">
      <c r="A27" s="19" t="s">
        <v>19</v>
      </c>
      <c r="B27" s="6" t="s">
        <v>182</v>
      </c>
      <c r="C27" s="6" t="s">
        <v>142</v>
      </c>
      <c r="D27" s="7">
        <f>4!D78</f>
        <v>0</v>
      </c>
      <c r="E27" s="7">
        <f>4!E78</f>
        <v>0</v>
      </c>
    </row>
    <row r="28" spans="1:5" ht="12.75">
      <c r="A28" s="194" t="s">
        <v>20</v>
      </c>
      <c r="B28" s="195" t="s">
        <v>391</v>
      </c>
      <c r="C28" s="195" t="s">
        <v>155</v>
      </c>
      <c r="D28" s="196">
        <f>SUM(D23:D27)</f>
        <v>0</v>
      </c>
      <c r="E28" s="196">
        <f>SUM(E23:E27)</f>
        <v>0</v>
      </c>
    </row>
    <row r="29" spans="1:5" ht="12.75">
      <c r="A29" s="19" t="s">
        <v>21</v>
      </c>
      <c r="B29" s="6" t="s">
        <v>465</v>
      </c>
      <c r="C29" s="6" t="s">
        <v>156</v>
      </c>
      <c r="D29" s="7">
        <v>0</v>
      </c>
      <c r="E29" s="7">
        <v>0</v>
      </c>
    </row>
    <row r="30" spans="1:5" ht="12.75">
      <c r="A30" s="19" t="s">
        <v>22</v>
      </c>
      <c r="B30" s="192" t="s">
        <v>1359</v>
      </c>
      <c r="C30" s="6" t="s">
        <v>453</v>
      </c>
      <c r="D30" s="7">
        <f>4!D104</f>
        <v>0</v>
      </c>
      <c r="E30" s="7">
        <f>4!E104</f>
        <v>0</v>
      </c>
    </row>
    <row r="31" spans="1:5" ht="12.75">
      <c r="A31" s="19" t="s">
        <v>23</v>
      </c>
      <c r="B31" s="192" t="s">
        <v>1360</v>
      </c>
      <c r="C31" s="6" t="s">
        <v>454</v>
      </c>
      <c r="D31" s="7">
        <f>4!D114</f>
        <v>0</v>
      </c>
      <c r="E31" s="7">
        <f>4!E114</f>
        <v>0</v>
      </c>
    </row>
    <row r="32" spans="1:5" ht="12.75">
      <c r="A32" s="19" t="s">
        <v>24</v>
      </c>
      <c r="B32" s="6" t="s">
        <v>188</v>
      </c>
      <c r="C32" s="6" t="s">
        <v>157</v>
      </c>
      <c r="D32" s="7">
        <v>230000</v>
      </c>
      <c r="E32" s="7">
        <v>230000</v>
      </c>
    </row>
    <row r="33" spans="1:5" ht="12.75">
      <c r="A33" s="19" t="s">
        <v>25</v>
      </c>
      <c r="B33" s="6" t="s">
        <v>392</v>
      </c>
      <c r="C33" s="6" t="s">
        <v>158</v>
      </c>
      <c r="D33" s="7">
        <v>369694</v>
      </c>
      <c r="E33" s="7">
        <v>369694</v>
      </c>
    </row>
    <row r="34" spans="1:5" ht="12.75">
      <c r="A34" s="19" t="s">
        <v>26</v>
      </c>
      <c r="B34" s="6" t="s">
        <v>189</v>
      </c>
      <c r="C34" s="6" t="s">
        <v>159</v>
      </c>
      <c r="D34" s="7">
        <v>0</v>
      </c>
      <c r="E34" s="7">
        <v>0</v>
      </c>
    </row>
    <row r="35" spans="1:5" ht="12.75">
      <c r="A35" s="194" t="s">
        <v>27</v>
      </c>
      <c r="B35" s="195" t="s">
        <v>393</v>
      </c>
      <c r="C35" s="195" t="s">
        <v>160</v>
      </c>
      <c r="D35" s="196">
        <f>D33+D34+D29+D30+D31+D32</f>
        <v>599694</v>
      </c>
      <c r="E35" s="196">
        <f>E33+E34+E29+E30+E31+E32</f>
        <v>599694</v>
      </c>
    </row>
    <row r="36" spans="1:5" ht="12.75">
      <c r="A36" s="19" t="s">
        <v>28</v>
      </c>
      <c r="B36" s="6" t="s">
        <v>181</v>
      </c>
      <c r="C36" s="6" t="s">
        <v>161</v>
      </c>
      <c r="D36" s="7">
        <f>4!D192</f>
        <v>0</v>
      </c>
      <c r="E36" s="7">
        <f>4!E192</f>
        <v>0</v>
      </c>
    </row>
    <row r="37" spans="1:5" ht="12.75">
      <c r="A37" s="19" t="s">
        <v>29</v>
      </c>
      <c r="B37" s="6" t="s">
        <v>190</v>
      </c>
      <c r="C37" s="6" t="s">
        <v>164</v>
      </c>
      <c r="D37" s="7">
        <v>423453</v>
      </c>
      <c r="E37" s="7">
        <v>423453</v>
      </c>
    </row>
    <row r="38" spans="1:5" ht="12.75">
      <c r="A38" s="19" t="s">
        <v>30</v>
      </c>
      <c r="B38" s="6" t="s">
        <v>191</v>
      </c>
      <c r="C38" s="6" t="s">
        <v>165</v>
      </c>
      <c r="D38" s="7">
        <v>318002</v>
      </c>
      <c r="E38" s="7">
        <v>318002</v>
      </c>
    </row>
    <row r="39" spans="1:5" ht="12.75">
      <c r="A39" s="19" t="s">
        <v>31</v>
      </c>
      <c r="B39" s="6" t="s">
        <v>192</v>
      </c>
      <c r="C39" s="6" t="s">
        <v>166</v>
      </c>
      <c r="D39" s="7">
        <v>0</v>
      </c>
      <c r="E39" s="7">
        <v>8090</v>
      </c>
    </row>
    <row r="40" spans="1:5" ht="12.75">
      <c r="A40" s="19" t="s">
        <v>32</v>
      </c>
      <c r="B40" s="6" t="s">
        <v>180</v>
      </c>
      <c r="C40" s="6" t="s">
        <v>167</v>
      </c>
      <c r="D40" s="7">
        <v>296180</v>
      </c>
      <c r="E40" s="7">
        <v>296180</v>
      </c>
    </row>
    <row r="41" spans="1:5" ht="12.75">
      <c r="A41" s="19" t="s">
        <v>33</v>
      </c>
      <c r="B41" s="6" t="s">
        <v>179</v>
      </c>
      <c r="C41" s="6" t="s">
        <v>168</v>
      </c>
      <c r="D41" s="7">
        <v>0</v>
      </c>
      <c r="E41" s="7">
        <v>0</v>
      </c>
    </row>
    <row r="42" spans="1:5" ht="12.75">
      <c r="A42" s="19" t="s">
        <v>34</v>
      </c>
      <c r="B42" s="6" t="s">
        <v>178</v>
      </c>
      <c r="C42" s="6" t="s">
        <v>169</v>
      </c>
      <c r="D42" s="7">
        <f>4!D204</f>
        <v>0</v>
      </c>
      <c r="E42" s="7">
        <f>4!E204</f>
        <v>0</v>
      </c>
    </row>
    <row r="43" spans="1:5" ht="12.75">
      <c r="A43" s="19" t="s">
        <v>35</v>
      </c>
      <c r="B43" s="6" t="s">
        <v>193</v>
      </c>
      <c r="C43" s="6" t="s">
        <v>170</v>
      </c>
      <c r="D43" s="7">
        <v>6055</v>
      </c>
      <c r="E43" s="7">
        <v>6055</v>
      </c>
    </row>
    <row r="44" spans="1:5" ht="12.75">
      <c r="A44" s="19" t="s">
        <v>36</v>
      </c>
      <c r="B44" s="6" t="s">
        <v>194</v>
      </c>
      <c r="C44" s="6" t="s">
        <v>171</v>
      </c>
      <c r="D44" s="7">
        <f>4!D209</f>
        <v>0</v>
      </c>
      <c r="E44" s="7">
        <f>4!E209</f>
        <v>0</v>
      </c>
    </row>
    <row r="45" spans="1:5" ht="12.75">
      <c r="A45" s="19" t="s">
        <v>37</v>
      </c>
      <c r="B45" s="6" t="s">
        <v>1361</v>
      </c>
      <c r="C45" s="6" t="s">
        <v>172</v>
      </c>
      <c r="D45" s="7"/>
      <c r="E45" s="7"/>
    </row>
    <row r="46" spans="1:5" ht="12.75">
      <c r="A46" s="19" t="s">
        <v>38</v>
      </c>
      <c r="B46" s="6" t="s">
        <v>195</v>
      </c>
      <c r="C46" s="6" t="s">
        <v>1362</v>
      </c>
      <c r="D46" s="7">
        <f>4!D214</f>
        <v>0</v>
      </c>
      <c r="E46" s="7">
        <v>1360</v>
      </c>
    </row>
    <row r="47" spans="1:5" ht="12.75">
      <c r="A47" s="194" t="s">
        <v>39</v>
      </c>
      <c r="B47" s="195" t="s">
        <v>400</v>
      </c>
      <c r="C47" s="195" t="s">
        <v>173</v>
      </c>
      <c r="D47" s="196">
        <f>SUM(D36:D46)</f>
        <v>1043690</v>
      </c>
      <c r="E47" s="196">
        <f>SUM(E36:E46)</f>
        <v>1053140</v>
      </c>
    </row>
    <row r="48" spans="1:5" ht="12.75">
      <c r="A48" s="19" t="s">
        <v>40</v>
      </c>
      <c r="B48" s="6" t="s">
        <v>200</v>
      </c>
      <c r="C48" s="6" t="s">
        <v>174</v>
      </c>
      <c r="D48" s="7">
        <f>4!D219</f>
        <v>0</v>
      </c>
      <c r="E48" s="7">
        <f>4!E219</f>
        <v>0</v>
      </c>
    </row>
    <row r="49" spans="1:5" ht="12.75">
      <c r="A49" s="19" t="s">
        <v>41</v>
      </c>
      <c r="B49" s="6" t="s">
        <v>201</v>
      </c>
      <c r="C49" s="6" t="s">
        <v>175</v>
      </c>
      <c r="D49" s="7">
        <f>4!D220</f>
        <v>0</v>
      </c>
      <c r="E49" s="7">
        <f>4!E220</f>
        <v>0</v>
      </c>
    </row>
    <row r="50" spans="1:5" ht="12.75">
      <c r="A50" s="19" t="s">
        <v>42</v>
      </c>
      <c r="B50" s="6" t="s">
        <v>199</v>
      </c>
      <c r="C50" s="6" t="s">
        <v>176</v>
      </c>
      <c r="D50" s="7">
        <f>4!D221</f>
        <v>0</v>
      </c>
      <c r="E50" s="7">
        <f>4!E221</f>
        <v>0</v>
      </c>
    </row>
    <row r="51" spans="1:5" ht="12.75">
      <c r="A51" s="19" t="s">
        <v>43</v>
      </c>
      <c r="B51" s="6" t="s">
        <v>198</v>
      </c>
      <c r="C51" s="6" t="s">
        <v>177</v>
      </c>
      <c r="D51" s="7">
        <f>4!D222</f>
        <v>0</v>
      </c>
      <c r="E51" s="7">
        <f>4!E222</f>
        <v>0</v>
      </c>
    </row>
    <row r="52" spans="1:5" ht="12.75">
      <c r="A52" s="19" t="s">
        <v>44</v>
      </c>
      <c r="B52" s="6" t="s">
        <v>197</v>
      </c>
      <c r="C52" s="6" t="s">
        <v>196</v>
      </c>
      <c r="D52" s="7">
        <f>4!D223</f>
        <v>0</v>
      </c>
      <c r="E52" s="7">
        <f>4!E223</f>
        <v>0</v>
      </c>
    </row>
    <row r="53" spans="1:5" ht="12.75">
      <c r="A53" s="194" t="s">
        <v>45</v>
      </c>
      <c r="B53" s="195" t="s">
        <v>394</v>
      </c>
      <c r="C53" s="195" t="s">
        <v>202</v>
      </c>
      <c r="D53" s="196">
        <f>SUM(D48:D52)</f>
        <v>0</v>
      </c>
      <c r="E53" s="196">
        <f>SUM(E48:E52)</f>
        <v>0</v>
      </c>
    </row>
    <row r="54" spans="1:5" ht="25.5">
      <c r="A54" s="19" t="s">
        <v>46</v>
      </c>
      <c r="B54" s="6" t="s">
        <v>206</v>
      </c>
      <c r="C54" s="6" t="s">
        <v>203</v>
      </c>
      <c r="D54" s="7">
        <f>4!D225</f>
        <v>0</v>
      </c>
      <c r="E54" s="7">
        <f>4!E225</f>
        <v>0</v>
      </c>
    </row>
    <row r="55" spans="1:5" ht="12.75">
      <c r="A55" s="19" t="s">
        <v>47</v>
      </c>
      <c r="B55" s="6" t="s">
        <v>1363</v>
      </c>
      <c r="C55" s="6"/>
      <c r="D55" s="7"/>
      <c r="E55" s="7"/>
    </row>
    <row r="56" spans="1:5" ht="25.5">
      <c r="A56" s="19" t="s">
        <v>48</v>
      </c>
      <c r="B56" s="6" t="s">
        <v>1364</v>
      </c>
      <c r="C56" s="6" t="s">
        <v>204</v>
      </c>
      <c r="D56" s="7">
        <f>4!D226</f>
        <v>0</v>
      </c>
      <c r="E56" s="7">
        <f>4!E226</f>
        <v>0</v>
      </c>
    </row>
    <row r="57" spans="1:5" ht="25.5">
      <c r="A57" s="19" t="s">
        <v>49</v>
      </c>
      <c r="B57" s="6" t="s">
        <v>1365</v>
      </c>
      <c r="C57" s="6" t="s">
        <v>205</v>
      </c>
      <c r="D57" s="7">
        <f>4!D227</f>
        <v>0</v>
      </c>
      <c r="E57" s="7">
        <f>4!E227</f>
        <v>0</v>
      </c>
    </row>
    <row r="58" spans="1:5" ht="12.75">
      <c r="A58" s="19" t="s">
        <v>50</v>
      </c>
      <c r="B58" s="6" t="s">
        <v>1366</v>
      </c>
      <c r="C58" s="6" t="s">
        <v>1475</v>
      </c>
      <c r="D58" s="7">
        <v>0</v>
      </c>
      <c r="E58" s="7">
        <v>0</v>
      </c>
    </row>
    <row r="59" spans="1:5" ht="12.75">
      <c r="A59" s="194" t="s">
        <v>51</v>
      </c>
      <c r="B59" s="195" t="s">
        <v>395</v>
      </c>
      <c r="C59" s="195" t="s">
        <v>207</v>
      </c>
      <c r="D59" s="196">
        <f>SUM(D54:D58)</f>
        <v>0</v>
      </c>
      <c r="E59" s="196">
        <f>SUM(E54:E58)</f>
        <v>0</v>
      </c>
    </row>
    <row r="60" spans="1:5" ht="25.5">
      <c r="A60" s="19" t="s">
        <v>52</v>
      </c>
      <c r="B60" s="6" t="s">
        <v>1367</v>
      </c>
      <c r="C60" s="6" t="s">
        <v>208</v>
      </c>
      <c r="D60" s="7">
        <f>4!D251</f>
        <v>0</v>
      </c>
      <c r="E60" s="7">
        <f>4!E251</f>
        <v>0</v>
      </c>
    </row>
    <row r="61" spans="1:5" ht="12.75">
      <c r="A61" s="19" t="s">
        <v>53</v>
      </c>
      <c r="B61" s="6" t="s">
        <v>1368</v>
      </c>
      <c r="C61" s="6" t="s">
        <v>209</v>
      </c>
      <c r="D61" s="7">
        <f>4!D252</f>
        <v>0</v>
      </c>
      <c r="E61" s="7">
        <f>4!E252</f>
        <v>0</v>
      </c>
    </row>
    <row r="62" spans="1:5" ht="25.5">
      <c r="A62" s="19" t="s">
        <v>54</v>
      </c>
      <c r="B62" s="6" t="s">
        <v>1369</v>
      </c>
      <c r="C62" s="6" t="s">
        <v>210</v>
      </c>
      <c r="D62" s="7">
        <f>4!D253</f>
        <v>0</v>
      </c>
      <c r="E62" s="7">
        <f>4!E253</f>
        <v>0</v>
      </c>
    </row>
    <row r="63" spans="1:5" ht="25.5">
      <c r="A63" s="19" t="s">
        <v>55</v>
      </c>
      <c r="B63" s="6" t="s">
        <v>1370</v>
      </c>
      <c r="C63" s="6" t="s">
        <v>1270</v>
      </c>
      <c r="D63" s="7">
        <v>0</v>
      </c>
      <c r="E63" s="7">
        <v>0</v>
      </c>
    </row>
    <row r="64" spans="1:5" ht="12.75">
      <c r="A64" s="19" t="s">
        <v>56</v>
      </c>
      <c r="B64" s="6" t="s">
        <v>1371</v>
      </c>
      <c r="C64" s="6" t="s">
        <v>1271</v>
      </c>
      <c r="D64" s="7">
        <f>4!D264</f>
        <v>0</v>
      </c>
      <c r="E64" s="7">
        <f>4!E264</f>
        <v>0</v>
      </c>
    </row>
    <row r="65" spans="1:5" ht="12.75">
      <c r="A65" s="194" t="s">
        <v>57</v>
      </c>
      <c r="B65" s="195" t="s">
        <v>396</v>
      </c>
      <c r="C65" s="195" t="s">
        <v>211</v>
      </c>
      <c r="D65" s="196">
        <f>SUM(D60:D64)</f>
        <v>0</v>
      </c>
      <c r="E65" s="196">
        <f>SUM(E60:E64)</f>
        <v>0</v>
      </c>
    </row>
    <row r="66" spans="1:5" ht="12.75">
      <c r="A66" s="194" t="s">
        <v>58</v>
      </c>
      <c r="B66" s="195" t="s">
        <v>397</v>
      </c>
      <c r="C66" s="195" t="s">
        <v>212</v>
      </c>
      <c r="D66" s="196">
        <f>D22+D28+D35+D47+D59+D65+D53</f>
        <v>22750990</v>
      </c>
      <c r="E66" s="196">
        <f>E22+E28+E35+E47+E59+E65+E53</f>
        <v>24525440</v>
      </c>
    </row>
    <row r="67" spans="1:5" ht="12.75">
      <c r="A67" s="19" t="s">
        <v>59</v>
      </c>
      <c r="B67" s="6" t="s">
        <v>1372</v>
      </c>
      <c r="C67" s="6" t="s">
        <v>213</v>
      </c>
      <c r="D67" s="7">
        <v>0</v>
      </c>
      <c r="E67" s="7">
        <v>0</v>
      </c>
    </row>
    <row r="68" spans="1:5" ht="12.75">
      <c r="A68" s="19" t="s">
        <v>60</v>
      </c>
      <c r="B68" s="6" t="s">
        <v>1373</v>
      </c>
      <c r="C68" s="6" t="s">
        <v>214</v>
      </c>
      <c r="D68" s="7">
        <v>0</v>
      </c>
      <c r="E68" s="7">
        <v>0</v>
      </c>
    </row>
    <row r="69" spans="1:5" ht="12.75">
      <c r="A69" s="19" t="s">
        <v>61</v>
      </c>
      <c r="B69" s="6" t="s">
        <v>1374</v>
      </c>
      <c r="C69" s="6" t="s">
        <v>215</v>
      </c>
      <c r="D69" s="7">
        <v>13984734</v>
      </c>
      <c r="E69" s="7">
        <v>13932621</v>
      </c>
    </row>
    <row r="70" spans="1:5" ht="12.75">
      <c r="A70" s="19" t="s">
        <v>62</v>
      </c>
      <c r="B70" s="6" t="s">
        <v>1375</v>
      </c>
      <c r="C70" s="6" t="s">
        <v>216</v>
      </c>
      <c r="D70" s="7">
        <v>0</v>
      </c>
      <c r="E70" s="7">
        <v>0</v>
      </c>
    </row>
    <row r="71" spans="1:5" ht="12.75">
      <c r="A71" s="19" t="s">
        <v>63</v>
      </c>
      <c r="B71" s="6" t="s">
        <v>1376</v>
      </c>
      <c r="C71" s="6" t="s">
        <v>1387</v>
      </c>
      <c r="D71" s="7">
        <v>0</v>
      </c>
      <c r="E71" s="7">
        <v>0</v>
      </c>
    </row>
    <row r="72" spans="1:5" ht="12.75">
      <c r="A72" s="19" t="s">
        <v>64</v>
      </c>
      <c r="B72" s="6" t="s">
        <v>1377</v>
      </c>
      <c r="C72" s="6" t="s">
        <v>427</v>
      </c>
      <c r="D72" s="7">
        <v>0</v>
      </c>
      <c r="E72" s="7">
        <v>0</v>
      </c>
    </row>
    <row r="73" spans="1:5" ht="12.75">
      <c r="A73" s="19" t="s">
        <v>65</v>
      </c>
      <c r="B73" s="6" t="s">
        <v>1378</v>
      </c>
      <c r="C73" s="6" t="s">
        <v>217</v>
      </c>
      <c r="D73" s="7">
        <v>0</v>
      </c>
      <c r="E73" s="7">
        <v>0</v>
      </c>
    </row>
    <row r="74" spans="1:5" ht="12.75">
      <c r="A74" s="19" t="s">
        <v>66</v>
      </c>
      <c r="B74" s="6" t="s">
        <v>1379</v>
      </c>
      <c r="C74" s="6" t="s">
        <v>1388</v>
      </c>
      <c r="D74" s="7">
        <v>0</v>
      </c>
      <c r="E74" s="7">
        <v>0</v>
      </c>
    </row>
    <row r="75" spans="1:5" ht="12.75">
      <c r="A75" s="19" t="s">
        <v>67</v>
      </c>
      <c r="B75" s="6" t="s">
        <v>1380</v>
      </c>
      <c r="C75" s="6" t="s">
        <v>218</v>
      </c>
      <c r="D75" s="7">
        <f>SUM(D67:D74)</f>
        <v>13984734</v>
      </c>
      <c r="E75" s="7">
        <f>SUM(E67:E74)</f>
        <v>13932621</v>
      </c>
    </row>
    <row r="76" spans="1:5" ht="12.75">
      <c r="A76" s="19" t="s">
        <v>68</v>
      </c>
      <c r="B76" s="6" t="s">
        <v>1381</v>
      </c>
      <c r="C76" s="6" t="s">
        <v>219</v>
      </c>
      <c r="D76" s="7">
        <v>0</v>
      </c>
      <c r="E76" s="7">
        <v>0</v>
      </c>
    </row>
    <row r="77" spans="1:5" ht="12.75">
      <c r="A77" s="19" t="s">
        <v>69</v>
      </c>
      <c r="B77" s="6" t="s">
        <v>320</v>
      </c>
      <c r="C77" s="6" t="s">
        <v>220</v>
      </c>
      <c r="D77" s="7">
        <v>0</v>
      </c>
      <c r="E77" s="7">
        <v>0</v>
      </c>
    </row>
    <row r="78" spans="1:5" ht="12.75">
      <c r="A78" s="19" t="s">
        <v>70</v>
      </c>
      <c r="B78" s="6" t="s">
        <v>319</v>
      </c>
      <c r="C78" s="6" t="s">
        <v>221</v>
      </c>
      <c r="D78" s="7">
        <v>0</v>
      </c>
      <c r="E78" s="7">
        <v>0</v>
      </c>
    </row>
    <row r="79" spans="1:5" ht="12.75">
      <c r="A79" s="19" t="s">
        <v>71</v>
      </c>
      <c r="B79" s="6" t="s">
        <v>1382</v>
      </c>
      <c r="C79" s="6" t="s">
        <v>222</v>
      </c>
      <c r="D79" s="7">
        <v>0</v>
      </c>
      <c r="E79" s="7">
        <v>0</v>
      </c>
    </row>
    <row r="80" spans="1:5" ht="12.75">
      <c r="A80" s="19" t="s">
        <v>72</v>
      </c>
      <c r="B80" s="6" t="s">
        <v>1383</v>
      </c>
      <c r="C80" s="6" t="s">
        <v>1389</v>
      </c>
      <c r="D80" s="7">
        <v>0</v>
      </c>
      <c r="E80" s="7">
        <v>0</v>
      </c>
    </row>
    <row r="81" spans="1:5" ht="12.75">
      <c r="A81" s="19" t="s">
        <v>73</v>
      </c>
      <c r="B81" s="6" t="s">
        <v>1384</v>
      </c>
      <c r="C81" s="6" t="s">
        <v>223</v>
      </c>
      <c r="D81" s="7">
        <v>0</v>
      </c>
      <c r="E81" s="7">
        <v>0</v>
      </c>
    </row>
    <row r="82" spans="1:5" ht="12.75">
      <c r="A82" s="19" t="s">
        <v>74</v>
      </c>
      <c r="B82" s="6" t="s">
        <v>1385</v>
      </c>
      <c r="C82" s="6" t="s">
        <v>224</v>
      </c>
      <c r="D82" s="7">
        <v>0</v>
      </c>
      <c r="E82" s="7">
        <v>0</v>
      </c>
    </row>
    <row r="83" spans="1:5" ht="12.75">
      <c r="A83" s="19" t="s">
        <v>75</v>
      </c>
      <c r="B83" s="6" t="s">
        <v>1386</v>
      </c>
      <c r="C83" s="6" t="s">
        <v>1390</v>
      </c>
      <c r="D83" s="7">
        <v>0</v>
      </c>
      <c r="E83" s="7">
        <v>0</v>
      </c>
    </row>
    <row r="84" spans="1:5" ht="12.75">
      <c r="A84" s="194" t="s">
        <v>76</v>
      </c>
      <c r="B84" s="195" t="s">
        <v>318</v>
      </c>
      <c r="C84" s="195" t="s">
        <v>225</v>
      </c>
      <c r="D84" s="196">
        <v>13984734</v>
      </c>
      <c r="E84" s="196">
        <v>13932621</v>
      </c>
    </row>
    <row r="85" spans="1:5" ht="12.75">
      <c r="A85" s="194"/>
      <c r="B85" s="195" t="s">
        <v>1273</v>
      </c>
      <c r="C85" s="195"/>
      <c r="D85" s="196">
        <f>D66+D84</f>
        <v>36735724</v>
      </c>
      <c r="E85" s="196">
        <f>E66+E84</f>
        <v>38458061</v>
      </c>
    </row>
    <row r="86" spans="1:5" ht="12.75">
      <c r="A86" s="21"/>
      <c r="B86" s="22"/>
      <c r="C86" s="22"/>
      <c r="D86" s="23"/>
      <c r="E86" s="23"/>
    </row>
    <row r="87" spans="1:4" ht="12.75">
      <c r="A87" s="235"/>
      <c r="B87" s="235"/>
      <c r="C87" s="235"/>
      <c r="D87" s="235"/>
    </row>
    <row r="88" spans="1:4" ht="12.75">
      <c r="A88" s="235"/>
      <c r="B88" s="235"/>
      <c r="C88" s="235"/>
      <c r="D88" s="235"/>
    </row>
    <row r="89" spans="1:5" ht="12.75">
      <c r="A89" s="18"/>
      <c r="B89" s="18"/>
      <c r="C89" s="18"/>
      <c r="D89" s="18"/>
      <c r="E89" s="18"/>
    </row>
    <row r="90" spans="1:4" ht="15.75">
      <c r="A90" s="236" t="s">
        <v>1817</v>
      </c>
      <c r="B90" s="236"/>
      <c r="C90" s="236"/>
      <c r="D90" s="236"/>
    </row>
    <row r="91" spans="1:4" ht="12.75">
      <c r="A91" s="237" t="s">
        <v>460</v>
      </c>
      <c r="B91" s="237"/>
      <c r="C91" s="237"/>
      <c r="D91" s="237"/>
    </row>
    <row r="92" spans="1:4" ht="12.75">
      <c r="A92" s="235" t="s">
        <v>1467</v>
      </c>
      <c r="B92" s="235"/>
      <c r="C92" s="235"/>
      <c r="D92" s="235"/>
    </row>
    <row r="93" spans="1:5" ht="12.75">
      <c r="A93" s="238" t="s">
        <v>423</v>
      </c>
      <c r="B93" s="5" t="s">
        <v>421</v>
      </c>
      <c r="C93" s="239" t="s">
        <v>152</v>
      </c>
      <c r="D93" s="27" t="s">
        <v>422</v>
      </c>
      <c r="E93" s="27" t="s">
        <v>422</v>
      </c>
    </row>
    <row r="94" spans="1:5" ht="12.75">
      <c r="A94" s="238"/>
      <c r="B94" s="5" t="s">
        <v>150</v>
      </c>
      <c r="C94" s="239"/>
      <c r="D94" s="5" t="s">
        <v>149</v>
      </c>
      <c r="E94" s="5" t="s">
        <v>1829</v>
      </c>
    </row>
    <row r="95" spans="1:255" ht="12.75">
      <c r="A95" s="19" t="s">
        <v>1</v>
      </c>
      <c r="B95" s="6" t="s">
        <v>379</v>
      </c>
      <c r="C95" s="6" t="s">
        <v>226</v>
      </c>
      <c r="D95" s="7">
        <v>4743475</v>
      </c>
      <c r="E95" s="7">
        <v>4743475</v>
      </c>
      <c r="IU95" s="53">
        <f>SUM(D95:IT95)</f>
        <v>9486950</v>
      </c>
    </row>
    <row r="96" spans="1:5" ht="12.75">
      <c r="A96" s="19" t="s">
        <v>2</v>
      </c>
      <c r="B96" s="6" t="s">
        <v>380</v>
      </c>
      <c r="C96" s="6" t="s">
        <v>227</v>
      </c>
      <c r="D96" s="7">
        <v>0</v>
      </c>
      <c r="E96" s="7">
        <v>0</v>
      </c>
    </row>
    <row r="97" spans="1:5" ht="12.75">
      <c r="A97" s="19" t="s">
        <v>3</v>
      </c>
      <c r="B97" s="6" t="s">
        <v>381</v>
      </c>
      <c r="C97" s="6" t="s">
        <v>228</v>
      </c>
      <c r="D97" s="7">
        <v>0</v>
      </c>
      <c r="E97" s="7">
        <v>0</v>
      </c>
    </row>
    <row r="98" spans="1:5" ht="12.75">
      <c r="A98" s="19" t="s">
        <v>4</v>
      </c>
      <c r="B98" s="6" t="s">
        <v>382</v>
      </c>
      <c r="C98" s="6" t="s">
        <v>229</v>
      </c>
      <c r="D98" s="7">
        <v>0</v>
      </c>
      <c r="E98" s="7">
        <v>0</v>
      </c>
    </row>
    <row r="99" spans="1:5" ht="12.75">
      <c r="A99" s="19" t="s">
        <v>7</v>
      </c>
      <c r="B99" s="6" t="s">
        <v>383</v>
      </c>
      <c r="C99" s="6" t="s">
        <v>230</v>
      </c>
      <c r="D99" s="7">
        <v>0</v>
      </c>
      <c r="E99" s="7">
        <v>0</v>
      </c>
    </row>
    <row r="100" spans="1:5" ht="12.75">
      <c r="A100" s="19" t="s">
        <v>8</v>
      </c>
      <c r="B100" s="6" t="s">
        <v>384</v>
      </c>
      <c r="C100" s="6" t="s">
        <v>231</v>
      </c>
      <c r="D100" s="7">
        <v>0</v>
      </c>
      <c r="E100" s="7">
        <v>0</v>
      </c>
    </row>
    <row r="101" spans="1:5" ht="12.75">
      <c r="A101" s="19" t="s">
        <v>9</v>
      </c>
      <c r="B101" s="6" t="s">
        <v>385</v>
      </c>
      <c r="C101" s="6" t="s">
        <v>232</v>
      </c>
      <c r="D101" s="7">
        <v>0</v>
      </c>
      <c r="E101" s="7">
        <v>0</v>
      </c>
    </row>
    <row r="102" spans="1:5" ht="12.75">
      <c r="A102" s="19" t="s">
        <v>10</v>
      </c>
      <c r="B102" s="6" t="s">
        <v>386</v>
      </c>
      <c r="C102" s="6" t="s">
        <v>233</v>
      </c>
      <c r="D102" s="7">
        <v>0</v>
      </c>
      <c r="E102" s="7">
        <v>0</v>
      </c>
    </row>
    <row r="103" spans="1:5" ht="12.75">
      <c r="A103" s="19" t="s">
        <v>11</v>
      </c>
      <c r="B103" s="6" t="s">
        <v>387</v>
      </c>
      <c r="C103" s="6" t="s">
        <v>234</v>
      </c>
      <c r="D103" s="7">
        <v>0</v>
      </c>
      <c r="E103" s="7">
        <v>0</v>
      </c>
    </row>
    <row r="104" spans="1:5" ht="12.75">
      <c r="A104" s="19" t="s">
        <v>12</v>
      </c>
      <c r="B104" s="6" t="s">
        <v>388</v>
      </c>
      <c r="C104" s="6" t="s">
        <v>235</v>
      </c>
      <c r="D104" s="7">
        <v>0</v>
      </c>
      <c r="E104" s="7">
        <v>0</v>
      </c>
    </row>
    <row r="105" spans="1:5" ht="12.75">
      <c r="A105" s="19" t="s">
        <v>13</v>
      </c>
      <c r="B105" s="6" t="s">
        <v>377</v>
      </c>
      <c r="C105" s="6" t="s">
        <v>236</v>
      </c>
      <c r="D105" s="7">
        <v>0</v>
      </c>
      <c r="E105" s="7">
        <v>0</v>
      </c>
    </row>
    <row r="106" spans="1:5" ht="12.75">
      <c r="A106" s="19" t="s">
        <v>14</v>
      </c>
      <c r="B106" s="6" t="s">
        <v>376</v>
      </c>
      <c r="C106" s="6" t="s">
        <v>237</v>
      </c>
      <c r="D106" s="7">
        <v>0</v>
      </c>
      <c r="E106" s="7">
        <v>0</v>
      </c>
    </row>
    <row r="107" spans="1:5" ht="12.75">
      <c r="A107" s="19" t="s">
        <v>15</v>
      </c>
      <c r="B107" s="6" t="s">
        <v>378</v>
      </c>
      <c r="C107" s="6" t="s">
        <v>238</v>
      </c>
      <c r="D107" s="7">
        <v>0</v>
      </c>
      <c r="E107" s="7">
        <v>42487</v>
      </c>
    </row>
    <row r="108" spans="1:5" ht="12.75">
      <c r="A108" s="19" t="s">
        <v>16</v>
      </c>
      <c r="B108" s="9" t="s">
        <v>442</v>
      </c>
      <c r="C108" s="9" t="s">
        <v>239</v>
      </c>
      <c r="D108" s="20">
        <f>SUM(D95:D107)</f>
        <v>4743475</v>
      </c>
      <c r="E108" s="20">
        <f>SUM(E95:E107)</f>
        <v>4785962</v>
      </c>
    </row>
    <row r="109" spans="1:5" ht="12.75">
      <c r="A109" s="19" t="s">
        <v>17</v>
      </c>
      <c r="B109" s="6" t="s">
        <v>375</v>
      </c>
      <c r="C109" s="6" t="s">
        <v>240</v>
      </c>
      <c r="D109" s="7">
        <v>4106109</v>
      </c>
      <c r="E109" s="7">
        <v>4106109</v>
      </c>
    </row>
    <row r="110" spans="1:5" ht="12.75">
      <c r="A110" s="19" t="s">
        <v>18</v>
      </c>
      <c r="B110" s="6" t="s">
        <v>374</v>
      </c>
      <c r="C110" s="6" t="s">
        <v>241</v>
      </c>
      <c r="D110" s="7">
        <v>0</v>
      </c>
      <c r="E110" s="7">
        <v>0</v>
      </c>
    </row>
    <row r="111" spans="1:5" ht="12.75">
      <c r="A111" s="19" t="s">
        <v>0</v>
      </c>
      <c r="B111" s="6" t="s">
        <v>373</v>
      </c>
      <c r="C111" s="6" t="s">
        <v>242</v>
      </c>
      <c r="D111" s="7">
        <v>240000</v>
      </c>
      <c r="E111" s="7">
        <v>240000</v>
      </c>
    </row>
    <row r="112" spans="1:5" ht="12.75">
      <c r="A112" s="19" t="s">
        <v>19</v>
      </c>
      <c r="B112" s="9" t="s">
        <v>441</v>
      </c>
      <c r="C112" s="9" t="s">
        <v>243</v>
      </c>
      <c r="D112" s="20">
        <f>SUM(D109:D111)</f>
        <v>4346109</v>
      </c>
      <c r="E112" s="20">
        <f>SUM(E109:E111)</f>
        <v>4346109</v>
      </c>
    </row>
    <row r="113" spans="1:5" ht="12.75">
      <c r="A113" s="197" t="s">
        <v>20</v>
      </c>
      <c r="B113" s="195" t="s">
        <v>434</v>
      </c>
      <c r="C113" s="195" t="s">
        <v>244</v>
      </c>
      <c r="D113" s="196">
        <f>D108+D112</f>
        <v>9089584</v>
      </c>
      <c r="E113" s="196">
        <f>E108+E112</f>
        <v>9132071</v>
      </c>
    </row>
    <row r="114" spans="1:5" ht="12.75">
      <c r="A114" s="197" t="s">
        <v>21</v>
      </c>
      <c r="B114" s="195" t="s">
        <v>404</v>
      </c>
      <c r="C114" s="195" t="s">
        <v>245</v>
      </c>
      <c r="D114" s="196">
        <v>1575219</v>
      </c>
      <c r="E114" s="196">
        <v>1575219</v>
      </c>
    </row>
    <row r="115" spans="1:5" ht="12.75">
      <c r="A115" s="19" t="s">
        <v>22</v>
      </c>
      <c r="B115" s="6" t="s">
        <v>372</v>
      </c>
      <c r="C115" s="6" t="s">
        <v>246</v>
      </c>
      <c r="D115" s="7">
        <v>90000</v>
      </c>
      <c r="E115" s="7">
        <v>90000</v>
      </c>
    </row>
    <row r="116" spans="1:5" ht="12.75">
      <c r="A116" s="19" t="s">
        <v>23</v>
      </c>
      <c r="B116" s="6" t="s">
        <v>371</v>
      </c>
      <c r="C116" s="6" t="s">
        <v>247</v>
      </c>
      <c r="D116" s="7">
        <v>2890000</v>
      </c>
      <c r="E116" s="7">
        <v>2714436</v>
      </c>
    </row>
    <row r="117" spans="1:5" ht="12.75">
      <c r="A117" s="19" t="s">
        <v>24</v>
      </c>
      <c r="B117" s="6" t="s">
        <v>370</v>
      </c>
      <c r="C117" s="6" t="s">
        <v>248</v>
      </c>
      <c r="D117" s="7">
        <v>0</v>
      </c>
      <c r="E117" s="7">
        <v>0</v>
      </c>
    </row>
    <row r="118" spans="1:5" ht="12.75">
      <c r="A118" s="19" t="s">
        <v>25</v>
      </c>
      <c r="B118" s="9" t="s">
        <v>440</v>
      </c>
      <c r="C118" s="9" t="s">
        <v>249</v>
      </c>
      <c r="D118" s="20">
        <f>SUM(D115:D117)</f>
        <v>2980000</v>
      </c>
      <c r="E118" s="20">
        <f>SUM(E115:E117)</f>
        <v>2804436</v>
      </c>
    </row>
    <row r="119" spans="1:5" ht="12.75">
      <c r="A119" s="19" t="s">
        <v>26</v>
      </c>
      <c r="B119" s="6" t="s">
        <v>369</v>
      </c>
      <c r="C119" s="6" t="s">
        <v>250</v>
      </c>
      <c r="D119" s="7">
        <v>8000</v>
      </c>
      <c r="E119" s="7">
        <v>8000</v>
      </c>
    </row>
    <row r="120" spans="1:5" ht="12.75">
      <c r="A120" s="19" t="s">
        <v>27</v>
      </c>
      <c r="B120" s="6" t="s">
        <v>368</v>
      </c>
      <c r="C120" s="6" t="s">
        <v>251</v>
      </c>
      <c r="D120" s="7">
        <v>120000</v>
      </c>
      <c r="E120" s="7">
        <v>236986</v>
      </c>
    </row>
    <row r="121" spans="1:5" ht="12.75">
      <c r="A121" s="19" t="s">
        <v>28</v>
      </c>
      <c r="B121" s="9" t="s">
        <v>438</v>
      </c>
      <c r="C121" s="9" t="s">
        <v>252</v>
      </c>
      <c r="D121" s="20">
        <f>SUM(D119:D120)</f>
        <v>128000</v>
      </c>
      <c r="E121" s="20">
        <f>SUM(E119:E120)</f>
        <v>244986</v>
      </c>
    </row>
    <row r="122" spans="1:5" ht="12.75">
      <c r="A122" s="19" t="s">
        <v>29</v>
      </c>
      <c r="B122" s="6" t="s">
        <v>367</v>
      </c>
      <c r="C122" s="6" t="s">
        <v>253</v>
      </c>
      <c r="D122" s="7">
        <v>795000</v>
      </c>
      <c r="E122" s="7">
        <v>1183564</v>
      </c>
    </row>
    <row r="123" spans="1:5" ht="12.75">
      <c r="A123" s="19" t="s">
        <v>30</v>
      </c>
      <c r="B123" s="6" t="s">
        <v>366</v>
      </c>
      <c r="C123" s="6" t="s">
        <v>254</v>
      </c>
      <c r="D123" s="7">
        <v>377000</v>
      </c>
      <c r="E123" s="7">
        <v>377000</v>
      </c>
    </row>
    <row r="124" spans="1:5" ht="12.75">
      <c r="A124" s="19" t="s">
        <v>31</v>
      </c>
      <c r="B124" s="6" t="s">
        <v>365</v>
      </c>
      <c r="C124" s="6" t="s">
        <v>255</v>
      </c>
      <c r="D124" s="7">
        <v>0</v>
      </c>
      <c r="E124" s="7">
        <v>0</v>
      </c>
    </row>
    <row r="125" spans="1:5" ht="12.75">
      <c r="A125" s="19" t="s">
        <v>32</v>
      </c>
      <c r="B125" s="6" t="s">
        <v>364</v>
      </c>
      <c r="C125" s="6" t="s">
        <v>256</v>
      </c>
      <c r="D125" s="7">
        <v>8520800</v>
      </c>
      <c r="E125" s="7">
        <v>8520800</v>
      </c>
    </row>
    <row r="126" spans="1:5" ht="12.75">
      <c r="A126" s="19" t="s">
        <v>33</v>
      </c>
      <c r="B126" s="6" t="s">
        <v>363</v>
      </c>
      <c r="C126" s="6" t="s">
        <v>257</v>
      </c>
      <c r="D126" s="7">
        <v>100000</v>
      </c>
      <c r="E126" s="7">
        <v>125559</v>
      </c>
    </row>
    <row r="127" spans="1:5" ht="12.75">
      <c r="A127" s="19" t="s">
        <v>34</v>
      </c>
      <c r="B127" s="6" t="s">
        <v>362</v>
      </c>
      <c r="C127" s="6" t="s">
        <v>258</v>
      </c>
      <c r="D127" s="7">
        <v>0</v>
      </c>
      <c r="E127" s="7">
        <v>219796</v>
      </c>
    </row>
    <row r="128" spans="1:5" ht="12.75">
      <c r="A128" s="19" t="s">
        <v>35</v>
      </c>
      <c r="B128" s="6" t="s">
        <v>361</v>
      </c>
      <c r="C128" s="6" t="s">
        <v>259</v>
      </c>
      <c r="D128" s="7">
        <v>573502</v>
      </c>
      <c r="E128" s="7">
        <v>573502</v>
      </c>
    </row>
    <row r="129" spans="1:5" ht="12.75">
      <c r="A129" s="19" t="s">
        <v>36</v>
      </c>
      <c r="B129" s="9" t="s">
        <v>437</v>
      </c>
      <c r="C129" s="9" t="s">
        <v>260</v>
      </c>
      <c r="D129" s="20">
        <f>SUM(D122:D128)</f>
        <v>10366302</v>
      </c>
      <c r="E129" s="20">
        <f>SUM(E122:E128)</f>
        <v>11000221</v>
      </c>
    </row>
    <row r="130" spans="1:5" ht="12.75">
      <c r="A130" s="19" t="s">
        <v>37</v>
      </c>
      <c r="B130" s="6" t="s">
        <v>360</v>
      </c>
      <c r="C130" s="6" t="s">
        <v>261</v>
      </c>
      <c r="D130" s="7">
        <v>0</v>
      </c>
      <c r="E130" s="7">
        <v>0</v>
      </c>
    </row>
    <row r="131" spans="1:5" ht="12.75">
      <c r="A131" s="19" t="s">
        <v>38</v>
      </c>
      <c r="B131" s="6" t="s">
        <v>359</v>
      </c>
      <c r="C131" s="6" t="s">
        <v>262</v>
      </c>
      <c r="D131" s="7">
        <v>0</v>
      </c>
      <c r="E131" s="7">
        <v>0</v>
      </c>
    </row>
    <row r="132" spans="1:5" ht="12.75">
      <c r="A132" s="19" t="s">
        <v>39</v>
      </c>
      <c r="B132" s="9" t="s">
        <v>439</v>
      </c>
      <c r="C132" s="9" t="s">
        <v>263</v>
      </c>
      <c r="D132" s="20">
        <f>SUM(D130:D131)</f>
        <v>0</v>
      </c>
      <c r="E132" s="20">
        <f>SUM(E130:E131)</f>
        <v>0</v>
      </c>
    </row>
    <row r="133" spans="1:5" ht="12.75">
      <c r="A133" s="19" t="s">
        <v>40</v>
      </c>
      <c r="B133" s="6" t="s">
        <v>358</v>
      </c>
      <c r="C133" s="6" t="s">
        <v>264</v>
      </c>
      <c r="D133" s="7">
        <v>4722922</v>
      </c>
      <c r="E133" s="7">
        <v>4722922</v>
      </c>
    </row>
    <row r="134" spans="1:5" ht="12.75">
      <c r="A134" s="19" t="s">
        <v>41</v>
      </c>
      <c r="B134" s="6" t="s">
        <v>357</v>
      </c>
      <c r="C134" s="6" t="s">
        <v>265</v>
      </c>
      <c r="D134" s="7">
        <v>0</v>
      </c>
      <c r="E134" s="7">
        <v>0</v>
      </c>
    </row>
    <row r="135" spans="1:5" ht="12.75">
      <c r="A135" s="19" t="s">
        <v>42</v>
      </c>
      <c r="B135" s="6" t="s">
        <v>356</v>
      </c>
      <c r="C135" s="6" t="s">
        <v>266</v>
      </c>
      <c r="D135" s="7">
        <v>0</v>
      </c>
      <c r="E135" s="7">
        <v>0</v>
      </c>
    </row>
    <row r="136" spans="1:5" ht="12.75">
      <c r="A136" s="19" t="s">
        <v>43</v>
      </c>
      <c r="B136" s="6" t="s">
        <v>355</v>
      </c>
      <c r="C136" s="6" t="s">
        <v>267</v>
      </c>
      <c r="D136" s="7">
        <v>0</v>
      </c>
      <c r="E136" s="7">
        <v>0</v>
      </c>
    </row>
    <row r="137" spans="1:5" ht="12.75">
      <c r="A137" s="19" t="s">
        <v>44</v>
      </c>
      <c r="B137" s="6" t="s">
        <v>354</v>
      </c>
      <c r="C137" s="6" t="s">
        <v>268</v>
      </c>
      <c r="D137" s="7">
        <v>1038000</v>
      </c>
      <c r="E137" s="7">
        <v>1038000</v>
      </c>
    </row>
    <row r="138" spans="1:5" ht="12.75">
      <c r="A138" s="19" t="s">
        <v>45</v>
      </c>
      <c r="B138" s="9" t="s">
        <v>436</v>
      </c>
      <c r="C138" s="9" t="s">
        <v>269</v>
      </c>
      <c r="D138" s="20">
        <f>SUM(D133:D137)</f>
        <v>5760922</v>
      </c>
      <c r="E138" s="20">
        <f>SUM(E133:E137)</f>
        <v>5760922</v>
      </c>
    </row>
    <row r="139" spans="1:5" ht="12.75">
      <c r="A139" s="197" t="s">
        <v>46</v>
      </c>
      <c r="B139" s="195" t="s">
        <v>406</v>
      </c>
      <c r="C139" s="195" t="s">
        <v>270</v>
      </c>
      <c r="D139" s="196">
        <f>D138+D132+D129+D121+D118</f>
        <v>19235224</v>
      </c>
      <c r="E139" s="196">
        <f>E138+E132+E129+E121+E118</f>
        <v>19810565</v>
      </c>
    </row>
    <row r="140" spans="1:5" ht="12.75">
      <c r="A140" s="19" t="s">
        <v>47</v>
      </c>
      <c r="B140" s="6" t="s">
        <v>353</v>
      </c>
      <c r="C140" s="6" t="s">
        <v>271</v>
      </c>
      <c r="D140" s="7">
        <v>0</v>
      </c>
      <c r="E140" s="7">
        <v>0</v>
      </c>
    </row>
    <row r="141" spans="1:5" ht="12.75">
      <c r="A141" s="19" t="s">
        <v>48</v>
      </c>
      <c r="B141" s="6" t="s">
        <v>352</v>
      </c>
      <c r="C141" s="6" t="s">
        <v>272</v>
      </c>
      <c r="D141" s="7">
        <v>0</v>
      </c>
      <c r="E141" s="7">
        <v>0</v>
      </c>
    </row>
    <row r="142" spans="1:5" ht="12.75">
      <c r="A142" s="19" t="s">
        <v>49</v>
      </c>
      <c r="B142" s="6" t="s">
        <v>351</v>
      </c>
      <c r="C142" s="6" t="s">
        <v>273</v>
      </c>
      <c r="D142" s="7">
        <v>0</v>
      </c>
      <c r="E142" s="7">
        <v>0</v>
      </c>
    </row>
    <row r="143" spans="1:5" ht="12.75">
      <c r="A143" s="19" t="s">
        <v>50</v>
      </c>
      <c r="B143" s="6" t="s">
        <v>350</v>
      </c>
      <c r="C143" s="6" t="s">
        <v>274</v>
      </c>
      <c r="D143" s="7">
        <v>0</v>
      </c>
      <c r="E143" s="7">
        <v>0</v>
      </c>
    </row>
    <row r="144" spans="1:5" ht="12.75">
      <c r="A144" s="19" t="s">
        <v>51</v>
      </c>
      <c r="B144" s="6" t="s">
        <v>349</v>
      </c>
      <c r="C144" s="6" t="s">
        <v>275</v>
      </c>
      <c r="D144" s="7">
        <v>0</v>
      </c>
      <c r="E144" s="7">
        <v>0</v>
      </c>
    </row>
    <row r="145" spans="1:5" ht="12.75">
      <c r="A145" s="19" t="s">
        <v>52</v>
      </c>
      <c r="B145" s="6" t="s">
        <v>348</v>
      </c>
      <c r="C145" s="6" t="s">
        <v>276</v>
      </c>
      <c r="D145" s="7">
        <v>0</v>
      </c>
      <c r="E145" s="7">
        <v>0</v>
      </c>
    </row>
    <row r="146" spans="1:5" ht="12.75">
      <c r="A146" s="19" t="s">
        <v>53</v>
      </c>
      <c r="B146" s="6" t="s">
        <v>347</v>
      </c>
      <c r="C146" s="6" t="s">
        <v>277</v>
      </c>
      <c r="D146" s="7">
        <v>30000</v>
      </c>
      <c r="E146" s="7">
        <v>30000</v>
      </c>
    </row>
    <row r="147" spans="1:5" ht="12.75">
      <c r="A147" s="19" t="s">
        <v>54</v>
      </c>
      <c r="B147" s="6" t="s">
        <v>346</v>
      </c>
      <c r="C147" s="6" t="s">
        <v>278</v>
      </c>
      <c r="D147" s="7">
        <v>390000</v>
      </c>
      <c r="E147" s="7">
        <v>390000</v>
      </c>
    </row>
    <row r="148" spans="1:5" ht="12.75">
      <c r="A148" s="197" t="s">
        <v>55</v>
      </c>
      <c r="B148" s="195" t="s">
        <v>407</v>
      </c>
      <c r="C148" s="195" t="s">
        <v>279</v>
      </c>
      <c r="D148" s="196">
        <f>SUM(D140:D147)</f>
        <v>420000</v>
      </c>
      <c r="E148" s="196">
        <f>SUM(E140:E147)</f>
        <v>420000</v>
      </c>
    </row>
    <row r="149" spans="1:5" ht="12.75">
      <c r="A149" s="19" t="s">
        <v>56</v>
      </c>
      <c r="B149" s="6" t="s">
        <v>345</v>
      </c>
      <c r="C149" s="6" t="s">
        <v>280</v>
      </c>
      <c r="D149" s="7">
        <v>0</v>
      </c>
      <c r="E149" s="7">
        <v>0</v>
      </c>
    </row>
    <row r="150" spans="1:5" ht="12.75">
      <c r="A150" s="19" t="s">
        <v>57</v>
      </c>
      <c r="B150" s="6" t="s">
        <v>344</v>
      </c>
      <c r="C150" s="6" t="s">
        <v>281</v>
      </c>
      <c r="D150" s="7">
        <v>602134</v>
      </c>
      <c r="E150" s="7">
        <v>609544</v>
      </c>
    </row>
    <row r="151" spans="1:5" ht="12.75">
      <c r="A151" s="19" t="s">
        <v>58</v>
      </c>
      <c r="B151" s="6" t="s">
        <v>343</v>
      </c>
      <c r="C151" s="6" t="s">
        <v>282</v>
      </c>
      <c r="D151" s="7">
        <v>0</v>
      </c>
      <c r="E151" s="7">
        <v>0</v>
      </c>
    </row>
    <row r="152" spans="1:5" ht="12.75">
      <c r="A152" s="19" t="s">
        <v>59</v>
      </c>
      <c r="B152" s="6" t="s">
        <v>342</v>
      </c>
      <c r="C152" s="6" t="s">
        <v>283</v>
      </c>
      <c r="D152" s="7">
        <v>0</v>
      </c>
      <c r="E152" s="7">
        <v>0</v>
      </c>
    </row>
    <row r="153" spans="1:5" ht="12.75">
      <c r="A153" s="19" t="s">
        <v>60</v>
      </c>
      <c r="B153" s="6" t="s">
        <v>341</v>
      </c>
      <c r="C153" s="6" t="s">
        <v>284</v>
      </c>
      <c r="D153" s="7">
        <v>0</v>
      </c>
      <c r="E153" s="7">
        <v>0</v>
      </c>
    </row>
    <row r="154" spans="1:5" ht="12.75">
      <c r="A154" s="19" t="s">
        <v>61</v>
      </c>
      <c r="B154" s="6" t="s">
        <v>340</v>
      </c>
      <c r="C154" s="6" t="s">
        <v>285</v>
      </c>
      <c r="D154" s="7">
        <v>496599</v>
      </c>
      <c r="E154" s="7">
        <v>496599</v>
      </c>
    </row>
    <row r="155" spans="1:5" ht="12.75">
      <c r="A155" s="19" t="s">
        <v>62</v>
      </c>
      <c r="B155" s="6" t="s">
        <v>339</v>
      </c>
      <c r="C155" s="6" t="s">
        <v>286</v>
      </c>
      <c r="D155" s="7">
        <v>0</v>
      </c>
      <c r="E155" s="7">
        <v>0</v>
      </c>
    </row>
    <row r="156" spans="1:5" ht="12.75">
      <c r="A156" s="19" t="s">
        <v>63</v>
      </c>
      <c r="B156" s="6" t="s">
        <v>338</v>
      </c>
      <c r="C156" s="6" t="s">
        <v>287</v>
      </c>
      <c r="D156" s="7">
        <v>0</v>
      </c>
      <c r="E156" s="7">
        <v>0</v>
      </c>
    </row>
    <row r="157" spans="1:5" ht="12.75">
      <c r="A157" s="19" t="s">
        <v>64</v>
      </c>
      <c r="B157" s="6" t="s">
        <v>337</v>
      </c>
      <c r="C157" s="6" t="s">
        <v>288</v>
      </c>
      <c r="D157" s="7">
        <v>0</v>
      </c>
      <c r="E157" s="7">
        <v>0</v>
      </c>
    </row>
    <row r="158" spans="1:5" ht="12.75">
      <c r="A158" s="19" t="s">
        <v>65</v>
      </c>
      <c r="B158" s="6" t="s">
        <v>336</v>
      </c>
      <c r="C158" s="6" t="s">
        <v>289</v>
      </c>
      <c r="D158" s="7">
        <v>0</v>
      </c>
      <c r="E158" s="7">
        <v>0</v>
      </c>
    </row>
    <row r="159" spans="1:5" ht="12.75">
      <c r="A159" s="19" t="s">
        <v>66</v>
      </c>
      <c r="B159" s="6" t="s">
        <v>1391</v>
      </c>
      <c r="C159" s="6" t="s">
        <v>290</v>
      </c>
      <c r="D159" s="7">
        <v>0</v>
      </c>
      <c r="E159" s="7">
        <v>0</v>
      </c>
    </row>
    <row r="160" spans="1:5" ht="12.75">
      <c r="A160" s="19" t="s">
        <v>67</v>
      </c>
      <c r="B160" s="6" t="s">
        <v>335</v>
      </c>
      <c r="C160" s="6" t="s">
        <v>291</v>
      </c>
      <c r="D160" s="7">
        <v>0</v>
      </c>
      <c r="E160" s="7">
        <v>0</v>
      </c>
    </row>
    <row r="161" spans="1:5" ht="12.75">
      <c r="A161" s="19" t="s">
        <v>68</v>
      </c>
      <c r="B161" s="6" t="s">
        <v>334</v>
      </c>
      <c r="C161" s="6" t="s">
        <v>1392</v>
      </c>
      <c r="D161" s="7">
        <v>470536</v>
      </c>
      <c r="E161" s="7">
        <v>1567635</v>
      </c>
    </row>
    <row r="162" spans="1:5" ht="12.75">
      <c r="A162" s="194" t="s">
        <v>69</v>
      </c>
      <c r="B162" s="195" t="s">
        <v>433</v>
      </c>
      <c r="C162" s="195" t="s">
        <v>292</v>
      </c>
      <c r="D162" s="196">
        <f>SUM(D149:D161)</f>
        <v>1569269</v>
      </c>
      <c r="E162" s="196">
        <f>SUM(E149:E161)</f>
        <v>2673778</v>
      </c>
    </row>
    <row r="163" spans="1:5" ht="12.75">
      <c r="A163" s="19" t="s">
        <v>70</v>
      </c>
      <c r="B163" s="6" t="s">
        <v>333</v>
      </c>
      <c r="C163" s="6" t="s">
        <v>293</v>
      </c>
      <c r="D163" s="7">
        <v>2362000</v>
      </c>
      <c r="E163" s="7">
        <v>2362000</v>
      </c>
    </row>
    <row r="164" spans="1:5" ht="12.75">
      <c r="A164" s="19" t="s">
        <v>71</v>
      </c>
      <c r="B164" s="6" t="s">
        <v>332</v>
      </c>
      <c r="C164" s="6" t="s">
        <v>294</v>
      </c>
      <c r="D164" s="7">
        <v>0</v>
      </c>
      <c r="E164" s="7">
        <v>0</v>
      </c>
    </row>
    <row r="165" spans="1:5" ht="12.75">
      <c r="A165" s="19" t="s">
        <v>72</v>
      </c>
      <c r="B165" s="6" t="s">
        <v>331</v>
      </c>
      <c r="C165" s="6" t="s">
        <v>295</v>
      </c>
      <c r="D165" s="7">
        <v>0</v>
      </c>
      <c r="E165" s="7">
        <v>0</v>
      </c>
    </row>
    <row r="166" spans="1:5" ht="12.75">
      <c r="A166" s="19" t="s">
        <v>73</v>
      </c>
      <c r="B166" s="6" t="s">
        <v>330</v>
      </c>
      <c r="C166" s="6" t="s">
        <v>296</v>
      </c>
      <c r="D166" s="7">
        <v>900000</v>
      </c>
      <c r="E166" s="7">
        <v>900000</v>
      </c>
    </row>
    <row r="167" spans="1:5" ht="12.75">
      <c r="A167" s="19" t="s">
        <v>74</v>
      </c>
      <c r="B167" s="6" t="s">
        <v>329</v>
      </c>
      <c r="C167" s="6" t="s">
        <v>297</v>
      </c>
      <c r="D167" s="7">
        <v>0</v>
      </c>
      <c r="E167" s="7">
        <v>0</v>
      </c>
    </row>
    <row r="168" spans="1:5" ht="12.75">
      <c r="A168" s="19" t="s">
        <v>75</v>
      </c>
      <c r="B168" s="6" t="s">
        <v>328</v>
      </c>
      <c r="C168" s="6" t="s">
        <v>298</v>
      </c>
      <c r="D168" s="7">
        <v>0</v>
      </c>
      <c r="E168" s="7">
        <v>0</v>
      </c>
    </row>
    <row r="169" spans="1:5" ht="12.75">
      <c r="A169" s="19" t="s">
        <v>76</v>
      </c>
      <c r="B169" s="6" t="s">
        <v>327</v>
      </c>
      <c r="C169" s="6" t="s">
        <v>299</v>
      </c>
      <c r="D169" s="7">
        <v>881000</v>
      </c>
      <c r="E169" s="7">
        <v>881000</v>
      </c>
    </row>
    <row r="170" spans="1:5" ht="12.75">
      <c r="A170" s="194" t="s">
        <v>77</v>
      </c>
      <c r="B170" s="195" t="s">
        <v>416</v>
      </c>
      <c r="C170" s="195" t="s">
        <v>300</v>
      </c>
      <c r="D170" s="196">
        <f>SUM(D163:D169)</f>
        <v>4143000</v>
      </c>
      <c r="E170" s="196">
        <f>SUM(E163:E169)</f>
        <v>4143000</v>
      </c>
    </row>
    <row r="171" spans="1:5" ht="12.75">
      <c r="A171" s="19" t="s">
        <v>78</v>
      </c>
      <c r="B171" s="6" t="s">
        <v>326</v>
      </c>
      <c r="C171" s="6" t="s">
        <v>301</v>
      </c>
      <c r="D171" s="7">
        <v>0</v>
      </c>
      <c r="E171" s="7">
        <v>0</v>
      </c>
    </row>
    <row r="172" spans="1:5" ht="12.75">
      <c r="A172" s="19" t="s">
        <v>79</v>
      </c>
      <c r="B172" s="6" t="s">
        <v>324</v>
      </c>
      <c r="C172" s="6" t="s">
        <v>302</v>
      </c>
      <c r="D172" s="7">
        <v>0</v>
      </c>
      <c r="E172" s="7">
        <v>0</v>
      </c>
    </row>
    <row r="173" spans="1:5" ht="12.75">
      <c r="A173" s="19" t="s">
        <v>80</v>
      </c>
      <c r="B173" s="6" t="s">
        <v>323</v>
      </c>
      <c r="C173" s="6" t="s">
        <v>303</v>
      </c>
      <c r="D173" s="7">
        <v>0</v>
      </c>
      <c r="E173" s="7">
        <v>0</v>
      </c>
    </row>
    <row r="174" spans="1:5" ht="12.75">
      <c r="A174" s="19" t="s">
        <v>81</v>
      </c>
      <c r="B174" s="6" t="s">
        <v>325</v>
      </c>
      <c r="C174" s="6" t="s">
        <v>304</v>
      </c>
      <c r="D174" s="7">
        <v>0</v>
      </c>
      <c r="E174" s="7">
        <v>0</v>
      </c>
    </row>
    <row r="175" spans="1:5" ht="12.75">
      <c r="A175" s="194" t="s">
        <v>82</v>
      </c>
      <c r="B175" s="195" t="s">
        <v>435</v>
      </c>
      <c r="C175" s="195" t="s">
        <v>305</v>
      </c>
      <c r="D175" s="196">
        <f>SUM(D171:D174)</f>
        <v>0</v>
      </c>
      <c r="E175" s="196">
        <f>SUM(E171:E174)</f>
        <v>0</v>
      </c>
    </row>
    <row r="176" spans="1:5" ht="17.25" customHeight="1">
      <c r="A176" s="19" t="s">
        <v>83</v>
      </c>
      <c r="B176" s="6" t="s">
        <v>1393</v>
      </c>
      <c r="C176" s="6" t="s">
        <v>1428</v>
      </c>
      <c r="D176" s="38">
        <v>0</v>
      </c>
      <c r="E176" s="38">
        <v>0</v>
      </c>
    </row>
    <row r="177" spans="1:5" ht="12.75">
      <c r="A177" s="19" t="s">
        <v>84</v>
      </c>
      <c r="B177" s="6" t="s">
        <v>1394</v>
      </c>
      <c r="C177" s="6" t="s">
        <v>1429</v>
      </c>
      <c r="D177" s="38">
        <v>0</v>
      </c>
      <c r="E177" s="38">
        <v>0</v>
      </c>
    </row>
    <row r="178" spans="1:5" ht="18" customHeight="1">
      <c r="A178" s="19" t="s">
        <v>85</v>
      </c>
      <c r="B178" s="6" t="s">
        <v>1395</v>
      </c>
      <c r="C178" s="6" t="s">
        <v>1430</v>
      </c>
      <c r="D178" s="38">
        <v>0</v>
      </c>
      <c r="E178" s="38">
        <v>0</v>
      </c>
    </row>
    <row r="179" spans="1:5" ht="12.75">
      <c r="A179" s="19" t="s">
        <v>86</v>
      </c>
      <c r="B179" s="6" t="s">
        <v>1396</v>
      </c>
      <c r="C179" s="6" t="s">
        <v>1431</v>
      </c>
      <c r="D179" s="38">
        <v>0</v>
      </c>
      <c r="E179" s="38">
        <v>0</v>
      </c>
    </row>
    <row r="180" spans="1:5" ht="16.5" customHeight="1">
      <c r="A180" s="19" t="s">
        <v>87</v>
      </c>
      <c r="B180" s="6" t="s">
        <v>1397</v>
      </c>
      <c r="C180" s="6" t="s">
        <v>1432</v>
      </c>
      <c r="D180" s="38">
        <v>0</v>
      </c>
      <c r="E180" s="38">
        <v>0</v>
      </c>
    </row>
    <row r="181" spans="1:5" ht="12.75">
      <c r="A181" s="19" t="s">
        <v>88</v>
      </c>
      <c r="B181" s="6" t="s">
        <v>1398</v>
      </c>
      <c r="C181" s="6" t="s">
        <v>1433</v>
      </c>
      <c r="D181" s="38">
        <v>0</v>
      </c>
      <c r="E181" s="38">
        <v>0</v>
      </c>
    </row>
    <row r="182" spans="1:5" ht="12.75">
      <c r="A182" s="19" t="s">
        <v>89</v>
      </c>
      <c r="B182" s="6" t="s">
        <v>1399</v>
      </c>
      <c r="C182" s="6" t="s">
        <v>1434</v>
      </c>
      <c r="D182" s="38">
        <v>0</v>
      </c>
      <c r="E182" s="38">
        <v>0</v>
      </c>
    </row>
    <row r="183" spans="1:5" ht="12.75">
      <c r="A183" s="19" t="s">
        <v>90</v>
      </c>
      <c r="B183" s="6" t="s">
        <v>1400</v>
      </c>
      <c r="C183" s="6" t="s">
        <v>1435</v>
      </c>
      <c r="D183" s="38">
        <v>0</v>
      </c>
      <c r="E183" s="38">
        <v>0</v>
      </c>
    </row>
    <row r="184" spans="1:5" ht="12.75">
      <c r="A184" s="19" t="s">
        <v>91</v>
      </c>
      <c r="B184" s="6" t="s">
        <v>1401</v>
      </c>
      <c r="C184" s="6" t="s">
        <v>1436</v>
      </c>
      <c r="D184" s="38">
        <v>0</v>
      </c>
      <c r="E184" s="38">
        <v>0</v>
      </c>
    </row>
    <row r="185" spans="1:5" ht="12.75">
      <c r="A185" s="194" t="s">
        <v>92</v>
      </c>
      <c r="B185" s="195" t="s">
        <v>418</v>
      </c>
      <c r="C185" s="195" t="s">
        <v>306</v>
      </c>
      <c r="D185" s="196">
        <v>0</v>
      </c>
      <c r="E185" s="196">
        <v>0</v>
      </c>
    </row>
    <row r="186" spans="1:5" ht="12.75">
      <c r="A186" s="194" t="s">
        <v>93</v>
      </c>
      <c r="B186" s="195" t="s">
        <v>409</v>
      </c>
      <c r="C186" s="195" t="s">
        <v>307</v>
      </c>
      <c r="D186" s="196">
        <f>D113+D114+D139+D148+D162+D170+D175+D185</f>
        <v>36032296</v>
      </c>
      <c r="E186" s="196">
        <f>E113+E114+E139+E148+E162+E170+E175+E185</f>
        <v>37754633</v>
      </c>
    </row>
    <row r="187" spans="1:5" ht="12.75">
      <c r="A187" s="19" t="s">
        <v>94</v>
      </c>
      <c r="B187" s="6" t="s">
        <v>1402</v>
      </c>
      <c r="C187" s="193" t="s">
        <v>308</v>
      </c>
      <c r="D187" s="7">
        <v>0</v>
      </c>
      <c r="E187" s="7">
        <v>0</v>
      </c>
    </row>
    <row r="188" spans="1:5" ht="12.75">
      <c r="A188" s="19" t="s">
        <v>95</v>
      </c>
      <c r="B188" s="6" t="s">
        <v>1403</v>
      </c>
      <c r="C188" s="193" t="s">
        <v>309</v>
      </c>
      <c r="D188" s="7">
        <v>0</v>
      </c>
      <c r="E188" s="7">
        <v>0</v>
      </c>
    </row>
    <row r="189" spans="1:5" ht="12.75">
      <c r="A189" s="19" t="s">
        <v>96</v>
      </c>
      <c r="B189" s="6" t="s">
        <v>1404</v>
      </c>
      <c r="C189" s="193" t="s">
        <v>1419</v>
      </c>
      <c r="D189" s="7">
        <v>0</v>
      </c>
      <c r="E189" s="7">
        <v>0</v>
      </c>
    </row>
    <row r="190" spans="1:5" ht="12.75">
      <c r="A190" s="19" t="s">
        <v>97</v>
      </c>
      <c r="B190" s="6" t="s">
        <v>322</v>
      </c>
      <c r="C190" s="193" t="s">
        <v>310</v>
      </c>
      <c r="D190" s="7">
        <v>703428</v>
      </c>
      <c r="E190" s="7">
        <v>703428</v>
      </c>
    </row>
    <row r="191" spans="1:5" ht="12.75">
      <c r="A191" s="19" t="s">
        <v>98</v>
      </c>
      <c r="B191" s="6" t="s">
        <v>1405</v>
      </c>
      <c r="C191" s="193" t="s">
        <v>311</v>
      </c>
      <c r="D191" s="7">
        <v>0</v>
      </c>
      <c r="E191" s="7">
        <v>0</v>
      </c>
    </row>
    <row r="192" spans="1:5" ht="12.75">
      <c r="A192" s="19" t="s">
        <v>99</v>
      </c>
      <c r="B192" s="6" t="s">
        <v>1406</v>
      </c>
      <c r="C192" s="193" t="s">
        <v>312</v>
      </c>
      <c r="D192" s="7">
        <v>0</v>
      </c>
      <c r="E192" s="7">
        <v>0</v>
      </c>
    </row>
    <row r="193" spans="1:5" ht="12.75">
      <c r="A193" s="19" t="s">
        <v>100</v>
      </c>
      <c r="B193" s="6" t="s">
        <v>1407</v>
      </c>
      <c r="C193" s="193" t="s">
        <v>313</v>
      </c>
      <c r="D193" s="7">
        <v>0</v>
      </c>
      <c r="E193" s="7">
        <v>0</v>
      </c>
    </row>
    <row r="194" spans="1:5" ht="12.75">
      <c r="A194" s="19" t="s">
        <v>101</v>
      </c>
      <c r="B194" s="6" t="s">
        <v>1408</v>
      </c>
      <c r="C194" s="193" t="s">
        <v>1420</v>
      </c>
      <c r="D194" s="7">
        <v>0</v>
      </c>
      <c r="E194" s="7">
        <v>0</v>
      </c>
    </row>
    <row r="195" spans="1:5" ht="12.75">
      <c r="A195" s="19" t="s">
        <v>102</v>
      </c>
      <c r="B195" s="6" t="s">
        <v>1409</v>
      </c>
      <c r="C195" s="193" t="s">
        <v>1421</v>
      </c>
      <c r="D195" s="7">
        <v>0</v>
      </c>
      <c r="E195" s="7">
        <v>0</v>
      </c>
    </row>
    <row r="196" spans="1:5" ht="12.75">
      <c r="A196" s="19" t="s">
        <v>103</v>
      </c>
      <c r="B196" s="6" t="s">
        <v>1410</v>
      </c>
      <c r="C196" s="193" t="s">
        <v>314</v>
      </c>
      <c r="D196" s="7">
        <v>0</v>
      </c>
      <c r="E196" s="7">
        <v>0</v>
      </c>
    </row>
    <row r="197" spans="1:5" ht="12.75">
      <c r="A197" s="19" t="s">
        <v>104</v>
      </c>
      <c r="B197" s="6" t="s">
        <v>1411</v>
      </c>
      <c r="C197" s="193" t="s">
        <v>1422</v>
      </c>
      <c r="D197" s="7">
        <v>0</v>
      </c>
      <c r="E197" s="7">
        <v>0</v>
      </c>
    </row>
    <row r="198" spans="1:5" ht="12.75">
      <c r="A198" s="19" t="s">
        <v>105</v>
      </c>
      <c r="B198" s="6" t="s">
        <v>1412</v>
      </c>
      <c r="C198" s="193" t="s">
        <v>1423</v>
      </c>
      <c r="D198" s="7">
        <v>0</v>
      </c>
      <c r="E198" s="7">
        <v>0</v>
      </c>
    </row>
    <row r="199" spans="1:5" ht="12.75">
      <c r="A199" s="19" t="s">
        <v>106</v>
      </c>
      <c r="B199" s="6" t="s">
        <v>1413</v>
      </c>
      <c r="C199" s="193" t="s">
        <v>1424</v>
      </c>
      <c r="D199" s="7">
        <v>0</v>
      </c>
      <c r="E199" s="7">
        <v>0</v>
      </c>
    </row>
    <row r="200" spans="1:5" ht="12.75">
      <c r="A200" s="19" t="s">
        <v>107</v>
      </c>
      <c r="B200" s="6" t="s">
        <v>1414</v>
      </c>
      <c r="C200" s="193" t="s">
        <v>1424</v>
      </c>
      <c r="D200" s="7">
        <v>0</v>
      </c>
      <c r="E200" s="7">
        <v>0</v>
      </c>
    </row>
    <row r="201" spans="1:5" ht="12.75">
      <c r="A201" s="19" t="s">
        <v>108</v>
      </c>
      <c r="B201" s="6" t="s">
        <v>1415</v>
      </c>
      <c r="C201" s="193" t="s">
        <v>1425</v>
      </c>
      <c r="D201" s="7">
        <v>0</v>
      </c>
      <c r="E201" s="7">
        <v>0</v>
      </c>
    </row>
    <row r="202" spans="1:5" ht="12.75">
      <c r="A202" s="19" t="s">
        <v>109</v>
      </c>
      <c r="B202" s="6" t="s">
        <v>1416</v>
      </c>
      <c r="C202" s="193" t="s">
        <v>1426</v>
      </c>
      <c r="D202" s="7">
        <v>0</v>
      </c>
      <c r="E202" s="7">
        <v>0</v>
      </c>
    </row>
    <row r="203" spans="1:5" ht="12.75">
      <c r="A203" s="19" t="s">
        <v>110</v>
      </c>
      <c r="B203" s="6" t="s">
        <v>1417</v>
      </c>
      <c r="C203" s="193" t="s">
        <v>315</v>
      </c>
      <c r="D203" s="7">
        <v>0</v>
      </c>
      <c r="E203" s="7">
        <v>0</v>
      </c>
    </row>
    <row r="204" spans="1:5" ht="12.75">
      <c r="A204" s="19" t="s">
        <v>111</v>
      </c>
      <c r="B204" s="6" t="s">
        <v>321</v>
      </c>
      <c r="C204" s="193" t="s">
        <v>316</v>
      </c>
      <c r="D204" s="7">
        <v>0</v>
      </c>
      <c r="E204" s="7">
        <v>0</v>
      </c>
    </row>
    <row r="205" spans="1:5" ht="12.75">
      <c r="A205" s="19" t="s">
        <v>112</v>
      </c>
      <c r="B205" s="6" t="s">
        <v>1418</v>
      </c>
      <c r="C205" s="193" t="s">
        <v>1427</v>
      </c>
      <c r="D205" s="7">
        <v>0</v>
      </c>
      <c r="E205" s="7">
        <v>0</v>
      </c>
    </row>
    <row r="206" spans="1:5" ht="12.75">
      <c r="A206" s="194" t="s">
        <v>113</v>
      </c>
      <c r="B206" s="195" t="s">
        <v>412</v>
      </c>
      <c r="C206" s="195" t="s">
        <v>317</v>
      </c>
      <c r="D206" s="196">
        <v>703428</v>
      </c>
      <c r="E206" s="196">
        <v>703428</v>
      </c>
    </row>
    <row r="207" spans="1:5" ht="12.75">
      <c r="A207" s="194"/>
      <c r="B207" s="195" t="s">
        <v>1275</v>
      </c>
      <c r="C207" s="195"/>
      <c r="D207" s="196">
        <f>D206+D186</f>
        <v>36735724</v>
      </c>
      <c r="E207" s="196">
        <f>E206+E186</f>
        <v>38458061</v>
      </c>
    </row>
  </sheetData>
  <sheetProtection/>
  <mergeCells count="13">
    <mergeCell ref="A87:D87"/>
    <mergeCell ref="A90:D90"/>
    <mergeCell ref="A91:D91"/>
    <mergeCell ref="A93:A94"/>
    <mergeCell ref="C93:C94"/>
    <mergeCell ref="A88:D88"/>
    <mergeCell ref="A92:D92"/>
    <mergeCell ref="A3:D3"/>
    <mergeCell ref="A5:D5"/>
    <mergeCell ref="A6:D6"/>
    <mergeCell ref="A8:A9"/>
    <mergeCell ref="C8:C9"/>
    <mergeCell ref="A7:D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az 1/2017.(II.23.) önkormányzati rendelethez</oddHeader>
    <oddFooter>&amp;C&amp;P. oldal</oddFoot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.00390625" style="0" bestFit="1" customWidth="1"/>
    <col min="2" max="2" width="42.625" style="0" customWidth="1"/>
    <col min="3" max="4" width="13.125" style="0" customWidth="1"/>
    <col min="5" max="5" width="40.25390625" style="0" customWidth="1"/>
    <col min="6" max="7" width="12.625" style="0" customWidth="1"/>
  </cols>
  <sheetData>
    <row r="3" spans="1:6" ht="12.75">
      <c r="A3" s="243" t="s">
        <v>1831</v>
      </c>
      <c r="B3" s="243"/>
      <c r="C3" s="243"/>
      <c r="D3" s="243"/>
      <c r="E3" s="243"/>
      <c r="F3" s="243"/>
    </row>
    <row r="4" spans="1:6" ht="15.75">
      <c r="A4" s="240" t="s">
        <v>1817</v>
      </c>
      <c r="B4" s="240"/>
      <c r="C4" s="240"/>
      <c r="D4" s="240"/>
      <c r="E4" s="240"/>
      <c r="F4" s="240"/>
    </row>
    <row r="5" spans="1:6" ht="12.75">
      <c r="A5" s="241" t="s">
        <v>461</v>
      </c>
      <c r="B5" s="241"/>
      <c r="C5" s="241"/>
      <c r="D5" s="241"/>
      <c r="E5" s="241"/>
      <c r="F5" s="241"/>
    </row>
    <row r="6" spans="1:6" ht="12.75">
      <c r="A6" s="243" t="s">
        <v>1467</v>
      </c>
      <c r="B6" s="243"/>
      <c r="C6" s="243"/>
      <c r="D6" s="243"/>
      <c r="E6" s="243"/>
      <c r="F6" s="243"/>
    </row>
    <row r="7" spans="1:7" ht="12.75">
      <c r="A7" s="246" t="s">
        <v>423</v>
      </c>
      <c r="B7" s="244" t="s">
        <v>151</v>
      </c>
      <c r="C7" s="245"/>
      <c r="D7" s="232"/>
      <c r="E7" s="244" t="s">
        <v>421</v>
      </c>
      <c r="F7" s="245"/>
      <c r="G7" s="249"/>
    </row>
    <row r="8" spans="1:7" ht="12.75">
      <c r="A8" s="247"/>
      <c r="B8" s="246" t="s">
        <v>150</v>
      </c>
      <c r="C8" s="199" t="s">
        <v>422</v>
      </c>
      <c r="D8" s="199" t="s">
        <v>422</v>
      </c>
      <c r="E8" s="238" t="s">
        <v>150</v>
      </c>
      <c r="F8" s="27" t="s">
        <v>422</v>
      </c>
      <c r="G8" s="27" t="s">
        <v>422</v>
      </c>
    </row>
    <row r="9" spans="1:7" ht="12.75">
      <c r="A9" s="248"/>
      <c r="B9" s="248"/>
      <c r="C9" s="5" t="s">
        <v>149</v>
      </c>
      <c r="D9" s="5" t="s">
        <v>1829</v>
      </c>
      <c r="E9" s="238"/>
      <c r="F9" s="5" t="s">
        <v>149</v>
      </c>
      <c r="G9" s="5" t="s">
        <v>1829</v>
      </c>
    </row>
    <row r="10" spans="1:7" ht="13.5" customHeight="1">
      <c r="A10" s="19" t="s">
        <v>1</v>
      </c>
      <c r="B10" s="6" t="s">
        <v>389</v>
      </c>
      <c r="C10" s="7">
        <f>1!D22</f>
        <v>21107606</v>
      </c>
      <c r="D10" s="7">
        <f>1!E22</f>
        <v>22872606</v>
      </c>
      <c r="E10" s="6" t="s">
        <v>403</v>
      </c>
      <c r="F10" s="7">
        <f>1!D113</f>
        <v>9089584</v>
      </c>
      <c r="G10" s="7">
        <f>1!E113</f>
        <v>9132071</v>
      </c>
    </row>
    <row r="11" spans="1:7" ht="13.5" customHeight="1">
      <c r="A11" s="19" t="s">
        <v>2</v>
      </c>
      <c r="B11" s="6" t="s">
        <v>399</v>
      </c>
      <c r="C11" s="7">
        <f>1!D35</f>
        <v>599694</v>
      </c>
      <c r="D11" s="7">
        <f>1!E35</f>
        <v>599694</v>
      </c>
      <c r="E11" s="6" t="s">
        <v>405</v>
      </c>
      <c r="F11" s="7">
        <f>1!D114</f>
        <v>1575219</v>
      </c>
      <c r="G11" s="7">
        <f>1!E114</f>
        <v>1575219</v>
      </c>
    </row>
    <row r="12" spans="1:7" ht="12.75">
      <c r="A12" s="19" t="s">
        <v>3</v>
      </c>
      <c r="B12" s="6" t="s">
        <v>400</v>
      </c>
      <c r="C12" s="7">
        <f>1!D47</f>
        <v>1043690</v>
      </c>
      <c r="D12" s="7">
        <f>1!E47</f>
        <v>1053140</v>
      </c>
      <c r="E12" s="8" t="s">
        <v>406</v>
      </c>
      <c r="F12" s="7">
        <f>1!D139</f>
        <v>19235224</v>
      </c>
      <c r="G12" s="7">
        <f>1!E139</f>
        <v>19810565</v>
      </c>
    </row>
    <row r="13" spans="1:7" ht="12.75">
      <c r="A13" s="19" t="s">
        <v>4</v>
      </c>
      <c r="B13" s="6" t="s">
        <v>401</v>
      </c>
      <c r="C13" s="7">
        <f>1!D59</f>
        <v>0</v>
      </c>
      <c r="D13" s="7">
        <f>1!E59</f>
        <v>0</v>
      </c>
      <c r="E13" s="8" t="s">
        <v>407</v>
      </c>
      <c r="F13" s="7">
        <f>1!D148</f>
        <v>420000</v>
      </c>
      <c r="G13" s="7">
        <f>1!E148</f>
        <v>420000</v>
      </c>
    </row>
    <row r="14" spans="1:7" ht="12.75">
      <c r="A14" s="19" t="s">
        <v>7</v>
      </c>
      <c r="B14" s="9"/>
      <c r="C14" s="7"/>
      <c r="D14" s="7"/>
      <c r="E14" s="8" t="s">
        <v>408</v>
      </c>
      <c r="F14" s="24">
        <f>1!D162</f>
        <v>1569269</v>
      </c>
      <c r="G14" s="24">
        <f>1!E162</f>
        <v>2673778</v>
      </c>
    </row>
    <row r="15" spans="1:7" ht="12.75">
      <c r="A15" s="19" t="s">
        <v>8</v>
      </c>
      <c r="B15" s="9" t="s">
        <v>410</v>
      </c>
      <c r="C15" s="20">
        <f>C10+C11+C12+C13</f>
        <v>22750990</v>
      </c>
      <c r="D15" s="20">
        <f>D10+D11+D12+D13</f>
        <v>24525440</v>
      </c>
      <c r="E15" s="9" t="s">
        <v>411</v>
      </c>
      <c r="F15" s="32">
        <f>SUM(F10:F14)</f>
        <v>31889296</v>
      </c>
      <c r="G15" s="32">
        <f>SUM(G10:G14)</f>
        <v>33611633</v>
      </c>
    </row>
    <row r="16" spans="1:7" ht="12.75">
      <c r="A16" s="19" t="s">
        <v>9</v>
      </c>
      <c r="B16" s="9" t="s">
        <v>318</v>
      </c>
      <c r="C16" s="20">
        <f>1!D84</f>
        <v>13984734</v>
      </c>
      <c r="D16" s="20">
        <f>1!E84</f>
        <v>13932621</v>
      </c>
      <c r="E16" s="9" t="s">
        <v>412</v>
      </c>
      <c r="F16" s="32">
        <f>1!D206</f>
        <v>703428</v>
      </c>
      <c r="G16" s="32">
        <f>1!E206</f>
        <v>703428</v>
      </c>
    </row>
    <row r="17" spans="1:7" ht="12.75">
      <c r="A17" s="19" t="s">
        <v>10</v>
      </c>
      <c r="B17" s="9" t="s">
        <v>413</v>
      </c>
      <c r="C17" s="20">
        <f>C15+C16</f>
        <v>36735724</v>
      </c>
      <c r="D17" s="20">
        <f>D15+D16</f>
        <v>38458061</v>
      </c>
      <c r="E17" s="9" t="s">
        <v>462</v>
      </c>
      <c r="F17" s="32">
        <f>F15+F16</f>
        <v>32592724</v>
      </c>
      <c r="G17" s="32">
        <f>G15+G16</f>
        <v>34315061</v>
      </c>
    </row>
    <row r="18" spans="1:7" ht="12.75">
      <c r="A18" s="21"/>
      <c r="B18" s="10"/>
      <c r="C18" s="11"/>
      <c r="D18" s="11"/>
      <c r="E18" s="10"/>
      <c r="F18" s="12"/>
      <c r="G18" s="12"/>
    </row>
    <row r="19" spans="1:5" ht="12.75">
      <c r="A19" s="25"/>
      <c r="B19" s="1"/>
      <c r="C19" s="3"/>
      <c r="D19" s="3"/>
      <c r="E19" s="1"/>
    </row>
    <row r="20" spans="1:6" ht="15.75">
      <c r="A20" s="240" t="s">
        <v>1817</v>
      </c>
      <c r="B20" s="240"/>
      <c r="C20" s="240"/>
      <c r="D20" s="240"/>
      <c r="E20" s="240"/>
      <c r="F20" s="240"/>
    </row>
    <row r="21" spans="1:6" ht="12.75">
      <c r="A21" s="241" t="s">
        <v>463</v>
      </c>
      <c r="B21" s="241"/>
      <c r="C21" s="241"/>
      <c r="D21" s="241"/>
      <c r="E21" s="241"/>
      <c r="F21" s="241"/>
    </row>
    <row r="22" spans="1:7" ht="12.75">
      <c r="A22" s="4"/>
      <c r="B22" s="4"/>
      <c r="C22" s="4"/>
      <c r="D22" s="4"/>
      <c r="E22" s="4"/>
      <c r="F22" s="4"/>
      <c r="G22" s="4"/>
    </row>
    <row r="23" spans="1:6" ht="12.75">
      <c r="A23" s="238" t="s">
        <v>423</v>
      </c>
      <c r="B23" s="238" t="s">
        <v>151</v>
      </c>
      <c r="C23" s="238"/>
      <c r="D23" s="27"/>
      <c r="E23" s="238" t="s">
        <v>421</v>
      </c>
      <c r="F23" s="238"/>
    </row>
    <row r="24" spans="1:7" ht="12.75">
      <c r="A24" s="242"/>
      <c r="B24" s="238" t="s">
        <v>150</v>
      </c>
      <c r="C24" s="27" t="s">
        <v>422</v>
      </c>
      <c r="D24" s="27" t="s">
        <v>422</v>
      </c>
      <c r="E24" s="238" t="s">
        <v>150</v>
      </c>
      <c r="F24" s="27" t="s">
        <v>422</v>
      </c>
      <c r="G24" s="27" t="s">
        <v>422</v>
      </c>
    </row>
    <row r="25" spans="1:7" ht="12.75">
      <c r="A25" s="242"/>
      <c r="B25" s="238"/>
      <c r="C25" s="5" t="s">
        <v>149</v>
      </c>
      <c r="D25" s="5" t="s">
        <v>1829</v>
      </c>
      <c r="E25" s="238"/>
      <c r="F25" s="5" t="s">
        <v>149</v>
      </c>
      <c r="G25" s="5" t="s">
        <v>1829</v>
      </c>
    </row>
    <row r="26" spans="1:7" ht="25.5">
      <c r="A26" s="19" t="s">
        <v>1</v>
      </c>
      <c r="B26" s="6" t="s">
        <v>415</v>
      </c>
      <c r="C26" s="7">
        <f>1!D28</f>
        <v>0</v>
      </c>
      <c r="D26" s="7">
        <f>1!E28</f>
        <v>0</v>
      </c>
      <c r="E26" s="8" t="s">
        <v>416</v>
      </c>
      <c r="F26" s="7">
        <f>1!D170</f>
        <v>4143000</v>
      </c>
      <c r="G26" s="7">
        <f>1!E170</f>
        <v>4143000</v>
      </c>
    </row>
    <row r="27" spans="1:7" ht="12.75">
      <c r="A27" s="19" t="s">
        <v>2</v>
      </c>
      <c r="B27" s="6" t="s">
        <v>414</v>
      </c>
      <c r="C27" s="7">
        <f>1!D53</f>
        <v>0</v>
      </c>
      <c r="D27" s="7">
        <f>1!E53</f>
        <v>0</v>
      </c>
      <c r="E27" s="8" t="s">
        <v>417</v>
      </c>
      <c r="F27" s="7">
        <f>1!D175</f>
        <v>0</v>
      </c>
      <c r="G27" s="7">
        <f>1!E175</f>
        <v>0</v>
      </c>
    </row>
    <row r="28" spans="1:7" ht="12.75">
      <c r="A28" s="19" t="s">
        <v>3</v>
      </c>
      <c r="B28" s="6" t="s">
        <v>402</v>
      </c>
      <c r="C28" s="7">
        <f>1!D65</f>
        <v>0</v>
      </c>
      <c r="D28" s="7">
        <f>1!E65</f>
        <v>0</v>
      </c>
      <c r="E28" s="8" t="s">
        <v>418</v>
      </c>
      <c r="F28" s="7">
        <f>1!D185</f>
        <v>0</v>
      </c>
      <c r="G28" s="7">
        <f>1!E185</f>
        <v>0</v>
      </c>
    </row>
    <row r="29" spans="1:7" ht="12.75">
      <c r="A29" s="19" t="s">
        <v>4</v>
      </c>
      <c r="B29" s="9" t="s">
        <v>419</v>
      </c>
      <c r="C29" s="20">
        <f>SUM(C26:C28)</f>
        <v>0</v>
      </c>
      <c r="D29" s="20">
        <f>SUM(D26:D28)</f>
        <v>0</v>
      </c>
      <c r="E29" s="9" t="s">
        <v>420</v>
      </c>
      <c r="F29" s="20">
        <f>SUM(F26:F28)</f>
        <v>4143000</v>
      </c>
      <c r="G29" s="20">
        <f>SUM(G26:G28)</f>
        <v>4143000</v>
      </c>
    </row>
    <row r="30" spans="1:7" ht="12.75">
      <c r="A30" s="19" t="s">
        <v>8</v>
      </c>
      <c r="B30" s="9" t="s">
        <v>466</v>
      </c>
      <c r="C30" s="20">
        <f>C29</f>
        <v>0</v>
      </c>
      <c r="D30" s="20">
        <f>D29</f>
        <v>0</v>
      </c>
      <c r="E30" s="9" t="s">
        <v>467</v>
      </c>
      <c r="F30" s="20">
        <f>F29</f>
        <v>4143000</v>
      </c>
      <c r="G30" s="20">
        <f>G29</f>
        <v>4143000</v>
      </c>
    </row>
    <row r="31" spans="1:4" ht="12.75">
      <c r="A31" s="25"/>
      <c r="B31" s="2"/>
      <c r="C31" s="26"/>
      <c r="D31" s="26"/>
    </row>
    <row r="32" spans="1:4" ht="12.75">
      <c r="A32" s="25"/>
      <c r="B32" s="2"/>
      <c r="C32" s="26"/>
      <c r="D32" s="26"/>
    </row>
    <row r="33" spans="1:4" ht="12.75">
      <c r="A33" s="25"/>
      <c r="B33" s="1"/>
      <c r="C33" s="3"/>
      <c r="D33" s="3"/>
    </row>
    <row r="34" spans="1:4" ht="12.75">
      <c r="A34" s="25"/>
      <c r="B34" s="1"/>
      <c r="C34" s="3"/>
      <c r="D34" s="3"/>
    </row>
    <row r="35" spans="1:4" ht="12.75">
      <c r="A35" s="25"/>
      <c r="B35" s="2"/>
      <c r="C35" s="26"/>
      <c r="D35" s="26"/>
    </row>
    <row r="36" spans="1:4" ht="12.75">
      <c r="A36" s="25"/>
      <c r="B36" s="1"/>
      <c r="C36" s="3"/>
      <c r="D36" s="3"/>
    </row>
    <row r="37" spans="1:4" ht="12.75">
      <c r="A37" s="25"/>
      <c r="B37" s="1"/>
      <c r="C37" s="3"/>
      <c r="D37" s="3"/>
    </row>
    <row r="38" spans="1:4" ht="12.75">
      <c r="A38" s="25"/>
      <c r="B38" s="2"/>
      <c r="C38" s="26"/>
      <c r="D38" s="26"/>
    </row>
    <row r="39" spans="1:4" ht="12.75">
      <c r="A39" s="25"/>
      <c r="B39" s="1"/>
      <c r="C39" s="3"/>
      <c r="D39" s="3"/>
    </row>
    <row r="40" spans="1:4" ht="12.75">
      <c r="A40" s="25"/>
      <c r="B40" s="1"/>
      <c r="C40" s="3"/>
      <c r="D40" s="3"/>
    </row>
    <row r="41" spans="1:4" ht="12.75">
      <c r="A41" s="25"/>
      <c r="B41" s="1"/>
      <c r="C41" s="3"/>
      <c r="D41" s="3"/>
    </row>
    <row r="42" spans="1:4" ht="12.75">
      <c r="A42" s="25"/>
      <c r="B42" s="1"/>
      <c r="C42" s="3"/>
      <c r="D42" s="3"/>
    </row>
    <row r="43" spans="1:4" ht="12.75">
      <c r="A43" s="25"/>
      <c r="B43" s="2"/>
      <c r="C43" s="26"/>
      <c r="D43" s="26"/>
    </row>
  </sheetData>
  <sheetProtection/>
  <mergeCells count="16">
    <mergeCell ref="A3:F3"/>
    <mergeCell ref="A4:F4"/>
    <mergeCell ref="A5:F5"/>
    <mergeCell ref="B7:C7"/>
    <mergeCell ref="A7:A9"/>
    <mergeCell ref="B8:B9"/>
    <mergeCell ref="A6:F6"/>
    <mergeCell ref="E8:E9"/>
    <mergeCell ref="E7:G7"/>
    <mergeCell ref="A20:F20"/>
    <mergeCell ref="A21:F21"/>
    <mergeCell ref="A23:A25"/>
    <mergeCell ref="B23:C23"/>
    <mergeCell ref="E23:F23"/>
    <mergeCell ref="B24:B25"/>
    <mergeCell ref="E24:E25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125" style="0" bestFit="1" customWidth="1"/>
    <col min="4" max="4" width="13.75390625" style="0" customWidth="1"/>
    <col min="5" max="5" width="13.25390625" style="0" bestFit="1" customWidth="1"/>
    <col min="6" max="6" width="14.875" style="0" customWidth="1"/>
    <col min="7" max="7" width="10.625" style="0" customWidth="1"/>
  </cols>
  <sheetData>
    <row r="1" spans="1:7" ht="12.75">
      <c r="A1" s="235" t="s">
        <v>1832</v>
      </c>
      <c r="B1" s="235"/>
      <c r="C1" s="235"/>
      <c r="D1" s="235"/>
      <c r="E1" s="235"/>
      <c r="F1" s="235"/>
      <c r="G1" s="235"/>
    </row>
    <row r="2" spans="1:7" ht="12.75">
      <c r="A2" s="18"/>
      <c r="B2" s="18"/>
      <c r="C2" s="18"/>
      <c r="D2" s="18"/>
      <c r="E2" s="18"/>
      <c r="F2" s="18"/>
      <c r="G2" s="18"/>
    </row>
    <row r="3" spans="1:7" ht="15.75">
      <c r="A3" s="236" t="s">
        <v>1817</v>
      </c>
      <c r="B3" s="236"/>
      <c r="C3" s="236"/>
      <c r="D3" s="236"/>
      <c r="E3" s="236"/>
      <c r="F3" s="236"/>
      <c r="G3" s="236"/>
    </row>
    <row r="4" spans="1:7" ht="12.75">
      <c r="A4" s="237" t="s">
        <v>1807</v>
      </c>
      <c r="B4" s="237"/>
      <c r="C4" s="237"/>
      <c r="D4" s="237"/>
      <c r="E4" s="237"/>
      <c r="F4" s="237"/>
      <c r="G4" s="237"/>
    </row>
    <row r="5" spans="1:7" ht="12.75">
      <c r="A5" s="250" t="s">
        <v>1467</v>
      </c>
      <c r="B5" s="250"/>
      <c r="C5" s="250"/>
      <c r="D5" s="250"/>
      <c r="E5" s="250"/>
      <c r="F5" s="250"/>
      <c r="G5" s="250"/>
    </row>
    <row r="6" spans="1:7" ht="12.75">
      <c r="A6" s="251" t="s">
        <v>423</v>
      </c>
      <c r="B6" s="27" t="s">
        <v>470</v>
      </c>
      <c r="C6" s="238" t="s">
        <v>152</v>
      </c>
      <c r="D6" s="238" t="s">
        <v>1830</v>
      </c>
      <c r="E6" s="238"/>
      <c r="F6" s="238"/>
      <c r="G6" s="238"/>
    </row>
    <row r="7" spans="1:7" ht="22.5">
      <c r="A7" s="251"/>
      <c r="B7" s="27" t="s">
        <v>150</v>
      </c>
      <c r="C7" s="242"/>
      <c r="D7" s="29" t="s">
        <v>469</v>
      </c>
      <c r="E7" s="29" t="s">
        <v>468</v>
      </c>
      <c r="F7" s="29" t="s">
        <v>472</v>
      </c>
      <c r="G7" s="29" t="s">
        <v>424</v>
      </c>
    </row>
    <row r="8" spans="1:7" ht="12.75">
      <c r="A8" s="30" t="s">
        <v>1</v>
      </c>
      <c r="B8" s="6" t="s">
        <v>389</v>
      </c>
      <c r="C8" s="6" t="s">
        <v>137</v>
      </c>
      <c r="D8" s="7">
        <v>22872606</v>
      </c>
      <c r="E8" s="7">
        <v>0</v>
      </c>
      <c r="F8" s="7">
        <v>0</v>
      </c>
      <c r="G8" s="24">
        <f>D8+E8+F8</f>
        <v>22872606</v>
      </c>
    </row>
    <row r="9" spans="1:7" ht="12.75">
      <c r="A9" s="30" t="s">
        <v>2</v>
      </c>
      <c r="B9" s="6" t="s">
        <v>391</v>
      </c>
      <c r="C9" s="6" t="s">
        <v>155</v>
      </c>
      <c r="D9" s="7">
        <v>0</v>
      </c>
      <c r="E9" s="7">
        <v>0</v>
      </c>
      <c r="F9" s="7"/>
      <c r="G9" s="24">
        <f aca="true" t="shared" si="0" ref="G9:G17">D9+E9+F9</f>
        <v>0</v>
      </c>
    </row>
    <row r="10" spans="1:7" ht="12.75">
      <c r="A10" s="30" t="s">
        <v>3</v>
      </c>
      <c r="B10" s="6" t="s">
        <v>429</v>
      </c>
      <c r="C10" s="6" t="s">
        <v>160</v>
      </c>
      <c r="D10" s="7">
        <v>69694</v>
      </c>
      <c r="E10" s="7">
        <v>530000</v>
      </c>
      <c r="F10" s="7"/>
      <c r="G10" s="24">
        <f t="shared" si="0"/>
        <v>599694</v>
      </c>
    </row>
    <row r="11" spans="1:7" ht="12.75">
      <c r="A11" s="30" t="s">
        <v>4</v>
      </c>
      <c r="B11" s="6" t="s">
        <v>430</v>
      </c>
      <c r="C11" s="6" t="s">
        <v>173</v>
      </c>
      <c r="D11" s="7">
        <v>296180</v>
      </c>
      <c r="E11" s="7">
        <v>756960</v>
      </c>
      <c r="F11" s="7"/>
      <c r="G11" s="24">
        <f t="shared" si="0"/>
        <v>1053140</v>
      </c>
    </row>
    <row r="12" spans="1:7" ht="12.75">
      <c r="A12" s="30" t="s">
        <v>7</v>
      </c>
      <c r="B12" s="6" t="s">
        <v>414</v>
      </c>
      <c r="C12" s="6" t="s">
        <v>202</v>
      </c>
      <c r="D12" s="7">
        <v>0</v>
      </c>
      <c r="E12" s="7">
        <v>0</v>
      </c>
      <c r="F12" s="7"/>
      <c r="G12" s="24">
        <f t="shared" si="0"/>
        <v>0</v>
      </c>
    </row>
    <row r="13" spans="1:7" ht="12.75">
      <c r="A13" s="30" t="s">
        <v>8</v>
      </c>
      <c r="B13" s="6" t="s">
        <v>401</v>
      </c>
      <c r="C13" s="6" t="s">
        <v>207</v>
      </c>
      <c r="D13" s="7">
        <v>0</v>
      </c>
      <c r="E13" s="7">
        <v>0</v>
      </c>
      <c r="F13" s="7"/>
      <c r="G13" s="24">
        <f t="shared" si="0"/>
        <v>0</v>
      </c>
    </row>
    <row r="14" spans="1:7" ht="12.75">
      <c r="A14" s="30" t="s">
        <v>9</v>
      </c>
      <c r="B14" s="6" t="s">
        <v>402</v>
      </c>
      <c r="C14" s="6" t="s">
        <v>211</v>
      </c>
      <c r="D14" s="7">
        <v>0</v>
      </c>
      <c r="E14" s="7">
        <v>0</v>
      </c>
      <c r="F14" s="7"/>
      <c r="G14" s="24">
        <f t="shared" si="0"/>
        <v>0</v>
      </c>
    </row>
    <row r="15" spans="1:7" ht="12.75">
      <c r="A15" s="30" t="s">
        <v>10</v>
      </c>
      <c r="B15" s="9" t="s">
        <v>431</v>
      </c>
      <c r="C15" s="9" t="s">
        <v>212</v>
      </c>
      <c r="D15" s="31">
        <f>D8+D9+D10+D11+D13+D14</f>
        <v>23238480</v>
      </c>
      <c r="E15" s="31">
        <f>E8+E9+E10+E11+E13+E14</f>
        <v>1286960</v>
      </c>
      <c r="F15" s="31">
        <f>F8+F9+F10+F11+F13+F14</f>
        <v>0</v>
      </c>
      <c r="G15" s="32">
        <f t="shared" si="0"/>
        <v>24525440</v>
      </c>
    </row>
    <row r="16" spans="1:7" ht="12.75">
      <c r="A16" s="30" t="s">
        <v>11</v>
      </c>
      <c r="B16" s="6" t="s">
        <v>318</v>
      </c>
      <c r="C16" s="6" t="s">
        <v>225</v>
      </c>
      <c r="D16" s="7">
        <v>1499616</v>
      </c>
      <c r="E16" s="33">
        <v>12433005</v>
      </c>
      <c r="F16" s="33"/>
      <c r="G16" s="24">
        <f t="shared" si="0"/>
        <v>13932621</v>
      </c>
    </row>
    <row r="17" spans="1:7" ht="12.75">
      <c r="A17" s="30" t="s">
        <v>12</v>
      </c>
      <c r="B17" s="9" t="s">
        <v>432</v>
      </c>
      <c r="C17" s="6"/>
      <c r="D17" s="20">
        <f>D15+D16</f>
        <v>24738096</v>
      </c>
      <c r="E17" s="20">
        <f>SUM(E15:E16)</f>
        <v>13719965</v>
      </c>
      <c r="F17" s="20">
        <f>SUM(F15:F16)</f>
        <v>0</v>
      </c>
      <c r="G17" s="32">
        <f t="shared" si="0"/>
        <v>38458061</v>
      </c>
    </row>
    <row r="18" spans="1:7" ht="12.75">
      <c r="A18" s="30" t="s">
        <v>13</v>
      </c>
      <c r="B18" s="8" t="s">
        <v>425</v>
      </c>
      <c r="C18" s="6" t="s">
        <v>427</v>
      </c>
      <c r="D18" s="20">
        <v>0</v>
      </c>
      <c r="E18" s="33">
        <v>0</v>
      </c>
      <c r="F18" s="33"/>
      <c r="G18" s="24">
        <f>D18+E18</f>
        <v>0</v>
      </c>
    </row>
    <row r="19" spans="1:7" ht="12.75">
      <c r="A19" s="34" t="s">
        <v>14</v>
      </c>
      <c r="B19" s="35" t="s">
        <v>426</v>
      </c>
      <c r="C19" s="36"/>
      <c r="D19" s="37">
        <f>D17+D18</f>
        <v>24738096</v>
      </c>
      <c r="E19" s="37">
        <f>E17+E18</f>
        <v>13719965</v>
      </c>
      <c r="F19" s="37">
        <f>F17+F18</f>
        <v>0</v>
      </c>
      <c r="G19" s="37">
        <f>G17+G18</f>
        <v>38458061</v>
      </c>
    </row>
    <row r="20" spans="1:7" ht="12.75">
      <c r="A20" s="30" t="s">
        <v>15</v>
      </c>
      <c r="B20" s="6" t="s">
        <v>434</v>
      </c>
      <c r="C20" s="6" t="s">
        <v>244</v>
      </c>
      <c r="D20" s="38">
        <v>9132071</v>
      </c>
      <c r="E20" s="33">
        <v>0</v>
      </c>
      <c r="F20" s="33"/>
      <c r="G20" s="24">
        <f aca="true" t="shared" si="1" ref="G20:G30">D20+E20+F20</f>
        <v>9132071</v>
      </c>
    </row>
    <row r="21" spans="1:7" ht="12.75">
      <c r="A21" s="30" t="s">
        <v>16</v>
      </c>
      <c r="B21" s="6" t="s">
        <v>404</v>
      </c>
      <c r="C21" s="6" t="s">
        <v>245</v>
      </c>
      <c r="D21" s="7">
        <v>1575219</v>
      </c>
      <c r="E21" s="33">
        <v>0</v>
      </c>
      <c r="F21" s="33"/>
      <c r="G21" s="24">
        <f t="shared" si="1"/>
        <v>1575219</v>
      </c>
    </row>
    <row r="22" spans="1:7" ht="12.75">
      <c r="A22" s="30" t="s">
        <v>17</v>
      </c>
      <c r="B22" s="6" t="s">
        <v>406</v>
      </c>
      <c r="C22" s="6" t="s">
        <v>270</v>
      </c>
      <c r="D22" s="7">
        <v>18365305</v>
      </c>
      <c r="E22" s="33">
        <v>1445260</v>
      </c>
      <c r="F22" s="33"/>
      <c r="G22" s="24">
        <f t="shared" si="1"/>
        <v>19810565</v>
      </c>
    </row>
    <row r="23" spans="1:7" ht="12.75">
      <c r="A23" s="30" t="s">
        <v>18</v>
      </c>
      <c r="B23" s="6" t="s">
        <v>407</v>
      </c>
      <c r="C23" s="6" t="s">
        <v>279</v>
      </c>
      <c r="D23" s="7">
        <v>340000</v>
      </c>
      <c r="E23" s="33">
        <v>80000</v>
      </c>
      <c r="F23" s="33">
        <v>0</v>
      </c>
      <c r="G23" s="24">
        <f t="shared" si="1"/>
        <v>420000</v>
      </c>
    </row>
    <row r="24" spans="1:7" ht="12.75">
      <c r="A24" s="30" t="s">
        <v>0</v>
      </c>
      <c r="B24" s="6" t="s">
        <v>433</v>
      </c>
      <c r="C24" s="6" t="s">
        <v>292</v>
      </c>
      <c r="D24" s="7">
        <v>2203242</v>
      </c>
      <c r="E24" s="33">
        <v>470536</v>
      </c>
      <c r="F24" s="33"/>
      <c r="G24" s="24">
        <f t="shared" si="1"/>
        <v>2673778</v>
      </c>
    </row>
    <row r="25" spans="1:7" ht="12.75">
      <c r="A25" s="30" t="s">
        <v>19</v>
      </c>
      <c r="B25" s="6" t="s">
        <v>416</v>
      </c>
      <c r="C25" s="6" t="s">
        <v>300</v>
      </c>
      <c r="D25" s="7">
        <v>4143000</v>
      </c>
      <c r="E25" s="33">
        <v>0</v>
      </c>
      <c r="F25" s="33"/>
      <c r="G25" s="24">
        <f t="shared" si="1"/>
        <v>4143000</v>
      </c>
    </row>
    <row r="26" spans="1:7" ht="12.75">
      <c r="A26" s="30" t="s">
        <v>20</v>
      </c>
      <c r="B26" s="6" t="s">
        <v>417</v>
      </c>
      <c r="C26" s="6" t="s">
        <v>305</v>
      </c>
      <c r="D26" s="7">
        <v>0</v>
      </c>
      <c r="E26" s="33">
        <v>0</v>
      </c>
      <c r="F26" s="33"/>
      <c r="G26" s="24">
        <f t="shared" si="1"/>
        <v>0</v>
      </c>
    </row>
    <row r="27" spans="1:7" ht="12.75">
      <c r="A27" s="30" t="s">
        <v>21</v>
      </c>
      <c r="B27" s="6" t="s">
        <v>418</v>
      </c>
      <c r="C27" s="6" t="s">
        <v>306</v>
      </c>
      <c r="D27" s="7">
        <v>0</v>
      </c>
      <c r="E27" s="33">
        <v>0</v>
      </c>
      <c r="F27" s="33"/>
      <c r="G27" s="24">
        <f t="shared" si="1"/>
        <v>0</v>
      </c>
    </row>
    <row r="28" spans="1:7" ht="12.75">
      <c r="A28" s="30" t="s">
        <v>22</v>
      </c>
      <c r="B28" s="9" t="s">
        <v>471</v>
      </c>
      <c r="C28" s="9" t="s">
        <v>307</v>
      </c>
      <c r="D28" s="31">
        <f>SUM(D20:D27)</f>
        <v>35758837</v>
      </c>
      <c r="E28" s="20">
        <f>SUM(E20:E27)</f>
        <v>1995796</v>
      </c>
      <c r="F28" s="20">
        <f>SUM(F20:F27)</f>
        <v>0</v>
      </c>
      <c r="G28" s="32">
        <f t="shared" si="1"/>
        <v>37754633</v>
      </c>
    </row>
    <row r="29" spans="1:7" ht="12.75">
      <c r="A29" s="30" t="s">
        <v>23</v>
      </c>
      <c r="B29" s="6" t="s">
        <v>412</v>
      </c>
      <c r="C29" s="6" t="s">
        <v>317</v>
      </c>
      <c r="D29" s="7">
        <v>703428</v>
      </c>
      <c r="E29" s="33">
        <v>0</v>
      </c>
      <c r="F29" s="33"/>
      <c r="G29" s="24">
        <f t="shared" si="1"/>
        <v>703428</v>
      </c>
    </row>
    <row r="30" spans="1:7" s="13" customFormat="1" ht="12.75">
      <c r="A30" s="34" t="s">
        <v>24</v>
      </c>
      <c r="B30" s="36" t="s">
        <v>428</v>
      </c>
      <c r="C30" s="35"/>
      <c r="D30" s="37">
        <f>D29+D28</f>
        <v>36462265</v>
      </c>
      <c r="E30" s="37">
        <f>E29+E28</f>
        <v>1995796</v>
      </c>
      <c r="F30" s="37">
        <f>F29+F28</f>
        <v>0</v>
      </c>
      <c r="G30" s="37">
        <f t="shared" si="1"/>
        <v>38458061</v>
      </c>
    </row>
  </sheetData>
  <sheetProtection/>
  <mergeCells count="7">
    <mergeCell ref="A1:G1"/>
    <mergeCell ref="A3:G3"/>
    <mergeCell ref="A4:G4"/>
    <mergeCell ref="A5:G5"/>
    <mergeCell ref="D6:G6"/>
    <mergeCell ref="A6:A7"/>
    <mergeCell ref="C6:C7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42"/>
  <sheetViews>
    <sheetView zoomScale="106" zoomScaleNormal="106" zoomScalePageLayoutView="0" workbookViewId="0" topLeftCell="A1">
      <selection activeCell="E525" sqref="E525"/>
    </sheetView>
  </sheetViews>
  <sheetFormatPr defaultColWidth="9.00390625" defaultRowHeight="12.75"/>
  <cols>
    <col min="1" max="1" width="8.125" style="0" customWidth="1"/>
    <col min="2" max="2" width="74.375" style="0" customWidth="1"/>
    <col min="3" max="3" width="8.375" style="55" customWidth="1"/>
    <col min="4" max="5" width="19.125" style="0" customWidth="1"/>
  </cols>
  <sheetData>
    <row r="2" spans="1:4" ht="18" customHeight="1">
      <c r="A2" s="254" t="s">
        <v>1817</v>
      </c>
      <c r="B2" s="255"/>
      <c r="C2" s="255"/>
      <c r="D2" s="255"/>
    </row>
    <row r="3" spans="1:4" ht="12.75" customHeight="1">
      <c r="A3" s="253" t="s">
        <v>1272</v>
      </c>
      <c r="B3" s="253"/>
      <c r="C3" s="253"/>
      <c r="D3" s="253"/>
    </row>
    <row r="4" spans="1:4" ht="12.75" customHeight="1">
      <c r="A4" s="252" t="s">
        <v>1467</v>
      </c>
      <c r="B4" s="252"/>
      <c r="C4" s="252"/>
      <c r="D4" s="252"/>
    </row>
    <row r="5" spans="1:5" ht="12.75" customHeight="1">
      <c r="A5" s="238" t="s">
        <v>423</v>
      </c>
      <c r="B5" s="5" t="s">
        <v>151</v>
      </c>
      <c r="C5" s="256" t="s">
        <v>1802</v>
      </c>
      <c r="D5" s="27" t="s">
        <v>422</v>
      </c>
      <c r="E5" s="27" t="s">
        <v>422</v>
      </c>
    </row>
    <row r="6" spans="1:5" ht="12.75" customHeight="1">
      <c r="A6" s="238"/>
      <c r="B6" s="5" t="s">
        <v>150</v>
      </c>
      <c r="C6" s="257"/>
      <c r="D6" s="5" t="s">
        <v>149</v>
      </c>
      <c r="E6" s="5" t="s">
        <v>1829</v>
      </c>
    </row>
    <row r="7" spans="1:5" ht="12.75">
      <c r="A7" s="30" t="s">
        <v>1</v>
      </c>
      <c r="B7" s="46" t="s">
        <v>1464</v>
      </c>
      <c r="C7" s="30" t="s">
        <v>125</v>
      </c>
      <c r="D7" s="47">
        <v>12730865</v>
      </c>
      <c r="E7" s="47">
        <v>12730865</v>
      </c>
    </row>
    <row r="8" spans="1:5" ht="12.75">
      <c r="A8" s="30" t="s">
        <v>2</v>
      </c>
      <c r="B8" s="6" t="s">
        <v>1465</v>
      </c>
      <c r="C8" s="19" t="s">
        <v>126</v>
      </c>
      <c r="D8" s="47">
        <f>'02'!C5</f>
        <v>0</v>
      </c>
      <c r="E8" s="47">
        <f>'02'!D5</f>
        <v>0</v>
      </c>
    </row>
    <row r="9" spans="1:5" ht="25.5">
      <c r="A9" s="30" t="s">
        <v>3</v>
      </c>
      <c r="B9" s="6" t="s">
        <v>145</v>
      </c>
      <c r="C9" s="19" t="s">
        <v>127</v>
      </c>
      <c r="D9" s="47">
        <v>3654840</v>
      </c>
      <c r="E9" s="47">
        <v>3654840</v>
      </c>
    </row>
    <row r="10" spans="1:5" ht="12.75">
      <c r="A10" s="224" t="s">
        <v>1577</v>
      </c>
      <c r="B10" s="6" t="s">
        <v>1466</v>
      </c>
      <c r="C10" s="224" t="s">
        <v>1577</v>
      </c>
      <c r="D10" s="47">
        <v>950000</v>
      </c>
      <c r="E10" s="47">
        <v>950000</v>
      </c>
    </row>
    <row r="11" spans="1:5" ht="12.75">
      <c r="A11" s="224" t="s">
        <v>1577</v>
      </c>
      <c r="B11" s="6" t="s">
        <v>1803</v>
      </c>
      <c r="C11" s="224" t="s">
        <v>1577</v>
      </c>
      <c r="D11" s="47">
        <v>166080</v>
      </c>
      <c r="E11" s="47">
        <v>166080</v>
      </c>
    </row>
    <row r="12" spans="1:5" ht="12.75">
      <c r="A12" s="224"/>
      <c r="B12" s="6" t="s">
        <v>1809</v>
      </c>
      <c r="C12" s="224"/>
      <c r="D12" s="47">
        <v>38760</v>
      </c>
      <c r="E12" s="47">
        <v>38760</v>
      </c>
    </row>
    <row r="13" spans="1:5" ht="12.75">
      <c r="A13" s="224"/>
      <c r="B13" s="6" t="s">
        <v>1818</v>
      </c>
      <c r="C13" s="224"/>
      <c r="D13" s="47">
        <v>2500000</v>
      </c>
      <c r="E13" s="47">
        <v>2500000</v>
      </c>
    </row>
    <row r="14" spans="1:5" ht="12.75">
      <c r="A14" s="30" t="s">
        <v>4</v>
      </c>
      <c r="B14" s="6" t="s">
        <v>1488</v>
      </c>
      <c r="C14" s="19" t="s">
        <v>128</v>
      </c>
      <c r="D14" s="47">
        <v>1200000</v>
      </c>
      <c r="E14" s="47">
        <v>1200000</v>
      </c>
    </row>
    <row r="15" spans="1:5" ht="12.75">
      <c r="A15" s="30" t="s">
        <v>7</v>
      </c>
      <c r="B15" s="6" t="s">
        <v>1489</v>
      </c>
      <c r="C15" s="19" t="s">
        <v>129</v>
      </c>
      <c r="D15" s="47">
        <v>0</v>
      </c>
      <c r="E15" s="47">
        <v>1765000</v>
      </c>
    </row>
    <row r="16" spans="1:5" ht="12.75">
      <c r="A16" s="30" t="s">
        <v>8</v>
      </c>
      <c r="B16" s="6" t="s">
        <v>1490</v>
      </c>
      <c r="C16" s="19" t="s">
        <v>130</v>
      </c>
      <c r="D16" s="47">
        <f>'02'!C9</f>
        <v>0</v>
      </c>
      <c r="E16" s="47">
        <v>0</v>
      </c>
    </row>
    <row r="17" spans="1:5" ht="12.75">
      <c r="A17" s="221" t="s">
        <v>9</v>
      </c>
      <c r="B17" s="222" t="s">
        <v>1612</v>
      </c>
      <c r="C17" s="221" t="s">
        <v>131</v>
      </c>
      <c r="D17" s="223">
        <f>D7+D9+D14+D15</f>
        <v>17585705</v>
      </c>
      <c r="E17" s="223">
        <f>E7+E9+E14+E15</f>
        <v>19350705</v>
      </c>
    </row>
    <row r="18" spans="1:5" ht="12.75">
      <c r="A18" s="221" t="s">
        <v>10</v>
      </c>
      <c r="B18" s="222" t="s">
        <v>1491</v>
      </c>
      <c r="C18" s="221" t="s">
        <v>132</v>
      </c>
      <c r="D18" s="223">
        <f>'02'!C11</f>
        <v>0</v>
      </c>
      <c r="E18" s="223">
        <f>'02'!D11</f>
        <v>0</v>
      </c>
    </row>
    <row r="19" spans="1:5" ht="25.5">
      <c r="A19" s="221" t="s">
        <v>11</v>
      </c>
      <c r="B19" s="222" t="s">
        <v>1492</v>
      </c>
      <c r="C19" s="221" t="s">
        <v>133</v>
      </c>
      <c r="D19" s="223">
        <f>'02'!C12</f>
        <v>0</v>
      </c>
      <c r="E19" s="223">
        <f>'02'!D12</f>
        <v>0</v>
      </c>
    </row>
    <row r="20" spans="1:5" ht="25.5">
      <c r="A20" s="221" t="s">
        <v>12</v>
      </c>
      <c r="B20" s="222" t="s">
        <v>185</v>
      </c>
      <c r="C20" s="221" t="s">
        <v>134</v>
      </c>
      <c r="D20" s="223">
        <f>'02'!C13</f>
        <v>0</v>
      </c>
      <c r="E20" s="223">
        <f>'02'!D13</f>
        <v>0</v>
      </c>
    </row>
    <row r="21" spans="1:5" ht="12.75">
      <c r="A21" s="224" t="s">
        <v>1577</v>
      </c>
      <c r="B21" s="6" t="s">
        <v>1493</v>
      </c>
      <c r="C21" s="224" t="s">
        <v>1577</v>
      </c>
      <c r="D21" s="47">
        <f>'02'!C14</f>
        <v>0</v>
      </c>
      <c r="E21" s="47">
        <f>'02'!D14</f>
        <v>0</v>
      </c>
    </row>
    <row r="22" spans="1:5" ht="12.75">
      <c r="A22" s="224" t="s">
        <v>1577</v>
      </c>
      <c r="B22" s="6" t="s">
        <v>1494</v>
      </c>
      <c r="C22" s="224" t="s">
        <v>1577</v>
      </c>
      <c r="D22" s="47">
        <f>'02'!C15</f>
        <v>0</v>
      </c>
      <c r="E22" s="47">
        <f>'02'!D15</f>
        <v>0</v>
      </c>
    </row>
    <row r="23" spans="1:5" ht="25.5">
      <c r="A23" s="224" t="s">
        <v>1577</v>
      </c>
      <c r="B23" s="6" t="s">
        <v>1495</v>
      </c>
      <c r="C23" s="224" t="s">
        <v>1577</v>
      </c>
      <c r="D23" s="47">
        <f>'02'!C16</f>
        <v>0</v>
      </c>
      <c r="E23" s="47">
        <f>'02'!D16</f>
        <v>0</v>
      </c>
    </row>
    <row r="24" spans="1:5" ht="12.75">
      <c r="A24" s="224" t="s">
        <v>1577</v>
      </c>
      <c r="B24" s="6" t="s">
        <v>1496</v>
      </c>
      <c r="C24" s="224" t="s">
        <v>1577</v>
      </c>
      <c r="D24" s="47">
        <f>'02'!C17</f>
        <v>0</v>
      </c>
      <c r="E24" s="47">
        <f>'02'!D17</f>
        <v>0</v>
      </c>
    </row>
    <row r="25" spans="1:5" ht="12.75">
      <c r="A25" s="224" t="s">
        <v>1577</v>
      </c>
      <c r="B25" s="6" t="s">
        <v>1497</v>
      </c>
      <c r="C25" s="224" t="s">
        <v>1577</v>
      </c>
      <c r="D25" s="47">
        <f>'02'!C18</f>
        <v>0</v>
      </c>
      <c r="E25" s="47">
        <f>'02'!D18</f>
        <v>0</v>
      </c>
    </row>
    <row r="26" spans="1:5" ht="12.75">
      <c r="A26" s="224" t="s">
        <v>1577</v>
      </c>
      <c r="B26" s="6" t="s">
        <v>1498</v>
      </c>
      <c r="C26" s="224" t="s">
        <v>1577</v>
      </c>
      <c r="D26" s="47">
        <f>'02'!C19</f>
        <v>0</v>
      </c>
      <c r="E26" s="47">
        <f>'02'!D19</f>
        <v>0</v>
      </c>
    </row>
    <row r="27" spans="1:5" ht="12.75">
      <c r="A27" s="224" t="s">
        <v>1577</v>
      </c>
      <c r="B27" s="6" t="s">
        <v>1499</v>
      </c>
      <c r="C27" s="224" t="s">
        <v>1577</v>
      </c>
      <c r="D27" s="47">
        <f>'02'!C20</f>
        <v>0</v>
      </c>
      <c r="E27" s="47">
        <f>'02'!D20</f>
        <v>0</v>
      </c>
    </row>
    <row r="28" spans="1:5" ht="12.75">
      <c r="A28" s="224" t="s">
        <v>1577</v>
      </c>
      <c r="B28" s="6" t="s">
        <v>1500</v>
      </c>
      <c r="C28" s="224" t="s">
        <v>1577</v>
      </c>
      <c r="D28" s="47">
        <f>'02'!C21</f>
        <v>0</v>
      </c>
      <c r="E28" s="47">
        <f>'02'!D21</f>
        <v>0</v>
      </c>
    </row>
    <row r="29" spans="1:5" ht="12.75">
      <c r="A29" s="224" t="s">
        <v>1577</v>
      </c>
      <c r="B29" s="6" t="s">
        <v>1501</v>
      </c>
      <c r="C29" s="224" t="s">
        <v>1577</v>
      </c>
      <c r="D29" s="47">
        <f>'02'!C22</f>
        <v>0</v>
      </c>
      <c r="E29" s="47">
        <f>'02'!D22</f>
        <v>0</v>
      </c>
    </row>
    <row r="30" spans="1:5" ht="12.75">
      <c r="A30" s="224" t="s">
        <v>1577</v>
      </c>
      <c r="B30" s="6" t="s">
        <v>1502</v>
      </c>
      <c r="C30" s="224" t="s">
        <v>1577</v>
      </c>
      <c r="D30" s="47">
        <f>'02'!C23</f>
        <v>0</v>
      </c>
      <c r="E30" s="47">
        <f>'02'!D23</f>
        <v>0</v>
      </c>
    </row>
    <row r="31" spans="1:5" ht="25.5">
      <c r="A31" s="221">
        <v>11</v>
      </c>
      <c r="B31" s="222" t="s">
        <v>186</v>
      </c>
      <c r="C31" s="221" t="s">
        <v>135</v>
      </c>
      <c r="D31" s="223">
        <f>'02'!C24</f>
        <v>0</v>
      </c>
      <c r="E31" s="223">
        <f>'02'!D24</f>
        <v>0</v>
      </c>
    </row>
    <row r="32" spans="1:5" ht="12.75">
      <c r="A32" s="224" t="s">
        <v>1577</v>
      </c>
      <c r="B32" s="6" t="s">
        <v>1503</v>
      </c>
      <c r="C32" s="224" t="s">
        <v>1577</v>
      </c>
      <c r="D32" s="47">
        <f>'02'!C25</f>
        <v>0</v>
      </c>
      <c r="E32" s="47">
        <f>'02'!D25</f>
        <v>0</v>
      </c>
    </row>
    <row r="33" spans="1:5" ht="12.75">
      <c r="A33" s="224" t="s">
        <v>1577</v>
      </c>
      <c r="B33" s="6" t="s">
        <v>1494</v>
      </c>
      <c r="C33" s="224" t="s">
        <v>1577</v>
      </c>
      <c r="D33" s="47">
        <f>'02'!C26</f>
        <v>0</v>
      </c>
      <c r="E33" s="47">
        <f>'02'!D26</f>
        <v>0</v>
      </c>
    </row>
    <row r="34" spans="1:5" ht="25.5">
      <c r="A34" s="224" t="s">
        <v>1577</v>
      </c>
      <c r="B34" s="6" t="s">
        <v>1504</v>
      </c>
      <c r="C34" s="224" t="s">
        <v>1577</v>
      </c>
      <c r="D34" s="47">
        <f>'02'!C27</f>
        <v>0</v>
      </c>
      <c r="E34" s="47"/>
    </row>
    <row r="35" spans="1:5" ht="12.75">
      <c r="A35" s="224" t="s">
        <v>1577</v>
      </c>
      <c r="B35" s="6" t="s">
        <v>1505</v>
      </c>
      <c r="C35" s="224" t="s">
        <v>1577</v>
      </c>
      <c r="D35" s="47">
        <f>'02'!C28</f>
        <v>0</v>
      </c>
      <c r="E35" s="47">
        <f>'02'!D28</f>
        <v>0</v>
      </c>
    </row>
    <row r="36" spans="1:5" ht="12.75">
      <c r="A36" s="224" t="s">
        <v>1577</v>
      </c>
      <c r="B36" s="6" t="s">
        <v>1506</v>
      </c>
      <c r="C36" s="224" t="s">
        <v>1577</v>
      </c>
      <c r="D36" s="47">
        <f>'02'!C29</f>
        <v>0</v>
      </c>
      <c r="E36" s="47">
        <f>'02'!D29</f>
        <v>0</v>
      </c>
    </row>
    <row r="37" spans="1:5" ht="12.75">
      <c r="A37" s="224" t="s">
        <v>1577</v>
      </c>
      <c r="B37" s="6" t="s">
        <v>1507</v>
      </c>
      <c r="C37" s="224" t="s">
        <v>1577</v>
      </c>
      <c r="D37" s="47">
        <f>'02'!C30</f>
        <v>0</v>
      </c>
      <c r="E37" s="47">
        <f>'02'!D30</f>
        <v>0</v>
      </c>
    </row>
    <row r="38" spans="1:5" ht="12.75">
      <c r="A38" s="224" t="s">
        <v>1577</v>
      </c>
      <c r="B38" s="6" t="s">
        <v>1499</v>
      </c>
      <c r="C38" s="224" t="s">
        <v>1577</v>
      </c>
      <c r="D38" s="47">
        <f>'02'!C31</f>
        <v>0</v>
      </c>
      <c r="E38" s="47">
        <f>'02'!D31</f>
        <v>0</v>
      </c>
    </row>
    <row r="39" spans="1:5" ht="12.75">
      <c r="A39" s="224" t="s">
        <v>1577</v>
      </c>
      <c r="B39" s="6" t="s">
        <v>1508</v>
      </c>
      <c r="C39" s="224" t="s">
        <v>1577</v>
      </c>
      <c r="D39" s="47">
        <f>'02'!C32</f>
        <v>0</v>
      </c>
      <c r="E39" s="47">
        <f>'02'!D32</f>
        <v>0</v>
      </c>
    </row>
    <row r="40" spans="1:5" ht="12.75">
      <c r="A40" s="224" t="s">
        <v>1577</v>
      </c>
      <c r="B40" s="6" t="s">
        <v>1509</v>
      </c>
      <c r="C40" s="224" t="s">
        <v>1577</v>
      </c>
      <c r="D40" s="47">
        <f>'02'!C33</f>
        <v>0</v>
      </c>
      <c r="E40" s="47">
        <f>'02'!D33</f>
        <v>0</v>
      </c>
    </row>
    <row r="41" spans="1:5" ht="12.75">
      <c r="A41" s="224" t="s">
        <v>1577</v>
      </c>
      <c r="B41" s="6" t="s">
        <v>1510</v>
      </c>
      <c r="C41" s="224" t="s">
        <v>1577</v>
      </c>
      <c r="D41" s="47">
        <f>'02'!C34</f>
        <v>0</v>
      </c>
      <c r="E41" s="47">
        <f>'02'!D34</f>
        <v>0</v>
      </c>
    </row>
    <row r="42" spans="1:5" ht="12.75">
      <c r="A42" s="221">
        <v>12</v>
      </c>
      <c r="B42" s="222" t="s">
        <v>187</v>
      </c>
      <c r="C42" s="221" t="s">
        <v>136</v>
      </c>
      <c r="D42" s="223">
        <v>3521901</v>
      </c>
      <c r="E42" s="223">
        <v>3521901</v>
      </c>
    </row>
    <row r="43" spans="1:5" ht="12.75">
      <c r="A43" s="224" t="s">
        <v>1577</v>
      </c>
      <c r="B43" s="6" t="s">
        <v>1503</v>
      </c>
      <c r="C43" s="224" t="s">
        <v>1577</v>
      </c>
      <c r="D43" s="47">
        <f>'02'!C36</f>
        <v>0</v>
      </c>
      <c r="E43" s="47">
        <f>'02'!D36</f>
        <v>0</v>
      </c>
    </row>
    <row r="44" spans="1:5" ht="12.75">
      <c r="A44" s="224" t="s">
        <v>1577</v>
      </c>
      <c r="B44" s="6" t="s">
        <v>1511</v>
      </c>
      <c r="C44" s="224" t="s">
        <v>1577</v>
      </c>
      <c r="D44" s="47">
        <f>'02'!C37</f>
        <v>0</v>
      </c>
      <c r="E44" s="47">
        <f>'02'!D37</f>
        <v>0</v>
      </c>
    </row>
    <row r="45" spans="1:5" ht="25.5">
      <c r="A45" s="224" t="s">
        <v>1577</v>
      </c>
      <c r="B45" s="6" t="s">
        <v>1504</v>
      </c>
      <c r="C45" s="224" t="s">
        <v>1577</v>
      </c>
      <c r="D45" s="47">
        <f>'02'!C38</f>
        <v>0</v>
      </c>
      <c r="E45" s="47">
        <f>'02'!D38</f>
        <v>0</v>
      </c>
    </row>
    <row r="46" spans="1:5" ht="12.75">
      <c r="A46" s="224" t="s">
        <v>1577</v>
      </c>
      <c r="B46" s="6" t="s">
        <v>1505</v>
      </c>
      <c r="C46" s="224" t="s">
        <v>1577</v>
      </c>
      <c r="D46" s="47">
        <v>230423</v>
      </c>
      <c r="E46" s="47">
        <v>230423</v>
      </c>
    </row>
    <row r="47" spans="1:5" ht="12.75">
      <c r="A47" s="224" t="s">
        <v>1577</v>
      </c>
      <c r="B47" s="6" t="s">
        <v>1506</v>
      </c>
      <c r="C47" s="224" t="s">
        <v>1577</v>
      </c>
      <c r="D47" s="47">
        <v>0</v>
      </c>
      <c r="E47" s="47">
        <v>0</v>
      </c>
    </row>
    <row r="48" spans="1:5" ht="12.75">
      <c r="A48" s="224" t="s">
        <v>1577</v>
      </c>
      <c r="B48" s="6" t="s">
        <v>1512</v>
      </c>
      <c r="C48" s="224" t="s">
        <v>1577</v>
      </c>
      <c r="D48" s="47">
        <v>3085093</v>
      </c>
      <c r="E48" s="47">
        <v>3085093</v>
      </c>
    </row>
    <row r="49" spans="1:5" ht="12.75">
      <c r="A49" s="224" t="s">
        <v>1577</v>
      </c>
      <c r="B49" s="6" t="s">
        <v>1499</v>
      </c>
      <c r="C49" s="224" t="s">
        <v>1577</v>
      </c>
      <c r="D49" s="47">
        <v>206385</v>
      </c>
      <c r="E49" s="47">
        <v>206385</v>
      </c>
    </row>
    <row r="50" spans="1:5" ht="12.75">
      <c r="A50" s="224" t="s">
        <v>1577</v>
      </c>
      <c r="B50" s="6" t="s">
        <v>1513</v>
      </c>
      <c r="C50" s="224" t="s">
        <v>1577</v>
      </c>
      <c r="D50" s="47">
        <f>'02'!C43</f>
        <v>0</v>
      </c>
      <c r="E50" s="47">
        <f>'02'!D43</f>
        <v>0</v>
      </c>
    </row>
    <row r="51" spans="1:5" ht="12.75">
      <c r="A51" s="224" t="s">
        <v>1577</v>
      </c>
      <c r="B51" s="6" t="s">
        <v>1509</v>
      </c>
      <c r="C51" s="224" t="s">
        <v>1577</v>
      </c>
      <c r="D51" s="47">
        <f>'02'!C44</f>
        <v>0</v>
      </c>
      <c r="E51" s="47">
        <f>'02'!D44</f>
        <v>0</v>
      </c>
    </row>
    <row r="52" spans="1:5" ht="12.75">
      <c r="A52" s="224" t="s">
        <v>1577</v>
      </c>
      <c r="B52" s="6" t="s">
        <v>1514</v>
      </c>
      <c r="C52" s="224" t="s">
        <v>1577</v>
      </c>
      <c r="D52" s="47">
        <f>'02'!C45</f>
        <v>0</v>
      </c>
      <c r="E52" s="47">
        <f>'02'!D45</f>
        <v>0</v>
      </c>
    </row>
    <row r="53" spans="1:5" ht="12.75">
      <c r="A53" s="197">
        <v>13</v>
      </c>
      <c r="B53" s="195" t="s">
        <v>1515</v>
      </c>
      <c r="C53" s="197" t="s">
        <v>137</v>
      </c>
      <c r="D53" s="196">
        <f>D42+D17</f>
        <v>21107606</v>
      </c>
      <c r="E53" s="196">
        <f>E42+E17</f>
        <v>22872606</v>
      </c>
    </row>
    <row r="54" spans="1:5" ht="12.75">
      <c r="A54" s="221">
        <v>14</v>
      </c>
      <c r="B54" s="222" t="s">
        <v>1516</v>
      </c>
      <c r="C54" s="221" t="s">
        <v>138</v>
      </c>
      <c r="D54" s="223">
        <f>'02'!C47</f>
        <v>0</v>
      </c>
      <c r="E54" s="223">
        <f>'02'!D47</f>
        <v>0</v>
      </c>
    </row>
    <row r="55" spans="1:5" ht="25.5">
      <c r="A55" s="221">
        <v>15</v>
      </c>
      <c r="B55" s="222" t="s">
        <v>1517</v>
      </c>
      <c r="C55" s="221" t="s">
        <v>139</v>
      </c>
      <c r="D55" s="223">
        <f>'02'!C48</f>
        <v>0</v>
      </c>
      <c r="E55" s="223">
        <f>'02'!D48</f>
        <v>0</v>
      </c>
    </row>
    <row r="56" spans="1:5" ht="25.5">
      <c r="A56" s="221">
        <v>16</v>
      </c>
      <c r="B56" s="222" t="s">
        <v>1518</v>
      </c>
      <c r="C56" s="221" t="s">
        <v>140</v>
      </c>
      <c r="D56" s="223">
        <f>'02'!C49</f>
        <v>0</v>
      </c>
      <c r="E56" s="223">
        <f>'02'!D49</f>
        <v>0</v>
      </c>
    </row>
    <row r="57" spans="1:5" ht="12.75">
      <c r="A57" s="224" t="s">
        <v>1577</v>
      </c>
      <c r="B57" s="6" t="s">
        <v>1503</v>
      </c>
      <c r="C57" s="224" t="s">
        <v>1577</v>
      </c>
      <c r="D57" s="47">
        <f>'02'!C50</f>
        <v>0</v>
      </c>
      <c r="E57" s="47">
        <f>'02'!D50</f>
        <v>0</v>
      </c>
    </row>
    <row r="58" spans="1:5" ht="12.75">
      <c r="A58" s="224" t="s">
        <v>1577</v>
      </c>
      <c r="B58" s="6" t="s">
        <v>1511</v>
      </c>
      <c r="C58" s="224" t="s">
        <v>1577</v>
      </c>
      <c r="D58" s="47">
        <f>'02'!C51</f>
        <v>0</v>
      </c>
      <c r="E58" s="47">
        <f>'02'!D51</f>
        <v>0</v>
      </c>
    </row>
    <row r="59" spans="1:5" ht="25.5">
      <c r="A59" s="224" t="s">
        <v>1577</v>
      </c>
      <c r="B59" s="6" t="s">
        <v>1519</v>
      </c>
      <c r="C59" s="224" t="s">
        <v>1577</v>
      </c>
      <c r="D59" s="47">
        <f>'02'!C52</f>
        <v>0</v>
      </c>
      <c r="E59" s="47">
        <f>'02'!D52</f>
        <v>0</v>
      </c>
    </row>
    <row r="60" spans="1:5" ht="12.75">
      <c r="A60" s="224" t="s">
        <v>1577</v>
      </c>
      <c r="B60" s="6" t="s">
        <v>1520</v>
      </c>
      <c r="C60" s="224" t="s">
        <v>1577</v>
      </c>
      <c r="D60" s="47">
        <f>'02'!C53</f>
        <v>0</v>
      </c>
      <c r="E60" s="47">
        <f>'02'!D53</f>
        <v>0</v>
      </c>
    </row>
    <row r="61" spans="1:5" ht="12.75">
      <c r="A61" s="224" t="s">
        <v>1577</v>
      </c>
      <c r="B61" s="6" t="s">
        <v>1521</v>
      </c>
      <c r="C61" s="224" t="s">
        <v>1577</v>
      </c>
      <c r="D61" s="47">
        <f>'02'!C54</f>
        <v>0</v>
      </c>
      <c r="E61" s="47">
        <f>'02'!D54</f>
        <v>0</v>
      </c>
    </row>
    <row r="62" spans="1:5" ht="12.75">
      <c r="A62" s="224" t="s">
        <v>1577</v>
      </c>
      <c r="B62" s="6" t="s">
        <v>1522</v>
      </c>
      <c r="C62" s="224" t="s">
        <v>1577</v>
      </c>
      <c r="D62" s="47">
        <f>'02'!C55</f>
        <v>0</v>
      </c>
      <c r="E62" s="47">
        <f>'02'!D55</f>
        <v>0</v>
      </c>
    </row>
    <row r="63" spans="1:5" ht="12.75">
      <c r="A63" s="224" t="s">
        <v>1577</v>
      </c>
      <c r="B63" s="6" t="s">
        <v>1523</v>
      </c>
      <c r="C63" s="224" t="s">
        <v>1577</v>
      </c>
      <c r="D63" s="47">
        <f>'02'!C56</f>
        <v>0</v>
      </c>
      <c r="E63" s="47">
        <f>'02'!D56</f>
        <v>0</v>
      </c>
    </row>
    <row r="64" spans="1:5" ht="12.75">
      <c r="A64" s="224" t="s">
        <v>1577</v>
      </c>
      <c r="B64" s="6" t="s">
        <v>1524</v>
      </c>
      <c r="C64" s="224" t="s">
        <v>1577</v>
      </c>
      <c r="D64" s="47">
        <f>'02'!C57</f>
        <v>0</v>
      </c>
      <c r="E64" s="47">
        <f>'02'!D57</f>
        <v>0</v>
      </c>
    </row>
    <row r="65" spans="1:5" ht="12.75">
      <c r="A65" s="224" t="s">
        <v>1577</v>
      </c>
      <c r="B65" s="6" t="s">
        <v>1525</v>
      </c>
      <c r="C65" s="224" t="s">
        <v>1577</v>
      </c>
      <c r="D65" s="47">
        <f>'02'!C58</f>
        <v>0</v>
      </c>
      <c r="E65" s="47">
        <f>'02'!D58</f>
        <v>0</v>
      </c>
    </row>
    <row r="66" spans="1:5" ht="12.75">
      <c r="A66" s="224" t="s">
        <v>1577</v>
      </c>
      <c r="B66" s="6" t="s">
        <v>1526</v>
      </c>
      <c r="C66" s="224" t="s">
        <v>1577</v>
      </c>
      <c r="D66" s="47">
        <f>'02'!C59</f>
        <v>0</v>
      </c>
      <c r="E66" s="47">
        <f>'02'!D59</f>
        <v>0</v>
      </c>
    </row>
    <row r="67" spans="1:5" ht="25.5">
      <c r="A67" s="221">
        <v>17</v>
      </c>
      <c r="B67" s="222" t="s">
        <v>1527</v>
      </c>
      <c r="C67" s="221" t="s">
        <v>141</v>
      </c>
      <c r="D67" s="223">
        <f>'02'!C60</f>
        <v>0</v>
      </c>
      <c r="E67" s="223">
        <f>'02'!D60</f>
        <v>0</v>
      </c>
    </row>
    <row r="68" spans="1:5" ht="12.75">
      <c r="A68" s="224" t="s">
        <v>1577</v>
      </c>
      <c r="B68" s="6" t="s">
        <v>1503</v>
      </c>
      <c r="C68" s="224" t="s">
        <v>1577</v>
      </c>
      <c r="D68" s="47">
        <f>'02'!C61</f>
        <v>0</v>
      </c>
      <c r="E68" s="47">
        <f>'02'!D61</f>
        <v>0</v>
      </c>
    </row>
    <row r="69" spans="1:5" ht="12.75">
      <c r="A69" s="224" t="s">
        <v>1577</v>
      </c>
      <c r="B69" s="6" t="s">
        <v>1511</v>
      </c>
      <c r="C69" s="224" t="s">
        <v>1577</v>
      </c>
      <c r="D69" s="47">
        <f>'02'!C62</f>
        <v>0</v>
      </c>
      <c r="E69" s="47">
        <f>'02'!D62</f>
        <v>0</v>
      </c>
    </row>
    <row r="70" spans="1:5" ht="25.5">
      <c r="A70" s="224" t="s">
        <v>1577</v>
      </c>
      <c r="B70" s="6" t="s">
        <v>1519</v>
      </c>
      <c r="C70" s="224" t="s">
        <v>1577</v>
      </c>
      <c r="D70" s="47">
        <f>'02'!C63</f>
        <v>0</v>
      </c>
      <c r="E70" s="47">
        <f>'02'!D63</f>
        <v>0</v>
      </c>
    </row>
    <row r="71" spans="1:5" ht="12.75">
      <c r="A71" s="224" t="s">
        <v>1577</v>
      </c>
      <c r="B71" s="6" t="s">
        <v>1528</v>
      </c>
      <c r="C71" s="224" t="s">
        <v>1577</v>
      </c>
      <c r="D71" s="47">
        <f>'02'!C64</f>
        <v>0</v>
      </c>
      <c r="E71" s="47">
        <f>'02'!D64</f>
        <v>0</v>
      </c>
    </row>
    <row r="72" spans="1:5" ht="12.75">
      <c r="A72" s="224" t="s">
        <v>1577</v>
      </c>
      <c r="B72" s="6" t="s">
        <v>1521</v>
      </c>
      <c r="C72" s="224" t="s">
        <v>1577</v>
      </c>
      <c r="D72" s="47">
        <f>'02'!C65</f>
        <v>0</v>
      </c>
      <c r="E72" s="47">
        <f>'02'!D65</f>
        <v>0</v>
      </c>
    </row>
    <row r="73" spans="1:5" ht="12.75">
      <c r="A73" s="224" t="s">
        <v>1577</v>
      </c>
      <c r="B73" s="6" t="s">
        <v>1507</v>
      </c>
      <c r="C73" s="224" t="s">
        <v>1577</v>
      </c>
      <c r="D73" s="47">
        <f>'02'!C66</f>
        <v>0</v>
      </c>
      <c r="E73" s="47">
        <f>'02'!D66</f>
        <v>0</v>
      </c>
    </row>
    <row r="74" spans="1:5" ht="12.75">
      <c r="A74" s="224" t="s">
        <v>1577</v>
      </c>
      <c r="B74" s="6" t="s">
        <v>1529</v>
      </c>
      <c r="C74" s="224" t="s">
        <v>1577</v>
      </c>
      <c r="D74" s="47">
        <f>'02'!C67</f>
        <v>0</v>
      </c>
      <c r="E74" s="47">
        <f>'02'!D67</f>
        <v>0</v>
      </c>
    </row>
    <row r="75" spans="1:5" ht="12.75">
      <c r="A75" s="224" t="s">
        <v>1577</v>
      </c>
      <c r="B75" s="6" t="s">
        <v>1513</v>
      </c>
      <c r="C75" s="224" t="s">
        <v>1577</v>
      </c>
      <c r="D75" s="47">
        <f>'02'!C68</f>
        <v>0</v>
      </c>
      <c r="E75" s="47">
        <f>'02'!D68</f>
        <v>0</v>
      </c>
    </row>
    <row r="76" spans="1:5" ht="12.75">
      <c r="A76" s="224" t="s">
        <v>1577</v>
      </c>
      <c r="B76" s="6" t="s">
        <v>1530</v>
      </c>
      <c r="C76" s="224" t="s">
        <v>1577</v>
      </c>
      <c r="D76" s="47">
        <f>'02'!C69</f>
        <v>0</v>
      </c>
      <c r="E76" s="47">
        <f>'02'!D69</f>
        <v>0</v>
      </c>
    </row>
    <row r="77" spans="1:5" ht="12.75">
      <c r="A77" s="224" t="s">
        <v>1577</v>
      </c>
      <c r="B77" s="6" t="s">
        <v>1531</v>
      </c>
      <c r="C77" s="224" t="s">
        <v>1577</v>
      </c>
      <c r="D77" s="47">
        <f>'02'!C70</f>
        <v>0</v>
      </c>
      <c r="E77" s="47">
        <f>'02'!D70</f>
        <v>0</v>
      </c>
    </row>
    <row r="78" spans="1:5" ht="12.75">
      <c r="A78" s="221">
        <v>18</v>
      </c>
      <c r="B78" s="222" t="s">
        <v>1532</v>
      </c>
      <c r="C78" s="221" t="s">
        <v>142</v>
      </c>
      <c r="D78" s="223">
        <f>'02'!C71</f>
        <v>0</v>
      </c>
      <c r="E78" s="223">
        <f>'02'!D71</f>
        <v>0</v>
      </c>
    </row>
    <row r="79" spans="1:5" ht="12.75">
      <c r="A79" s="224" t="s">
        <v>1577</v>
      </c>
      <c r="B79" s="6" t="s">
        <v>1533</v>
      </c>
      <c r="C79" s="224" t="s">
        <v>1577</v>
      </c>
      <c r="D79" s="47">
        <f>'02'!C72</f>
        <v>0</v>
      </c>
      <c r="E79" s="47">
        <f>'02'!D72</f>
        <v>0</v>
      </c>
    </row>
    <row r="80" spans="1:5" ht="12.75">
      <c r="A80" s="224" t="s">
        <v>1577</v>
      </c>
      <c r="B80" s="6" t="s">
        <v>1511</v>
      </c>
      <c r="C80" s="224" t="s">
        <v>1577</v>
      </c>
      <c r="D80" s="47">
        <f>'02'!C73</f>
        <v>0</v>
      </c>
      <c r="E80" s="47">
        <f>'02'!D73</f>
        <v>0</v>
      </c>
    </row>
    <row r="81" spans="1:5" ht="25.5">
      <c r="A81" s="224" t="s">
        <v>1577</v>
      </c>
      <c r="B81" s="6" t="s">
        <v>1519</v>
      </c>
      <c r="C81" s="224" t="s">
        <v>1577</v>
      </c>
      <c r="D81" s="47">
        <f>'02'!C74</f>
        <v>0</v>
      </c>
      <c r="E81" s="47">
        <f>'02'!D74</f>
        <v>0</v>
      </c>
    </row>
    <row r="82" spans="1:5" ht="12.75">
      <c r="A82" s="224" t="s">
        <v>1577</v>
      </c>
      <c r="B82" s="6" t="s">
        <v>1520</v>
      </c>
      <c r="C82" s="224" t="s">
        <v>1577</v>
      </c>
      <c r="D82" s="47">
        <f>'02'!C75</f>
        <v>0</v>
      </c>
      <c r="E82" s="47">
        <f>'02'!D75</f>
        <v>0</v>
      </c>
    </row>
    <row r="83" spans="1:5" ht="12.75">
      <c r="A83" s="224" t="s">
        <v>1577</v>
      </c>
      <c r="B83" s="6" t="s">
        <v>1534</v>
      </c>
      <c r="C83" s="224" t="s">
        <v>1577</v>
      </c>
      <c r="D83" s="47">
        <f>'02'!C76</f>
        <v>0</v>
      </c>
      <c r="E83" s="47">
        <f>'02'!D76</f>
        <v>0</v>
      </c>
    </row>
    <row r="84" spans="1:5" ht="12.75">
      <c r="A84" s="224" t="s">
        <v>1577</v>
      </c>
      <c r="B84" s="6" t="s">
        <v>1522</v>
      </c>
      <c r="C84" s="224" t="s">
        <v>1577</v>
      </c>
      <c r="D84" s="47">
        <f>'02'!C77</f>
        <v>0</v>
      </c>
      <c r="E84" s="47">
        <f>'02'!D77</f>
        <v>0</v>
      </c>
    </row>
    <row r="85" spans="1:5" ht="12.75">
      <c r="A85" s="224" t="s">
        <v>1577</v>
      </c>
      <c r="B85" s="6" t="s">
        <v>1529</v>
      </c>
      <c r="C85" s="224" t="s">
        <v>1577</v>
      </c>
      <c r="D85" s="47">
        <f>'02'!C78</f>
        <v>0</v>
      </c>
      <c r="E85" s="47">
        <f>'02'!D78</f>
        <v>0</v>
      </c>
    </row>
    <row r="86" spans="1:5" ht="12.75">
      <c r="A86" s="224" t="s">
        <v>1577</v>
      </c>
      <c r="B86" s="6" t="s">
        <v>1524</v>
      </c>
      <c r="C86" s="224" t="s">
        <v>1577</v>
      </c>
      <c r="D86" s="47">
        <f>'02'!C79</f>
        <v>0</v>
      </c>
      <c r="E86" s="47">
        <f>'02'!D79</f>
        <v>0</v>
      </c>
    </row>
    <row r="87" spans="1:5" ht="12.75">
      <c r="A87" s="224" t="s">
        <v>1577</v>
      </c>
      <c r="B87" s="6" t="s">
        <v>1530</v>
      </c>
      <c r="C87" s="224" t="s">
        <v>1577</v>
      </c>
      <c r="D87" s="47">
        <f>'02'!C80</f>
        <v>0</v>
      </c>
      <c r="E87" s="47">
        <f>'02'!D80</f>
        <v>0</v>
      </c>
    </row>
    <row r="88" spans="1:5" ht="12.75">
      <c r="A88" s="224" t="s">
        <v>1577</v>
      </c>
      <c r="B88" s="6" t="s">
        <v>1526</v>
      </c>
      <c r="C88" s="224" t="s">
        <v>1577</v>
      </c>
      <c r="D88" s="47">
        <f>'02'!C81</f>
        <v>0</v>
      </c>
      <c r="E88" s="47">
        <f>'02'!D81</f>
        <v>0</v>
      </c>
    </row>
    <row r="89" spans="1:5" ht="12.75">
      <c r="A89" s="197">
        <v>19</v>
      </c>
      <c r="B89" s="195" t="s">
        <v>391</v>
      </c>
      <c r="C89" s="197" t="s">
        <v>155</v>
      </c>
      <c r="D89" s="196">
        <f>'02'!C82</f>
        <v>0</v>
      </c>
      <c r="E89" s="196">
        <f>'02'!D82</f>
        <v>0</v>
      </c>
    </row>
    <row r="90" spans="1:5" ht="12.75">
      <c r="A90" s="30">
        <v>20</v>
      </c>
      <c r="B90" s="6" t="s">
        <v>1535</v>
      </c>
      <c r="C90" s="19" t="s">
        <v>1468</v>
      </c>
      <c r="D90" s="47">
        <v>0</v>
      </c>
      <c r="E90" s="47">
        <v>0</v>
      </c>
    </row>
    <row r="91" spans="1:5" ht="12.75">
      <c r="A91" s="224" t="s">
        <v>1577</v>
      </c>
      <c r="B91" s="6" t="s">
        <v>1536</v>
      </c>
      <c r="C91" s="224" t="s">
        <v>1577</v>
      </c>
      <c r="D91" s="47">
        <f>'02'!C84</f>
        <v>0</v>
      </c>
      <c r="E91" s="47">
        <f>'02'!D84</f>
        <v>0</v>
      </c>
    </row>
    <row r="92" spans="1:5" ht="25.5">
      <c r="A92" s="224" t="s">
        <v>1577</v>
      </c>
      <c r="B92" s="6" t="s">
        <v>1537</v>
      </c>
      <c r="C92" s="224" t="s">
        <v>1577</v>
      </c>
      <c r="D92" s="47">
        <f>'02'!C85</f>
        <v>0</v>
      </c>
      <c r="E92" s="47">
        <f>'02'!D85</f>
        <v>0</v>
      </c>
    </row>
    <row r="93" spans="1:5" ht="12.75">
      <c r="A93" s="224" t="s">
        <v>1577</v>
      </c>
      <c r="B93" s="6" t="s">
        <v>1538</v>
      </c>
      <c r="C93" s="224" t="s">
        <v>1577</v>
      </c>
      <c r="D93" s="47">
        <f>'02'!C86</f>
        <v>0</v>
      </c>
      <c r="E93" s="47">
        <f>'02'!D86</f>
        <v>0</v>
      </c>
    </row>
    <row r="94" spans="1:5" ht="12.75">
      <c r="A94" s="30">
        <v>21</v>
      </c>
      <c r="B94" s="6" t="s">
        <v>1539</v>
      </c>
      <c r="C94" s="19" t="s">
        <v>1469</v>
      </c>
      <c r="D94" s="47">
        <f>'02'!C87</f>
        <v>0</v>
      </c>
      <c r="E94" s="47">
        <f>'02'!D87</f>
        <v>0</v>
      </c>
    </row>
    <row r="95" spans="1:5" ht="12.75">
      <c r="A95" s="224" t="s">
        <v>1577</v>
      </c>
      <c r="B95" s="6" t="s">
        <v>1540</v>
      </c>
      <c r="C95" s="224" t="s">
        <v>1577</v>
      </c>
      <c r="D95" s="47">
        <f>'02'!C88</f>
        <v>0</v>
      </c>
      <c r="E95" s="47">
        <f>'02'!D88</f>
        <v>0</v>
      </c>
    </row>
    <row r="96" spans="1:5" ht="12.75">
      <c r="A96" s="224" t="s">
        <v>1577</v>
      </c>
      <c r="B96" s="6" t="s">
        <v>1541</v>
      </c>
      <c r="C96" s="224" t="s">
        <v>1577</v>
      </c>
      <c r="D96" s="47">
        <f>'02'!C89</f>
        <v>0</v>
      </c>
      <c r="E96" s="47">
        <f>'02'!D89</f>
        <v>0</v>
      </c>
    </row>
    <row r="97" spans="1:5" ht="12.75">
      <c r="A97" s="224" t="s">
        <v>1577</v>
      </c>
      <c r="B97" s="6" t="s">
        <v>1542</v>
      </c>
      <c r="C97" s="224" t="s">
        <v>1577</v>
      </c>
      <c r="D97" s="47">
        <f>'02'!C90</f>
        <v>0</v>
      </c>
      <c r="E97" s="47">
        <f>'02'!D90</f>
        <v>0</v>
      </c>
    </row>
    <row r="98" spans="1:5" ht="12.75">
      <c r="A98" s="224" t="s">
        <v>1577</v>
      </c>
      <c r="B98" s="6" t="s">
        <v>1543</v>
      </c>
      <c r="C98" s="224" t="s">
        <v>1577</v>
      </c>
      <c r="D98" s="47">
        <f>'02'!C91</f>
        <v>0</v>
      </c>
      <c r="E98" s="47">
        <f>'02'!D91</f>
        <v>0</v>
      </c>
    </row>
    <row r="99" spans="1:5" ht="12.75">
      <c r="A99" s="224" t="s">
        <v>1577</v>
      </c>
      <c r="B99" s="6" t="s">
        <v>1544</v>
      </c>
      <c r="C99" s="224" t="s">
        <v>1577</v>
      </c>
      <c r="D99" s="47">
        <f>'02'!C92</f>
        <v>0</v>
      </c>
      <c r="E99" s="47">
        <f>'02'!D92</f>
        <v>0</v>
      </c>
    </row>
    <row r="100" spans="1:5" ht="12.75">
      <c r="A100" s="224" t="s">
        <v>1577</v>
      </c>
      <c r="B100" s="6" t="s">
        <v>1545</v>
      </c>
      <c r="C100" s="224" t="s">
        <v>1577</v>
      </c>
      <c r="D100" s="47">
        <f>'02'!C93</f>
        <v>0</v>
      </c>
      <c r="E100" s="47">
        <f>'02'!D93</f>
        <v>0</v>
      </c>
    </row>
    <row r="101" spans="1:5" ht="12.75">
      <c r="A101" s="224" t="s">
        <v>1577</v>
      </c>
      <c r="B101" s="6" t="s">
        <v>1546</v>
      </c>
      <c r="C101" s="224" t="s">
        <v>1577</v>
      </c>
      <c r="D101" s="47">
        <f>'02'!C94</f>
        <v>0</v>
      </c>
      <c r="E101" s="47">
        <f>'02'!D94</f>
        <v>0</v>
      </c>
    </row>
    <row r="102" spans="1:5" ht="12.75">
      <c r="A102" s="224" t="s">
        <v>1577</v>
      </c>
      <c r="B102" s="6" t="s">
        <v>1547</v>
      </c>
      <c r="C102" s="224" t="s">
        <v>1577</v>
      </c>
      <c r="D102" s="47">
        <f>'02'!C95</f>
        <v>0</v>
      </c>
      <c r="E102" s="47">
        <f>'02'!D95</f>
        <v>0</v>
      </c>
    </row>
    <row r="103" spans="1:5" ht="12.75">
      <c r="A103" s="221">
        <v>22</v>
      </c>
      <c r="B103" s="222" t="s">
        <v>1548</v>
      </c>
      <c r="C103" s="221" t="s">
        <v>156</v>
      </c>
      <c r="D103" s="223">
        <v>0</v>
      </c>
      <c r="E103" s="223">
        <v>0</v>
      </c>
    </row>
    <row r="104" spans="1:5" ht="12.75">
      <c r="A104" s="221">
        <v>23</v>
      </c>
      <c r="B104" s="222" t="s">
        <v>1549</v>
      </c>
      <c r="C104" s="221" t="s">
        <v>453</v>
      </c>
      <c r="D104" s="223">
        <f>'02'!C97</f>
        <v>0</v>
      </c>
      <c r="E104" s="223">
        <f>'02'!D97</f>
        <v>0</v>
      </c>
    </row>
    <row r="105" spans="1:5" ht="12.75">
      <c r="A105" s="224" t="s">
        <v>1577</v>
      </c>
      <c r="B105" s="46" t="s">
        <v>1550</v>
      </c>
      <c r="C105" s="224" t="s">
        <v>1577</v>
      </c>
      <c r="D105" s="47">
        <f>'02'!C98</f>
        <v>0</v>
      </c>
      <c r="E105" s="47">
        <f>'02'!D98</f>
        <v>0</v>
      </c>
    </row>
    <row r="106" spans="1:5" ht="25.5">
      <c r="A106" s="224" t="s">
        <v>1577</v>
      </c>
      <c r="B106" s="46" t="s">
        <v>1551</v>
      </c>
      <c r="C106" s="224" t="s">
        <v>1577</v>
      </c>
      <c r="D106" s="47">
        <f>'02'!C99</f>
        <v>0</v>
      </c>
      <c r="E106" s="47">
        <f>'02'!D99</f>
        <v>0</v>
      </c>
    </row>
    <row r="107" spans="1:5" ht="12.75">
      <c r="A107" s="224" t="s">
        <v>1577</v>
      </c>
      <c r="B107" s="46" t="s">
        <v>1552</v>
      </c>
      <c r="C107" s="224" t="s">
        <v>1577</v>
      </c>
      <c r="D107" s="47">
        <f>'02'!C100</f>
        <v>0</v>
      </c>
      <c r="E107" s="47">
        <f>'02'!D100</f>
        <v>0</v>
      </c>
    </row>
    <row r="108" spans="1:5" ht="12.75">
      <c r="A108" s="224" t="s">
        <v>1577</v>
      </c>
      <c r="B108" s="46" t="s">
        <v>1553</v>
      </c>
      <c r="C108" s="224" t="s">
        <v>1577</v>
      </c>
      <c r="D108" s="47">
        <f>'02'!C101</f>
        <v>0</v>
      </c>
      <c r="E108" s="47">
        <f>'02'!D101</f>
        <v>0</v>
      </c>
    </row>
    <row r="109" spans="1:5" ht="12.75">
      <c r="A109" s="224" t="s">
        <v>1577</v>
      </c>
      <c r="B109" s="46" t="s">
        <v>1554</v>
      </c>
      <c r="C109" s="224" t="s">
        <v>1577</v>
      </c>
      <c r="D109" s="47">
        <f>'02'!C102</f>
        <v>0</v>
      </c>
      <c r="E109" s="47">
        <f>'02'!D102</f>
        <v>0</v>
      </c>
    </row>
    <row r="110" spans="1:5" ht="12.75">
      <c r="A110" s="224" t="s">
        <v>1577</v>
      </c>
      <c r="B110" s="46" t="s">
        <v>1555</v>
      </c>
      <c r="C110" s="224" t="s">
        <v>1577</v>
      </c>
      <c r="D110" s="47">
        <f>'02'!C103</f>
        <v>0</v>
      </c>
      <c r="E110" s="47">
        <f>'02'!D103</f>
        <v>0</v>
      </c>
    </row>
    <row r="111" spans="1:5" ht="12.75">
      <c r="A111" s="224" t="s">
        <v>1577</v>
      </c>
      <c r="B111" s="46" t="s">
        <v>1556</v>
      </c>
      <c r="C111" s="224" t="s">
        <v>1577</v>
      </c>
      <c r="D111" s="47">
        <f>'02'!C104</f>
        <v>0</v>
      </c>
      <c r="E111" s="47">
        <f>'02'!D104</f>
        <v>0</v>
      </c>
    </row>
    <row r="112" spans="1:5" ht="12.75">
      <c r="A112" s="224" t="s">
        <v>1577</v>
      </c>
      <c r="B112" s="46" t="s">
        <v>1557</v>
      </c>
      <c r="C112" s="224" t="s">
        <v>1577</v>
      </c>
      <c r="D112" s="47">
        <f>'02'!C105</f>
        <v>0</v>
      </c>
      <c r="E112" s="47">
        <f>'02'!D105</f>
        <v>0</v>
      </c>
    </row>
    <row r="113" spans="1:5" ht="12.75">
      <c r="A113" s="224" t="s">
        <v>1577</v>
      </c>
      <c r="B113" s="46" t="s">
        <v>1558</v>
      </c>
      <c r="C113" s="224" t="s">
        <v>1577</v>
      </c>
      <c r="D113" s="47">
        <f>'02'!C106</f>
        <v>0</v>
      </c>
      <c r="E113" s="47">
        <f>'02'!D106</f>
        <v>0</v>
      </c>
    </row>
    <row r="114" spans="1:5" ht="12.75">
      <c r="A114" s="221">
        <v>24</v>
      </c>
      <c r="B114" s="222" t="s">
        <v>1559</v>
      </c>
      <c r="C114" s="221" t="s">
        <v>454</v>
      </c>
      <c r="D114" s="223">
        <f>'02'!C107</f>
        <v>0</v>
      </c>
      <c r="E114" s="223">
        <f>'02'!D107</f>
        <v>0</v>
      </c>
    </row>
    <row r="115" spans="1:5" ht="12.75">
      <c r="A115" s="224" t="s">
        <v>1577</v>
      </c>
      <c r="B115" s="46" t="s">
        <v>1560</v>
      </c>
      <c r="C115" s="224" t="s">
        <v>1577</v>
      </c>
      <c r="D115" s="47">
        <f>'02'!C108</f>
        <v>0</v>
      </c>
      <c r="E115" s="47">
        <f>'02'!D108</f>
        <v>0</v>
      </c>
    </row>
    <row r="116" spans="1:5" ht="12.75">
      <c r="A116" s="224" t="s">
        <v>1577</v>
      </c>
      <c r="B116" s="46" t="s">
        <v>1561</v>
      </c>
      <c r="C116" s="224" t="s">
        <v>1577</v>
      </c>
      <c r="D116" s="47">
        <f>'02'!C109</f>
        <v>0</v>
      </c>
      <c r="E116" s="47">
        <f>'02'!D109</f>
        <v>0</v>
      </c>
    </row>
    <row r="117" spans="1:5" ht="12.75">
      <c r="A117" s="224" t="s">
        <v>1577</v>
      </c>
      <c r="B117" s="46" t="s">
        <v>1562</v>
      </c>
      <c r="C117" s="224" t="s">
        <v>1577</v>
      </c>
      <c r="D117" s="47">
        <f>'02'!C110</f>
        <v>0</v>
      </c>
      <c r="E117" s="47">
        <f>'02'!D110</f>
        <v>0</v>
      </c>
    </row>
    <row r="118" spans="1:5" ht="12.75">
      <c r="A118" s="224" t="s">
        <v>1577</v>
      </c>
      <c r="B118" s="46" t="s">
        <v>1563</v>
      </c>
      <c r="C118" s="224" t="s">
        <v>1577</v>
      </c>
      <c r="D118" s="47">
        <f>'02'!C111</f>
        <v>0</v>
      </c>
      <c r="E118" s="47">
        <f>'02'!D111</f>
        <v>0</v>
      </c>
    </row>
    <row r="119" spans="1:5" ht="12.75">
      <c r="A119" s="221">
        <v>25</v>
      </c>
      <c r="B119" s="222" t="s">
        <v>188</v>
      </c>
      <c r="C119" s="221" t="s">
        <v>157</v>
      </c>
      <c r="D119" s="223">
        <v>230000</v>
      </c>
      <c r="E119" s="223">
        <v>230000</v>
      </c>
    </row>
    <row r="120" spans="1:5" ht="12.75">
      <c r="A120" s="224" t="s">
        <v>1577</v>
      </c>
      <c r="B120" s="6" t="s">
        <v>1613</v>
      </c>
      <c r="C120" s="224" t="s">
        <v>1577</v>
      </c>
      <c r="D120" s="47">
        <f>'02'!C113</f>
        <v>0</v>
      </c>
      <c r="E120" s="47">
        <f>'02'!D113</f>
        <v>0</v>
      </c>
    </row>
    <row r="121" spans="1:5" ht="12.75">
      <c r="A121" s="224" t="s">
        <v>1577</v>
      </c>
      <c r="B121" s="6" t="s">
        <v>1614</v>
      </c>
      <c r="C121" s="224" t="s">
        <v>1577</v>
      </c>
      <c r="D121" s="47">
        <f>'02'!C114</f>
        <v>0</v>
      </c>
      <c r="E121" s="47">
        <f>'02'!D114</f>
        <v>0</v>
      </c>
    </row>
    <row r="122" spans="1:5" ht="12.75">
      <c r="A122" s="224" t="s">
        <v>1577</v>
      </c>
      <c r="B122" s="6" t="s">
        <v>1615</v>
      </c>
      <c r="C122" s="224" t="s">
        <v>1577</v>
      </c>
      <c r="D122" s="47">
        <v>230000</v>
      </c>
      <c r="E122" s="47">
        <v>230000</v>
      </c>
    </row>
    <row r="123" spans="1:5" ht="12.75">
      <c r="A123" s="224" t="s">
        <v>1577</v>
      </c>
      <c r="B123" s="6" t="s">
        <v>1616</v>
      </c>
      <c r="C123" s="224" t="s">
        <v>1577</v>
      </c>
      <c r="D123" s="47">
        <f>'02'!C116</f>
        <v>0</v>
      </c>
      <c r="E123" s="47">
        <f>'02'!D116</f>
        <v>0</v>
      </c>
    </row>
    <row r="124" spans="1:5" ht="12.75">
      <c r="A124" s="224" t="s">
        <v>1577</v>
      </c>
      <c r="B124" s="6" t="s">
        <v>1617</v>
      </c>
      <c r="C124" s="224" t="s">
        <v>1577</v>
      </c>
      <c r="D124" s="47">
        <f>'02'!C117</f>
        <v>0</v>
      </c>
      <c r="E124" s="47">
        <f>'02'!D117</f>
        <v>0</v>
      </c>
    </row>
    <row r="125" spans="1:5" ht="12.75">
      <c r="A125" s="224" t="s">
        <v>1577</v>
      </c>
      <c r="B125" s="6" t="s">
        <v>1618</v>
      </c>
      <c r="C125" s="224" t="s">
        <v>1577</v>
      </c>
      <c r="D125" s="47">
        <f>'02'!C118</f>
        <v>0</v>
      </c>
      <c r="E125" s="47">
        <f>'02'!D118</f>
        <v>0</v>
      </c>
    </row>
    <row r="126" spans="1:5" ht="12.75">
      <c r="A126" s="224" t="s">
        <v>1577</v>
      </c>
      <c r="B126" s="6" t="s">
        <v>1619</v>
      </c>
      <c r="C126" s="224" t="s">
        <v>1577</v>
      </c>
      <c r="D126" s="47">
        <f>'02'!C119</f>
        <v>0</v>
      </c>
      <c r="E126" s="47">
        <f>'02'!D119</f>
        <v>0</v>
      </c>
    </row>
    <row r="127" spans="1:5" ht="12.75">
      <c r="A127" s="30">
        <v>26</v>
      </c>
      <c r="B127" s="6" t="s">
        <v>1620</v>
      </c>
      <c r="C127" s="19" t="s">
        <v>1470</v>
      </c>
      <c r="D127" s="47">
        <v>300000</v>
      </c>
      <c r="E127" s="47">
        <v>300000</v>
      </c>
    </row>
    <row r="128" spans="1:5" ht="12.75">
      <c r="A128" s="224" t="s">
        <v>1577</v>
      </c>
      <c r="B128" s="6" t="s">
        <v>1621</v>
      </c>
      <c r="C128" s="224" t="s">
        <v>1577</v>
      </c>
      <c r="D128" s="47">
        <f>'02'!C121</f>
        <v>0</v>
      </c>
      <c r="E128" s="47">
        <f>'02'!D121</f>
        <v>0</v>
      </c>
    </row>
    <row r="129" spans="1:5" ht="12.75">
      <c r="A129" s="224" t="s">
        <v>1577</v>
      </c>
      <c r="B129" s="6" t="s">
        <v>1622</v>
      </c>
      <c r="C129" s="224" t="s">
        <v>1577</v>
      </c>
      <c r="D129" s="47">
        <f>'02'!C122</f>
        <v>0</v>
      </c>
      <c r="E129" s="47">
        <f>'02'!D122</f>
        <v>0</v>
      </c>
    </row>
    <row r="130" spans="1:5" ht="12.75">
      <c r="A130" s="224" t="s">
        <v>1577</v>
      </c>
      <c r="B130" s="6" t="s">
        <v>1623</v>
      </c>
      <c r="C130" s="224" t="s">
        <v>1577</v>
      </c>
      <c r="D130" s="47">
        <f>'02'!C123</f>
        <v>0</v>
      </c>
      <c r="E130" s="47">
        <f>'02'!D123</f>
        <v>0</v>
      </c>
    </row>
    <row r="131" spans="1:5" ht="12.75">
      <c r="A131" s="224" t="s">
        <v>1577</v>
      </c>
      <c r="B131" s="6" t="s">
        <v>1624</v>
      </c>
      <c r="C131" s="224" t="s">
        <v>1577</v>
      </c>
      <c r="D131" s="47">
        <f>'02'!C124</f>
        <v>0</v>
      </c>
      <c r="E131" s="47">
        <f>'02'!D124</f>
        <v>0</v>
      </c>
    </row>
    <row r="132" spans="1:5" ht="12.75">
      <c r="A132" s="224" t="s">
        <v>1577</v>
      </c>
      <c r="B132" s="6" t="s">
        <v>1625</v>
      </c>
      <c r="C132" s="224" t="s">
        <v>1577</v>
      </c>
      <c r="D132" s="47">
        <f>'02'!C125</f>
        <v>0</v>
      </c>
      <c r="E132" s="47">
        <f>'02'!D125</f>
        <v>0</v>
      </c>
    </row>
    <row r="133" spans="1:5" ht="12.75">
      <c r="A133" s="224" t="s">
        <v>1577</v>
      </c>
      <c r="B133" s="6" t="s">
        <v>1626</v>
      </c>
      <c r="C133" s="224" t="s">
        <v>1577</v>
      </c>
      <c r="D133" s="47">
        <f>'02'!C126</f>
        <v>0</v>
      </c>
      <c r="E133" s="47">
        <f>'02'!D126</f>
        <v>0</v>
      </c>
    </row>
    <row r="134" spans="1:5" ht="12.75">
      <c r="A134" s="224" t="s">
        <v>1577</v>
      </c>
      <c r="B134" s="6" t="s">
        <v>1627</v>
      </c>
      <c r="C134" s="224" t="s">
        <v>1577</v>
      </c>
      <c r="D134" s="47">
        <v>300000</v>
      </c>
      <c r="E134" s="47">
        <v>300000</v>
      </c>
    </row>
    <row r="135" spans="1:5" ht="12.75">
      <c r="A135" s="224" t="s">
        <v>1577</v>
      </c>
      <c r="B135" s="6" t="s">
        <v>1628</v>
      </c>
      <c r="C135" s="224" t="s">
        <v>1577</v>
      </c>
      <c r="D135" s="47">
        <f>'02'!C128</f>
        <v>0</v>
      </c>
      <c r="E135" s="47">
        <f>'02'!D128</f>
        <v>0</v>
      </c>
    </row>
    <row r="136" spans="1:5" ht="12.75">
      <c r="A136" s="224" t="s">
        <v>1577</v>
      </c>
      <c r="B136" s="6" t="s">
        <v>1629</v>
      </c>
      <c r="C136" s="224" t="s">
        <v>1577</v>
      </c>
      <c r="D136" s="47">
        <f>'02'!C129</f>
        <v>0</v>
      </c>
      <c r="E136" s="47">
        <f>'02'!D129</f>
        <v>0</v>
      </c>
    </row>
    <row r="137" spans="1:5" ht="12.75">
      <c r="A137" s="224" t="s">
        <v>1577</v>
      </c>
      <c r="B137" s="6" t="s">
        <v>1630</v>
      </c>
      <c r="C137" s="224" t="s">
        <v>1577</v>
      </c>
      <c r="D137" s="47">
        <f>'02'!C130</f>
        <v>0</v>
      </c>
      <c r="E137" s="47">
        <f>'02'!D130</f>
        <v>0</v>
      </c>
    </row>
    <row r="138" spans="1:5" ht="25.5">
      <c r="A138" s="224" t="s">
        <v>1577</v>
      </c>
      <c r="B138" s="6" t="s">
        <v>1631</v>
      </c>
      <c r="C138" s="224" t="s">
        <v>1577</v>
      </c>
      <c r="D138" s="47">
        <f>'02'!C131</f>
        <v>0</v>
      </c>
      <c r="E138" s="47">
        <f>'02'!D131</f>
        <v>0</v>
      </c>
    </row>
    <row r="139" spans="1:5" ht="25.5">
      <c r="A139" s="224" t="s">
        <v>1577</v>
      </c>
      <c r="B139" s="6" t="s">
        <v>1632</v>
      </c>
      <c r="C139" s="224" t="s">
        <v>1577</v>
      </c>
      <c r="D139" s="47">
        <f>'02'!C132</f>
        <v>0</v>
      </c>
      <c r="E139" s="47">
        <f>'02'!D132</f>
        <v>0</v>
      </c>
    </row>
    <row r="140" spans="1:5" ht="25.5">
      <c r="A140" s="224" t="s">
        <v>1577</v>
      </c>
      <c r="B140" s="6" t="s">
        <v>1633</v>
      </c>
      <c r="C140" s="224" t="s">
        <v>1577</v>
      </c>
      <c r="D140" s="47">
        <f>'02'!C133</f>
        <v>0</v>
      </c>
      <c r="E140" s="47">
        <f>'02'!D133</f>
        <v>0</v>
      </c>
    </row>
    <row r="141" spans="1:5" ht="25.5">
      <c r="A141" s="224" t="s">
        <v>1577</v>
      </c>
      <c r="B141" s="6" t="s">
        <v>1634</v>
      </c>
      <c r="C141" s="224" t="s">
        <v>1577</v>
      </c>
      <c r="D141" s="47">
        <f>'02'!C134</f>
        <v>0</v>
      </c>
      <c r="E141" s="47">
        <f>'02'!D134</f>
        <v>0</v>
      </c>
    </row>
    <row r="142" spans="1:5" ht="25.5">
      <c r="A142" s="224" t="s">
        <v>1577</v>
      </c>
      <c r="B142" s="6" t="s">
        <v>1635</v>
      </c>
      <c r="C142" s="224" t="s">
        <v>1577</v>
      </c>
      <c r="D142" s="47">
        <f>'02'!C135</f>
        <v>0</v>
      </c>
      <c r="E142" s="47">
        <f>'02'!D135</f>
        <v>0</v>
      </c>
    </row>
    <row r="143" spans="1:5" ht="12.75">
      <c r="A143" s="224" t="s">
        <v>1577</v>
      </c>
      <c r="B143" s="6" t="s">
        <v>1636</v>
      </c>
      <c r="C143" s="224" t="s">
        <v>1577</v>
      </c>
      <c r="D143" s="47">
        <f>'02'!C136</f>
        <v>0</v>
      </c>
      <c r="E143" s="47">
        <f>'02'!D136</f>
        <v>0</v>
      </c>
    </row>
    <row r="144" spans="1:5" ht="12.75">
      <c r="A144" s="224" t="s">
        <v>1577</v>
      </c>
      <c r="B144" s="6" t="s">
        <v>1637</v>
      </c>
      <c r="C144" s="224" t="s">
        <v>1577</v>
      </c>
      <c r="D144" s="47">
        <f>'02'!C137</f>
        <v>0</v>
      </c>
      <c r="E144" s="47">
        <f>'02'!D137</f>
        <v>0</v>
      </c>
    </row>
    <row r="145" spans="1:5" ht="12.75">
      <c r="A145" s="224" t="s">
        <v>1577</v>
      </c>
      <c r="B145" s="6" t="s">
        <v>1638</v>
      </c>
      <c r="C145" s="224" t="s">
        <v>1577</v>
      </c>
      <c r="D145" s="47">
        <f>'02'!C138</f>
        <v>0</v>
      </c>
      <c r="E145" s="47">
        <f>'02'!D138</f>
        <v>0</v>
      </c>
    </row>
    <row r="146" spans="1:5" ht="12.75">
      <c r="A146" s="224" t="s">
        <v>1577</v>
      </c>
      <c r="B146" s="6" t="s">
        <v>1639</v>
      </c>
      <c r="C146" s="224" t="s">
        <v>1577</v>
      </c>
      <c r="D146" s="47">
        <f>'02'!C139</f>
        <v>0</v>
      </c>
      <c r="E146" s="47">
        <f>'02'!D139</f>
        <v>0</v>
      </c>
    </row>
    <row r="147" spans="1:5" ht="12.75">
      <c r="A147" s="224" t="s">
        <v>1577</v>
      </c>
      <c r="B147" s="6" t="s">
        <v>1640</v>
      </c>
      <c r="C147" s="224" t="s">
        <v>1577</v>
      </c>
      <c r="D147" s="47">
        <f>'02'!C140</f>
        <v>0</v>
      </c>
      <c r="E147" s="47">
        <f>'02'!D140</f>
        <v>0</v>
      </c>
    </row>
    <row r="148" spans="1:5" ht="12.75">
      <c r="A148" s="224" t="s">
        <v>1577</v>
      </c>
      <c r="B148" s="6" t="s">
        <v>1641</v>
      </c>
      <c r="C148" s="224" t="s">
        <v>1577</v>
      </c>
      <c r="D148" s="47">
        <f>'02'!C141</f>
        <v>0</v>
      </c>
      <c r="E148" s="47">
        <f>'02'!D141</f>
        <v>0</v>
      </c>
    </row>
    <row r="149" spans="1:5" ht="38.25">
      <c r="A149" s="224" t="s">
        <v>1577</v>
      </c>
      <c r="B149" s="6" t="s">
        <v>1642</v>
      </c>
      <c r="C149" s="224" t="s">
        <v>1577</v>
      </c>
      <c r="D149" s="47">
        <f>'02'!C142</f>
        <v>0</v>
      </c>
      <c r="E149" s="47">
        <f>'02'!D142</f>
        <v>0</v>
      </c>
    </row>
    <row r="150" spans="1:5" ht="12.75">
      <c r="A150" s="30">
        <v>27</v>
      </c>
      <c r="B150" s="6" t="s">
        <v>1643</v>
      </c>
      <c r="C150" s="19" t="s">
        <v>1471</v>
      </c>
      <c r="D150" s="47">
        <f>'02'!C143</f>
        <v>0</v>
      </c>
      <c r="E150" s="47">
        <f>'02'!D143</f>
        <v>0</v>
      </c>
    </row>
    <row r="151" spans="1:5" ht="12.75">
      <c r="A151" s="224" t="s">
        <v>1577</v>
      </c>
      <c r="B151" s="6" t="s">
        <v>1644</v>
      </c>
      <c r="C151" s="224" t="s">
        <v>1577</v>
      </c>
      <c r="D151" s="47">
        <f>'02'!C144</f>
        <v>0</v>
      </c>
      <c r="E151" s="47">
        <f>'02'!D144</f>
        <v>0</v>
      </c>
    </row>
    <row r="152" spans="1:5" ht="12.75">
      <c r="A152" s="224" t="s">
        <v>1577</v>
      </c>
      <c r="B152" s="6" t="s">
        <v>1645</v>
      </c>
      <c r="C152" s="224" t="s">
        <v>1577</v>
      </c>
      <c r="D152" s="47">
        <f>'02'!C145</f>
        <v>0</v>
      </c>
      <c r="E152" s="47">
        <f>'02'!D145</f>
        <v>0</v>
      </c>
    </row>
    <row r="153" spans="1:5" ht="12.75">
      <c r="A153" s="224" t="s">
        <v>1577</v>
      </c>
      <c r="B153" s="6" t="s">
        <v>1646</v>
      </c>
      <c r="C153" s="224" t="s">
        <v>1577</v>
      </c>
      <c r="D153" s="47">
        <f>'02'!C146</f>
        <v>0</v>
      </c>
      <c r="E153" s="47">
        <f>'02'!D146</f>
        <v>0</v>
      </c>
    </row>
    <row r="154" spans="1:5" ht="12.75">
      <c r="A154" s="30">
        <v>28</v>
      </c>
      <c r="B154" s="6" t="s">
        <v>1580</v>
      </c>
      <c r="C154" s="19" t="s">
        <v>1472</v>
      </c>
      <c r="D154" s="47">
        <f>'02'!C147</f>
        <v>0</v>
      </c>
      <c r="E154" s="47">
        <f>'02'!D147</f>
        <v>0</v>
      </c>
    </row>
    <row r="155" spans="1:5" ht="12.75">
      <c r="A155" s="30">
        <v>29</v>
      </c>
      <c r="B155" s="6" t="s">
        <v>1579</v>
      </c>
      <c r="C155" s="19" t="s">
        <v>1473</v>
      </c>
      <c r="D155" s="47">
        <v>69694</v>
      </c>
      <c r="E155" s="47">
        <v>69694</v>
      </c>
    </row>
    <row r="156" spans="1:5" ht="12.75">
      <c r="A156" s="30">
        <v>30</v>
      </c>
      <c r="B156" s="6" t="s">
        <v>1581</v>
      </c>
      <c r="C156" s="19" t="s">
        <v>1474</v>
      </c>
      <c r="D156" s="47">
        <f>'02'!C153</f>
        <v>0</v>
      </c>
      <c r="E156" s="47">
        <f>'02'!D153</f>
        <v>0</v>
      </c>
    </row>
    <row r="157" spans="1:5" ht="12.75">
      <c r="A157" s="224" t="s">
        <v>1577</v>
      </c>
      <c r="B157" s="6" t="s">
        <v>1582</v>
      </c>
      <c r="C157" s="224" t="s">
        <v>1577</v>
      </c>
      <c r="D157" s="47">
        <f>'02'!C154</f>
        <v>0</v>
      </c>
      <c r="E157" s="47">
        <f>'02'!D154</f>
        <v>0</v>
      </c>
    </row>
    <row r="158" spans="1:5" ht="12.75">
      <c r="A158" s="224" t="s">
        <v>1577</v>
      </c>
      <c r="B158" s="6" t="s">
        <v>1583</v>
      </c>
      <c r="C158" s="224" t="s">
        <v>1577</v>
      </c>
      <c r="D158" s="47">
        <f>'02'!C155</f>
        <v>0</v>
      </c>
      <c r="E158" s="47">
        <f>'02'!D155</f>
        <v>0</v>
      </c>
    </row>
    <row r="159" spans="1:5" ht="25.5">
      <c r="A159" s="224" t="s">
        <v>1577</v>
      </c>
      <c r="B159" s="6" t="s">
        <v>1584</v>
      </c>
      <c r="C159" s="224" t="s">
        <v>1577</v>
      </c>
      <c r="D159" s="47">
        <f>'02'!C156</f>
        <v>0</v>
      </c>
      <c r="E159" s="47">
        <f>'02'!D156</f>
        <v>0</v>
      </c>
    </row>
    <row r="160" spans="1:5" ht="12.75">
      <c r="A160" s="224" t="s">
        <v>1577</v>
      </c>
      <c r="B160" s="6" t="s">
        <v>1585</v>
      </c>
      <c r="C160" s="224" t="s">
        <v>1577</v>
      </c>
      <c r="D160" s="47">
        <f>'02'!C157</f>
        <v>0</v>
      </c>
      <c r="E160" s="47">
        <f>'02'!D157</f>
        <v>0</v>
      </c>
    </row>
    <row r="161" spans="1:5" ht="12.75">
      <c r="A161" s="224" t="s">
        <v>1577</v>
      </c>
      <c r="B161" s="6" t="s">
        <v>1586</v>
      </c>
      <c r="C161" s="224" t="s">
        <v>1577</v>
      </c>
      <c r="D161" s="47">
        <f>'02'!C158</f>
        <v>0</v>
      </c>
      <c r="E161" s="47">
        <f>'02'!D158</f>
        <v>0</v>
      </c>
    </row>
    <row r="162" spans="1:5" ht="12.75">
      <c r="A162" s="224" t="s">
        <v>1577</v>
      </c>
      <c r="B162" s="6" t="s">
        <v>1587</v>
      </c>
      <c r="C162" s="224" t="s">
        <v>1577</v>
      </c>
      <c r="D162" s="47">
        <f>'02'!C159</f>
        <v>0</v>
      </c>
      <c r="E162" s="47">
        <f>'02'!D159</f>
        <v>0</v>
      </c>
    </row>
    <row r="163" spans="1:5" ht="12.75">
      <c r="A163" s="224" t="s">
        <v>1577</v>
      </c>
      <c r="B163" s="6" t="s">
        <v>1588</v>
      </c>
      <c r="C163" s="224" t="s">
        <v>1577</v>
      </c>
      <c r="D163" s="47">
        <f>'02'!C160</f>
        <v>0</v>
      </c>
      <c r="E163" s="47">
        <f>'02'!D160</f>
        <v>0</v>
      </c>
    </row>
    <row r="164" spans="1:5" ht="12.75">
      <c r="A164" s="224" t="s">
        <v>1577</v>
      </c>
      <c r="B164" s="6" t="s">
        <v>1589</v>
      </c>
      <c r="C164" s="224" t="s">
        <v>1577</v>
      </c>
      <c r="D164" s="47">
        <f>'02'!C161</f>
        <v>0</v>
      </c>
      <c r="E164" s="47">
        <f>'02'!D161</f>
        <v>0</v>
      </c>
    </row>
    <row r="165" spans="1:5" ht="12.75">
      <c r="A165" s="224" t="s">
        <v>1577</v>
      </c>
      <c r="B165" s="6" t="s">
        <v>1590</v>
      </c>
      <c r="C165" s="224" t="s">
        <v>1577</v>
      </c>
      <c r="D165" s="47">
        <f>'02'!C162</f>
        <v>0</v>
      </c>
      <c r="E165" s="47">
        <f>'02'!D162</f>
        <v>0</v>
      </c>
    </row>
    <row r="166" spans="1:5" ht="12.75">
      <c r="A166" s="224" t="s">
        <v>1577</v>
      </c>
      <c r="B166" s="6" t="s">
        <v>1591</v>
      </c>
      <c r="C166" s="224" t="s">
        <v>1577</v>
      </c>
      <c r="D166" s="47">
        <f>'02'!C163</f>
        <v>0</v>
      </c>
      <c r="E166" s="47">
        <f>'02'!D163</f>
        <v>0</v>
      </c>
    </row>
    <row r="167" spans="1:5" ht="12.75">
      <c r="A167" s="224" t="s">
        <v>1577</v>
      </c>
      <c r="B167" s="6" t="s">
        <v>1592</v>
      </c>
      <c r="C167" s="224" t="s">
        <v>1577</v>
      </c>
      <c r="D167" s="47">
        <f>'02'!C164</f>
        <v>0</v>
      </c>
      <c r="E167" s="47">
        <f>'02'!D164</f>
        <v>0</v>
      </c>
    </row>
    <row r="168" spans="1:5" ht="12.75">
      <c r="A168" s="224" t="s">
        <v>1577</v>
      </c>
      <c r="B168" s="6" t="s">
        <v>1594</v>
      </c>
      <c r="C168" s="224" t="s">
        <v>1577</v>
      </c>
      <c r="D168" s="47">
        <f>'02'!C165</f>
        <v>0</v>
      </c>
      <c r="E168" s="47">
        <f>'02'!D165</f>
        <v>0</v>
      </c>
    </row>
    <row r="169" spans="1:5" ht="12.75">
      <c r="A169" s="224" t="s">
        <v>1577</v>
      </c>
      <c r="B169" s="6" t="s">
        <v>1593</v>
      </c>
      <c r="C169" s="224" t="s">
        <v>1577</v>
      </c>
      <c r="D169" s="47">
        <f>'02'!C166</f>
        <v>0</v>
      </c>
      <c r="E169" s="47">
        <f>'02'!D166</f>
        <v>0</v>
      </c>
    </row>
    <row r="170" spans="1:5" ht="12.75">
      <c r="A170" s="224" t="s">
        <v>1577</v>
      </c>
      <c r="B170" s="6" t="s">
        <v>1595</v>
      </c>
      <c r="C170" s="224" t="s">
        <v>1577</v>
      </c>
      <c r="D170" s="47">
        <f>'02'!C167</f>
        <v>0</v>
      </c>
      <c r="E170" s="47">
        <f>'02'!D167</f>
        <v>0</v>
      </c>
    </row>
    <row r="171" spans="1:5" ht="12.75">
      <c r="A171" s="224" t="s">
        <v>1577</v>
      </c>
      <c r="B171" s="6" t="s">
        <v>1596</v>
      </c>
      <c r="C171" s="224" t="s">
        <v>1577</v>
      </c>
      <c r="D171" s="47">
        <f>'02'!C168</f>
        <v>0</v>
      </c>
      <c r="E171" s="47">
        <f>'02'!D168</f>
        <v>0</v>
      </c>
    </row>
    <row r="172" spans="1:5" ht="38.25">
      <c r="A172" s="224" t="s">
        <v>1577</v>
      </c>
      <c r="B172" s="6" t="s">
        <v>1597</v>
      </c>
      <c r="C172" s="224" t="s">
        <v>1577</v>
      </c>
      <c r="D172" s="47">
        <f>'02'!C169</f>
        <v>0</v>
      </c>
      <c r="E172" s="47">
        <f>'02'!D169</f>
        <v>0</v>
      </c>
    </row>
    <row r="173" spans="1:5" ht="12.75">
      <c r="A173" s="224" t="s">
        <v>1577</v>
      </c>
      <c r="B173" s="6" t="s">
        <v>1598</v>
      </c>
      <c r="C173" s="224" t="s">
        <v>1577</v>
      </c>
      <c r="D173" s="47">
        <f>'02'!C170</f>
        <v>0</v>
      </c>
      <c r="E173" s="47">
        <f>'02'!D170</f>
        <v>0</v>
      </c>
    </row>
    <row r="174" spans="1:5" ht="12.75">
      <c r="A174" s="221">
        <v>31</v>
      </c>
      <c r="B174" s="222" t="s">
        <v>1647</v>
      </c>
      <c r="C174" s="221" t="s">
        <v>158</v>
      </c>
      <c r="D174" s="223">
        <v>369694</v>
      </c>
      <c r="E174" s="223">
        <v>369694</v>
      </c>
    </row>
    <row r="175" spans="1:5" ht="12.75">
      <c r="A175" s="221">
        <v>32</v>
      </c>
      <c r="B175" s="222" t="s">
        <v>1648</v>
      </c>
      <c r="C175" s="221" t="s">
        <v>159</v>
      </c>
      <c r="D175" s="223">
        <v>0</v>
      </c>
      <c r="E175" s="223">
        <v>0</v>
      </c>
    </row>
    <row r="176" spans="1:5" ht="12.75">
      <c r="A176" s="224" t="s">
        <v>1577</v>
      </c>
      <c r="B176" s="6" t="s">
        <v>1650</v>
      </c>
      <c r="C176" s="224" t="s">
        <v>1577</v>
      </c>
      <c r="D176" s="47">
        <f>'02'!C173</f>
        <v>0</v>
      </c>
      <c r="E176" s="47">
        <f>'02'!D173</f>
        <v>0</v>
      </c>
    </row>
    <row r="177" spans="1:5" ht="12.75">
      <c r="A177" s="224" t="s">
        <v>1577</v>
      </c>
      <c r="B177" s="6" t="s">
        <v>1651</v>
      </c>
      <c r="C177" s="224" t="s">
        <v>1577</v>
      </c>
      <c r="D177" s="47">
        <f>'02'!C174</f>
        <v>0</v>
      </c>
      <c r="E177" s="47">
        <f>'02'!D174</f>
        <v>0</v>
      </c>
    </row>
    <row r="178" spans="1:5" ht="12.75">
      <c r="A178" s="224" t="s">
        <v>1577</v>
      </c>
      <c r="B178" s="6" t="s">
        <v>1652</v>
      </c>
      <c r="C178" s="224" t="s">
        <v>1577</v>
      </c>
      <c r="D178" s="47">
        <f>'02'!C175</f>
        <v>0</v>
      </c>
      <c r="E178" s="47">
        <f>'02'!D175</f>
        <v>0</v>
      </c>
    </row>
    <row r="179" spans="1:5" ht="12.75">
      <c r="A179" s="224" t="s">
        <v>1577</v>
      </c>
      <c r="B179" s="6" t="s">
        <v>1653</v>
      </c>
      <c r="C179" s="224" t="s">
        <v>1577</v>
      </c>
      <c r="D179" s="47">
        <f>'02'!C176</f>
        <v>0</v>
      </c>
      <c r="E179" s="47">
        <f>'02'!D176</f>
        <v>0</v>
      </c>
    </row>
    <row r="180" spans="1:5" ht="12.75">
      <c r="A180" s="224" t="s">
        <v>1577</v>
      </c>
      <c r="B180" s="6" t="s">
        <v>1654</v>
      </c>
      <c r="C180" s="224" t="s">
        <v>1577</v>
      </c>
      <c r="D180" s="47">
        <f>'02'!C177</f>
        <v>0</v>
      </c>
      <c r="E180" s="47">
        <f>'02'!D177</f>
        <v>0</v>
      </c>
    </row>
    <row r="181" spans="1:5" ht="25.5">
      <c r="A181" s="224" t="s">
        <v>1577</v>
      </c>
      <c r="B181" s="6" t="s">
        <v>1655</v>
      </c>
      <c r="C181" s="224" t="s">
        <v>1577</v>
      </c>
      <c r="D181" s="47">
        <f>'02'!C178</f>
        <v>0</v>
      </c>
      <c r="E181" s="47">
        <f>'02'!D178</f>
        <v>0</v>
      </c>
    </row>
    <row r="182" spans="1:5" ht="12.75">
      <c r="A182" s="224" t="s">
        <v>1577</v>
      </c>
      <c r="B182" s="6" t="s">
        <v>1656</v>
      </c>
      <c r="C182" s="224" t="s">
        <v>1577</v>
      </c>
      <c r="D182" s="47">
        <f>'02'!C179</f>
        <v>0</v>
      </c>
      <c r="E182" s="47">
        <f>'02'!D179</f>
        <v>0</v>
      </c>
    </row>
    <row r="183" spans="1:5" ht="12.75">
      <c r="A183" s="224" t="s">
        <v>1577</v>
      </c>
      <c r="B183" s="6" t="s">
        <v>1657</v>
      </c>
      <c r="C183" s="224" t="s">
        <v>1577</v>
      </c>
      <c r="D183" s="47">
        <f>'02'!C180</f>
        <v>0</v>
      </c>
      <c r="E183" s="47">
        <f>'02'!D180</f>
        <v>0</v>
      </c>
    </row>
    <row r="184" spans="1:5" ht="12.75">
      <c r="A184" s="224" t="s">
        <v>1577</v>
      </c>
      <c r="B184" s="6" t="s">
        <v>1658</v>
      </c>
      <c r="C184" s="224" t="s">
        <v>1577</v>
      </c>
      <c r="D184" s="47">
        <f>'02'!C181</f>
        <v>0</v>
      </c>
      <c r="E184" s="47">
        <f>'02'!D181</f>
        <v>0</v>
      </c>
    </row>
    <row r="185" spans="1:5" ht="12.75">
      <c r="A185" s="224" t="s">
        <v>1577</v>
      </c>
      <c r="B185" s="6" t="s">
        <v>1659</v>
      </c>
      <c r="C185" s="224" t="s">
        <v>1577</v>
      </c>
      <c r="D185" s="47">
        <f>'02'!C182</f>
        <v>0</v>
      </c>
      <c r="E185" s="47">
        <f>'02'!D182</f>
        <v>0</v>
      </c>
    </row>
    <row r="186" spans="1:5" ht="25.5">
      <c r="A186" s="224" t="s">
        <v>1577</v>
      </c>
      <c r="B186" s="6" t="s">
        <v>1660</v>
      </c>
      <c r="C186" s="224" t="s">
        <v>1577</v>
      </c>
      <c r="D186" s="47">
        <f>'02'!C183</f>
        <v>0</v>
      </c>
      <c r="E186" s="47">
        <f>'02'!D183</f>
        <v>0</v>
      </c>
    </row>
    <row r="187" spans="1:5" ht="12.75">
      <c r="A187" s="224" t="s">
        <v>1577</v>
      </c>
      <c r="B187" s="6" t="s">
        <v>1661</v>
      </c>
      <c r="C187" s="224" t="s">
        <v>1577</v>
      </c>
      <c r="D187" s="47">
        <f>'02'!C184</f>
        <v>0</v>
      </c>
      <c r="E187" s="47">
        <f>'02'!D184</f>
        <v>0</v>
      </c>
    </row>
    <row r="188" spans="1:5" ht="12.75">
      <c r="A188" s="224" t="s">
        <v>1577</v>
      </c>
      <c r="B188" s="6" t="s">
        <v>1662</v>
      </c>
      <c r="C188" s="224" t="s">
        <v>1577</v>
      </c>
      <c r="D188" s="47">
        <f>'02'!C185</f>
        <v>0</v>
      </c>
      <c r="E188" s="47">
        <f>'02'!D185</f>
        <v>0</v>
      </c>
    </row>
    <row r="189" spans="1:5" ht="12.75">
      <c r="A189" s="224" t="s">
        <v>1577</v>
      </c>
      <c r="B189" s="6" t="s">
        <v>1663</v>
      </c>
      <c r="C189" s="224" t="s">
        <v>1577</v>
      </c>
      <c r="D189" s="47">
        <f>'02'!C186</f>
        <v>0</v>
      </c>
      <c r="E189" s="47">
        <f>'02'!D186</f>
        <v>0</v>
      </c>
    </row>
    <row r="190" spans="1:5" ht="12.75">
      <c r="A190" s="224" t="s">
        <v>1577</v>
      </c>
      <c r="B190" s="6" t="s">
        <v>1649</v>
      </c>
      <c r="C190" s="224" t="s">
        <v>1577</v>
      </c>
      <c r="D190" s="47">
        <f>'02'!C187</f>
        <v>0</v>
      </c>
      <c r="E190" s="47">
        <f>'02'!D187</f>
        <v>0</v>
      </c>
    </row>
    <row r="191" spans="1:5" ht="12.75">
      <c r="A191" s="197">
        <v>33</v>
      </c>
      <c r="B191" s="195" t="s">
        <v>429</v>
      </c>
      <c r="C191" s="197" t="s">
        <v>160</v>
      </c>
      <c r="D191" s="196">
        <f>D175+D174+D119+D103</f>
        <v>599694</v>
      </c>
      <c r="E191" s="196">
        <f>E175+E174+E119+E103</f>
        <v>599694</v>
      </c>
    </row>
    <row r="192" spans="1:5" ht="12.75">
      <c r="A192" s="30">
        <v>34</v>
      </c>
      <c r="B192" s="6" t="s">
        <v>1570</v>
      </c>
      <c r="C192" s="19" t="s">
        <v>161</v>
      </c>
      <c r="D192" s="47">
        <f>'02'!C189</f>
        <v>0</v>
      </c>
      <c r="E192" s="47">
        <f>'02'!D189</f>
        <v>0</v>
      </c>
    </row>
    <row r="193" spans="1:5" ht="12.75">
      <c r="A193" s="30">
        <v>35</v>
      </c>
      <c r="B193" s="6" t="s">
        <v>190</v>
      </c>
      <c r="C193" s="19" t="s">
        <v>164</v>
      </c>
      <c r="D193" s="47">
        <v>423453</v>
      </c>
      <c r="E193" s="47">
        <v>423453</v>
      </c>
    </row>
    <row r="194" spans="1:5" ht="12.75">
      <c r="A194" s="30">
        <v>36</v>
      </c>
      <c r="B194" s="6" t="s">
        <v>1571</v>
      </c>
      <c r="C194" s="19" t="s">
        <v>165</v>
      </c>
      <c r="D194" s="47">
        <v>318002</v>
      </c>
      <c r="E194" s="47">
        <v>318002</v>
      </c>
    </row>
    <row r="195" spans="1:5" ht="12.75">
      <c r="A195" s="30">
        <v>37</v>
      </c>
      <c r="B195" s="6" t="s">
        <v>192</v>
      </c>
      <c r="C195" s="19" t="s">
        <v>166</v>
      </c>
      <c r="D195" s="47">
        <v>0</v>
      </c>
      <c r="E195" s="47">
        <v>8090</v>
      </c>
    </row>
    <row r="196" spans="1:5" ht="12.75">
      <c r="A196" s="224" t="s">
        <v>1577</v>
      </c>
      <c r="B196" s="6" t="s">
        <v>1572</v>
      </c>
      <c r="C196" s="224" t="s">
        <v>1577</v>
      </c>
      <c r="D196" s="47">
        <f>'02'!C196</f>
        <v>0</v>
      </c>
      <c r="E196" s="47">
        <f>'02'!D196</f>
        <v>0</v>
      </c>
    </row>
    <row r="197" spans="1:5" ht="12.75">
      <c r="A197" s="224" t="s">
        <v>1577</v>
      </c>
      <c r="B197" s="6" t="s">
        <v>1573</v>
      </c>
      <c r="C197" s="224" t="s">
        <v>1577</v>
      </c>
      <c r="D197" s="47">
        <f>'02'!C197</f>
        <v>0</v>
      </c>
      <c r="E197" s="47">
        <f>'02'!D197</f>
        <v>0</v>
      </c>
    </row>
    <row r="198" spans="1:5" ht="12.75">
      <c r="A198" s="224" t="s">
        <v>1577</v>
      </c>
      <c r="B198" s="6" t="s">
        <v>1574</v>
      </c>
      <c r="C198" s="224" t="s">
        <v>1577</v>
      </c>
      <c r="D198" s="47">
        <f>'02'!C198</f>
        <v>0</v>
      </c>
      <c r="E198" s="47">
        <f>'02'!D198</f>
        <v>0</v>
      </c>
    </row>
    <row r="199" spans="1:5" ht="12.75">
      <c r="A199" s="224" t="s">
        <v>1577</v>
      </c>
      <c r="B199" s="6" t="s">
        <v>1575</v>
      </c>
      <c r="C199" s="224" t="s">
        <v>1577</v>
      </c>
      <c r="D199" s="47">
        <f>'02'!C199</f>
        <v>0</v>
      </c>
      <c r="E199" s="47">
        <f>'02'!D199</f>
        <v>0</v>
      </c>
    </row>
    <row r="200" spans="1:5" ht="12.75">
      <c r="A200" s="224" t="s">
        <v>1577</v>
      </c>
      <c r="B200" s="6" t="s">
        <v>1576</v>
      </c>
      <c r="C200" s="224" t="s">
        <v>1577</v>
      </c>
      <c r="D200" s="47">
        <f>'02'!C200</f>
        <v>0</v>
      </c>
      <c r="E200" s="47">
        <f>'02'!D200</f>
        <v>0</v>
      </c>
    </row>
    <row r="201" spans="1:5" ht="12.75">
      <c r="A201" s="224" t="s">
        <v>1577</v>
      </c>
      <c r="B201" s="6" t="s">
        <v>1611</v>
      </c>
      <c r="C201" s="224" t="s">
        <v>1577</v>
      </c>
      <c r="D201" s="47">
        <f>'02'!C201</f>
        <v>0</v>
      </c>
      <c r="E201" s="47">
        <f>'02'!D201</f>
        <v>0</v>
      </c>
    </row>
    <row r="202" spans="1:5" ht="12.75">
      <c r="A202" s="30">
        <v>38</v>
      </c>
      <c r="B202" s="6" t="s">
        <v>1610</v>
      </c>
      <c r="C202" s="19" t="s">
        <v>167</v>
      </c>
      <c r="D202" s="47">
        <v>296180</v>
      </c>
      <c r="E202" s="47">
        <v>296180</v>
      </c>
    </row>
    <row r="203" spans="1:5" ht="12.75">
      <c r="A203" s="30">
        <v>39</v>
      </c>
      <c r="B203" s="6" t="s">
        <v>1609</v>
      </c>
      <c r="C203" s="19" t="s">
        <v>168</v>
      </c>
      <c r="D203" s="47">
        <v>0</v>
      </c>
      <c r="E203" s="47">
        <v>0</v>
      </c>
    </row>
    <row r="204" spans="1:5" ht="12.75">
      <c r="A204" s="30">
        <v>40</v>
      </c>
      <c r="B204" s="6" t="s">
        <v>1608</v>
      </c>
      <c r="C204" s="19" t="s">
        <v>169</v>
      </c>
      <c r="D204" s="47">
        <f>'02'!C204</f>
        <v>0</v>
      </c>
      <c r="E204" s="47">
        <v>0</v>
      </c>
    </row>
    <row r="205" spans="1:5" ht="12.75">
      <c r="A205" s="30">
        <v>41</v>
      </c>
      <c r="B205" s="6" t="s">
        <v>1604</v>
      </c>
      <c r="C205" s="19" t="s">
        <v>170</v>
      </c>
      <c r="D205" s="47">
        <v>6055</v>
      </c>
      <c r="E205" s="47">
        <v>6055</v>
      </c>
    </row>
    <row r="206" spans="1:5" ht="12.75">
      <c r="A206" s="224" t="s">
        <v>1577</v>
      </c>
      <c r="B206" s="6" t="s">
        <v>1605</v>
      </c>
      <c r="C206" s="224" t="s">
        <v>1577</v>
      </c>
      <c r="D206" s="47">
        <f>'02'!C206</f>
        <v>0</v>
      </c>
      <c r="E206" s="47">
        <f>'02'!D206</f>
        <v>0</v>
      </c>
    </row>
    <row r="207" spans="1:5" ht="12.75">
      <c r="A207" s="224" t="s">
        <v>1577</v>
      </c>
      <c r="B207" s="6" t="s">
        <v>1606</v>
      </c>
      <c r="C207" s="224" t="s">
        <v>1577</v>
      </c>
      <c r="D207" s="47">
        <f>'02'!C207</f>
        <v>0</v>
      </c>
      <c r="E207" s="47">
        <f>'02'!D207</f>
        <v>0</v>
      </c>
    </row>
    <row r="208" spans="1:5" ht="12.75">
      <c r="A208" s="224" t="s">
        <v>1577</v>
      </c>
      <c r="B208" s="6" t="s">
        <v>1607</v>
      </c>
      <c r="C208" s="224" t="s">
        <v>1577</v>
      </c>
      <c r="D208" s="47">
        <f>'02'!C208</f>
        <v>0</v>
      </c>
      <c r="E208" s="47">
        <f>'02'!D208</f>
        <v>0</v>
      </c>
    </row>
    <row r="209" spans="1:5" ht="12.75">
      <c r="A209" s="30">
        <v>42</v>
      </c>
      <c r="B209" s="6" t="s">
        <v>1603</v>
      </c>
      <c r="C209" s="19" t="s">
        <v>171</v>
      </c>
      <c r="D209" s="47">
        <f>'02'!C209</f>
        <v>0</v>
      </c>
      <c r="E209" s="47">
        <f>'02'!D209</f>
        <v>0</v>
      </c>
    </row>
    <row r="210" spans="1:5" ht="12.75">
      <c r="A210" s="224" t="s">
        <v>1577</v>
      </c>
      <c r="B210" s="6" t="s">
        <v>1599</v>
      </c>
      <c r="C210" s="224" t="s">
        <v>1577</v>
      </c>
      <c r="D210" s="47">
        <f>'02'!C210</f>
        <v>0</v>
      </c>
      <c r="E210" s="47">
        <f>'02'!D210</f>
        <v>0</v>
      </c>
    </row>
    <row r="211" spans="1:5" ht="12.75">
      <c r="A211" s="224" t="s">
        <v>1577</v>
      </c>
      <c r="B211" s="6" t="s">
        <v>1600</v>
      </c>
      <c r="C211" s="224" t="s">
        <v>1577</v>
      </c>
      <c r="D211" s="47">
        <f>'02'!C211</f>
        <v>0</v>
      </c>
      <c r="E211" s="47">
        <f>'02'!D211</f>
        <v>0</v>
      </c>
    </row>
    <row r="212" spans="1:5" ht="12.75">
      <c r="A212" s="224" t="s">
        <v>1577</v>
      </c>
      <c r="B212" s="6" t="s">
        <v>1601</v>
      </c>
      <c r="C212" s="224" t="s">
        <v>1577</v>
      </c>
      <c r="D212" s="47">
        <f>'02'!C212</f>
        <v>0</v>
      </c>
      <c r="E212" s="47">
        <f>'02'!D212</f>
        <v>0</v>
      </c>
    </row>
    <row r="213" spans="1:5" ht="12.75">
      <c r="A213" s="224" t="s">
        <v>1577</v>
      </c>
      <c r="B213" s="6" t="s">
        <v>1602</v>
      </c>
      <c r="C213" s="224" t="s">
        <v>1577</v>
      </c>
      <c r="D213" s="47">
        <f>'02'!C213</f>
        <v>0</v>
      </c>
      <c r="E213" s="47">
        <f>'02'!D213</f>
        <v>0</v>
      </c>
    </row>
    <row r="214" spans="1:5" ht="12.75">
      <c r="A214" s="30">
        <v>43</v>
      </c>
      <c r="B214" s="46" t="s">
        <v>1127</v>
      </c>
      <c r="C214" s="19" t="s">
        <v>172</v>
      </c>
      <c r="D214" s="47">
        <f>'02'!C214</f>
        <v>0</v>
      </c>
      <c r="E214" s="47">
        <f>'02'!D214</f>
        <v>0</v>
      </c>
    </row>
    <row r="215" spans="1:5" ht="12.75">
      <c r="A215" s="30">
        <v>44</v>
      </c>
      <c r="B215" s="46" t="s">
        <v>1128</v>
      </c>
      <c r="C215" s="19" t="s">
        <v>1362</v>
      </c>
      <c r="D215" s="47">
        <f>'02'!C215</f>
        <v>0</v>
      </c>
      <c r="E215" s="47">
        <v>1360</v>
      </c>
    </row>
    <row r="216" spans="1:5" ht="38.25">
      <c r="A216" s="224" t="s">
        <v>1577</v>
      </c>
      <c r="B216" s="46" t="s">
        <v>1129</v>
      </c>
      <c r="C216" s="224" t="s">
        <v>1577</v>
      </c>
      <c r="D216" s="47">
        <f>'02'!C216</f>
        <v>0</v>
      </c>
      <c r="E216" s="47">
        <f>'02'!D216</f>
        <v>0</v>
      </c>
    </row>
    <row r="217" spans="1:5" ht="12.75">
      <c r="A217" s="224" t="s">
        <v>1577</v>
      </c>
      <c r="B217" s="46" t="s">
        <v>1130</v>
      </c>
      <c r="C217" s="224" t="s">
        <v>1577</v>
      </c>
      <c r="D217" s="47">
        <f>'02'!C217</f>
        <v>0</v>
      </c>
      <c r="E217" s="47">
        <f>'02'!D217</f>
        <v>0</v>
      </c>
    </row>
    <row r="218" spans="1:5" ht="12.75">
      <c r="A218" s="197">
        <v>45</v>
      </c>
      <c r="B218" s="195" t="s">
        <v>1131</v>
      </c>
      <c r="C218" s="197" t="s">
        <v>173</v>
      </c>
      <c r="D218" s="196">
        <f>SUM(D192:D217)</f>
        <v>1043690</v>
      </c>
      <c r="E218" s="196">
        <f>SUM(E192:E217)</f>
        <v>1053140</v>
      </c>
    </row>
    <row r="219" spans="1:5" ht="12.75">
      <c r="A219" s="221">
        <v>46</v>
      </c>
      <c r="B219" s="222" t="s">
        <v>1564</v>
      </c>
      <c r="C219" s="221" t="s">
        <v>174</v>
      </c>
      <c r="D219" s="223">
        <f>'02'!C219</f>
        <v>0</v>
      </c>
      <c r="E219" s="223">
        <f>'02'!D219</f>
        <v>0</v>
      </c>
    </row>
    <row r="220" spans="1:5" ht="12.75">
      <c r="A220" s="221">
        <v>47</v>
      </c>
      <c r="B220" s="222" t="s">
        <v>1565</v>
      </c>
      <c r="C220" s="221" t="s">
        <v>175</v>
      </c>
      <c r="D220" s="223">
        <f>'02'!C221</f>
        <v>0</v>
      </c>
      <c r="E220" s="223">
        <f>'02'!D221</f>
        <v>0</v>
      </c>
    </row>
    <row r="221" spans="1:5" ht="12.75">
      <c r="A221" s="221">
        <v>48</v>
      </c>
      <c r="B221" s="222" t="s">
        <v>1566</v>
      </c>
      <c r="C221" s="221" t="s">
        <v>176</v>
      </c>
      <c r="D221" s="223">
        <f>'02'!C223</f>
        <v>0</v>
      </c>
      <c r="E221" s="223">
        <f>'02'!D223</f>
        <v>0</v>
      </c>
    </row>
    <row r="222" spans="1:5" ht="12.75">
      <c r="A222" s="221">
        <v>49</v>
      </c>
      <c r="B222" s="222" t="s">
        <v>1567</v>
      </c>
      <c r="C222" s="221" t="s">
        <v>177</v>
      </c>
      <c r="D222" s="223">
        <f>'02'!C224</f>
        <v>0</v>
      </c>
      <c r="E222" s="223">
        <f>'02'!D224</f>
        <v>0</v>
      </c>
    </row>
    <row r="223" spans="1:5" ht="12.75">
      <c r="A223" s="221">
        <v>50</v>
      </c>
      <c r="B223" s="222" t="s">
        <v>1568</v>
      </c>
      <c r="C223" s="221" t="s">
        <v>196</v>
      </c>
      <c r="D223" s="223">
        <f>'02'!C226</f>
        <v>0</v>
      </c>
      <c r="E223" s="223">
        <f>'02'!D226</f>
        <v>0</v>
      </c>
    </row>
    <row r="224" spans="1:5" ht="12.75">
      <c r="A224" s="197">
        <v>51</v>
      </c>
      <c r="B224" s="195" t="s">
        <v>1140</v>
      </c>
      <c r="C224" s="197" t="s">
        <v>202</v>
      </c>
      <c r="D224" s="196">
        <f>'02'!C227</f>
        <v>0</v>
      </c>
      <c r="E224" s="196">
        <f>'02'!D227</f>
        <v>0</v>
      </c>
    </row>
    <row r="225" spans="1:5" ht="25.5">
      <c r="A225" s="221">
        <v>52</v>
      </c>
      <c r="B225" s="222" t="s">
        <v>1141</v>
      </c>
      <c r="C225" s="221" t="s">
        <v>203</v>
      </c>
      <c r="D225" s="223">
        <f>'02'!C228</f>
        <v>0</v>
      </c>
      <c r="E225" s="223">
        <f>'02'!D228</f>
        <v>0</v>
      </c>
    </row>
    <row r="226" spans="1:5" ht="25.5">
      <c r="A226" s="221">
        <v>53</v>
      </c>
      <c r="B226" s="222" t="s">
        <v>1142</v>
      </c>
      <c r="C226" s="221" t="s">
        <v>204</v>
      </c>
      <c r="D226" s="223">
        <f>'02'!C229</f>
        <v>0</v>
      </c>
      <c r="E226" s="223">
        <f>'02'!D229</f>
        <v>0</v>
      </c>
    </row>
    <row r="227" spans="1:5" ht="25.5">
      <c r="A227" s="221">
        <v>54</v>
      </c>
      <c r="B227" s="222" t="s">
        <v>1143</v>
      </c>
      <c r="C227" s="221" t="s">
        <v>205</v>
      </c>
      <c r="D227" s="223">
        <f>'02'!C230</f>
        <v>0</v>
      </c>
      <c r="E227" s="223">
        <f>'02'!D230</f>
        <v>0</v>
      </c>
    </row>
    <row r="228" spans="1:5" ht="25.5">
      <c r="A228" s="221">
        <v>55</v>
      </c>
      <c r="B228" s="222" t="s">
        <v>1144</v>
      </c>
      <c r="C228" s="221" t="s">
        <v>1269</v>
      </c>
      <c r="D228" s="223">
        <f>'02'!C231</f>
        <v>0</v>
      </c>
      <c r="E228" s="223">
        <f>'02'!D231</f>
        <v>0</v>
      </c>
    </row>
    <row r="229" spans="1:5" ht="12.75">
      <c r="A229" s="224" t="s">
        <v>1577</v>
      </c>
      <c r="B229" s="46" t="s">
        <v>1145</v>
      </c>
      <c r="C229" s="224" t="s">
        <v>1577</v>
      </c>
      <c r="D229" s="47">
        <f>'02'!C232</f>
        <v>0</v>
      </c>
      <c r="E229" s="47">
        <f>'02'!D232</f>
        <v>0</v>
      </c>
    </row>
    <row r="230" spans="1:5" ht="12.75">
      <c r="A230" s="224" t="s">
        <v>1577</v>
      </c>
      <c r="B230" s="46" t="s">
        <v>1146</v>
      </c>
      <c r="C230" s="224" t="s">
        <v>1577</v>
      </c>
      <c r="D230" s="47">
        <f>'02'!C233</f>
        <v>0</v>
      </c>
      <c r="E230" s="47">
        <f>'02'!D233</f>
        <v>0</v>
      </c>
    </row>
    <row r="231" spans="1:5" ht="12.75">
      <c r="A231" s="224" t="s">
        <v>1577</v>
      </c>
      <c r="B231" s="46" t="s">
        <v>1147</v>
      </c>
      <c r="C231" s="224" t="s">
        <v>1577</v>
      </c>
      <c r="D231" s="47">
        <f>'02'!C234</f>
        <v>0</v>
      </c>
      <c r="E231" s="47">
        <f>'02'!D234</f>
        <v>0</v>
      </c>
    </row>
    <row r="232" spans="1:5" ht="12.75">
      <c r="A232" s="224" t="s">
        <v>1577</v>
      </c>
      <c r="B232" s="46" t="s">
        <v>1148</v>
      </c>
      <c r="C232" s="224" t="s">
        <v>1577</v>
      </c>
      <c r="D232" s="47">
        <f>'02'!C235</f>
        <v>0</v>
      </c>
      <c r="E232" s="47">
        <f>'02'!D235</f>
        <v>0</v>
      </c>
    </row>
    <row r="233" spans="1:5" ht="12.75">
      <c r="A233" s="224" t="s">
        <v>1577</v>
      </c>
      <c r="B233" s="46" t="s">
        <v>1149</v>
      </c>
      <c r="C233" s="224" t="s">
        <v>1577</v>
      </c>
      <c r="D233" s="47">
        <f>'02'!C236</f>
        <v>0</v>
      </c>
      <c r="E233" s="47">
        <f>'02'!D236</f>
        <v>0</v>
      </c>
    </row>
    <row r="234" spans="1:5" ht="12.75">
      <c r="A234" s="224" t="s">
        <v>1577</v>
      </c>
      <c r="B234" s="46" t="s">
        <v>1150</v>
      </c>
      <c r="C234" s="224" t="s">
        <v>1577</v>
      </c>
      <c r="D234" s="47">
        <f>'02'!C237</f>
        <v>0</v>
      </c>
      <c r="E234" s="47">
        <f>'02'!D237</f>
        <v>0</v>
      </c>
    </row>
    <row r="235" spans="1:5" ht="12.75">
      <c r="A235" s="224" t="s">
        <v>1577</v>
      </c>
      <c r="B235" s="46" t="s">
        <v>1151</v>
      </c>
      <c r="C235" s="224" t="s">
        <v>1577</v>
      </c>
      <c r="D235" s="47">
        <f>'02'!C238</f>
        <v>0</v>
      </c>
      <c r="E235" s="47">
        <f>'02'!D238</f>
        <v>0</v>
      </c>
    </row>
    <row r="236" spans="1:5" ht="12.75">
      <c r="A236" s="224" t="s">
        <v>1577</v>
      </c>
      <c r="B236" s="46" t="s">
        <v>1152</v>
      </c>
      <c r="C236" s="224" t="s">
        <v>1577</v>
      </c>
      <c r="D236" s="47">
        <f>'02'!C239</f>
        <v>0</v>
      </c>
      <c r="E236" s="47">
        <f>'02'!D239</f>
        <v>0</v>
      </c>
    </row>
    <row r="237" spans="1:5" ht="12.75">
      <c r="A237" s="224" t="s">
        <v>1577</v>
      </c>
      <c r="B237" s="46" t="s">
        <v>1153</v>
      </c>
      <c r="C237" s="224" t="s">
        <v>1577</v>
      </c>
      <c r="D237" s="47">
        <f>'02'!C240</f>
        <v>0</v>
      </c>
      <c r="E237" s="47">
        <f>'02'!D240</f>
        <v>0</v>
      </c>
    </row>
    <row r="238" spans="1:5" ht="12.75">
      <c r="A238" s="221">
        <v>56</v>
      </c>
      <c r="B238" s="222" t="s">
        <v>1154</v>
      </c>
      <c r="C238" s="221" t="s">
        <v>1475</v>
      </c>
      <c r="D238" s="223">
        <v>0</v>
      </c>
      <c r="E238" s="223">
        <v>0</v>
      </c>
    </row>
    <row r="239" spans="1:5" ht="12.75">
      <c r="A239" s="224" t="s">
        <v>1577</v>
      </c>
      <c r="B239" s="46" t="s">
        <v>1155</v>
      </c>
      <c r="C239" s="224" t="s">
        <v>1577</v>
      </c>
      <c r="D239" s="47">
        <f>'02'!C242</f>
        <v>0</v>
      </c>
      <c r="E239" s="47">
        <f>'02'!D242</f>
        <v>0</v>
      </c>
    </row>
    <row r="240" spans="1:5" ht="12.75">
      <c r="A240" s="224" t="s">
        <v>1577</v>
      </c>
      <c r="B240" s="46" t="s">
        <v>1156</v>
      </c>
      <c r="C240" s="224" t="s">
        <v>1577</v>
      </c>
      <c r="D240" s="47">
        <f>'02'!C243</f>
        <v>0</v>
      </c>
      <c r="E240" s="47">
        <f>'02'!D243</f>
        <v>0</v>
      </c>
    </row>
    <row r="241" spans="1:5" ht="12.75">
      <c r="A241" s="224" t="s">
        <v>1577</v>
      </c>
      <c r="B241" s="46" t="s">
        <v>1157</v>
      </c>
      <c r="C241" s="224" t="s">
        <v>1577</v>
      </c>
      <c r="D241" s="47">
        <f>'02'!C244</f>
        <v>0</v>
      </c>
      <c r="E241" s="47">
        <f>'02'!D244</f>
        <v>0</v>
      </c>
    </row>
    <row r="242" spans="1:5" ht="12.75">
      <c r="A242" s="224" t="s">
        <v>1577</v>
      </c>
      <c r="B242" s="46" t="s">
        <v>1158</v>
      </c>
      <c r="C242" s="224" t="s">
        <v>1577</v>
      </c>
      <c r="D242" s="47">
        <v>0</v>
      </c>
      <c r="E242" s="47">
        <v>0</v>
      </c>
    </row>
    <row r="243" spans="1:5" ht="12.75">
      <c r="A243" s="224" t="s">
        <v>1577</v>
      </c>
      <c r="B243" s="46" t="s">
        <v>1159</v>
      </c>
      <c r="C243" s="224" t="s">
        <v>1577</v>
      </c>
      <c r="D243" s="47">
        <f>'02'!C246</f>
        <v>0</v>
      </c>
      <c r="E243" s="47">
        <f>'02'!D246</f>
        <v>0</v>
      </c>
    </row>
    <row r="244" spans="1:5" ht="12.75">
      <c r="A244" s="224" t="s">
        <v>1577</v>
      </c>
      <c r="B244" s="46" t="s">
        <v>1160</v>
      </c>
      <c r="C244" s="224" t="s">
        <v>1577</v>
      </c>
      <c r="D244" s="47">
        <f>'02'!C247</f>
        <v>0</v>
      </c>
      <c r="E244" s="47">
        <f>'02'!D247</f>
        <v>0</v>
      </c>
    </row>
    <row r="245" spans="1:5" ht="12.75">
      <c r="A245" s="224" t="s">
        <v>1577</v>
      </c>
      <c r="B245" s="46" t="s">
        <v>1161</v>
      </c>
      <c r="C245" s="224" t="s">
        <v>1577</v>
      </c>
      <c r="D245" s="47">
        <f>'02'!C248</f>
        <v>0</v>
      </c>
      <c r="E245" s="47">
        <f>'02'!D248</f>
        <v>0</v>
      </c>
    </row>
    <row r="246" spans="1:5" ht="12.75">
      <c r="A246" s="224" t="s">
        <v>1577</v>
      </c>
      <c r="B246" s="46" t="s">
        <v>1162</v>
      </c>
      <c r="C246" s="224" t="s">
        <v>1577</v>
      </c>
      <c r="D246" s="47">
        <f>'02'!C249</f>
        <v>0</v>
      </c>
      <c r="E246" s="47">
        <f>'02'!D249</f>
        <v>0</v>
      </c>
    </row>
    <row r="247" spans="1:5" ht="12.75">
      <c r="A247" s="224" t="s">
        <v>1577</v>
      </c>
      <c r="B247" s="46" t="s">
        <v>1163</v>
      </c>
      <c r="C247" s="224" t="s">
        <v>1577</v>
      </c>
      <c r="D247" s="47">
        <f>'02'!C250</f>
        <v>0</v>
      </c>
      <c r="E247" s="47">
        <f>'02'!D250</f>
        <v>0</v>
      </c>
    </row>
    <row r="248" spans="1:5" ht="12.75">
      <c r="A248" s="224" t="s">
        <v>1577</v>
      </c>
      <c r="B248" s="46" t="s">
        <v>1164</v>
      </c>
      <c r="C248" s="224" t="s">
        <v>1577</v>
      </c>
      <c r="D248" s="47">
        <f>'02'!C251</f>
        <v>0</v>
      </c>
      <c r="E248" s="47">
        <f>'02'!D251</f>
        <v>0</v>
      </c>
    </row>
    <row r="249" spans="1:5" ht="12.75">
      <c r="A249" s="224" t="s">
        <v>1577</v>
      </c>
      <c r="B249" s="46" t="s">
        <v>1165</v>
      </c>
      <c r="C249" s="224" t="s">
        <v>1577</v>
      </c>
      <c r="D249" s="47">
        <f>'02'!C252</f>
        <v>0</v>
      </c>
      <c r="E249" s="47">
        <f>'02'!D252</f>
        <v>0</v>
      </c>
    </row>
    <row r="250" spans="1:5" ht="12.75">
      <c r="A250" s="197">
        <v>57</v>
      </c>
      <c r="B250" s="195" t="s">
        <v>1288</v>
      </c>
      <c r="C250" s="197" t="s">
        <v>207</v>
      </c>
      <c r="D250" s="196">
        <v>0</v>
      </c>
      <c r="E250" s="196">
        <v>0</v>
      </c>
    </row>
    <row r="251" spans="1:5" ht="25.5">
      <c r="A251" s="221">
        <v>58</v>
      </c>
      <c r="B251" s="222" t="s">
        <v>1167</v>
      </c>
      <c r="C251" s="221" t="s">
        <v>208</v>
      </c>
      <c r="D251" s="223">
        <f>'02'!C254</f>
        <v>0</v>
      </c>
      <c r="E251" s="223">
        <f>'02'!D254</f>
        <v>0</v>
      </c>
    </row>
    <row r="252" spans="1:5" ht="25.5">
      <c r="A252" s="221">
        <v>59</v>
      </c>
      <c r="B252" s="222" t="s">
        <v>1168</v>
      </c>
      <c r="C252" s="221" t="s">
        <v>209</v>
      </c>
      <c r="D252" s="223">
        <f>'02'!C255</f>
        <v>0</v>
      </c>
      <c r="E252" s="223">
        <f>'02'!D255</f>
        <v>0</v>
      </c>
    </row>
    <row r="253" spans="1:5" ht="25.5">
      <c r="A253" s="221">
        <v>60</v>
      </c>
      <c r="B253" s="222" t="s">
        <v>1169</v>
      </c>
      <c r="C253" s="221" t="s">
        <v>210</v>
      </c>
      <c r="D253" s="223">
        <f>'02'!C256</f>
        <v>0</v>
      </c>
      <c r="E253" s="223">
        <f>'02'!D256</f>
        <v>0</v>
      </c>
    </row>
    <row r="254" spans="1:5" ht="25.5">
      <c r="A254" s="221">
        <v>61</v>
      </c>
      <c r="B254" s="222" t="s">
        <v>1287</v>
      </c>
      <c r="C254" s="221" t="s">
        <v>1270</v>
      </c>
      <c r="D254" s="223">
        <v>0</v>
      </c>
      <c r="E254" s="223">
        <v>0</v>
      </c>
    </row>
    <row r="255" spans="1:5" ht="12.75">
      <c r="A255" s="224" t="s">
        <v>1577</v>
      </c>
      <c r="B255" s="46" t="s">
        <v>1171</v>
      </c>
      <c r="C255" s="224" t="s">
        <v>1577</v>
      </c>
      <c r="D255" s="47">
        <f>'02'!C258</f>
        <v>0</v>
      </c>
      <c r="E255" s="47">
        <f>'02'!D258</f>
        <v>0</v>
      </c>
    </row>
    <row r="256" spans="1:5" ht="12.75">
      <c r="A256" s="224" t="s">
        <v>1577</v>
      </c>
      <c r="B256" s="46" t="s">
        <v>1172</v>
      </c>
      <c r="C256" s="224" t="s">
        <v>1577</v>
      </c>
      <c r="D256" s="47">
        <f>'02'!C259</f>
        <v>0</v>
      </c>
      <c r="E256" s="47">
        <f>'02'!D259</f>
        <v>0</v>
      </c>
    </row>
    <row r="257" spans="1:5" ht="12.75">
      <c r="A257" s="224" t="s">
        <v>1577</v>
      </c>
      <c r="B257" s="46" t="s">
        <v>1173</v>
      </c>
      <c r="C257" s="224" t="s">
        <v>1577</v>
      </c>
      <c r="D257" s="47">
        <f>'02'!C260</f>
        <v>0</v>
      </c>
      <c r="E257" s="47">
        <f>'02'!D260</f>
        <v>0</v>
      </c>
    </row>
    <row r="258" spans="1:5" ht="12.75">
      <c r="A258" s="224" t="s">
        <v>1577</v>
      </c>
      <c r="B258" s="46" t="s">
        <v>1174</v>
      </c>
      <c r="C258" s="224" t="s">
        <v>1577</v>
      </c>
      <c r="D258" s="47">
        <v>0</v>
      </c>
      <c r="E258" s="47">
        <v>0</v>
      </c>
    </row>
    <row r="259" spans="1:5" ht="12.75">
      <c r="A259" s="224" t="s">
        <v>1577</v>
      </c>
      <c r="B259" s="46" t="s">
        <v>1175</v>
      </c>
      <c r="C259" s="224" t="s">
        <v>1577</v>
      </c>
      <c r="D259" s="47">
        <f>'02'!C262</f>
        <v>0</v>
      </c>
      <c r="E259" s="47">
        <f>'02'!D262</f>
        <v>0</v>
      </c>
    </row>
    <row r="260" spans="1:5" ht="12.75">
      <c r="A260" s="224" t="s">
        <v>1577</v>
      </c>
      <c r="B260" s="46" t="s">
        <v>1176</v>
      </c>
      <c r="C260" s="224" t="s">
        <v>1577</v>
      </c>
      <c r="D260" s="47">
        <f>'02'!C263</f>
        <v>0</v>
      </c>
      <c r="E260" s="47">
        <f>'02'!D263</f>
        <v>0</v>
      </c>
    </row>
    <row r="261" spans="1:5" ht="12.75">
      <c r="A261" s="224" t="s">
        <v>1577</v>
      </c>
      <c r="B261" s="46" t="s">
        <v>1177</v>
      </c>
      <c r="C261" s="224" t="s">
        <v>1577</v>
      </c>
      <c r="D261" s="47">
        <f>'02'!C264</f>
        <v>0</v>
      </c>
      <c r="E261" s="47">
        <f>'02'!D264</f>
        <v>0</v>
      </c>
    </row>
    <row r="262" spans="1:5" ht="12.75">
      <c r="A262" s="224" t="s">
        <v>1577</v>
      </c>
      <c r="B262" s="46" t="s">
        <v>1178</v>
      </c>
      <c r="C262" s="224" t="s">
        <v>1577</v>
      </c>
      <c r="D262" s="47">
        <f>'02'!C265</f>
        <v>0</v>
      </c>
      <c r="E262" s="47">
        <f>'02'!D265</f>
        <v>0</v>
      </c>
    </row>
    <row r="263" spans="1:5" ht="12.75">
      <c r="A263" s="224" t="s">
        <v>1577</v>
      </c>
      <c r="B263" s="46" t="s">
        <v>1179</v>
      </c>
      <c r="C263" s="224" t="s">
        <v>1577</v>
      </c>
      <c r="D263" s="47">
        <f>'02'!C266</f>
        <v>0</v>
      </c>
      <c r="E263" s="47">
        <f>'02'!D266</f>
        <v>0</v>
      </c>
    </row>
    <row r="264" spans="1:5" ht="12.75">
      <c r="A264" s="221">
        <v>62</v>
      </c>
      <c r="B264" s="222" t="s">
        <v>1286</v>
      </c>
      <c r="C264" s="221" t="s">
        <v>1271</v>
      </c>
      <c r="D264" s="223">
        <f>'02'!C267</f>
        <v>0</v>
      </c>
      <c r="E264" s="223">
        <f>'02'!D267</f>
        <v>0</v>
      </c>
    </row>
    <row r="265" spans="1:5" ht="12.75">
      <c r="A265" s="224" t="s">
        <v>1577</v>
      </c>
      <c r="B265" s="46" t="s">
        <v>1181</v>
      </c>
      <c r="C265" s="224" t="s">
        <v>1577</v>
      </c>
      <c r="D265" s="47">
        <f>'02'!C268</f>
        <v>0</v>
      </c>
      <c r="E265" s="47">
        <f>'02'!D268</f>
        <v>0</v>
      </c>
    </row>
    <row r="266" spans="1:5" ht="12.75">
      <c r="A266" s="224" t="s">
        <v>1577</v>
      </c>
      <c r="B266" s="46" t="s">
        <v>1182</v>
      </c>
      <c r="C266" s="224" t="s">
        <v>1577</v>
      </c>
      <c r="D266" s="47">
        <f>'02'!C269</f>
        <v>0</v>
      </c>
      <c r="E266" s="47">
        <f>'02'!D269</f>
        <v>0</v>
      </c>
    </row>
    <row r="267" spans="1:5" ht="12.75">
      <c r="A267" s="224" t="s">
        <v>1577</v>
      </c>
      <c r="B267" s="46" t="s">
        <v>1183</v>
      </c>
      <c r="C267" s="224" t="s">
        <v>1577</v>
      </c>
      <c r="D267" s="47">
        <f>'02'!C270</f>
        <v>0</v>
      </c>
      <c r="E267" s="47">
        <f>'02'!D270</f>
        <v>0</v>
      </c>
    </row>
    <row r="268" spans="1:5" ht="12.75">
      <c r="A268" s="224" t="s">
        <v>1577</v>
      </c>
      <c r="B268" s="46" t="s">
        <v>1184</v>
      </c>
      <c r="C268" s="224" t="s">
        <v>1577</v>
      </c>
      <c r="D268" s="47">
        <f>'02'!C271</f>
        <v>0</v>
      </c>
      <c r="E268" s="47">
        <f>'02'!D271</f>
        <v>0</v>
      </c>
    </row>
    <row r="269" spans="1:5" ht="12.75">
      <c r="A269" s="224" t="s">
        <v>1577</v>
      </c>
      <c r="B269" s="46" t="s">
        <v>1185</v>
      </c>
      <c r="C269" s="224" t="s">
        <v>1577</v>
      </c>
      <c r="D269" s="47">
        <f>'02'!C272</f>
        <v>0</v>
      </c>
      <c r="E269" s="47">
        <f>'02'!D272</f>
        <v>0</v>
      </c>
    </row>
    <row r="270" spans="1:5" ht="12.75">
      <c r="A270" s="224" t="s">
        <v>1577</v>
      </c>
      <c r="B270" s="46" t="s">
        <v>1186</v>
      </c>
      <c r="C270" s="224" t="s">
        <v>1577</v>
      </c>
      <c r="D270" s="47">
        <f>'02'!C273</f>
        <v>0</v>
      </c>
      <c r="E270" s="47">
        <f>'02'!D273</f>
        <v>0</v>
      </c>
    </row>
    <row r="271" spans="1:5" ht="12.75">
      <c r="A271" s="224" t="s">
        <v>1577</v>
      </c>
      <c r="B271" s="46" t="s">
        <v>1187</v>
      </c>
      <c r="C271" s="224" t="s">
        <v>1577</v>
      </c>
      <c r="D271" s="47">
        <f>'02'!C274</f>
        <v>0</v>
      </c>
      <c r="E271" s="47">
        <f>'02'!D274</f>
        <v>0</v>
      </c>
    </row>
    <row r="272" spans="1:5" ht="12.75">
      <c r="A272" s="224" t="s">
        <v>1577</v>
      </c>
      <c r="B272" s="46" t="s">
        <v>1188</v>
      </c>
      <c r="C272" s="224" t="s">
        <v>1577</v>
      </c>
      <c r="D272" s="47">
        <f>'02'!C275</f>
        <v>0</v>
      </c>
      <c r="E272" s="47">
        <f>'02'!D275</f>
        <v>0</v>
      </c>
    </row>
    <row r="273" spans="1:5" ht="12.75">
      <c r="A273" s="224" t="s">
        <v>1577</v>
      </c>
      <c r="B273" s="46" t="s">
        <v>1189</v>
      </c>
      <c r="C273" s="224" t="s">
        <v>1577</v>
      </c>
      <c r="D273" s="47">
        <f>'02'!C276</f>
        <v>0</v>
      </c>
      <c r="E273" s="47">
        <f>'02'!D276</f>
        <v>0</v>
      </c>
    </row>
    <row r="274" spans="1:5" ht="12.75">
      <c r="A274" s="224" t="s">
        <v>1577</v>
      </c>
      <c r="B274" s="46" t="s">
        <v>1190</v>
      </c>
      <c r="C274" s="224" t="s">
        <v>1577</v>
      </c>
      <c r="D274" s="47">
        <f>'02'!C277</f>
        <v>0</v>
      </c>
      <c r="E274" s="47">
        <f>'02'!D277</f>
        <v>0</v>
      </c>
    </row>
    <row r="275" spans="1:5" ht="12.75">
      <c r="A275" s="224" t="s">
        <v>1577</v>
      </c>
      <c r="B275" s="46" t="s">
        <v>1191</v>
      </c>
      <c r="C275" s="224" t="s">
        <v>1577</v>
      </c>
      <c r="D275" s="47">
        <f>'02'!C278</f>
        <v>0</v>
      </c>
      <c r="E275" s="47">
        <f>'02'!D278</f>
        <v>0</v>
      </c>
    </row>
    <row r="276" spans="1:5" ht="12.75">
      <c r="A276" s="197">
        <v>63</v>
      </c>
      <c r="B276" s="195" t="s">
        <v>1285</v>
      </c>
      <c r="C276" s="197" t="s">
        <v>211</v>
      </c>
      <c r="D276" s="196">
        <v>0</v>
      </c>
      <c r="E276" s="196">
        <v>0</v>
      </c>
    </row>
    <row r="277" spans="1:5" ht="12.75">
      <c r="A277" s="54">
        <v>64</v>
      </c>
      <c r="B277" s="51" t="s">
        <v>1284</v>
      </c>
      <c r="C277" s="19" t="s">
        <v>212</v>
      </c>
      <c r="D277" s="52">
        <f>D53+D89+D191+D218+D250+D276</f>
        <v>22750990</v>
      </c>
      <c r="E277" s="52">
        <f>E53+E89+E191+E218+E250+E276</f>
        <v>24525440</v>
      </c>
    </row>
    <row r="278" spans="1:5" ht="12.75">
      <c r="A278" s="30">
        <v>65</v>
      </c>
      <c r="B278" s="46" t="s">
        <v>1237</v>
      </c>
      <c r="C278" s="19" t="s">
        <v>1476</v>
      </c>
      <c r="D278" s="47">
        <v>0</v>
      </c>
      <c r="E278" s="47">
        <v>0</v>
      </c>
    </row>
    <row r="279" spans="1:5" ht="12.75">
      <c r="A279" s="30">
        <v>66</v>
      </c>
      <c r="B279" s="46" t="s">
        <v>1238</v>
      </c>
      <c r="C279" s="19" t="s">
        <v>1477</v>
      </c>
      <c r="D279" s="47">
        <f>'04'!C5</f>
        <v>0</v>
      </c>
      <c r="E279" s="47">
        <f>'04'!D5</f>
        <v>0</v>
      </c>
    </row>
    <row r="280" spans="1:5" ht="12.75">
      <c r="A280" s="30">
        <v>67</v>
      </c>
      <c r="B280" s="46" t="s">
        <v>1239</v>
      </c>
      <c r="C280" s="19" t="s">
        <v>1478</v>
      </c>
      <c r="D280" s="47">
        <f>'04'!C6</f>
        <v>0</v>
      </c>
      <c r="E280" s="47">
        <f>'04'!D6</f>
        <v>0</v>
      </c>
    </row>
    <row r="281" spans="1:5" ht="12.75">
      <c r="A281" s="30">
        <v>68</v>
      </c>
      <c r="B281" s="6" t="s">
        <v>1283</v>
      </c>
      <c r="C281" s="19" t="s">
        <v>213</v>
      </c>
      <c r="D281" s="47">
        <f>'04'!C7</f>
        <v>0</v>
      </c>
      <c r="E281" s="47">
        <f>'04'!D7</f>
        <v>0</v>
      </c>
    </row>
    <row r="282" spans="1:5" ht="12.75">
      <c r="A282" s="30">
        <v>69</v>
      </c>
      <c r="B282" s="6" t="s">
        <v>1274</v>
      </c>
      <c r="C282" s="19" t="s">
        <v>1479</v>
      </c>
      <c r="D282" s="47">
        <f>'04'!C8</f>
        <v>0</v>
      </c>
      <c r="E282" s="47">
        <f>'04'!D8</f>
        <v>0</v>
      </c>
    </row>
    <row r="283" spans="1:5" ht="12.75">
      <c r="A283" s="30">
        <v>70</v>
      </c>
      <c r="B283" s="46" t="s">
        <v>1244</v>
      </c>
      <c r="C283" s="19" t="s">
        <v>1480</v>
      </c>
      <c r="D283" s="47">
        <f>'04'!C11</f>
        <v>0</v>
      </c>
      <c r="E283" s="47">
        <f>'04'!D11</f>
        <v>0</v>
      </c>
    </row>
    <row r="284" spans="1:5" ht="12.75">
      <c r="A284" s="30">
        <v>71</v>
      </c>
      <c r="B284" s="46" t="s">
        <v>1245</v>
      </c>
      <c r="C284" s="19" t="s">
        <v>1481</v>
      </c>
      <c r="D284" s="47">
        <f>'04'!C12</f>
        <v>0</v>
      </c>
      <c r="E284" s="47">
        <f>'04'!D12</f>
        <v>0</v>
      </c>
    </row>
    <row r="285" spans="1:5" ht="12.75">
      <c r="A285" s="30">
        <v>72</v>
      </c>
      <c r="B285" s="46" t="s">
        <v>1246</v>
      </c>
      <c r="C285" s="19" t="s">
        <v>1482</v>
      </c>
      <c r="D285" s="47">
        <f>'04'!C13</f>
        <v>0</v>
      </c>
      <c r="E285" s="47">
        <f>'04'!D13</f>
        <v>0</v>
      </c>
    </row>
    <row r="286" spans="1:5" ht="12.75">
      <c r="A286" s="30">
        <v>73</v>
      </c>
      <c r="B286" s="6" t="s">
        <v>1282</v>
      </c>
      <c r="C286" s="19" t="s">
        <v>214</v>
      </c>
      <c r="D286" s="47">
        <f>'04'!C14</f>
        <v>0</v>
      </c>
      <c r="E286" s="47">
        <f>'04'!D14</f>
        <v>0</v>
      </c>
    </row>
    <row r="287" spans="1:5" ht="12.75">
      <c r="A287" s="30">
        <v>74</v>
      </c>
      <c r="B287" s="46" t="s">
        <v>1248</v>
      </c>
      <c r="C287" s="19" t="s">
        <v>1483</v>
      </c>
      <c r="D287" s="47">
        <v>13984734</v>
      </c>
      <c r="E287" s="47">
        <v>13932621</v>
      </c>
    </row>
    <row r="288" spans="1:5" ht="12.75">
      <c r="A288" s="30">
        <v>75</v>
      </c>
      <c r="B288" s="46" t="s">
        <v>1249</v>
      </c>
      <c r="C288" s="19" t="s">
        <v>1484</v>
      </c>
      <c r="D288" s="47">
        <f>'04'!C16</f>
        <v>0</v>
      </c>
      <c r="E288" s="47">
        <f>'04'!D16</f>
        <v>0</v>
      </c>
    </row>
    <row r="289" spans="1:5" ht="12.75">
      <c r="A289" s="30">
        <v>76</v>
      </c>
      <c r="B289" s="6" t="s">
        <v>1281</v>
      </c>
      <c r="C289" s="19" t="s">
        <v>215</v>
      </c>
      <c r="D289" s="47">
        <v>13984734</v>
      </c>
      <c r="E289" s="47">
        <v>13932621</v>
      </c>
    </row>
    <row r="290" spans="1:5" ht="12.75">
      <c r="A290" s="30">
        <v>77</v>
      </c>
      <c r="B290" s="46" t="s">
        <v>1251</v>
      </c>
      <c r="C290" s="19" t="s">
        <v>216</v>
      </c>
      <c r="D290" s="47">
        <f>'04'!C18</f>
        <v>0</v>
      </c>
      <c r="E290" s="47">
        <f>'04'!D18</f>
        <v>0</v>
      </c>
    </row>
    <row r="291" spans="1:5" ht="12.75">
      <c r="A291" s="30">
        <v>78</v>
      </c>
      <c r="B291" s="46" t="s">
        <v>1252</v>
      </c>
      <c r="C291" s="19" t="s">
        <v>1387</v>
      </c>
      <c r="D291" s="47">
        <f>'04'!C19</f>
        <v>0</v>
      </c>
      <c r="E291" s="47">
        <f>'04'!D19</f>
        <v>0</v>
      </c>
    </row>
    <row r="292" spans="1:5" ht="12.75">
      <c r="A292" s="30">
        <v>79</v>
      </c>
      <c r="B292" s="46" t="s">
        <v>1253</v>
      </c>
      <c r="C292" s="19" t="s">
        <v>427</v>
      </c>
      <c r="D292" s="47">
        <f>'04'!C20</f>
        <v>0</v>
      </c>
      <c r="E292" s="47">
        <f>'04'!D20</f>
        <v>0</v>
      </c>
    </row>
    <row r="293" spans="1:5" ht="12.75">
      <c r="A293" s="30">
        <v>80</v>
      </c>
      <c r="B293" s="46" t="s">
        <v>1254</v>
      </c>
      <c r="C293" s="19" t="s">
        <v>217</v>
      </c>
      <c r="D293" s="47">
        <f>'04'!C21</f>
        <v>0</v>
      </c>
      <c r="E293" s="47">
        <f>'04'!D21</f>
        <v>0</v>
      </c>
    </row>
    <row r="294" spans="1:5" ht="12.75">
      <c r="A294" s="30">
        <v>81</v>
      </c>
      <c r="B294" s="46" t="s">
        <v>1255</v>
      </c>
      <c r="C294" s="19" t="s">
        <v>1485</v>
      </c>
      <c r="D294" s="47">
        <f>'04'!C22</f>
        <v>0</v>
      </c>
      <c r="E294" s="47">
        <f>'04'!D22</f>
        <v>0</v>
      </c>
    </row>
    <row r="295" spans="1:5" ht="12.75">
      <c r="A295" s="30">
        <v>82</v>
      </c>
      <c r="B295" s="46" t="s">
        <v>1256</v>
      </c>
      <c r="C295" s="19" t="s">
        <v>1486</v>
      </c>
      <c r="D295" s="47">
        <f>'04'!C23</f>
        <v>0</v>
      </c>
      <c r="E295" s="47">
        <f>'04'!D23</f>
        <v>0</v>
      </c>
    </row>
    <row r="296" spans="1:5" ht="12.75">
      <c r="A296" s="30">
        <v>83</v>
      </c>
      <c r="B296" s="46" t="s">
        <v>1257</v>
      </c>
      <c r="C296" s="19" t="s">
        <v>1487</v>
      </c>
      <c r="D296" s="47">
        <f>'04'!C24</f>
        <v>0</v>
      </c>
      <c r="E296" s="47">
        <f>'04'!D24</f>
        <v>0</v>
      </c>
    </row>
    <row r="297" spans="1:5" ht="12.75">
      <c r="A297" s="30">
        <v>84</v>
      </c>
      <c r="B297" s="6" t="s">
        <v>1280</v>
      </c>
      <c r="C297" s="19" t="s">
        <v>1388</v>
      </c>
      <c r="D297" s="47">
        <f>'04'!C25</f>
        <v>0</v>
      </c>
      <c r="E297" s="47">
        <f>'04'!D25</f>
        <v>0</v>
      </c>
    </row>
    <row r="298" spans="1:5" ht="12.75">
      <c r="A298" s="221">
        <v>88</v>
      </c>
      <c r="B298" s="222" t="s">
        <v>1279</v>
      </c>
      <c r="C298" s="221" t="s">
        <v>218</v>
      </c>
      <c r="D298" s="223">
        <v>13984734</v>
      </c>
      <c r="E298" s="223">
        <v>13932621</v>
      </c>
    </row>
    <row r="299" spans="1:5" ht="12.75">
      <c r="A299" s="30">
        <v>89</v>
      </c>
      <c r="B299" s="46" t="s">
        <v>1260</v>
      </c>
      <c r="C299" s="19" t="s">
        <v>219</v>
      </c>
      <c r="D299" s="47">
        <f>'04'!C27</f>
        <v>0</v>
      </c>
      <c r="E299" s="47">
        <f>'04'!D27</f>
        <v>0</v>
      </c>
    </row>
    <row r="300" spans="1:5" ht="12.75">
      <c r="A300" s="30">
        <v>90</v>
      </c>
      <c r="B300" s="46" t="s">
        <v>1261</v>
      </c>
      <c r="C300" s="19" t="s">
        <v>220</v>
      </c>
      <c r="D300" s="47">
        <f>'04'!C28</f>
        <v>0</v>
      </c>
      <c r="E300" s="47">
        <f>'04'!D28</f>
        <v>0</v>
      </c>
    </row>
    <row r="301" spans="1:5" ht="12.75">
      <c r="A301" s="30">
        <v>91</v>
      </c>
      <c r="B301" s="46" t="s">
        <v>1262</v>
      </c>
      <c r="C301" s="19" t="s">
        <v>221</v>
      </c>
      <c r="D301" s="47">
        <f>'04'!C29</f>
        <v>0</v>
      </c>
      <c r="E301" s="47">
        <f>'04'!D29</f>
        <v>0</v>
      </c>
    </row>
    <row r="302" spans="1:5" ht="25.5">
      <c r="A302" s="30">
        <v>92</v>
      </c>
      <c r="B302" s="46" t="s">
        <v>1263</v>
      </c>
      <c r="C302" s="19" t="s">
        <v>222</v>
      </c>
      <c r="D302" s="47">
        <f>'04'!C30</f>
        <v>0</v>
      </c>
      <c r="E302" s="47">
        <f>'04'!D30</f>
        <v>0</v>
      </c>
    </row>
    <row r="303" spans="1:5" ht="12.75">
      <c r="A303" s="30">
        <v>93</v>
      </c>
      <c r="B303" s="46" t="s">
        <v>1264</v>
      </c>
      <c r="C303" s="19" t="s">
        <v>1389</v>
      </c>
      <c r="D303" s="47">
        <f>'04'!C31</f>
        <v>0</v>
      </c>
      <c r="E303" s="47">
        <f>'04'!D31</f>
        <v>0</v>
      </c>
    </row>
    <row r="304" spans="1:5" ht="12.75">
      <c r="A304" s="221">
        <v>94</v>
      </c>
      <c r="B304" s="222" t="s">
        <v>1278</v>
      </c>
      <c r="C304" s="221" t="s">
        <v>223</v>
      </c>
      <c r="D304" s="223">
        <f>'04'!C32</f>
        <v>0</v>
      </c>
      <c r="E304" s="223">
        <f>'04'!D32</f>
        <v>0</v>
      </c>
    </row>
    <row r="305" spans="1:5" ht="12.75">
      <c r="A305" s="221">
        <v>95</v>
      </c>
      <c r="B305" s="222" t="s">
        <v>1266</v>
      </c>
      <c r="C305" s="221" t="s">
        <v>224</v>
      </c>
      <c r="D305" s="223">
        <f>'04'!C33</f>
        <v>0</v>
      </c>
      <c r="E305" s="223">
        <f>'04'!D33</f>
        <v>0</v>
      </c>
    </row>
    <row r="306" spans="1:5" ht="12.75">
      <c r="A306" s="221">
        <v>96</v>
      </c>
      <c r="B306" s="222" t="s">
        <v>1267</v>
      </c>
      <c r="C306" s="221" t="s">
        <v>1390</v>
      </c>
      <c r="D306" s="223">
        <f>'04'!C34</f>
        <v>0</v>
      </c>
      <c r="E306" s="223">
        <f>'04'!D34</f>
        <v>0</v>
      </c>
    </row>
    <row r="307" spans="1:5" ht="12.75">
      <c r="A307" s="197">
        <v>97</v>
      </c>
      <c r="B307" s="195" t="s">
        <v>1277</v>
      </c>
      <c r="C307" s="197" t="s">
        <v>225</v>
      </c>
      <c r="D307" s="196">
        <v>13984734</v>
      </c>
      <c r="E307" s="196">
        <v>13932621</v>
      </c>
    </row>
    <row r="308" spans="1:5" ht="12.75">
      <c r="A308" s="197"/>
      <c r="B308" s="195" t="s">
        <v>466</v>
      </c>
      <c r="C308" s="194"/>
      <c r="D308" s="196">
        <f>D307+D277</f>
        <v>36735724</v>
      </c>
      <c r="E308" s="196">
        <f>E307+E277</f>
        <v>38458061</v>
      </c>
    </row>
    <row r="309" spans="1:5" ht="12.75">
      <c r="A309" s="48"/>
      <c r="B309" s="49"/>
      <c r="C309" s="48"/>
      <c r="D309" s="50"/>
      <c r="E309" s="50"/>
    </row>
    <row r="310" spans="1:4" ht="18" customHeight="1">
      <c r="A310" s="254" t="s">
        <v>1817</v>
      </c>
      <c r="B310" s="255"/>
      <c r="C310" s="255"/>
      <c r="D310" s="255"/>
    </row>
    <row r="311" spans="1:4" ht="12.75" customHeight="1">
      <c r="A311" s="253" t="s">
        <v>1272</v>
      </c>
      <c r="B311" s="253"/>
      <c r="C311" s="253"/>
      <c r="D311" s="253"/>
    </row>
    <row r="312" spans="1:4" ht="12.75" customHeight="1">
      <c r="A312" s="252" t="s">
        <v>1467</v>
      </c>
      <c r="B312" s="252"/>
      <c r="C312" s="252"/>
      <c r="D312" s="252"/>
    </row>
    <row r="313" spans="1:5" ht="12.75">
      <c r="A313" s="238" t="s">
        <v>423</v>
      </c>
      <c r="B313" s="5" t="s">
        <v>421</v>
      </c>
      <c r="C313" s="256" t="s">
        <v>1802</v>
      </c>
      <c r="D313" s="27" t="s">
        <v>422</v>
      </c>
      <c r="E313" s="27" t="s">
        <v>422</v>
      </c>
    </row>
    <row r="314" spans="1:5" ht="12.75">
      <c r="A314" s="238"/>
      <c r="B314" s="5" t="s">
        <v>150</v>
      </c>
      <c r="C314" s="257"/>
      <c r="D314" s="5" t="s">
        <v>149</v>
      </c>
      <c r="E314" s="5" t="s">
        <v>1829</v>
      </c>
    </row>
    <row r="315" spans="1:5" ht="12.75">
      <c r="A315" s="30" t="s">
        <v>1</v>
      </c>
      <c r="B315" s="6" t="s">
        <v>1675</v>
      </c>
      <c r="C315" s="19" t="s">
        <v>226</v>
      </c>
      <c r="D315" s="47">
        <v>4743475</v>
      </c>
      <c r="E315" s="47">
        <v>4743475</v>
      </c>
    </row>
    <row r="316" spans="1:5" ht="12.75">
      <c r="A316" s="30" t="s">
        <v>2</v>
      </c>
      <c r="B316" s="6" t="s">
        <v>1676</v>
      </c>
      <c r="C316" s="19" t="s">
        <v>227</v>
      </c>
      <c r="D316" s="47">
        <v>0</v>
      </c>
      <c r="E316" s="47">
        <v>0</v>
      </c>
    </row>
    <row r="317" spans="1:5" ht="12.75">
      <c r="A317" s="30" t="s">
        <v>3</v>
      </c>
      <c r="B317" s="6" t="s">
        <v>1677</v>
      </c>
      <c r="C317" s="19" t="s">
        <v>228</v>
      </c>
      <c r="D317" s="47">
        <v>0</v>
      </c>
      <c r="E317" s="47">
        <v>0</v>
      </c>
    </row>
    <row r="318" spans="1:5" ht="12.75">
      <c r="A318" s="30" t="s">
        <v>4</v>
      </c>
      <c r="B318" s="6" t="s">
        <v>1678</v>
      </c>
      <c r="C318" s="19" t="s">
        <v>229</v>
      </c>
      <c r="D318" s="47">
        <v>0</v>
      </c>
      <c r="E318" s="47">
        <v>0</v>
      </c>
    </row>
    <row r="319" spans="1:5" ht="12.75">
      <c r="A319" s="30" t="s">
        <v>7</v>
      </c>
      <c r="B319" s="6" t="s">
        <v>1679</v>
      </c>
      <c r="C319" s="19" t="s">
        <v>230</v>
      </c>
      <c r="D319" s="47">
        <v>0</v>
      </c>
      <c r="E319" s="47">
        <v>0</v>
      </c>
    </row>
    <row r="320" spans="1:5" ht="12.75">
      <c r="A320" s="30" t="s">
        <v>8</v>
      </c>
      <c r="B320" s="6" t="s">
        <v>1680</v>
      </c>
      <c r="C320" s="19" t="s">
        <v>231</v>
      </c>
      <c r="D320" s="47">
        <v>0</v>
      </c>
      <c r="E320" s="47">
        <v>0</v>
      </c>
    </row>
    <row r="321" spans="1:5" ht="12.75">
      <c r="A321" s="30" t="s">
        <v>9</v>
      </c>
      <c r="B321" s="6" t="s">
        <v>1681</v>
      </c>
      <c r="C321" s="19" t="s">
        <v>232</v>
      </c>
      <c r="D321" s="47">
        <v>0</v>
      </c>
      <c r="E321" s="47">
        <v>0</v>
      </c>
    </row>
    <row r="322" spans="1:5" ht="12.75">
      <c r="A322" s="30" t="s">
        <v>10</v>
      </c>
      <c r="B322" s="6" t="s">
        <v>1682</v>
      </c>
      <c r="C322" s="19" t="s">
        <v>233</v>
      </c>
      <c r="D322" s="47">
        <v>0</v>
      </c>
      <c r="E322" s="47">
        <v>0</v>
      </c>
    </row>
    <row r="323" spans="1:5" ht="12.75">
      <c r="A323" s="30" t="s">
        <v>11</v>
      </c>
      <c r="B323" s="6" t="s">
        <v>1683</v>
      </c>
      <c r="C323" s="19" t="s">
        <v>234</v>
      </c>
      <c r="D323" s="47">
        <v>0</v>
      </c>
      <c r="E323" s="47">
        <v>0</v>
      </c>
    </row>
    <row r="324" spans="1:5" ht="12.75">
      <c r="A324" s="30" t="s">
        <v>12</v>
      </c>
      <c r="B324" s="6" t="s">
        <v>1684</v>
      </c>
      <c r="C324" s="19" t="s">
        <v>235</v>
      </c>
      <c r="D324" s="47">
        <v>0</v>
      </c>
      <c r="E324" s="47">
        <v>0</v>
      </c>
    </row>
    <row r="325" spans="1:5" ht="12.75">
      <c r="A325" s="30" t="s">
        <v>13</v>
      </c>
      <c r="B325" s="6" t="s">
        <v>1685</v>
      </c>
      <c r="C325" s="19" t="s">
        <v>236</v>
      </c>
      <c r="D325" s="47">
        <v>0</v>
      </c>
      <c r="E325" s="47">
        <v>0</v>
      </c>
    </row>
    <row r="326" spans="1:5" ht="12.75">
      <c r="A326" s="30" t="s">
        <v>14</v>
      </c>
      <c r="B326" s="6" t="s">
        <v>1686</v>
      </c>
      <c r="C326" s="19" t="s">
        <v>237</v>
      </c>
      <c r="D326" s="47">
        <v>0</v>
      </c>
      <c r="E326" s="47">
        <v>0</v>
      </c>
    </row>
    <row r="327" spans="1:5" ht="12.75">
      <c r="A327" s="30" t="s">
        <v>14</v>
      </c>
      <c r="B327" s="6" t="s">
        <v>378</v>
      </c>
      <c r="C327" s="19" t="s">
        <v>238</v>
      </c>
      <c r="D327" s="47">
        <v>0</v>
      </c>
      <c r="E327" s="47">
        <v>42487</v>
      </c>
    </row>
    <row r="328" spans="1:5" ht="12.75">
      <c r="A328" s="224" t="s">
        <v>1577</v>
      </c>
      <c r="B328" s="6" t="s">
        <v>1687</v>
      </c>
      <c r="C328" s="224" t="s">
        <v>1577</v>
      </c>
      <c r="D328" s="47">
        <v>0</v>
      </c>
      <c r="E328" s="47">
        <v>0</v>
      </c>
    </row>
    <row r="329" spans="1:5" ht="12.75">
      <c r="A329" s="30">
        <v>13</v>
      </c>
      <c r="B329" s="9" t="s">
        <v>442</v>
      </c>
      <c r="C329" s="225" t="s">
        <v>239</v>
      </c>
      <c r="D329" s="20">
        <f>SUM(D315:D328)</f>
        <v>4743475</v>
      </c>
      <c r="E329" s="20">
        <f>SUM(E315:E328)</f>
        <v>4785962</v>
      </c>
    </row>
    <row r="330" spans="1:5" ht="12.75">
      <c r="A330" s="30">
        <v>14</v>
      </c>
      <c r="B330" s="6" t="s">
        <v>1674</v>
      </c>
      <c r="C330" s="19" t="s">
        <v>240</v>
      </c>
      <c r="D330" s="47">
        <v>4106109</v>
      </c>
      <c r="E330" s="47">
        <v>4106109</v>
      </c>
    </row>
    <row r="331" spans="1:5" ht="25.5">
      <c r="A331" s="30">
        <v>15</v>
      </c>
      <c r="B331" s="6" t="s">
        <v>374</v>
      </c>
      <c r="C331" s="19" t="s">
        <v>241</v>
      </c>
      <c r="D331" s="47">
        <v>240000</v>
      </c>
      <c r="E331" s="47">
        <v>240000</v>
      </c>
    </row>
    <row r="332" spans="1:5" ht="12.75">
      <c r="A332" s="30">
        <v>16</v>
      </c>
      <c r="B332" s="6" t="s">
        <v>1673</v>
      </c>
      <c r="C332" s="19" t="s">
        <v>242</v>
      </c>
      <c r="D332" s="47">
        <v>0</v>
      </c>
      <c r="E332" s="47">
        <v>0</v>
      </c>
    </row>
    <row r="333" spans="1:5" ht="12.75">
      <c r="A333" s="30">
        <v>17</v>
      </c>
      <c r="B333" s="9" t="s">
        <v>1672</v>
      </c>
      <c r="C333" s="225" t="s">
        <v>243</v>
      </c>
      <c r="D333" s="20">
        <v>4346109</v>
      </c>
      <c r="E333" s="20">
        <v>4346109</v>
      </c>
    </row>
    <row r="334" spans="1:5" ht="12.75">
      <c r="A334" s="227" t="s">
        <v>19</v>
      </c>
      <c r="B334" s="195" t="s">
        <v>1671</v>
      </c>
      <c r="C334" s="197" t="s">
        <v>244</v>
      </c>
      <c r="D334" s="196">
        <f>D329+D333</f>
        <v>9089584</v>
      </c>
      <c r="E334" s="196">
        <f>E329+E333</f>
        <v>9132071</v>
      </c>
    </row>
    <row r="335" spans="1:5" ht="12.75">
      <c r="A335" s="227" t="s">
        <v>20</v>
      </c>
      <c r="B335" s="195" t="s">
        <v>1670</v>
      </c>
      <c r="C335" s="197" t="s">
        <v>245</v>
      </c>
      <c r="D335" s="196">
        <v>1575219</v>
      </c>
      <c r="E335" s="196">
        <v>1575219</v>
      </c>
    </row>
    <row r="336" spans="1:5" ht="12.75">
      <c r="A336" s="224" t="s">
        <v>1577</v>
      </c>
      <c r="B336" s="6" t="s">
        <v>1665</v>
      </c>
      <c r="C336" s="224" t="s">
        <v>1577</v>
      </c>
      <c r="D336" s="47">
        <v>1524228</v>
      </c>
      <c r="E336" s="47">
        <v>1524228</v>
      </c>
    </row>
    <row r="337" spans="1:5" ht="12.75">
      <c r="A337" s="224" t="s">
        <v>1577</v>
      </c>
      <c r="B337" s="6" t="s">
        <v>1666</v>
      </c>
      <c r="C337" s="224" t="s">
        <v>1577</v>
      </c>
      <c r="D337" s="47">
        <v>0</v>
      </c>
      <c r="E337" s="47">
        <v>0</v>
      </c>
    </row>
    <row r="338" spans="1:5" ht="12.75">
      <c r="A338" s="224" t="s">
        <v>1577</v>
      </c>
      <c r="B338" s="6" t="s">
        <v>1667</v>
      </c>
      <c r="C338" s="224" t="s">
        <v>1577</v>
      </c>
      <c r="D338" s="47">
        <v>0</v>
      </c>
      <c r="E338" s="47">
        <v>0</v>
      </c>
    </row>
    <row r="339" spans="1:5" ht="12.75">
      <c r="A339" s="224" t="s">
        <v>1577</v>
      </c>
      <c r="B339" s="6" t="s">
        <v>1668</v>
      </c>
      <c r="C339" s="224" t="s">
        <v>1577</v>
      </c>
      <c r="D339" s="47">
        <v>24616</v>
      </c>
      <c r="E339" s="47">
        <v>24616</v>
      </c>
    </row>
    <row r="340" spans="1:5" ht="12.75">
      <c r="A340" s="224" t="s">
        <v>1577</v>
      </c>
      <c r="B340" s="6" t="s">
        <v>1669</v>
      </c>
      <c r="C340" s="224" t="s">
        <v>1577</v>
      </c>
      <c r="D340" s="47">
        <v>0</v>
      </c>
      <c r="E340" s="47">
        <v>0</v>
      </c>
    </row>
    <row r="341" spans="1:5" ht="25.5">
      <c r="A341" s="224" t="s">
        <v>1577</v>
      </c>
      <c r="B341" s="46" t="s">
        <v>507</v>
      </c>
      <c r="C341" s="224" t="s">
        <v>1577</v>
      </c>
      <c r="D341" s="47">
        <v>0</v>
      </c>
      <c r="E341" s="47">
        <v>0</v>
      </c>
    </row>
    <row r="342" spans="1:5" ht="12.75">
      <c r="A342" s="224" t="s">
        <v>1577</v>
      </c>
      <c r="B342" s="46" t="s">
        <v>508</v>
      </c>
      <c r="C342" s="224" t="s">
        <v>1577</v>
      </c>
      <c r="D342" s="47">
        <v>26375</v>
      </c>
      <c r="E342" s="47">
        <v>26375</v>
      </c>
    </row>
    <row r="343" spans="1:5" ht="12.75">
      <c r="A343" s="224" t="s">
        <v>21</v>
      </c>
      <c r="B343" s="46" t="s">
        <v>509</v>
      </c>
      <c r="C343" s="19" t="s">
        <v>246</v>
      </c>
      <c r="D343" s="47">
        <v>90000</v>
      </c>
      <c r="E343" s="47">
        <v>90000</v>
      </c>
    </row>
    <row r="344" spans="1:5" ht="12.75">
      <c r="A344" s="224" t="s">
        <v>22</v>
      </c>
      <c r="B344" s="6" t="s">
        <v>1664</v>
      </c>
      <c r="C344" s="19" t="s">
        <v>247</v>
      </c>
      <c r="D344" s="47">
        <v>2890000</v>
      </c>
      <c r="E344" s="47">
        <v>2714436</v>
      </c>
    </row>
    <row r="345" spans="1:5" ht="12.75">
      <c r="A345" s="224" t="s">
        <v>1577</v>
      </c>
      <c r="B345" s="6" t="s">
        <v>1805</v>
      </c>
      <c r="C345" s="224" t="s">
        <v>1577</v>
      </c>
      <c r="D345" s="47">
        <v>850000</v>
      </c>
      <c r="E345" s="47">
        <v>850000</v>
      </c>
    </row>
    <row r="346" spans="1:5" ht="12.75">
      <c r="A346" s="224" t="s">
        <v>1577</v>
      </c>
      <c r="B346" s="6" t="s">
        <v>1804</v>
      </c>
      <c r="C346" s="224" t="s">
        <v>1577</v>
      </c>
      <c r="D346" s="47">
        <v>1959000</v>
      </c>
      <c r="E346" s="47">
        <v>1864436</v>
      </c>
    </row>
    <row r="347" spans="1:5" ht="12.75">
      <c r="A347" s="224" t="s">
        <v>23</v>
      </c>
      <c r="B347" s="46" t="s">
        <v>511</v>
      </c>
      <c r="C347" s="19" t="s">
        <v>248</v>
      </c>
      <c r="D347" s="47">
        <v>0</v>
      </c>
      <c r="E347" s="47">
        <v>0</v>
      </c>
    </row>
    <row r="348" spans="1:5" ht="12.75">
      <c r="A348" s="226" t="s">
        <v>24</v>
      </c>
      <c r="B348" s="9" t="s">
        <v>512</v>
      </c>
      <c r="C348" s="225" t="s">
        <v>249</v>
      </c>
      <c r="D348" s="20">
        <f>D343+D344</f>
        <v>2980000</v>
      </c>
      <c r="E348" s="20">
        <f>E343+E344</f>
        <v>2804436</v>
      </c>
    </row>
    <row r="349" spans="1:5" ht="12.75">
      <c r="A349" s="224" t="s">
        <v>25</v>
      </c>
      <c r="B349" s="46" t="s">
        <v>513</v>
      </c>
      <c r="C349" s="19" t="s">
        <v>250</v>
      </c>
      <c r="D349" s="47">
        <v>8000</v>
      </c>
      <c r="E349" s="47">
        <v>8000</v>
      </c>
    </row>
    <row r="350" spans="1:5" ht="12.75">
      <c r="A350" s="224" t="s">
        <v>26</v>
      </c>
      <c r="B350" s="46" t="s">
        <v>514</v>
      </c>
      <c r="C350" s="19" t="s">
        <v>251</v>
      </c>
      <c r="D350" s="47">
        <v>120000</v>
      </c>
      <c r="E350" s="47">
        <v>236986</v>
      </c>
    </row>
    <row r="351" spans="1:5" ht="12.75">
      <c r="A351" s="226" t="s">
        <v>27</v>
      </c>
      <c r="B351" s="9" t="s">
        <v>515</v>
      </c>
      <c r="C351" s="225" t="s">
        <v>252</v>
      </c>
      <c r="D351" s="20">
        <f>D349+D350</f>
        <v>128000</v>
      </c>
      <c r="E351" s="20">
        <f>E349+E350</f>
        <v>244986</v>
      </c>
    </row>
    <row r="352" spans="1:5" ht="12.75">
      <c r="A352" s="224" t="s">
        <v>28</v>
      </c>
      <c r="B352" s="46" t="s">
        <v>516</v>
      </c>
      <c r="C352" s="19" t="s">
        <v>253</v>
      </c>
      <c r="D352" s="47">
        <f>SUM(D353:D355)</f>
        <v>795000</v>
      </c>
      <c r="E352" s="47">
        <v>1183564</v>
      </c>
    </row>
    <row r="353" spans="1:5" ht="12.75">
      <c r="A353" s="224" t="s">
        <v>1577</v>
      </c>
      <c r="B353" s="6" t="s">
        <v>1692</v>
      </c>
      <c r="C353" s="224" t="s">
        <v>1577</v>
      </c>
      <c r="D353" s="47">
        <v>308000</v>
      </c>
      <c r="E353" s="47">
        <v>308000</v>
      </c>
    </row>
    <row r="354" spans="1:5" ht="12.75">
      <c r="A354" s="224" t="s">
        <v>1577</v>
      </c>
      <c r="B354" s="6" t="s">
        <v>1693</v>
      </c>
      <c r="C354" s="224" t="s">
        <v>1577</v>
      </c>
      <c r="D354" s="47">
        <v>424000</v>
      </c>
      <c r="E354" s="47">
        <v>424000</v>
      </c>
    </row>
    <row r="355" spans="1:5" ht="12.75">
      <c r="A355" s="224" t="s">
        <v>1577</v>
      </c>
      <c r="B355" s="6" t="s">
        <v>1694</v>
      </c>
      <c r="C355" s="224" t="s">
        <v>1577</v>
      </c>
      <c r="D355" s="47">
        <v>63000</v>
      </c>
      <c r="E355" s="47">
        <v>63000</v>
      </c>
    </row>
    <row r="356" spans="1:5" ht="12.75">
      <c r="A356" s="224" t="s">
        <v>29</v>
      </c>
      <c r="B356" s="6" t="s">
        <v>1691</v>
      </c>
      <c r="C356" s="19" t="s">
        <v>254</v>
      </c>
      <c r="D356" s="47">
        <v>377000</v>
      </c>
      <c r="E356" s="47">
        <v>377000</v>
      </c>
    </row>
    <row r="357" spans="1:5" ht="12.75">
      <c r="A357" s="224" t="s">
        <v>30</v>
      </c>
      <c r="B357" s="6" t="s">
        <v>1578</v>
      </c>
      <c r="C357" s="19" t="s">
        <v>255</v>
      </c>
      <c r="D357" s="47">
        <v>0</v>
      </c>
      <c r="E357" s="47">
        <v>0</v>
      </c>
    </row>
    <row r="358" spans="1:5" ht="12.75">
      <c r="A358" s="224" t="s">
        <v>31</v>
      </c>
      <c r="B358" s="6" t="s">
        <v>1690</v>
      </c>
      <c r="C358" s="19" t="s">
        <v>256</v>
      </c>
      <c r="D358" s="47">
        <v>8520800</v>
      </c>
      <c r="E358" s="47">
        <v>8520800</v>
      </c>
    </row>
    <row r="359" spans="1:5" ht="12.75">
      <c r="A359" s="224" t="s">
        <v>32</v>
      </c>
      <c r="B359" s="6" t="s">
        <v>363</v>
      </c>
      <c r="C359" s="19" t="s">
        <v>257</v>
      </c>
      <c r="D359" s="47">
        <v>100000</v>
      </c>
      <c r="E359" s="47">
        <v>125559</v>
      </c>
    </row>
    <row r="360" spans="1:5" ht="12.75">
      <c r="A360" s="224" t="s">
        <v>1577</v>
      </c>
      <c r="B360" s="6" t="s">
        <v>1689</v>
      </c>
      <c r="C360" s="224" t="s">
        <v>1577</v>
      </c>
      <c r="D360" s="47">
        <v>0</v>
      </c>
      <c r="E360" s="47">
        <v>0</v>
      </c>
    </row>
    <row r="361" spans="1:5" ht="12.75">
      <c r="A361" s="224" t="s">
        <v>33</v>
      </c>
      <c r="B361" s="6" t="s">
        <v>1688</v>
      </c>
      <c r="C361" s="19" t="s">
        <v>258</v>
      </c>
      <c r="D361" s="47">
        <v>0</v>
      </c>
      <c r="E361" s="47">
        <v>219796</v>
      </c>
    </row>
    <row r="362" spans="1:5" ht="12.75">
      <c r="A362" s="224" t="s">
        <v>34</v>
      </c>
      <c r="B362" s="6" t="s">
        <v>1744</v>
      </c>
      <c r="C362" s="224" t="s">
        <v>259</v>
      </c>
      <c r="D362" s="47">
        <v>573502</v>
      </c>
      <c r="E362" s="47">
        <v>573502</v>
      </c>
    </row>
    <row r="363" spans="1:5" ht="12.75">
      <c r="A363" s="224" t="s">
        <v>1577</v>
      </c>
      <c r="B363" s="6" t="s">
        <v>1695</v>
      </c>
      <c r="C363" s="224" t="s">
        <v>1577</v>
      </c>
      <c r="D363" s="47">
        <v>130000</v>
      </c>
      <c r="E363" s="47">
        <v>130000</v>
      </c>
    </row>
    <row r="364" spans="1:5" ht="12.75">
      <c r="A364" s="224" t="s">
        <v>1577</v>
      </c>
      <c r="B364" s="6" t="s">
        <v>1819</v>
      </c>
      <c r="C364" s="224" t="s">
        <v>1577</v>
      </c>
      <c r="D364" s="47">
        <v>10000</v>
      </c>
      <c r="E364" s="47">
        <v>10000</v>
      </c>
    </row>
    <row r="365" spans="1:5" ht="12.75">
      <c r="A365" s="224" t="s">
        <v>1577</v>
      </c>
      <c r="B365" s="193" t="s">
        <v>1820</v>
      </c>
      <c r="C365" s="224" t="s">
        <v>1577</v>
      </c>
      <c r="D365" s="228">
        <v>290000</v>
      </c>
      <c r="E365" s="228">
        <v>290000</v>
      </c>
    </row>
    <row r="366" spans="1:5" ht="12.75">
      <c r="A366" s="224" t="s">
        <v>1577</v>
      </c>
      <c r="B366" s="193" t="s">
        <v>1821</v>
      </c>
      <c r="C366" s="224" t="s">
        <v>1577</v>
      </c>
      <c r="D366" s="228">
        <v>7000</v>
      </c>
      <c r="E366" s="228">
        <v>7000</v>
      </c>
    </row>
    <row r="367" spans="1:5" ht="12.75">
      <c r="A367" s="224" t="s">
        <v>1577</v>
      </c>
      <c r="B367" s="193" t="s">
        <v>1696</v>
      </c>
      <c r="C367" s="224" t="s">
        <v>1577</v>
      </c>
      <c r="D367" s="228">
        <v>136502</v>
      </c>
      <c r="E367" s="228">
        <v>136502</v>
      </c>
    </row>
    <row r="368" spans="1:5" ht="12.75">
      <c r="A368" s="226" t="s">
        <v>35</v>
      </c>
      <c r="B368" s="9" t="s">
        <v>1753</v>
      </c>
      <c r="C368" s="225" t="s">
        <v>260</v>
      </c>
      <c r="D368" s="20">
        <f>D362+D361+D359+D358+D356+D352+D357</f>
        <v>10366302</v>
      </c>
      <c r="E368" s="20">
        <f>E362+E361+E359+E358+E356+E352+E357</f>
        <v>11000221</v>
      </c>
    </row>
    <row r="369" spans="1:5" ht="12.75">
      <c r="A369" s="224" t="s">
        <v>36</v>
      </c>
      <c r="B369" s="6" t="s">
        <v>1754</v>
      </c>
      <c r="C369" s="19" t="s">
        <v>261</v>
      </c>
      <c r="D369" s="47">
        <v>0</v>
      </c>
      <c r="E369" s="47">
        <v>0</v>
      </c>
    </row>
    <row r="370" spans="1:5" ht="12.75">
      <c r="A370" s="224" t="s">
        <v>37</v>
      </c>
      <c r="B370" s="6" t="s">
        <v>1755</v>
      </c>
      <c r="C370" s="19" t="s">
        <v>262</v>
      </c>
      <c r="D370" s="47">
        <v>0</v>
      </c>
      <c r="E370" s="47">
        <v>0</v>
      </c>
    </row>
    <row r="371" spans="1:5" ht="12.75">
      <c r="A371" s="226" t="s">
        <v>38</v>
      </c>
      <c r="B371" s="9" t="s">
        <v>1756</v>
      </c>
      <c r="C371" s="225" t="s">
        <v>263</v>
      </c>
      <c r="D371" s="20">
        <v>0</v>
      </c>
      <c r="E371" s="20">
        <v>0</v>
      </c>
    </row>
    <row r="372" spans="1:5" ht="12.75">
      <c r="A372" s="224" t="s">
        <v>39</v>
      </c>
      <c r="B372" s="6" t="s">
        <v>1757</v>
      </c>
      <c r="C372" s="19" t="s">
        <v>264</v>
      </c>
      <c r="D372" s="47">
        <v>4722922</v>
      </c>
      <c r="E372" s="47">
        <v>4722922</v>
      </c>
    </row>
    <row r="373" spans="1:5" ht="12.75">
      <c r="A373" s="224" t="s">
        <v>40</v>
      </c>
      <c r="B373" s="6" t="s">
        <v>1758</v>
      </c>
      <c r="C373" s="19" t="s">
        <v>265</v>
      </c>
      <c r="D373" s="47">
        <v>0</v>
      </c>
      <c r="E373" s="47">
        <v>0</v>
      </c>
    </row>
    <row r="374" spans="1:5" ht="12.75">
      <c r="A374" s="224" t="s">
        <v>41</v>
      </c>
      <c r="B374" s="6" t="s">
        <v>1759</v>
      </c>
      <c r="C374" s="19" t="s">
        <v>266</v>
      </c>
      <c r="D374" s="47">
        <v>0</v>
      </c>
      <c r="E374" s="47">
        <v>0</v>
      </c>
    </row>
    <row r="375" spans="1:5" ht="12.75">
      <c r="A375" s="224" t="s">
        <v>1577</v>
      </c>
      <c r="B375" s="6" t="s">
        <v>1760</v>
      </c>
      <c r="C375" s="224" t="s">
        <v>1577</v>
      </c>
      <c r="D375" s="47">
        <v>0</v>
      </c>
      <c r="E375" s="47">
        <v>0</v>
      </c>
    </row>
    <row r="376" spans="1:5" ht="12.75">
      <c r="A376" s="224" t="s">
        <v>1577</v>
      </c>
      <c r="B376" s="6" t="s">
        <v>1761</v>
      </c>
      <c r="C376" s="224" t="s">
        <v>1577</v>
      </c>
      <c r="D376" s="47">
        <v>0</v>
      </c>
      <c r="E376" s="47">
        <v>0</v>
      </c>
    </row>
    <row r="377" spans="1:5" ht="12.75">
      <c r="A377" s="224" t="s">
        <v>42</v>
      </c>
      <c r="B377" s="6" t="s">
        <v>1762</v>
      </c>
      <c r="C377" s="19" t="s">
        <v>267</v>
      </c>
      <c r="D377" s="47">
        <v>0</v>
      </c>
      <c r="E377" s="47">
        <v>0</v>
      </c>
    </row>
    <row r="378" spans="1:5" ht="12.75">
      <c r="A378" s="224" t="s">
        <v>1577</v>
      </c>
      <c r="B378" s="6" t="s">
        <v>1763</v>
      </c>
      <c r="C378" s="224" t="s">
        <v>1577</v>
      </c>
      <c r="D378" s="47">
        <v>0</v>
      </c>
      <c r="E378" s="47">
        <v>0</v>
      </c>
    </row>
    <row r="379" spans="1:5" ht="12.75">
      <c r="A379" s="224" t="s">
        <v>1577</v>
      </c>
      <c r="B379" s="6" t="s">
        <v>1750</v>
      </c>
      <c r="C379" s="224" t="s">
        <v>1577</v>
      </c>
      <c r="D379" s="47">
        <v>0</v>
      </c>
      <c r="E379" s="47">
        <v>0</v>
      </c>
    </row>
    <row r="380" spans="1:5" ht="12.75">
      <c r="A380" s="224" t="s">
        <v>1577</v>
      </c>
      <c r="B380" s="6" t="s">
        <v>1749</v>
      </c>
      <c r="C380" s="224" t="s">
        <v>1577</v>
      </c>
      <c r="D380" s="47">
        <v>0</v>
      </c>
      <c r="E380" s="47">
        <v>0</v>
      </c>
    </row>
    <row r="381" spans="1:5" ht="12.75">
      <c r="A381" s="224" t="s">
        <v>43</v>
      </c>
      <c r="B381" s="6" t="s">
        <v>1748</v>
      </c>
      <c r="C381" s="19" t="s">
        <v>268</v>
      </c>
      <c r="D381" s="47">
        <v>1038000</v>
      </c>
      <c r="E381" s="47">
        <v>1038000</v>
      </c>
    </row>
    <row r="382" spans="1:5" ht="12.75">
      <c r="A382" s="226" t="s">
        <v>44</v>
      </c>
      <c r="B382" s="9" t="s">
        <v>1747</v>
      </c>
      <c r="C382" s="225" t="s">
        <v>269</v>
      </c>
      <c r="D382" s="20">
        <f>SUM(D372:D381)</f>
        <v>5760922</v>
      </c>
      <c r="E382" s="20">
        <f>SUM(E372:E381)</f>
        <v>5760922</v>
      </c>
    </row>
    <row r="383" spans="1:5" ht="12.75">
      <c r="A383" s="227" t="s">
        <v>45</v>
      </c>
      <c r="B383" s="195" t="s">
        <v>1746</v>
      </c>
      <c r="C383" s="197" t="s">
        <v>270</v>
      </c>
      <c r="D383" s="196">
        <f>D382+D371+D368+D351+D348</f>
        <v>19235224</v>
      </c>
      <c r="E383" s="196">
        <f>E382+E371+E368+E351+E348</f>
        <v>19810565</v>
      </c>
    </row>
    <row r="384" spans="1:5" ht="12.75">
      <c r="A384" s="226" t="s">
        <v>46</v>
      </c>
      <c r="B384" s="9" t="s">
        <v>1745</v>
      </c>
      <c r="C384" s="225" t="s">
        <v>271</v>
      </c>
      <c r="D384" s="20">
        <v>0</v>
      </c>
      <c r="E384" s="20">
        <v>0</v>
      </c>
    </row>
    <row r="385" spans="1:5" ht="12.75">
      <c r="A385" s="226" t="s">
        <v>47</v>
      </c>
      <c r="B385" s="9" t="s">
        <v>1751</v>
      </c>
      <c r="C385" s="225" t="s">
        <v>272</v>
      </c>
      <c r="D385" s="20">
        <v>0</v>
      </c>
      <c r="E385" s="20">
        <v>0</v>
      </c>
    </row>
    <row r="386" spans="1:5" ht="12.75">
      <c r="A386" s="224" t="s">
        <v>1577</v>
      </c>
      <c r="B386" s="6" t="s">
        <v>1752</v>
      </c>
      <c r="C386" s="224" t="s">
        <v>1577</v>
      </c>
      <c r="D386" s="47">
        <v>0</v>
      </c>
      <c r="E386" s="47">
        <v>0</v>
      </c>
    </row>
    <row r="387" spans="1:5" ht="12.75">
      <c r="A387" s="224" t="s">
        <v>1577</v>
      </c>
      <c r="B387" s="6" t="s">
        <v>1764</v>
      </c>
      <c r="C387" s="224" t="s">
        <v>1577</v>
      </c>
      <c r="D387" s="47">
        <v>0</v>
      </c>
      <c r="E387" s="47">
        <v>0</v>
      </c>
    </row>
    <row r="388" spans="1:5" ht="12.75">
      <c r="A388" s="224" t="s">
        <v>1577</v>
      </c>
      <c r="B388" s="6" t="s">
        <v>1765</v>
      </c>
      <c r="C388" s="224" t="s">
        <v>1577</v>
      </c>
      <c r="D388" s="47">
        <v>0</v>
      </c>
      <c r="E388" s="47">
        <v>0</v>
      </c>
    </row>
    <row r="389" spans="1:5" ht="12.75">
      <c r="A389" s="224" t="s">
        <v>1577</v>
      </c>
      <c r="B389" s="6" t="s">
        <v>1766</v>
      </c>
      <c r="C389" s="224" t="s">
        <v>1577</v>
      </c>
      <c r="D389" s="47">
        <v>0</v>
      </c>
      <c r="E389" s="47">
        <v>0</v>
      </c>
    </row>
    <row r="390" spans="1:5" ht="12.75">
      <c r="A390" s="224" t="s">
        <v>1577</v>
      </c>
      <c r="B390" s="6" t="s">
        <v>1767</v>
      </c>
      <c r="C390" s="224" t="s">
        <v>1577</v>
      </c>
      <c r="D390" s="47">
        <v>0</v>
      </c>
      <c r="E390" s="47">
        <v>0</v>
      </c>
    </row>
    <row r="391" spans="1:5" ht="12.75">
      <c r="A391" s="224" t="s">
        <v>1577</v>
      </c>
      <c r="B391" s="6" t="s">
        <v>1768</v>
      </c>
      <c r="C391" s="224" t="s">
        <v>1577</v>
      </c>
      <c r="D391" s="47">
        <v>0</v>
      </c>
      <c r="E391" s="47">
        <v>0</v>
      </c>
    </row>
    <row r="392" spans="1:5" ht="12.75">
      <c r="A392" s="224" t="s">
        <v>1577</v>
      </c>
      <c r="B392" s="6" t="s">
        <v>1769</v>
      </c>
      <c r="C392" s="224" t="s">
        <v>1577</v>
      </c>
      <c r="D392" s="47">
        <v>0</v>
      </c>
      <c r="E392" s="47">
        <v>0</v>
      </c>
    </row>
    <row r="393" spans="1:5" ht="12.75">
      <c r="A393" s="224" t="s">
        <v>1577</v>
      </c>
      <c r="B393" s="6" t="s">
        <v>1770</v>
      </c>
      <c r="C393" s="224" t="s">
        <v>1577</v>
      </c>
      <c r="D393" s="47">
        <v>0</v>
      </c>
      <c r="E393" s="47">
        <v>0</v>
      </c>
    </row>
    <row r="394" spans="1:5" ht="25.5">
      <c r="A394" s="224" t="s">
        <v>1577</v>
      </c>
      <c r="B394" s="6" t="s">
        <v>1771</v>
      </c>
      <c r="C394" s="224" t="s">
        <v>1577</v>
      </c>
      <c r="D394" s="47">
        <v>0</v>
      </c>
      <c r="E394" s="47">
        <v>0</v>
      </c>
    </row>
    <row r="395" spans="1:5" ht="12.75">
      <c r="A395" s="224" t="s">
        <v>1577</v>
      </c>
      <c r="B395" s="6" t="s">
        <v>1772</v>
      </c>
      <c r="C395" s="224" t="s">
        <v>1577</v>
      </c>
      <c r="D395" s="47">
        <v>0</v>
      </c>
      <c r="E395" s="47">
        <v>0</v>
      </c>
    </row>
    <row r="396" spans="1:5" ht="12.75">
      <c r="A396" s="224" t="s">
        <v>1577</v>
      </c>
      <c r="B396" s="6" t="s">
        <v>1773</v>
      </c>
      <c r="C396" s="224" t="s">
        <v>1577</v>
      </c>
      <c r="D396" s="47">
        <v>0</v>
      </c>
      <c r="E396" s="47">
        <v>0</v>
      </c>
    </row>
    <row r="397" spans="1:5" ht="12.75">
      <c r="A397" s="226" t="s">
        <v>48</v>
      </c>
      <c r="B397" s="9" t="s">
        <v>1774</v>
      </c>
      <c r="C397" s="225" t="s">
        <v>273</v>
      </c>
      <c r="D397" s="20">
        <v>0</v>
      </c>
      <c r="E397" s="20">
        <v>0</v>
      </c>
    </row>
    <row r="398" spans="1:5" ht="12.75">
      <c r="A398" s="226" t="s">
        <v>49</v>
      </c>
      <c r="B398" s="9" t="s">
        <v>1775</v>
      </c>
      <c r="C398" s="225" t="s">
        <v>274</v>
      </c>
      <c r="D398" s="20">
        <v>0</v>
      </c>
      <c r="E398" s="20">
        <v>0</v>
      </c>
    </row>
    <row r="399" spans="1:5" ht="12.75">
      <c r="A399" s="224" t="s">
        <v>1577</v>
      </c>
      <c r="B399" s="6" t="s">
        <v>1776</v>
      </c>
      <c r="C399" s="224" t="s">
        <v>1577</v>
      </c>
      <c r="D399" s="47">
        <v>0</v>
      </c>
      <c r="E399" s="47">
        <v>0</v>
      </c>
    </row>
    <row r="400" spans="1:5" ht="12.75">
      <c r="A400" s="224" t="s">
        <v>1577</v>
      </c>
      <c r="B400" s="6" t="s">
        <v>1777</v>
      </c>
      <c r="C400" s="224" t="s">
        <v>1577</v>
      </c>
      <c r="D400" s="47">
        <v>0</v>
      </c>
      <c r="E400" s="47">
        <v>0</v>
      </c>
    </row>
    <row r="401" spans="1:5" ht="12.75">
      <c r="A401" s="224" t="s">
        <v>1577</v>
      </c>
      <c r="B401" s="6" t="s">
        <v>1778</v>
      </c>
      <c r="C401" s="224" t="s">
        <v>1577</v>
      </c>
      <c r="D401" s="47">
        <v>0</v>
      </c>
      <c r="E401" s="47">
        <v>0</v>
      </c>
    </row>
    <row r="402" spans="1:5" ht="12.75">
      <c r="A402" s="224" t="s">
        <v>1577</v>
      </c>
      <c r="B402" s="6" t="s">
        <v>1779</v>
      </c>
      <c r="C402" s="224" t="s">
        <v>1577</v>
      </c>
      <c r="D402" s="47">
        <v>0</v>
      </c>
      <c r="E402" s="47">
        <v>0</v>
      </c>
    </row>
    <row r="403" spans="1:5" ht="25.5">
      <c r="A403" s="224" t="s">
        <v>1577</v>
      </c>
      <c r="B403" s="6" t="s">
        <v>1780</v>
      </c>
      <c r="C403" s="224" t="s">
        <v>1577</v>
      </c>
      <c r="D403" s="47">
        <v>0</v>
      </c>
      <c r="E403" s="47">
        <v>0</v>
      </c>
    </row>
    <row r="404" spans="1:5" ht="25.5">
      <c r="A404" s="224" t="s">
        <v>1577</v>
      </c>
      <c r="B404" s="6" t="s">
        <v>1781</v>
      </c>
      <c r="C404" s="224" t="s">
        <v>1577</v>
      </c>
      <c r="D404" s="47">
        <v>0</v>
      </c>
      <c r="E404" s="47">
        <v>0</v>
      </c>
    </row>
    <row r="405" spans="1:5" ht="12.75">
      <c r="A405" s="224" t="s">
        <v>1577</v>
      </c>
      <c r="B405" s="6" t="s">
        <v>1782</v>
      </c>
      <c r="C405" s="224" t="s">
        <v>1577</v>
      </c>
      <c r="D405" s="47">
        <v>0</v>
      </c>
      <c r="E405" s="47">
        <v>0</v>
      </c>
    </row>
    <row r="406" spans="1:5" ht="12.75">
      <c r="A406" s="224" t="s">
        <v>1577</v>
      </c>
      <c r="B406" s="6" t="s">
        <v>1783</v>
      </c>
      <c r="C406" s="224" t="s">
        <v>1577</v>
      </c>
      <c r="D406" s="47">
        <v>0</v>
      </c>
      <c r="E406" s="47">
        <v>0</v>
      </c>
    </row>
    <row r="407" spans="1:5" ht="25.5">
      <c r="A407" s="224" t="s">
        <v>1577</v>
      </c>
      <c r="B407" s="6" t="s">
        <v>1784</v>
      </c>
      <c r="C407" s="224" t="s">
        <v>1577</v>
      </c>
      <c r="D407" s="47">
        <v>0</v>
      </c>
      <c r="E407" s="47">
        <v>0</v>
      </c>
    </row>
    <row r="408" spans="1:5" ht="12.75">
      <c r="A408" s="226" t="s">
        <v>50</v>
      </c>
      <c r="B408" s="9" t="s">
        <v>1785</v>
      </c>
      <c r="C408" s="225" t="s">
        <v>275</v>
      </c>
      <c r="D408" s="20">
        <v>0</v>
      </c>
      <c r="E408" s="20">
        <v>0</v>
      </c>
    </row>
    <row r="409" spans="1:5" ht="38.25">
      <c r="A409" s="224" t="s">
        <v>1577</v>
      </c>
      <c r="B409" s="6" t="s">
        <v>1786</v>
      </c>
      <c r="C409" s="224" t="s">
        <v>1577</v>
      </c>
      <c r="D409" s="47">
        <v>0</v>
      </c>
      <c r="E409" s="47">
        <v>0</v>
      </c>
    </row>
    <row r="410" spans="1:5" ht="12.75">
      <c r="A410" s="224" t="s">
        <v>1577</v>
      </c>
      <c r="B410" s="6" t="s">
        <v>1787</v>
      </c>
      <c r="C410" s="224" t="s">
        <v>1577</v>
      </c>
      <c r="D410" s="47">
        <v>0</v>
      </c>
      <c r="E410" s="47">
        <v>0</v>
      </c>
    </row>
    <row r="411" spans="1:5" ht="12.75">
      <c r="A411" s="224" t="s">
        <v>1577</v>
      </c>
      <c r="B411" s="6" t="s">
        <v>1788</v>
      </c>
      <c r="C411" s="224" t="s">
        <v>1577</v>
      </c>
      <c r="D411" s="47">
        <v>0</v>
      </c>
      <c r="E411" s="47">
        <v>0</v>
      </c>
    </row>
    <row r="412" spans="1:5" ht="12.75">
      <c r="A412" s="224" t="s">
        <v>1577</v>
      </c>
      <c r="B412" s="6" t="s">
        <v>1789</v>
      </c>
      <c r="C412" s="224" t="s">
        <v>1577</v>
      </c>
      <c r="D412" s="47">
        <v>0</v>
      </c>
      <c r="E412" s="47">
        <v>0</v>
      </c>
    </row>
    <row r="413" spans="1:5" ht="12.75">
      <c r="A413" s="224" t="s">
        <v>1577</v>
      </c>
      <c r="B413" s="6" t="s">
        <v>1790</v>
      </c>
      <c r="C413" s="224" t="s">
        <v>1577</v>
      </c>
      <c r="D413" s="47">
        <v>0</v>
      </c>
      <c r="E413" s="47">
        <v>0</v>
      </c>
    </row>
    <row r="414" spans="1:5" ht="12.75">
      <c r="A414" s="224" t="s">
        <v>1577</v>
      </c>
      <c r="B414" s="6" t="s">
        <v>1791</v>
      </c>
      <c r="C414" s="224" t="s">
        <v>1577</v>
      </c>
      <c r="D414" s="47">
        <v>0</v>
      </c>
      <c r="E414" s="47">
        <v>0</v>
      </c>
    </row>
    <row r="415" spans="1:5" ht="12.75">
      <c r="A415" s="224" t="s">
        <v>1577</v>
      </c>
      <c r="B415" s="6" t="s">
        <v>1792</v>
      </c>
      <c r="C415" s="224" t="s">
        <v>1577</v>
      </c>
      <c r="D415" s="47">
        <v>0</v>
      </c>
      <c r="E415" s="47">
        <v>0</v>
      </c>
    </row>
    <row r="416" spans="1:5" ht="12.75">
      <c r="A416" s="224" t="s">
        <v>1577</v>
      </c>
      <c r="B416" s="6" t="s">
        <v>1793</v>
      </c>
      <c r="C416" s="224" t="s">
        <v>1577</v>
      </c>
      <c r="D416" s="47">
        <v>0</v>
      </c>
      <c r="E416" s="47">
        <v>0</v>
      </c>
    </row>
    <row r="417" spans="1:5" ht="12.75">
      <c r="A417" s="224" t="s">
        <v>1577</v>
      </c>
      <c r="B417" s="6" t="s">
        <v>1794</v>
      </c>
      <c r="C417" s="224" t="s">
        <v>1577</v>
      </c>
      <c r="D417" s="47">
        <v>0</v>
      </c>
      <c r="E417" s="47">
        <v>0</v>
      </c>
    </row>
    <row r="418" spans="1:5" ht="12.75">
      <c r="A418" s="226" t="s">
        <v>51</v>
      </c>
      <c r="B418" s="9" t="s">
        <v>1795</v>
      </c>
      <c r="C418" s="225" t="s">
        <v>276</v>
      </c>
      <c r="D418" s="20">
        <v>0</v>
      </c>
      <c r="E418" s="20">
        <v>0</v>
      </c>
    </row>
    <row r="419" spans="1:5" ht="12.75">
      <c r="A419" s="224" t="s">
        <v>1577</v>
      </c>
      <c r="B419" s="6" t="s">
        <v>1796</v>
      </c>
      <c r="C419" s="224" t="s">
        <v>1577</v>
      </c>
      <c r="D419" s="47">
        <v>0</v>
      </c>
      <c r="E419" s="47">
        <v>0</v>
      </c>
    </row>
    <row r="420" spans="1:5" ht="12.75">
      <c r="A420" s="224" t="s">
        <v>1577</v>
      </c>
      <c r="B420" s="6" t="s">
        <v>1797</v>
      </c>
      <c r="C420" s="224" t="s">
        <v>1577</v>
      </c>
      <c r="D420" s="47">
        <v>0</v>
      </c>
      <c r="E420" s="47">
        <v>0</v>
      </c>
    </row>
    <row r="421" spans="1:5" ht="12.75">
      <c r="A421" s="224" t="s">
        <v>1577</v>
      </c>
      <c r="B421" s="6" t="s">
        <v>1798</v>
      </c>
      <c r="C421" s="224" t="s">
        <v>1577</v>
      </c>
      <c r="D421" s="47">
        <v>0</v>
      </c>
      <c r="E421" s="47">
        <v>0</v>
      </c>
    </row>
    <row r="422" spans="1:5" ht="12.75">
      <c r="A422" s="224" t="s">
        <v>1577</v>
      </c>
      <c r="B422" s="6" t="s">
        <v>1799</v>
      </c>
      <c r="C422" s="224" t="s">
        <v>1577</v>
      </c>
      <c r="D422" s="47">
        <v>0</v>
      </c>
      <c r="E422" s="47">
        <v>0</v>
      </c>
    </row>
    <row r="423" spans="1:5" ht="25.5">
      <c r="A423" s="224" t="s">
        <v>1577</v>
      </c>
      <c r="B423" s="6" t="s">
        <v>1800</v>
      </c>
      <c r="C423" s="224" t="s">
        <v>1577</v>
      </c>
      <c r="D423" s="47">
        <v>0</v>
      </c>
      <c r="E423" s="47">
        <v>0</v>
      </c>
    </row>
    <row r="424" spans="1:5" ht="25.5">
      <c r="A424" s="224" t="s">
        <v>1577</v>
      </c>
      <c r="B424" s="6" t="s">
        <v>1801</v>
      </c>
      <c r="C424" s="224" t="s">
        <v>1577</v>
      </c>
      <c r="D424" s="47">
        <v>0</v>
      </c>
      <c r="E424" s="47">
        <v>0</v>
      </c>
    </row>
    <row r="425" spans="1:5" ht="12.75">
      <c r="A425" s="226" t="s">
        <v>52</v>
      </c>
      <c r="B425" s="9" t="s">
        <v>582</v>
      </c>
      <c r="C425" s="225" t="s">
        <v>277</v>
      </c>
      <c r="D425" s="20">
        <v>0</v>
      </c>
      <c r="E425" s="20">
        <v>0</v>
      </c>
    </row>
    <row r="426" spans="1:5" ht="12.75">
      <c r="A426" s="224" t="s">
        <v>1577</v>
      </c>
      <c r="B426" s="46" t="s">
        <v>583</v>
      </c>
      <c r="C426" s="224" t="s">
        <v>1577</v>
      </c>
      <c r="D426" s="47">
        <v>0</v>
      </c>
      <c r="E426" s="47">
        <v>0</v>
      </c>
    </row>
    <row r="427" spans="1:5" ht="12.75">
      <c r="A427" s="224" t="s">
        <v>1577</v>
      </c>
      <c r="B427" s="46" t="s">
        <v>584</v>
      </c>
      <c r="C427" s="224" t="s">
        <v>1577</v>
      </c>
      <c r="D427" s="47">
        <v>30000</v>
      </c>
      <c r="E427" s="47">
        <v>30000</v>
      </c>
    </row>
    <row r="428" spans="1:5" ht="12.75">
      <c r="A428" s="226" t="s">
        <v>53</v>
      </c>
      <c r="B428" s="9" t="s">
        <v>585</v>
      </c>
      <c r="C428" s="225" t="s">
        <v>278</v>
      </c>
      <c r="D428" s="20">
        <v>390000</v>
      </c>
      <c r="E428" s="20">
        <v>390000</v>
      </c>
    </row>
    <row r="429" spans="1:5" ht="12.75">
      <c r="A429" s="224" t="s">
        <v>1577</v>
      </c>
      <c r="B429" s="46" t="s">
        <v>586</v>
      </c>
      <c r="C429" s="224" t="s">
        <v>1577</v>
      </c>
      <c r="D429" s="47">
        <v>0</v>
      </c>
      <c r="E429" s="47">
        <v>0</v>
      </c>
    </row>
    <row r="430" spans="1:5" ht="12.75">
      <c r="A430" s="224" t="s">
        <v>1577</v>
      </c>
      <c r="B430" s="46" t="s">
        <v>587</v>
      </c>
      <c r="C430" s="224" t="s">
        <v>1577</v>
      </c>
      <c r="D430" s="47">
        <v>0</v>
      </c>
      <c r="E430" s="47">
        <v>0</v>
      </c>
    </row>
    <row r="431" spans="1:5" ht="12.75">
      <c r="A431" s="224" t="s">
        <v>1577</v>
      </c>
      <c r="B431" s="46" t="s">
        <v>588</v>
      </c>
      <c r="C431" s="224" t="s">
        <v>1577</v>
      </c>
      <c r="D431" s="47">
        <v>0</v>
      </c>
      <c r="E431" s="47">
        <v>0</v>
      </c>
    </row>
    <row r="432" spans="1:5" ht="12.75">
      <c r="A432" s="224" t="s">
        <v>1577</v>
      </c>
      <c r="B432" s="46" t="s">
        <v>589</v>
      </c>
      <c r="C432" s="224" t="s">
        <v>1577</v>
      </c>
      <c r="D432" s="47">
        <v>0</v>
      </c>
      <c r="E432" s="47">
        <v>0</v>
      </c>
    </row>
    <row r="433" spans="1:5" ht="12.75">
      <c r="A433" s="224" t="s">
        <v>1577</v>
      </c>
      <c r="B433" s="46" t="s">
        <v>590</v>
      </c>
      <c r="C433" s="224" t="s">
        <v>1577</v>
      </c>
      <c r="D433" s="47">
        <v>0</v>
      </c>
      <c r="E433" s="47">
        <v>0</v>
      </c>
    </row>
    <row r="434" spans="1:5" ht="25.5">
      <c r="A434" s="224" t="s">
        <v>1577</v>
      </c>
      <c r="B434" s="46" t="s">
        <v>591</v>
      </c>
      <c r="C434" s="224" t="s">
        <v>1577</v>
      </c>
      <c r="D434" s="47">
        <v>0</v>
      </c>
      <c r="E434" s="47">
        <v>0</v>
      </c>
    </row>
    <row r="435" spans="1:5" ht="25.5">
      <c r="A435" s="224" t="s">
        <v>1577</v>
      </c>
      <c r="B435" s="46" t="s">
        <v>592</v>
      </c>
      <c r="C435" s="224" t="s">
        <v>1577</v>
      </c>
      <c r="D435" s="47">
        <v>0</v>
      </c>
      <c r="E435" s="47">
        <v>0</v>
      </c>
    </row>
    <row r="436" spans="1:5" ht="25.5">
      <c r="A436" s="224" t="s">
        <v>1577</v>
      </c>
      <c r="B436" s="46" t="s">
        <v>593</v>
      </c>
      <c r="C436" s="224" t="s">
        <v>1577</v>
      </c>
      <c r="D436" s="47">
        <v>0</v>
      </c>
      <c r="E436" s="47">
        <v>0</v>
      </c>
    </row>
    <row r="437" spans="1:5" ht="25.5">
      <c r="A437" s="224" t="s">
        <v>1577</v>
      </c>
      <c r="B437" s="46" t="s">
        <v>594</v>
      </c>
      <c r="C437" s="224" t="s">
        <v>1577</v>
      </c>
      <c r="D437" s="47">
        <v>0</v>
      </c>
      <c r="E437" s="47">
        <v>0</v>
      </c>
    </row>
    <row r="438" spans="1:5" ht="25.5">
      <c r="A438" s="224" t="s">
        <v>1577</v>
      </c>
      <c r="B438" s="46" t="s">
        <v>595</v>
      </c>
      <c r="C438" s="224" t="s">
        <v>1577</v>
      </c>
      <c r="D438" s="47">
        <v>0</v>
      </c>
      <c r="E438" s="47">
        <v>0</v>
      </c>
    </row>
    <row r="439" spans="1:5" ht="12.75">
      <c r="A439" s="224" t="s">
        <v>1577</v>
      </c>
      <c r="B439" s="46" t="s">
        <v>596</v>
      </c>
      <c r="C439" s="224" t="s">
        <v>1577</v>
      </c>
      <c r="D439" s="47">
        <v>0</v>
      </c>
      <c r="E439" s="47">
        <v>0</v>
      </c>
    </row>
    <row r="440" spans="1:5" ht="12.75">
      <c r="A440" s="224" t="s">
        <v>1577</v>
      </c>
      <c r="B440" s="46" t="s">
        <v>597</v>
      </c>
      <c r="C440" s="224" t="s">
        <v>1577</v>
      </c>
      <c r="D440" s="47">
        <v>0</v>
      </c>
      <c r="E440" s="47">
        <v>0</v>
      </c>
    </row>
    <row r="441" spans="1:5" ht="12.75">
      <c r="A441" s="224" t="s">
        <v>1577</v>
      </c>
      <c r="B441" s="46" t="s">
        <v>598</v>
      </c>
      <c r="C441" s="224" t="s">
        <v>1577</v>
      </c>
      <c r="D441" s="47">
        <v>0</v>
      </c>
      <c r="E441" s="47">
        <v>0</v>
      </c>
    </row>
    <row r="442" spans="1:5" ht="12.75">
      <c r="A442" s="224" t="s">
        <v>1577</v>
      </c>
      <c r="B442" s="46" t="s">
        <v>599</v>
      </c>
      <c r="C442" s="224" t="s">
        <v>1577</v>
      </c>
      <c r="D442" s="47">
        <v>0</v>
      </c>
      <c r="E442" s="47">
        <v>0</v>
      </c>
    </row>
    <row r="443" spans="1:5" ht="12.75">
      <c r="A443" s="224" t="s">
        <v>1577</v>
      </c>
      <c r="B443" s="46" t="s">
        <v>600</v>
      </c>
      <c r="C443" s="224" t="s">
        <v>1577</v>
      </c>
      <c r="D443" s="47">
        <v>0</v>
      </c>
      <c r="E443" s="47">
        <v>0</v>
      </c>
    </row>
    <row r="444" spans="1:5" ht="12.75">
      <c r="A444" s="224" t="s">
        <v>1577</v>
      </c>
      <c r="B444" s="46" t="s">
        <v>601</v>
      </c>
      <c r="C444" s="224" t="s">
        <v>1577</v>
      </c>
      <c r="D444" s="47">
        <v>0</v>
      </c>
      <c r="E444" s="47">
        <v>0</v>
      </c>
    </row>
    <row r="445" spans="1:5" ht="12.75">
      <c r="A445" s="224" t="s">
        <v>1577</v>
      </c>
      <c r="B445" s="46" t="s">
        <v>602</v>
      </c>
      <c r="C445" s="224" t="s">
        <v>1577</v>
      </c>
      <c r="D445" s="47">
        <v>80000</v>
      </c>
      <c r="E445" s="47">
        <v>80000</v>
      </c>
    </row>
    <row r="446" spans="1:5" ht="25.5">
      <c r="A446" s="224" t="s">
        <v>1577</v>
      </c>
      <c r="B446" s="46" t="s">
        <v>603</v>
      </c>
      <c r="C446" s="224" t="s">
        <v>1577</v>
      </c>
      <c r="D446" s="47">
        <v>0</v>
      </c>
      <c r="E446" s="47">
        <v>0</v>
      </c>
    </row>
    <row r="447" spans="1:5" ht="25.5">
      <c r="A447" s="224" t="s">
        <v>1577</v>
      </c>
      <c r="B447" s="46" t="s">
        <v>605</v>
      </c>
      <c r="C447" s="224" t="s">
        <v>1577</v>
      </c>
      <c r="D447" s="47">
        <v>0</v>
      </c>
      <c r="E447" s="47">
        <v>0</v>
      </c>
    </row>
    <row r="448" spans="1:5" ht="12.75">
      <c r="A448" s="224" t="s">
        <v>1577</v>
      </c>
      <c r="B448" s="46" t="s">
        <v>607</v>
      </c>
      <c r="C448" s="224" t="s">
        <v>1577</v>
      </c>
      <c r="D448" s="47">
        <v>0</v>
      </c>
      <c r="E448" s="47">
        <v>0</v>
      </c>
    </row>
    <row r="449" spans="1:5" ht="25.5">
      <c r="A449" s="224" t="s">
        <v>1577</v>
      </c>
      <c r="B449" s="46" t="s">
        <v>609</v>
      </c>
      <c r="C449" s="224" t="s">
        <v>1577</v>
      </c>
      <c r="D449" s="47">
        <v>0</v>
      </c>
      <c r="E449" s="47">
        <v>0</v>
      </c>
    </row>
    <row r="450" spans="1:5" ht="25.5">
      <c r="A450" s="224" t="s">
        <v>1577</v>
      </c>
      <c r="B450" s="46" t="s">
        <v>611</v>
      </c>
      <c r="C450" s="224" t="s">
        <v>1577</v>
      </c>
      <c r="D450" s="47">
        <v>0</v>
      </c>
      <c r="E450" s="47">
        <v>0</v>
      </c>
    </row>
    <row r="451" spans="1:5" ht="25.5">
      <c r="A451" s="224" t="s">
        <v>1577</v>
      </c>
      <c r="B451" s="46" t="s">
        <v>613</v>
      </c>
      <c r="C451" s="224" t="s">
        <v>1577</v>
      </c>
      <c r="D451" s="47">
        <v>0</v>
      </c>
      <c r="E451" s="47">
        <v>0</v>
      </c>
    </row>
    <row r="452" spans="1:5" ht="12.75">
      <c r="A452" s="224" t="s">
        <v>1577</v>
      </c>
      <c r="B452" s="46" t="s">
        <v>615</v>
      </c>
      <c r="C452" s="224" t="s">
        <v>1577</v>
      </c>
      <c r="D452" s="47">
        <v>310000</v>
      </c>
      <c r="E452" s="47">
        <v>310000</v>
      </c>
    </row>
    <row r="453" spans="1:5" ht="25.5">
      <c r="A453" s="224" t="s">
        <v>1577</v>
      </c>
      <c r="B453" s="46" t="s">
        <v>617</v>
      </c>
      <c r="C453" s="224" t="s">
        <v>1577</v>
      </c>
      <c r="D453" s="47">
        <v>0</v>
      </c>
      <c r="E453" s="47">
        <v>0</v>
      </c>
    </row>
    <row r="454" spans="1:5" ht="12.75">
      <c r="A454" s="227" t="s">
        <v>54</v>
      </c>
      <c r="B454" s="195" t="s">
        <v>1437</v>
      </c>
      <c r="C454" s="197" t="s">
        <v>279</v>
      </c>
      <c r="D454" s="196">
        <v>420000</v>
      </c>
      <c r="E454" s="196">
        <v>420000</v>
      </c>
    </row>
    <row r="455" spans="1:5" ht="12.75">
      <c r="A455" s="224" t="s">
        <v>55</v>
      </c>
      <c r="B455" s="46" t="s">
        <v>621</v>
      </c>
      <c r="C455" s="19" t="s">
        <v>280</v>
      </c>
      <c r="D455" s="47">
        <v>0</v>
      </c>
      <c r="E455" s="47">
        <v>0</v>
      </c>
    </row>
    <row r="456" spans="1:5" ht="12.75">
      <c r="A456" s="224" t="s">
        <v>1577</v>
      </c>
      <c r="B456" s="46" t="s">
        <v>623</v>
      </c>
      <c r="C456" s="224" t="s">
        <v>1577</v>
      </c>
      <c r="D456" s="47">
        <v>0</v>
      </c>
      <c r="E456" s="47">
        <v>0</v>
      </c>
    </row>
    <row r="457" spans="1:5" ht="12.75">
      <c r="A457" s="224" t="s">
        <v>56</v>
      </c>
      <c r="B457" s="46" t="s">
        <v>625</v>
      </c>
      <c r="C457" s="19" t="s">
        <v>1697</v>
      </c>
      <c r="D457" s="47">
        <v>0</v>
      </c>
      <c r="E457" s="47">
        <v>7410</v>
      </c>
    </row>
    <row r="458" spans="1:5" ht="12.75">
      <c r="A458" s="224" t="s">
        <v>57</v>
      </c>
      <c r="B458" s="46" t="s">
        <v>627</v>
      </c>
      <c r="C458" s="19" t="s">
        <v>1698</v>
      </c>
      <c r="D458" s="47">
        <v>0</v>
      </c>
      <c r="E458" s="47">
        <v>0</v>
      </c>
    </row>
    <row r="459" spans="1:5" ht="12.75">
      <c r="A459" s="224" t="s">
        <v>58</v>
      </c>
      <c r="B459" s="46" t="s">
        <v>629</v>
      </c>
      <c r="C459" s="19" t="s">
        <v>1699</v>
      </c>
      <c r="D459" s="47">
        <v>0</v>
      </c>
      <c r="E459" s="47">
        <v>0</v>
      </c>
    </row>
    <row r="460" spans="1:5" ht="12.75">
      <c r="A460" s="224" t="s">
        <v>59</v>
      </c>
      <c r="B460" s="46" t="s">
        <v>631</v>
      </c>
      <c r="C460" s="19" t="s">
        <v>281</v>
      </c>
      <c r="D460" s="47">
        <v>602134</v>
      </c>
      <c r="E460" s="47">
        <v>602134</v>
      </c>
    </row>
    <row r="461" spans="1:5" ht="25.5">
      <c r="A461" s="224" t="s">
        <v>60</v>
      </c>
      <c r="B461" s="46" t="s">
        <v>633</v>
      </c>
      <c r="C461" s="19" t="s">
        <v>282</v>
      </c>
      <c r="D461" s="47">
        <v>0</v>
      </c>
      <c r="E461" s="47">
        <v>0</v>
      </c>
    </row>
    <row r="462" spans="1:5" ht="25.5">
      <c r="A462" s="224" t="s">
        <v>61</v>
      </c>
      <c r="B462" s="46" t="s">
        <v>635</v>
      </c>
      <c r="C462" s="19" t="s">
        <v>283</v>
      </c>
      <c r="D462" s="47">
        <v>0</v>
      </c>
      <c r="E462" s="47">
        <v>0</v>
      </c>
    </row>
    <row r="463" spans="1:5" ht="12.75">
      <c r="A463" s="224" t="s">
        <v>1577</v>
      </c>
      <c r="B463" s="46" t="s">
        <v>637</v>
      </c>
      <c r="C463" s="224" t="s">
        <v>1577</v>
      </c>
      <c r="D463" s="47">
        <v>0</v>
      </c>
      <c r="E463" s="47">
        <v>0</v>
      </c>
    </row>
    <row r="464" spans="1:5" ht="12.75">
      <c r="A464" s="224" t="s">
        <v>1577</v>
      </c>
      <c r="B464" s="46" t="s">
        <v>639</v>
      </c>
      <c r="C464" s="224" t="s">
        <v>1577</v>
      </c>
      <c r="D464" s="47">
        <v>0</v>
      </c>
      <c r="E464" s="47">
        <v>0</v>
      </c>
    </row>
    <row r="465" spans="1:5" ht="25.5">
      <c r="A465" s="224" t="s">
        <v>1577</v>
      </c>
      <c r="B465" s="46" t="s">
        <v>641</v>
      </c>
      <c r="C465" s="224" t="s">
        <v>1577</v>
      </c>
      <c r="D465" s="47">
        <v>0</v>
      </c>
      <c r="E465" s="47">
        <v>0</v>
      </c>
    </row>
    <row r="466" spans="1:5" ht="12.75">
      <c r="A466" s="224" t="s">
        <v>1577</v>
      </c>
      <c r="B466" s="46" t="s">
        <v>643</v>
      </c>
      <c r="C466" s="224" t="s">
        <v>1577</v>
      </c>
      <c r="D466" s="47">
        <v>0</v>
      </c>
      <c r="E466" s="47">
        <v>0</v>
      </c>
    </row>
    <row r="467" spans="1:5" ht="12.75">
      <c r="A467" s="224" t="s">
        <v>1577</v>
      </c>
      <c r="B467" s="46" t="s">
        <v>645</v>
      </c>
      <c r="C467" s="224" t="s">
        <v>1577</v>
      </c>
      <c r="D467" s="47">
        <v>0</v>
      </c>
      <c r="E467" s="47">
        <v>0</v>
      </c>
    </row>
    <row r="468" spans="1:5" ht="12.75">
      <c r="A468" s="224" t="s">
        <v>1577</v>
      </c>
      <c r="B468" s="46" t="s">
        <v>647</v>
      </c>
      <c r="C468" s="224" t="s">
        <v>1577</v>
      </c>
      <c r="D468" s="47">
        <v>0</v>
      </c>
      <c r="E468" s="47">
        <v>0</v>
      </c>
    </row>
    <row r="469" spans="1:5" ht="12.75">
      <c r="A469" s="224" t="s">
        <v>1577</v>
      </c>
      <c r="B469" s="46" t="s">
        <v>649</v>
      </c>
      <c r="C469" s="224" t="s">
        <v>1577</v>
      </c>
      <c r="D469" s="47">
        <v>0</v>
      </c>
      <c r="E469" s="47">
        <v>0</v>
      </c>
    </row>
    <row r="470" spans="1:5" ht="12.75">
      <c r="A470" s="224" t="s">
        <v>1577</v>
      </c>
      <c r="B470" s="46" t="s">
        <v>651</v>
      </c>
      <c r="C470" s="224" t="s">
        <v>1577</v>
      </c>
      <c r="D470" s="47">
        <v>0</v>
      </c>
      <c r="E470" s="47">
        <v>0</v>
      </c>
    </row>
    <row r="471" spans="1:5" ht="12.75">
      <c r="A471" s="224" t="s">
        <v>1577</v>
      </c>
      <c r="B471" s="46" t="s">
        <v>653</v>
      </c>
      <c r="C471" s="224" t="s">
        <v>1577</v>
      </c>
      <c r="D471" s="47">
        <v>0</v>
      </c>
      <c r="E471" s="47">
        <v>0</v>
      </c>
    </row>
    <row r="472" spans="1:5" ht="12.75">
      <c r="A472" s="224" t="s">
        <v>1577</v>
      </c>
      <c r="B472" s="46" t="s">
        <v>655</v>
      </c>
      <c r="C472" s="224" t="s">
        <v>1577</v>
      </c>
      <c r="D472" s="47">
        <v>0</v>
      </c>
      <c r="E472" s="47">
        <v>0</v>
      </c>
    </row>
    <row r="473" spans="1:5" ht="25.5">
      <c r="A473" s="224" t="s">
        <v>62</v>
      </c>
      <c r="B473" s="46" t="s">
        <v>657</v>
      </c>
      <c r="C473" s="19" t="s">
        <v>284</v>
      </c>
      <c r="D473" s="47">
        <v>0</v>
      </c>
      <c r="E473" s="47">
        <v>0</v>
      </c>
    </row>
    <row r="474" spans="1:5" ht="12.75">
      <c r="A474" s="224" t="s">
        <v>1577</v>
      </c>
      <c r="B474" s="46" t="s">
        <v>659</v>
      </c>
      <c r="C474" s="224" t="s">
        <v>1577</v>
      </c>
      <c r="D474" s="47">
        <v>0</v>
      </c>
      <c r="E474" s="47">
        <v>0</v>
      </c>
    </row>
    <row r="475" spans="1:5" ht="12.75">
      <c r="A475" s="224" t="s">
        <v>1577</v>
      </c>
      <c r="B475" s="46" t="s">
        <v>661</v>
      </c>
      <c r="C475" s="224" t="s">
        <v>1577</v>
      </c>
      <c r="D475" s="47">
        <v>0</v>
      </c>
      <c r="E475" s="47">
        <v>0</v>
      </c>
    </row>
    <row r="476" spans="1:5" ht="25.5">
      <c r="A476" s="224" t="s">
        <v>1577</v>
      </c>
      <c r="B476" s="46" t="s">
        <v>663</v>
      </c>
      <c r="C476" s="224" t="s">
        <v>1577</v>
      </c>
      <c r="D476" s="47">
        <v>0</v>
      </c>
      <c r="E476" s="47">
        <v>0</v>
      </c>
    </row>
    <row r="477" spans="1:5" ht="12.75">
      <c r="A477" s="224" t="s">
        <v>1577</v>
      </c>
      <c r="B477" s="46" t="s">
        <v>665</v>
      </c>
      <c r="C477" s="224" t="s">
        <v>1577</v>
      </c>
      <c r="D477" s="47">
        <v>0</v>
      </c>
      <c r="E477" s="47">
        <v>0</v>
      </c>
    </row>
    <row r="478" spans="1:5" ht="12.75">
      <c r="A478" s="224" t="s">
        <v>1577</v>
      </c>
      <c r="B478" s="46" t="s">
        <v>667</v>
      </c>
      <c r="C478" s="224" t="s">
        <v>1577</v>
      </c>
      <c r="D478" s="47">
        <v>0</v>
      </c>
      <c r="E478" s="47">
        <v>0</v>
      </c>
    </row>
    <row r="479" spans="1:5" ht="12.75">
      <c r="A479" s="224" t="s">
        <v>1577</v>
      </c>
      <c r="B479" s="46" t="s">
        <v>669</v>
      </c>
      <c r="C479" s="224" t="s">
        <v>1577</v>
      </c>
      <c r="D479" s="47">
        <v>0</v>
      </c>
      <c r="E479" s="47">
        <v>0</v>
      </c>
    </row>
    <row r="480" spans="1:5" ht="12.75">
      <c r="A480" s="224" t="s">
        <v>1577</v>
      </c>
      <c r="B480" s="46" t="s">
        <v>671</v>
      </c>
      <c r="C480" s="224" t="s">
        <v>1577</v>
      </c>
      <c r="D480" s="47">
        <v>0</v>
      </c>
      <c r="E480" s="47">
        <v>0</v>
      </c>
    </row>
    <row r="481" spans="1:5" ht="12.75">
      <c r="A481" s="224" t="s">
        <v>1577</v>
      </c>
      <c r="B481" s="46" t="s">
        <v>673</v>
      </c>
      <c r="C481" s="224" t="s">
        <v>1577</v>
      </c>
      <c r="D481" s="47">
        <v>0</v>
      </c>
      <c r="E481" s="47">
        <v>0</v>
      </c>
    </row>
    <row r="482" spans="1:5" ht="12.75">
      <c r="A482" s="224" t="s">
        <v>1577</v>
      </c>
      <c r="B482" s="46" t="s">
        <v>675</v>
      </c>
      <c r="C482" s="224" t="s">
        <v>1577</v>
      </c>
      <c r="D482" s="47">
        <v>0</v>
      </c>
      <c r="E482" s="47">
        <v>0</v>
      </c>
    </row>
    <row r="483" spans="1:5" ht="12.75">
      <c r="A483" s="224" t="s">
        <v>1577</v>
      </c>
      <c r="B483" s="46" t="s">
        <v>677</v>
      </c>
      <c r="C483" s="224" t="s">
        <v>1577</v>
      </c>
      <c r="D483" s="47">
        <v>0</v>
      </c>
      <c r="E483" s="47">
        <v>0</v>
      </c>
    </row>
    <row r="484" spans="1:5" ht="12.75">
      <c r="A484" s="224" t="s">
        <v>63</v>
      </c>
      <c r="B484" s="46" t="s">
        <v>679</v>
      </c>
      <c r="C484" s="19" t="s">
        <v>285</v>
      </c>
      <c r="D484" s="47">
        <v>496599</v>
      </c>
      <c r="E484" s="47">
        <v>496599</v>
      </c>
    </row>
    <row r="485" spans="1:5" ht="12.75">
      <c r="A485" s="224" t="s">
        <v>1577</v>
      </c>
      <c r="B485" s="46" t="s">
        <v>681</v>
      </c>
      <c r="C485" s="224" t="s">
        <v>1577</v>
      </c>
      <c r="D485" s="47">
        <v>0</v>
      </c>
      <c r="E485" s="47">
        <v>0</v>
      </c>
    </row>
    <row r="486" spans="1:5" ht="12.75">
      <c r="A486" s="224" t="s">
        <v>1577</v>
      </c>
      <c r="B486" s="46" t="s">
        <v>683</v>
      </c>
      <c r="C486" s="224" t="s">
        <v>1577</v>
      </c>
      <c r="D486" s="47">
        <v>0</v>
      </c>
      <c r="E486" s="47">
        <v>0</v>
      </c>
    </row>
    <row r="487" spans="1:5" ht="25.5">
      <c r="A487" s="224" t="s">
        <v>1577</v>
      </c>
      <c r="B487" s="46" t="s">
        <v>685</v>
      </c>
      <c r="C487" s="224" t="s">
        <v>1577</v>
      </c>
      <c r="D487" s="47">
        <v>0</v>
      </c>
      <c r="E487" s="47">
        <v>0</v>
      </c>
    </row>
    <row r="488" spans="1:5" ht="12.75">
      <c r="A488" s="224" t="s">
        <v>1577</v>
      </c>
      <c r="B488" s="46" t="s">
        <v>687</v>
      </c>
      <c r="C488" s="224" t="s">
        <v>1577</v>
      </c>
      <c r="D488" s="47">
        <v>0</v>
      </c>
      <c r="E488" s="47">
        <v>0</v>
      </c>
    </row>
    <row r="489" spans="1:5" ht="12.75">
      <c r="A489" s="224" t="s">
        <v>1577</v>
      </c>
      <c r="B489" s="46" t="s">
        <v>689</v>
      </c>
      <c r="C489" s="224" t="s">
        <v>1577</v>
      </c>
      <c r="D489" s="47">
        <v>0</v>
      </c>
      <c r="E489" s="47">
        <v>0</v>
      </c>
    </row>
    <row r="490" spans="1:5" ht="12.75">
      <c r="A490" s="224" t="s">
        <v>1577</v>
      </c>
      <c r="B490" s="46" t="s">
        <v>691</v>
      </c>
      <c r="C490" s="224" t="s">
        <v>1577</v>
      </c>
      <c r="D490" s="47">
        <v>0</v>
      </c>
      <c r="E490" s="47">
        <v>0</v>
      </c>
    </row>
    <row r="491" spans="1:5" ht="12.75">
      <c r="A491" s="224" t="s">
        <v>1577</v>
      </c>
      <c r="B491" s="46" t="s">
        <v>693</v>
      </c>
      <c r="C491" s="224" t="s">
        <v>1577</v>
      </c>
      <c r="D491" s="47">
        <v>0</v>
      </c>
      <c r="E491" s="47">
        <v>0</v>
      </c>
    </row>
    <row r="492" spans="1:5" ht="12.75">
      <c r="A492" s="224" t="s">
        <v>1577</v>
      </c>
      <c r="B492" s="46" t="s">
        <v>695</v>
      </c>
      <c r="C492" s="224" t="s">
        <v>1577</v>
      </c>
      <c r="D492" s="47">
        <v>496599</v>
      </c>
      <c r="E492" s="47">
        <v>496599</v>
      </c>
    </row>
    <row r="493" spans="1:5" ht="12.75">
      <c r="A493" s="224" t="s">
        <v>1577</v>
      </c>
      <c r="B493" s="46" t="s">
        <v>697</v>
      </c>
      <c r="C493" s="224" t="s">
        <v>1577</v>
      </c>
      <c r="D493" s="47">
        <v>0</v>
      </c>
      <c r="E493" s="47">
        <v>0</v>
      </c>
    </row>
    <row r="494" spans="1:5" ht="12.75">
      <c r="A494" s="224" t="s">
        <v>1577</v>
      </c>
      <c r="B494" s="46" t="s">
        <v>699</v>
      </c>
      <c r="C494" s="224" t="s">
        <v>1577</v>
      </c>
      <c r="D494" s="47">
        <v>0</v>
      </c>
      <c r="E494" s="47">
        <v>0</v>
      </c>
    </row>
    <row r="495" spans="1:5" ht="25.5">
      <c r="A495" s="224" t="s">
        <v>64</v>
      </c>
      <c r="B495" s="46" t="s">
        <v>701</v>
      </c>
      <c r="C495" s="19" t="s">
        <v>286</v>
      </c>
      <c r="D495" s="47">
        <v>0</v>
      </c>
      <c r="E495" s="47">
        <v>0</v>
      </c>
    </row>
    <row r="496" spans="1:5" ht="25.5">
      <c r="A496" s="224" t="s">
        <v>1577</v>
      </c>
      <c r="B496" s="46" t="s">
        <v>703</v>
      </c>
      <c r="C496" s="224" t="s">
        <v>1577</v>
      </c>
      <c r="D496" s="47">
        <v>0</v>
      </c>
      <c r="E496" s="47">
        <v>0</v>
      </c>
    </row>
    <row r="497" spans="1:5" ht="25.5">
      <c r="A497" s="224" t="s">
        <v>65</v>
      </c>
      <c r="B497" s="46" t="s">
        <v>705</v>
      </c>
      <c r="C497" s="19" t="s">
        <v>287</v>
      </c>
      <c r="D497" s="47">
        <v>0</v>
      </c>
      <c r="E497" s="47">
        <v>0</v>
      </c>
    </row>
    <row r="498" spans="1:5" ht="12.75">
      <c r="A498" s="224" t="s">
        <v>1577</v>
      </c>
      <c r="B498" s="46" t="s">
        <v>707</v>
      </c>
      <c r="C498" s="224" t="s">
        <v>1577</v>
      </c>
      <c r="D498" s="47">
        <v>0</v>
      </c>
      <c r="E498" s="47">
        <v>0</v>
      </c>
    </row>
    <row r="499" spans="1:5" ht="12.75">
      <c r="A499" s="224" t="s">
        <v>1577</v>
      </c>
      <c r="B499" s="46" t="s">
        <v>709</v>
      </c>
      <c r="C499" s="224" t="s">
        <v>1577</v>
      </c>
      <c r="D499" s="47">
        <v>0</v>
      </c>
      <c r="E499" s="47">
        <v>0</v>
      </c>
    </row>
    <row r="500" spans="1:5" ht="12.75">
      <c r="A500" s="224" t="s">
        <v>1577</v>
      </c>
      <c r="B500" s="46" t="s">
        <v>711</v>
      </c>
      <c r="C500" s="224" t="s">
        <v>1577</v>
      </c>
      <c r="D500" s="47">
        <v>0</v>
      </c>
      <c r="E500" s="47">
        <v>0</v>
      </c>
    </row>
    <row r="501" spans="1:5" ht="12.75">
      <c r="A501" s="224" t="s">
        <v>1577</v>
      </c>
      <c r="B501" s="46" t="s">
        <v>713</v>
      </c>
      <c r="C501" s="224" t="s">
        <v>1577</v>
      </c>
      <c r="D501" s="47">
        <v>0</v>
      </c>
      <c r="E501" s="47">
        <v>0</v>
      </c>
    </row>
    <row r="502" spans="1:5" ht="12.75">
      <c r="A502" s="224" t="s">
        <v>1577</v>
      </c>
      <c r="B502" s="46" t="s">
        <v>715</v>
      </c>
      <c r="C502" s="224" t="s">
        <v>1577</v>
      </c>
      <c r="D502" s="47">
        <v>0</v>
      </c>
      <c r="E502" s="47">
        <v>0</v>
      </c>
    </row>
    <row r="503" spans="1:5" ht="12.75">
      <c r="A503" s="224" t="s">
        <v>1577</v>
      </c>
      <c r="B503" s="46" t="s">
        <v>717</v>
      </c>
      <c r="C503" s="224" t="s">
        <v>1577</v>
      </c>
      <c r="D503" s="47">
        <v>0</v>
      </c>
      <c r="E503" s="47">
        <v>0</v>
      </c>
    </row>
    <row r="504" spans="1:5" ht="12.75">
      <c r="A504" s="224" t="s">
        <v>1577</v>
      </c>
      <c r="B504" s="46" t="s">
        <v>719</v>
      </c>
      <c r="C504" s="224" t="s">
        <v>1577</v>
      </c>
      <c r="D504" s="47">
        <v>0</v>
      </c>
      <c r="E504" s="47">
        <v>0</v>
      </c>
    </row>
    <row r="505" spans="1:5" ht="12.75">
      <c r="A505" s="224" t="s">
        <v>1577</v>
      </c>
      <c r="B505" s="46" t="s">
        <v>721</v>
      </c>
      <c r="C505" s="224" t="s">
        <v>1577</v>
      </c>
      <c r="D505" s="47">
        <v>0</v>
      </c>
      <c r="E505" s="47">
        <v>0</v>
      </c>
    </row>
    <row r="506" spans="1:5" ht="12.75">
      <c r="A506" s="224" t="s">
        <v>1577</v>
      </c>
      <c r="B506" s="46" t="s">
        <v>723</v>
      </c>
      <c r="C506" s="224" t="s">
        <v>1577</v>
      </c>
      <c r="D506" s="47">
        <v>0</v>
      </c>
      <c r="E506" s="47">
        <v>0</v>
      </c>
    </row>
    <row r="507" spans="1:5" ht="12.75">
      <c r="A507" s="224" t="s">
        <v>1577</v>
      </c>
      <c r="B507" s="46" t="s">
        <v>725</v>
      </c>
      <c r="C507" s="224" t="s">
        <v>1577</v>
      </c>
      <c r="D507" s="47">
        <v>0</v>
      </c>
      <c r="E507" s="47">
        <v>0</v>
      </c>
    </row>
    <row r="508" spans="1:5" ht="12.75">
      <c r="A508" s="224" t="s">
        <v>1577</v>
      </c>
      <c r="B508" s="46" t="s">
        <v>727</v>
      </c>
      <c r="C508" s="224" t="s">
        <v>1577</v>
      </c>
      <c r="D508" s="47">
        <v>0</v>
      </c>
      <c r="E508" s="47">
        <v>0</v>
      </c>
    </row>
    <row r="509" spans="1:5" ht="12.75">
      <c r="A509" s="224" t="s">
        <v>66</v>
      </c>
      <c r="B509" s="46" t="s">
        <v>729</v>
      </c>
      <c r="C509" s="19" t="s">
        <v>288</v>
      </c>
      <c r="D509" s="47">
        <v>0</v>
      </c>
      <c r="E509" s="47">
        <v>0</v>
      </c>
    </row>
    <row r="510" spans="1:5" ht="12.75">
      <c r="A510" s="224" t="s">
        <v>67</v>
      </c>
      <c r="B510" s="46" t="s">
        <v>731</v>
      </c>
      <c r="C510" s="19" t="s">
        <v>289</v>
      </c>
      <c r="D510" s="47">
        <v>0</v>
      </c>
      <c r="E510" s="47">
        <v>0</v>
      </c>
    </row>
    <row r="511" spans="1:5" ht="12.75">
      <c r="A511" s="224" t="s">
        <v>68</v>
      </c>
      <c r="B511" s="46" t="s">
        <v>733</v>
      </c>
      <c r="C511" s="19" t="s">
        <v>290</v>
      </c>
      <c r="D511" s="47">
        <v>0</v>
      </c>
      <c r="E511" s="47">
        <v>0</v>
      </c>
    </row>
    <row r="512" spans="1:5" ht="12.75">
      <c r="A512" s="224" t="s">
        <v>69</v>
      </c>
      <c r="B512" s="46" t="s">
        <v>735</v>
      </c>
      <c r="C512" s="19" t="s">
        <v>291</v>
      </c>
      <c r="D512" s="47">
        <v>0</v>
      </c>
      <c r="E512" s="47">
        <v>0</v>
      </c>
    </row>
    <row r="513" spans="1:5" ht="12.75">
      <c r="A513" s="224" t="s">
        <v>1577</v>
      </c>
      <c r="B513" s="46" t="s">
        <v>737</v>
      </c>
      <c r="C513" s="224" t="s">
        <v>1577</v>
      </c>
      <c r="D513" s="47">
        <v>0</v>
      </c>
      <c r="E513" s="47">
        <v>0</v>
      </c>
    </row>
    <row r="514" spans="1:5" ht="12.75">
      <c r="A514" s="224" t="s">
        <v>1577</v>
      </c>
      <c r="B514" s="46" t="s">
        <v>739</v>
      </c>
      <c r="C514" s="224" t="s">
        <v>1577</v>
      </c>
      <c r="D514" s="47">
        <v>0</v>
      </c>
      <c r="E514" s="47">
        <v>0</v>
      </c>
    </row>
    <row r="515" spans="1:5" ht="12.75">
      <c r="A515" s="224" t="s">
        <v>1577</v>
      </c>
      <c r="B515" s="46" t="s">
        <v>741</v>
      </c>
      <c r="C515" s="224" t="s">
        <v>1577</v>
      </c>
      <c r="D515" s="47">
        <v>0</v>
      </c>
      <c r="E515" s="47">
        <v>0</v>
      </c>
    </row>
    <row r="516" spans="1:5" ht="12.75">
      <c r="A516" s="224" t="s">
        <v>1577</v>
      </c>
      <c r="B516" s="46" t="s">
        <v>743</v>
      </c>
      <c r="C516" s="224" t="s">
        <v>1577</v>
      </c>
      <c r="D516" s="47">
        <v>0</v>
      </c>
      <c r="E516" s="47">
        <v>0</v>
      </c>
    </row>
    <row r="517" spans="1:5" ht="12.75">
      <c r="A517" s="224" t="s">
        <v>1577</v>
      </c>
      <c r="B517" s="46" t="s">
        <v>745</v>
      </c>
      <c r="C517" s="224" t="s">
        <v>1577</v>
      </c>
      <c r="D517" s="47">
        <v>0</v>
      </c>
      <c r="E517" s="47">
        <v>0</v>
      </c>
    </row>
    <row r="518" spans="1:5" ht="12.75">
      <c r="A518" s="224" t="s">
        <v>1577</v>
      </c>
      <c r="B518" s="46" t="s">
        <v>747</v>
      </c>
      <c r="C518" s="224" t="s">
        <v>1577</v>
      </c>
      <c r="D518" s="47">
        <v>0</v>
      </c>
      <c r="E518" s="47">
        <v>0</v>
      </c>
    </row>
    <row r="519" spans="1:5" ht="12.75">
      <c r="A519" s="224" t="s">
        <v>1577</v>
      </c>
      <c r="B519" s="46" t="s">
        <v>749</v>
      </c>
      <c r="C519" s="224" t="s">
        <v>1577</v>
      </c>
      <c r="D519" s="47">
        <v>0</v>
      </c>
      <c r="E519" s="47">
        <v>0</v>
      </c>
    </row>
    <row r="520" spans="1:5" ht="12.75">
      <c r="A520" s="224" t="s">
        <v>1577</v>
      </c>
      <c r="B520" s="46" t="s">
        <v>751</v>
      </c>
      <c r="C520" s="224" t="s">
        <v>1577</v>
      </c>
      <c r="D520" s="47">
        <v>0</v>
      </c>
      <c r="E520" s="47">
        <v>0</v>
      </c>
    </row>
    <row r="521" spans="1:5" ht="12.75">
      <c r="A521" s="224" t="s">
        <v>1577</v>
      </c>
      <c r="B521" s="46" t="s">
        <v>753</v>
      </c>
      <c r="C521" s="224" t="s">
        <v>1577</v>
      </c>
      <c r="D521" s="47">
        <v>0</v>
      </c>
      <c r="E521" s="47">
        <v>0</v>
      </c>
    </row>
    <row r="522" spans="1:5" ht="12.75">
      <c r="A522" s="224" t="s">
        <v>1577</v>
      </c>
      <c r="B522" s="46" t="s">
        <v>755</v>
      </c>
      <c r="C522" s="224" t="s">
        <v>1577</v>
      </c>
      <c r="D522" s="47">
        <v>0</v>
      </c>
      <c r="E522" s="47">
        <v>0</v>
      </c>
    </row>
    <row r="523" spans="1:5" ht="12.75">
      <c r="A523" s="224" t="s">
        <v>70</v>
      </c>
      <c r="B523" s="46" t="s">
        <v>757</v>
      </c>
      <c r="C523" s="19" t="s">
        <v>1392</v>
      </c>
      <c r="D523" s="47">
        <v>470536</v>
      </c>
      <c r="E523" s="47">
        <v>1567635</v>
      </c>
    </row>
    <row r="524" spans="1:5" ht="12.75">
      <c r="A524" s="227" t="s">
        <v>71</v>
      </c>
      <c r="B524" s="195" t="s">
        <v>1438</v>
      </c>
      <c r="C524" s="197" t="s">
        <v>292</v>
      </c>
      <c r="D524" s="196">
        <f>D484+D523+D512+D460</f>
        <v>1569269</v>
      </c>
      <c r="E524" s="196">
        <f>E484+E523+E512+E460+E457</f>
        <v>2673778</v>
      </c>
    </row>
    <row r="525" spans="1:5" ht="12.75">
      <c r="A525" s="226" t="s">
        <v>72</v>
      </c>
      <c r="B525" s="9" t="s">
        <v>761</v>
      </c>
      <c r="C525" s="225" t="s">
        <v>293</v>
      </c>
      <c r="D525" s="20">
        <v>2362000</v>
      </c>
      <c r="E525" s="20">
        <v>2362000</v>
      </c>
    </row>
    <row r="526" spans="1:5" ht="12.75">
      <c r="A526" s="226" t="s">
        <v>73</v>
      </c>
      <c r="B526" s="9" t="s">
        <v>763</v>
      </c>
      <c r="C526" s="225" t="s">
        <v>294</v>
      </c>
      <c r="D526" s="20">
        <v>0</v>
      </c>
      <c r="E526" s="20">
        <v>0</v>
      </c>
    </row>
    <row r="527" spans="1:5" ht="12.75">
      <c r="A527" s="226" t="s">
        <v>74</v>
      </c>
      <c r="B527" s="9" t="s">
        <v>765</v>
      </c>
      <c r="C527" s="225" t="s">
        <v>294</v>
      </c>
      <c r="D527" s="20">
        <v>0</v>
      </c>
      <c r="E527" s="20">
        <v>0</v>
      </c>
    </row>
    <row r="528" spans="1:5" ht="12.75">
      <c r="A528" s="226" t="s">
        <v>75</v>
      </c>
      <c r="B528" s="9" t="s">
        <v>767</v>
      </c>
      <c r="C528" s="225" t="s">
        <v>295</v>
      </c>
      <c r="D528" s="20">
        <v>0</v>
      </c>
      <c r="E528" s="20">
        <v>0</v>
      </c>
    </row>
    <row r="529" spans="1:5" ht="12.75">
      <c r="A529" s="225">
        <v>75</v>
      </c>
      <c r="B529" s="9" t="s">
        <v>769</v>
      </c>
      <c r="C529" s="225" t="s">
        <v>296</v>
      </c>
      <c r="D529" s="20">
        <v>900000</v>
      </c>
      <c r="E529" s="20">
        <v>900000</v>
      </c>
    </row>
    <row r="530" spans="1:5" ht="12.75">
      <c r="A530" s="225">
        <v>76</v>
      </c>
      <c r="B530" s="9" t="s">
        <v>771</v>
      </c>
      <c r="C530" s="225" t="s">
        <v>297</v>
      </c>
      <c r="D530" s="20">
        <v>0</v>
      </c>
      <c r="E530" s="20">
        <v>0</v>
      </c>
    </row>
    <row r="531" spans="1:5" ht="12.75">
      <c r="A531" s="225">
        <v>77</v>
      </c>
      <c r="B531" s="9" t="s">
        <v>773</v>
      </c>
      <c r="C531" s="225" t="s">
        <v>298</v>
      </c>
      <c r="D531" s="20">
        <v>0</v>
      </c>
      <c r="E531" s="20">
        <v>0</v>
      </c>
    </row>
    <row r="532" spans="1:5" ht="12.75">
      <c r="A532" s="225">
        <v>78</v>
      </c>
      <c r="B532" s="9" t="s">
        <v>775</v>
      </c>
      <c r="C532" s="225" t="s">
        <v>299</v>
      </c>
      <c r="D532" s="20">
        <v>881000</v>
      </c>
      <c r="E532" s="20">
        <v>881000</v>
      </c>
    </row>
    <row r="533" spans="1:5" ht="12.75">
      <c r="A533" s="197">
        <v>79</v>
      </c>
      <c r="B533" s="195" t="s">
        <v>1439</v>
      </c>
      <c r="C533" s="197" t="s">
        <v>300</v>
      </c>
      <c r="D533" s="196">
        <f>SUM(D525:D532)</f>
        <v>4143000</v>
      </c>
      <c r="E533" s="196">
        <f>SUM(E525:E532)</f>
        <v>4143000</v>
      </c>
    </row>
    <row r="534" spans="1:5" ht="12.75">
      <c r="A534" s="225">
        <v>80</v>
      </c>
      <c r="B534" s="9" t="s">
        <v>779</v>
      </c>
      <c r="C534" s="225" t="s">
        <v>301</v>
      </c>
      <c r="D534" s="20">
        <v>0</v>
      </c>
      <c r="E534" s="20">
        <v>0</v>
      </c>
    </row>
    <row r="535" spans="1:5" ht="12.75">
      <c r="A535" s="225">
        <v>81</v>
      </c>
      <c r="B535" s="9" t="s">
        <v>781</v>
      </c>
      <c r="C535" s="225" t="s">
        <v>302</v>
      </c>
      <c r="D535" s="20">
        <v>0</v>
      </c>
      <c r="E535" s="20">
        <v>0</v>
      </c>
    </row>
    <row r="536" spans="1:5" ht="12.75">
      <c r="A536" s="225">
        <v>82</v>
      </c>
      <c r="B536" s="9" t="s">
        <v>783</v>
      </c>
      <c r="C536" s="225" t="s">
        <v>303</v>
      </c>
      <c r="D536" s="20">
        <v>0</v>
      </c>
      <c r="E536" s="20">
        <v>0</v>
      </c>
    </row>
    <row r="537" spans="1:5" ht="12.75">
      <c r="A537" s="225">
        <v>83</v>
      </c>
      <c r="B537" s="9" t="s">
        <v>785</v>
      </c>
      <c r="C537" s="225" t="s">
        <v>304</v>
      </c>
      <c r="D537" s="20">
        <v>0</v>
      </c>
      <c r="E537" s="20">
        <v>0</v>
      </c>
    </row>
    <row r="538" spans="1:5" ht="12.75">
      <c r="A538" s="197">
        <v>84</v>
      </c>
      <c r="B538" s="195" t="s">
        <v>1440</v>
      </c>
      <c r="C538" s="197" t="s">
        <v>305</v>
      </c>
      <c r="D538" s="196">
        <f>SUM(D534:D537)</f>
        <v>0</v>
      </c>
      <c r="E538" s="196">
        <f>SUM(E534:E537)</f>
        <v>0</v>
      </c>
    </row>
    <row r="539" spans="1:5" ht="25.5">
      <c r="A539" s="225">
        <v>85</v>
      </c>
      <c r="B539" s="9" t="s">
        <v>789</v>
      </c>
      <c r="C539" s="225" t="s">
        <v>1428</v>
      </c>
      <c r="D539" s="20">
        <v>0</v>
      </c>
      <c r="E539" s="20">
        <v>0</v>
      </c>
    </row>
    <row r="540" spans="1:5" ht="25.5">
      <c r="A540" s="225">
        <v>86</v>
      </c>
      <c r="B540" s="9" t="s">
        <v>791</v>
      </c>
      <c r="C540" s="225" t="s">
        <v>1429</v>
      </c>
      <c r="D540" s="20">
        <v>0</v>
      </c>
      <c r="E540" s="20">
        <v>0</v>
      </c>
    </row>
    <row r="541" spans="1:5" ht="12.75">
      <c r="A541" s="224" t="s">
        <v>1577</v>
      </c>
      <c r="B541" s="46" t="s">
        <v>793</v>
      </c>
      <c r="C541" s="224" t="s">
        <v>1577</v>
      </c>
      <c r="D541" s="47">
        <v>0</v>
      </c>
      <c r="E541" s="47">
        <v>0</v>
      </c>
    </row>
    <row r="542" spans="1:5" ht="12.75">
      <c r="A542" s="224" t="s">
        <v>1577</v>
      </c>
      <c r="B542" s="46" t="s">
        <v>795</v>
      </c>
      <c r="C542" s="224" t="s">
        <v>1577</v>
      </c>
      <c r="D542" s="47">
        <v>0</v>
      </c>
      <c r="E542" s="47">
        <v>0</v>
      </c>
    </row>
    <row r="543" spans="1:5" ht="25.5">
      <c r="A543" s="224" t="s">
        <v>1577</v>
      </c>
      <c r="B543" s="46" t="s">
        <v>797</v>
      </c>
      <c r="C543" s="224" t="s">
        <v>1577</v>
      </c>
      <c r="D543" s="47">
        <v>0</v>
      </c>
      <c r="E543" s="47">
        <v>0</v>
      </c>
    </row>
    <row r="544" spans="1:5" ht="12.75">
      <c r="A544" s="224" t="s">
        <v>1577</v>
      </c>
      <c r="B544" s="46" t="s">
        <v>799</v>
      </c>
      <c r="C544" s="224" t="s">
        <v>1577</v>
      </c>
      <c r="D544" s="47">
        <v>0</v>
      </c>
      <c r="E544" s="47">
        <v>0</v>
      </c>
    </row>
    <row r="545" spans="1:5" ht="12.75">
      <c r="A545" s="224" t="s">
        <v>1577</v>
      </c>
      <c r="B545" s="46" t="s">
        <v>801</v>
      </c>
      <c r="C545" s="224" t="s">
        <v>1577</v>
      </c>
      <c r="D545" s="47">
        <v>0</v>
      </c>
      <c r="E545" s="47">
        <v>0</v>
      </c>
    </row>
    <row r="546" spans="1:5" ht="12.75">
      <c r="A546" s="224" t="s">
        <v>1577</v>
      </c>
      <c r="B546" s="46" t="s">
        <v>803</v>
      </c>
      <c r="C546" s="224" t="s">
        <v>1577</v>
      </c>
      <c r="D546" s="47">
        <v>0</v>
      </c>
      <c r="E546" s="47">
        <v>0</v>
      </c>
    </row>
    <row r="547" spans="1:5" ht="12.75">
      <c r="A547" s="224" t="s">
        <v>1577</v>
      </c>
      <c r="B547" s="46" t="s">
        <v>805</v>
      </c>
      <c r="C547" s="224" t="s">
        <v>1577</v>
      </c>
      <c r="D547" s="47">
        <v>0</v>
      </c>
      <c r="E547" s="47">
        <v>0</v>
      </c>
    </row>
    <row r="548" spans="1:5" ht="12.75">
      <c r="A548" s="224" t="s">
        <v>1577</v>
      </c>
      <c r="B548" s="46" t="s">
        <v>807</v>
      </c>
      <c r="C548" s="224" t="s">
        <v>1577</v>
      </c>
      <c r="D548" s="47">
        <v>0</v>
      </c>
      <c r="E548" s="47">
        <v>0</v>
      </c>
    </row>
    <row r="549" spans="1:5" ht="12.75">
      <c r="A549" s="224" t="s">
        <v>1577</v>
      </c>
      <c r="B549" s="46" t="s">
        <v>809</v>
      </c>
      <c r="C549" s="224" t="s">
        <v>1577</v>
      </c>
      <c r="D549" s="47">
        <v>0</v>
      </c>
      <c r="E549" s="47">
        <v>0</v>
      </c>
    </row>
    <row r="550" spans="1:5" ht="12.75">
      <c r="A550" s="224" t="s">
        <v>1577</v>
      </c>
      <c r="B550" s="46" t="s">
        <v>811</v>
      </c>
      <c r="C550" s="224" t="s">
        <v>1577</v>
      </c>
      <c r="D550" s="47">
        <v>0</v>
      </c>
      <c r="E550" s="47">
        <v>0</v>
      </c>
    </row>
    <row r="551" spans="1:5" ht="25.5">
      <c r="A551" s="225">
        <v>87</v>
      </c>
      <c r="B551" s="9" t="s">
        <v>813</v>
      </c>
      <c r="C551" s="225" t="s">
        <v>1430</v>
      </c>
      <c r="D551" s="20">
        <v>0</v>
      </c>
      <c r="E551" s="20">
        <v>0</v>
      </c>
    </row>
    <row r="552" spans="1:5" ht="12.75">
      <c r="A552" s="224" t="s">
        <v>1577</v>
      </c>
      <c r="B552" s="46" t="s">
        <v>815</v>
      </c>
      <c r="C552" s="224" t="s">
        <v>1577</v>
      </c>
      <c r="D552" s="47">
        <v>0</v>
      </c>
      <c r="E552" s="47">
        <v>0</v>
      </c>
    </row>
    <row r="553" spans="1:5" ht="12.75">
      <c r="A553" s="224" t="s">
        <v>1577</v>
      </c>
      <c r="B553" s="46" t="s">
        <v>817</v>
      </c>
      <c r="C553" s="224" t="s">
        <v>1577</v>
      </c>
      <c r="D553" s="47">
        <v>0</v>
      </c>
      <c r="E553" s="47">
        <v>0</v>
      </c>
    </row>
    <row r="554" spans="1:5" ht="25.5">
      <c r="A554" s="224" t="s">
        <v>1577</v>
      </c>
      <c r="B554" s="46" t="s">
        <v>819</v>
      </c>
      <c r="C554" s="224" t="s">
        <v>1577</v>
      </c>
      <c r="D554" s="47">
        <v>0</v>
      </c>
      <c r="E554" s="47">
        <v>0</v>
      </c>
    </row>
    <row r="555" spans="1:5" ht="12.75">
      <c r="A555" s="224" t="s">
        <v>1577</v>
      </c>
      <c r="B555" s="46" t="s">
        <v>821</v>
      </c>
      <c r="C555" s="224" t="s">
        <v>1577</v>
      </c>
      <c r="D555" s="47">
        <v>0</v>
      </c>
      <c r="E555" s="47">
        <v>0</v>
      </c>
    </row>
    <row r="556" spans="1:5" ht="12.75">
      <c r="A556" s="224" t="s">
        <v>1577</v>
      </c>
      <c r="B556" s="46" t="s">
        <v>823</v>
      </c>
      <c r="C556" s="224" t="s">
        <v>1577</v>
      </c>
      <c r="D556" s="47">
        <v>0</v>
      </c>
      <c r="E556" s="47">
        <v>0</v>
      </c>
    </row>
    <row r="557" spans="1:5" ht="12.75">
      <c r="A557" s="224" t="s">
        <v>1577</v>
      </c>
      <c r="B557" s="46" t="s">
        <v>825</v>
      </c>
      <c r="C557" s="224" t="s">
        <v>1577</v>
      </c>
      <c r="D557" s="47">
        <v>0</v>
      </c>
      <c r="E557" s="47">
        <v>0</v>
      </c>
    </row>
    <row r="558" spans="1:5" ht="12.75">
      <c r="A558" s="224" t="s">
        <v>1577</v>
      </c>
      <c r="B558" s="46" t="s">
        <v>827</v>
      </c>
      <c r="C558" s="224" t="s">
        <v>1577</v>
      </c>
      <c r="D558" s="47">
        <v>0</v>
      </c>
      <c r="E558" s="47">
        <v>0</v>
      </c>
    </row>
    <row r="559" spans="1:5" ht="12.75">
      <c r="A559" s="224" t="s">
        <v>1577</v>
      </c>
      <c r="B559" s="46" t="s">
        <v>829</v>
      </c>
      <c r="C559" s="224" t="s">
        <v>1577</v>
      </c>
      <c r="D559" s="47">
        <v>0</v>
      </c>
      <c r="E559" s="47">
        <v>0</v>
      </c>
    </row>
    <row r="560" spans="1:5" ht="12.75">
      <c r="A560" s="224" t="s">
        <v>1577</v>
      </c>
      <c r="B560" s="46" t="s">
        <v>831</v>
      </c>
      <c r="C560" s="224" t="s">
        <v>1577</v>
      </c>
      <c r="D560" s="47">
        <v>0</v>
      </c>
      <c r="E560" s="47">
        <v>0</v>
      </c>
    </row>
    <row r="561" spans="1:5" ht="12.75">
      <c r="A561" s="224" t="s">
        <v>1577</v>
      </c>
      <c r="B561" s="46" t="s">
        <v>833</v>
      </c>
      <c r="C561" s="224" t="s">
        <v>1577</v>
      </c>
      <c r="D561" s="47">
        <v>0</v>
      </c>
      <c r="E561" s="47">
        <v>0</v>
      </c>
    </row>
    <row r="562" spans="1:5" ht="25.5">
      <c r="A562" s="225">
        <v>88</v>
      </c>
      <c r="B562" s="9" t="s">
        <v>835</v>
      </c>
      <c r="C562" s="225" t="s">
        <v>1431</v>
      </c>
      <c r="D562" s="20">
        <v>0</v>
      </c>
      <c r="E562" s="20">
        <v>0</v>
      </c>
    </row>
    <row r="563" spans="1:5" ht="12.75">
      <c r="A563" s="224" t="s">
        <v>1577</v>
      </c>
      <c r="B563" s="46" t="s">
        <v>837</v>
      </c>
      <c r="C563" s="224" t="s">
        <v>1577</v>
      </c>
      <c r="D563" s="47">
        <v>0</v>
      </c>
      <c r="E563" s="47">
        <v>0</v>
      </c>
    </row>
    <row r="564" spans="1:5" ht="12.75">
      <c r="A564" s="224" t="s">
        <v>1577</v>
      </c>
      <c r="B564" s="46" t="s">
        <v>839</v>
      </c>
      <c r="C564" s="224" t="s">
        <v>1577</v>
      </c>
      <c r="D564" s="47">
        <v>0</v>
      </c>
      <c r="E564" s="47">
        <v>0</v>
      </c>
    </row>
    <row r="565" spans="1:5" ht="25.5">
      <c r="A565" s="224" t="s">
        <v>1577</v>
      </c>
      <c r="B565" s="46" t="s">
        <v>841</v>
      </c>
      <c r="C565" s="224" t="s">
        <v>1577</v>
      </c>
      <c r="D565" s="47">
        <v>0</v>
      </c>
      <c r="E565" s="47">
        <v>0</v>
      </c>
    </row>
    <row r="566" spans="1:5" ht="12.75">
      <c r="A566" s="224" t="s">
        <v>1577</v>
      </c>
      <c r="B566" s="46" t="s">
        <v>843</v>
      </c>
      <c r="C566" s="224" t="s">
        <v>1577</v>
      </c>
      <c r="D566" s="47">
        <v>0</v>
      </c>
      <c r="E566" s="47">
        <v>0</v>
      </c>
    </row>
    <row r="567" spans="1:5" ht="12.75">
      <c r="A567" s="224" t="s">
        <v>1577</v>
      </c>
      <c r="B567" s="46" t="s">
        <v>845</v>
      </c>
      <c r="C567" s="224" t="s">
        <v>1577</v>
      </c>
      <c r="D567" s="47">
        <v>0</v>
      </c>
      <c r="E567" s="47">
        <v>0</v>
      </c>
    </row>
    <row r="568" spans="1:5" ht="12.75">
      <c r="A568" s="224" t="s">
        <v>1577</v>
      </c>
      <c r="B568" s="46" t="s">
        <v>847</v>
      </c>
      <c r="C568" s="224" t="s">
        <v>1577</v>
      </c>
      <c r="D568" s="47">
        <v>0</v>
      </c>
      <c r="E568" s="47">
        <v>0</v>
      </c>
    </row>
    <row r="569" spans="1:5" ht="12.75">
      <c r="A569" s="224" t="s">
        <v>1577</v>
      </c>
      <c r="B569" s="46" t="s">
        <v>849</v>
      </c>
      <c r="C569" s="224" t="s">
        <v>1577</v>
      </c>
      <c r="D569" s="47">
        <v>0</v>
      </c>
      <c r="E569" s="47">
        <v>0</v>
      </c>
    </row>
    <row r="570" spans="1:5" ht="12.75">
      <c r="A570" s="224" t="s">
        <v>1577</v>
      </c>
      <c r="B570" s="46" t="s">
        <v>851</v>
      </c>
      <c r="C570" s="224" t="s">
        <v>1577</v>
      </c>
      <c r="D570" s="47">
        <v>0</v>
      </c>
      <c r="E570" s="47">
        <v>0</v>
      </c>
    </row>
    <row r="571" spans="1:5" ht="12.75">
      <c r="A571" s="224" t="s">
        <v>1577</v>
      </c>
      <c r="B571" s="46" t="s">
        <v>853</v>
      </c>
      <c r="C571" s="224" t="s">
        <v>1577</v>
      </c>
      <c r="D571" s="47">
        <v>0</v>
      </c>
      <c r="E571" s="47">
        <v>0</v>
      </c>
    </row>
    <row r="572" spans="1:5" ht="12.75">
      <c r="A572" s="224" t="s">
        <v>1577</v>
      </c>
      <c r="B572" s="46" t="s">
        <v>855</v>
      </c>
      <c r="C572" s="224" t="s">
        <v>1577</v>
      </c>
      <c r="D572" s="47">
        <v>0</v>
      </c>
      <c r="E572" s="47">
        <v>0</v>
      </c>
    </row>
    <row r="573" spans="1:5" ht="25.5">
      <c r="A573" s="225">
        <v>89</v>
      </c>
      <c r="B573" s="9" t="s">
        <v>857</v>
      </c>
      <c r="C573" s="225" t="s">
        <v>1432</v>
      </c>
      <c r="D573" s="20">
        <v>0</v>
      </c>
      <c r="E573" s="20">
        <v>0</v>
      </c>
    </row>
    <row r="574" spans="1:5" ht="25.5">
      <c r="A574" s="224" t="s">
        <v>1577</v>
      </c>
      <c r="B574" s="46" t="s">
        <v>859</v>
      </c>
      <c r="C574" s="224" t="s">
        <v>1577</v>
      </c>
      <c r="D574" s="47">
        <v>0</v>
      </c>
      <c r="E574" s="47">
        <v>0</v>
      </c>
    </row>
    <row r="575" spans="1:5" ht="25.5">
      <c r="A575" s="225">
        <v>90</v>
      </c>
      <c r="B575" s="9" t="s">
        <v>861</v>
      </c>
      <c r="C575" s="225" t="s">
        <v>1433</v>
      </c>
      <c r="D575" s="20">
        <v>0</v>
      </c>
      <c r="E575" s="20">
        <v>0</v>
      </c>
    </row>
    <row r="576" spans="1:5" ht="12.75">
      <c r="A576" s="224" t="s">
        <v>1577</v>
      </c>
      <c r="B576" s="46" t="s">
        <v>863</v>
      </c>
      <c r="C576" s="224" t="s">
        <v>1577</v>
      </c>
      <c r="D576" s="47">
        <v>0</v>
      </c>
      <c r="E576" s="47">
        <v>0</v>
      </c>
    </row>
    <row r="577" spans="1:5" ht="12.75">
      <c r="A577" s="224" t="s">
        <v>1577</v>
      </c>
      <c r="B577" s="46" t="s">
        <v>865</v>
      </c>
      <c r="C577" s="224" t="s">
        <v>1577</v>
      </c>
      <c r="D577" s="47">
        <v>0</v>
      </c>
      <c r="E577" s="47">
        <v>0</v>
      </c>
    </row>
    <row r="578" spans="1:5" ht="12.75">
      <c r="A578" s="224" t="s">
        <v>1577</v>
      </c>
      <c r="B578" s="46" t="s">
        <v>867</v>
      </c>
      <c r="C578" s="224" t="s">
        <v>1577</v>
      </c>
      <c r="D578" s="47">
        <v>0</v>
      </c>
      <c r="E578" s="47">
        <v>0</v>
      </c>
    </row>
    <row r="579" spans="1:5" ht="12.75">
      <c r="A579" s="224" t="s">
        <v>1577</v>
      </c>
      <c r="B579" s="46" t="s">
        <v>869</v>
      </c>
      <c r="C579" s="224" t="s">
        <v>1577</v>
      </c>
      <c r="D579" s="47">
        <v>0</v>
      </c>
      <c r="E579" s="47">
        <v>0</v>
      </c>
    </row>
    <row r="580" spans="1:5" ht="12.75">
      <c r="A580" s="224" t="s">
        <v>1577</v>
      </c>
      <c r="B580" s="46" t="s">
        <v>871</v>
      </c>
      <c r="C580" s="224" t="s">
        <v>1577</v>
      </c>
      <c r="D580" s="47">
        <v>0</v>
      </c>
      <c r="E580" s="47">
        <v>0</v>
      </c>
    </row>
    <row r="581" spans="1:5" ht="12.75">
      <c r="A581" s="224" t="s">
        <v>1577</v>
      </c>
      <c r="B581" s="46" t="s">
        <v>873</v>
      </c>
      <c r="C581" s="224" t="s">
        <v>1577</v>
      </c>
      <c r="D581" s="47">
        <v>0</v>
      </c>
      <c r="E581" s="47">
        <v>0</v>
      </c>
    </row>
    <row r="582" spans="1:5" ht="12.75">
      <c r="A582" s="224" t="s">
        <v>1577</v>
      </c>
      <c r="B582" s="46" t="s">
        <v>875</v>
      </c>
      <c r="C582" s="224" t="s">
        <v>1577</v>
      </c>
      <c r="D582" s="47">
        <v>0</v>
      </c>
      <c r="E582" s="47">
        <v>0</v>
      </c>
    </row>
    <row r="583" spans="1:5" ht="12.75">
      <c r="A583" s="224" t="s">
        <v>1577</v>
      </c>
      <c r="B583" s="46" t="s">
        <v>877</v>
      </c>
      <c r="C583" s="224" t="s">
        <v>1577</v>
      </c>
      <c r="D583" s="47">
        <v>0</v>
      </c>
      <c r="E583" s="47">
        <v>0</v>
      </c>
    </row>
    <row r="584" spans="1:5" ht="12.75">
      <c r="A584" s="224" t="s">
        <v>1577</v>
      </c>
      <c r="B584" s="46" t="s">
        <v>879</v>
      </c>
      <c r="C584" s="224" t="s">
        <v>1577</v>
      </c>
      <c r="D584" s="47">
        <v>0</v>
      </c>
      <c r="E584" s="47">
        <v>0</v>
      </c>
    </row>
    <row r="585" spans="1:5" ht="12.75">
      <c r="A585" s="224" t="s">
        <v>1577</v>
      </c>
      <c r="B585" s="6" t="s">
        <v>1734</v>
      </c>
      <c r="C585" s="224" t="s">
        <v>1577</v>
      </c>
      <c r="D585" s="47">
        <v>0</v>
      </c>
      <c r="E585" s="47">
        <v>0</v>
      </c>
    </row>
    <row r="586" spans="1:5" ht="12.75">
      <c r="A586" s="224" t="s">
        <v>1577</v>
      </c>
      <c r="B586" s="6" t="s">
        <v>1733</v>
      </c>
      <c r="C586" s="224" t="s">
        <v>1577</v>
      </c>
      <c r="D586" s="47">
        <v>0</v>
      </c>
      <c r="E586" s="47">
        <v>0</v>
      </c>
    </row>
    <row r="587" spans="1:5" ht="12.75">
      <c r="A587" s="225">
        <v>91</v>
      </c>
      <c r="B587" s="9" t="s">
        <v>1399</v>
      </c>
      <c r="C587" s="225" t="s">
        <v>1434</v>
      </c>
      <c r="D587" s="20">
        <v>0</v>
      </c>
      <c r="E587" s="20">
        <v>0</v>
      </c>
    </row>
    <row r="588" spans="1:5" ht="12.75">
      <c r="A588" s="225">
        <v>92</v>
      </c>
      <c r="B588" s="9" t="s">
        <v>1400</v>
      </c>
      <c r="C588" s="225" t="s">
        <v>1435</v>
      </c>
      <c r="D588" s="20">
        <v>0</v>
      </c>
      <c r="E588" s="20">
        <v>0</v>
      </c>
    </row>
    <row r="589" spans="1:5" ht="12.75">
      <c r="A589" s="225">
        <v>93</v>
      </c>
      <c r="B589" s="9" t="s">
        <v>1743</v>
      </c>
      <c r="C589" s="225" t="s">
        <v>1436</v>
      </c>
      <c r="D589" s="20">
        <v>0</v>
      </c>
      <c r="E589" s="20">
        <v>0</v>
      </c>
    </row>
    <row r="590" spans="1:5" ht="12.75">
      <c r="A590" s="224" t="s">
        <v>1577</v>
      </c>
      <c r="B590" s="6" t="s">
        <v>1742</v>
      </c>
      <c r="C590" s="224" t="s">
        <v>1577</v>
      </c>
      <c r="D590" s="47">
        <v>0</v>
      </c>
      <c r="E590" s="47">
        <v>0</v>
      </c>
    </row>
    <row r="591" spans="1:5" ht="12.75">
      <c r="A591" s="224" t="s">
        <v>1577</v>
      </c>
      <c r="B591" s="6" t="s">
        <v>1741</v>
      </c>
      <c r="C591" s="224" t="s">
        <v>1577</v>
      </c>
      <c r="D591" s="47">
        <v>0</v>
      </c>
      <c r="E591" s="47">
        <v>0</v>
      </c>
    </row>
    <row r="592" spans="1:5" ht="12.75">
      <c r="A592" s="224" t="s">
        <v>1577</v>
      </c>
      <c r="B592" s="6" t="s">
        <v>1739</v>
      </c>
      <c r="C592" s="224" t="s">
        <v>1577</v>
      </c>
      <c r="D592" s="47">
        <v>0</v>
      </c>
      <c r="E592" s="47">
        <v>0</v>
      </c>
    </row>
    <row r="593" spans="1:5" ht="12.75">
      <c r="A593" s="224" t="s">
        <v>1577</v>
      </c>
      <c r="B593" s="6" t="s">
        <v>1740</v>
      </c>
      <c r="C593" s="224" t="s">
        <v>1577</v>
      </c>
      <c r="D593" s="47">
        <v>0</v>
      </c>
      <c r="E593" s="47">
        <v>0</v>
      </c>
    </row>
    <row r="594" spans="1:5" ht="12.75">
      <c r="A594" s="224" t="s">
        <v>1577</v>
      </c>
      <c r="B594" s="6" t="s">
        <v>1738</v>
      </c>
      <c r="C594" s="224" t="s">
        <v>1577</v>
      </c>
      <c r="D594" s="47">
        <v>0</v>
      </c>
      <c r="E594" s="47">
        <v>0</v>
      </c>
    </row>
    <row r="595" spans="1:5" ht="12.75">
      <c r="A595" s="224" t="s">
        <v>1577</v>
      </c>
      <c r="B595" s="6" t="s">
        <v>1737</v>
      </c>
      <c r="C595" s="224" t="s">
        <v>1577</v>
      </c>
      <c r="D595" s="47">
        <v>0</v>
      </c>
      <c r="E595" s="47">
        <v>0</v>
      </c>
    </row>
    <row r="596" spans="1:5" ht="12.75">
      <c r="A596" s="224" t="s">
        <v>1577</v>
      </c>
      <c r="B596" s="6" t="s">
        <v>1735</v>
      </c>
      <c r="C596" s="224" t="s">
        <v>1577</v>
      </c>
      <c r="D596" s="47">
        <v>0</v>
      </c>
      <c r="E596" s="47">
        <v>0</v>
      </c>
    </row>
    <row r="597" spans="1:5" ht="12.75">
      <c r="A597" s="224" t="s">
        <v>1577</v>
      </c>
      <c r="B597" s="6" t="s">
        <v>1736</v>
      </c>
      <c r="C597" s="224" t="s">
        <v>1577</v>
      </c>
      <c r="D597" s="47">
        <v>0</v>
      </c>
      <c r="E597" s="47">
        <v>0</v>
      </c>
    </row>
    <row r="598" spans="1:5" ht="12.75">
      <c r="A598" s="224" t="s">
        <v>1577</v>
      </c>
      <c r="B598" s="6" t="s">
        <v>1734</v>
      </c>
      <c r="C598" s="224" t="s">
        <v>1577</v>
      </c>
      <c r="D598" s="47">
        <v>0</v>
      </c>
      <c r="E598" s="47">
        <v>0</v>
      </c>
    </row>
    <row r="599" spans="1:5" ht="12.75">
      <c r="A599" s="224" t="s">
        <v>1577</v>
      </c>
      <c r="B599" s="6" t="s">
        <v>1733</v>
      </c>
      <c r="C599" s="224" t="s">
        <v>1577</v>
      </c>
      <c r="D599" s="47">
        <v>0</v>
      </c>
      <c r="E599" s="47">
        <v>0</v>
      </c>
    </row>
    <row r="600" spans="1:5" ht="12.75">
      <c r="A600" s="197">
        <v>94</v>
      </c>
      <c r="B600" s="195" t="s">
        <v>1732</v>
      </c>
      <c r="C600" s="197" t="s">
        <v>306</v>
      </c>
      <c r="D600" s="196">
        <v>0</v>
      </c>
      <c r="E600" s="196">
        <v>0</v>
      </c>
    </row>
    <row r="601" spans="1:5" ht="12.75">
      <c r="A601" s="197">
        <v>95</v>
      </c>
      <c r="B601" s="195" t="s">
        <v>1731</v>
      </c>
      <c r="C601" s="194" t="s">
        <v>307</v>
      </c>
      <c r="D601" s="231">
        <f>D334+D335+D383+D454+D524+D533+D538+D600</f>
        <v>36032296</v>
      </c>
      <c r="E601" s="231">
        <f>E334+E335+E383+E454+E524+E533+E538+E600</f>
        <v>37754633</v>
      </c>
    </row>
    <row r="602" spans="1:5" ht="12.75">
      <c r="A602" s="19">
        <v>96</v>
      </c>
      <c r="B602" s="6" t="s">
        <v>1728</v>
      </c>
      <c r="C602" s="19" t="s">
        <v>1700</v>
      </c>
      <c r="D602" s="47">
        <v>0</v>
      </c>
      <c r="E602" s="47">
        <v>0</v>
      </c>
    </row>
    <row r="603" spans="1:5" ht="12.75">
      <c r="A603" s="224" t="s">
        <v>1577</v>
      </c>
      <c r="B603" s="6" t="s">
        <v>1414</v>
      </c>
      <c r="C603" s="224" t="s">
        <v>1577</v>
      </c>
      <c r="D603" s="47">
        <v>0</v>
      </c>
      <c r="E603" s="47">
        <v>0</v>
      </c>
    </row>
    <row r="604" spans="1:5" ht="12.75">
      <c r="A604" s="19">
        <v>97</v>
      </c>
      <c r="B604" s="6" t="s">
        <v>1729</v>
      </c>
      <c r="C604" s="19" t="s">
        <v>1701</v>
      </c>
      <c r="D604" s="47">
        <v>0</v>
      </c>
      <c r="E604" s="47">
        <v>0</v>
      </c>
    </row>
    <row r="605" spans="1:5" ht="12.75">
      <c r="A605" s="19">
        <v>98</v>
      </c>
      <c r="B605" s="6" t="s">
        <v>1730</v>
      </c>
      <c r="C605" s="19" t="s">
        <v>1702</v>
      </c>
      <c r="D605" s="47">
        <v>0</v>
      </c>
      <c r="E605" s="47">
        <v>0</v>
      </c>
    </row>
    <row r="606" spans="1:5" ht="12.75">
      <c r="A606" s="224" t="s">
        <v>1577</v>
      </c>
      <c r="B606" s="6" t="s">
        <v>1414</v>
      </c>
      <c r="C606" s="224" t="s">
        <v>1577</v>
      </c>
      <c r="D606" s="47">
        <v>0</v>
      </c>
      <c r="E606" s="47">
        <v>0</v>
      </c>
    </row>
    <row r="607" spans="1:5" ht="12.75">
      <c r="A607" s="19">
        <v>99</v>
      </c>
      <c r="B607" s="6" t="s">
        <v>1402</v>
      </c>
      <c r="C607" s="19" t="s">
        <v>308</v>
      </c>
      <c r="D607" s="47">
        <v>0</v>
      </c>
      <c r="E607" s="47">
        <v>0</v>
      </c>
    </row>
    <row r="608" spans="1:5" ht="12.75">
      <c r="A608" s="19">
        <v>100</v>
      </c>
      <c r="B608" s="6" t="s">
        <v>1727</v>
      </c>
      <c r="C608" s="19" t="s">
        <v>1703</v>
      </c>
      <c r="D608" s="47">
        <v>0</v>
      </c>
      <c r="E608" s="47">
        <v>0</v>
      </c>
    </row>
    <row r="609" spans="1:5" ht="12.75">
      <c r="A609" s="224" t="s">
        <v>1577</v>
      </c>
      <c r="B609" s="6" t="s">
        <v>1726</v>
      </c>
      <c r="C609" s="224" t="s">
        <v>1577</v>
      </c>
      <c r="D609" s="47">
        <v>0</v>
      </c>
      <c r="E609" s="47">
        <v>0</v>
      </c>
    </row>
    <row r="610" spans="1:5" ht="12.75">
      <c r="A610" s="224" t="s">
        <v>1577</v>
      </c>
      <c r="B610" s="6" t="s">
        <v>1722</v>
      </c>
      <c r="C610" s="224" t="s">
        <v>1577</v>
      </c>
      <c r="D610" s="47">
        <v>0</v>
      </c>
      <c r="E610" s="47">
        <v>0</v>
      </c>
    </row>
    <row r="611" spans="1:5" ht="12.75">
      <c r="A611" s="19">
        <v>101</v>
      </c>
      <c r="B611" s="6" t="s">
        <v>1723</v>
      </c>
      <c r="C611" s="19" t="s">
        <v>1704</v>
      </c>
      <c r="D611" s="47">
        <v>0</v>
      </c>
      <c r="E611" s="47">
        <v>0</v>
      </c>
    </row>
    <row r="612" spans="1:5" ht="12.75">
      <c r="A612" s="19">
        <v>102</v>
      </c>
      <c r="B612" s="6" t="s">
        <v>1725</v>
      </c>
      <c r="C612" s="19" t="s">
        <v>1705</v>
      </c>
      <c r="D612" s="47">
        <v>0</v>
      </c>
      <c r="E612" s="47">
        <v>0</v>
      </c>
    </row>
    <row r="613" spans="1:5" ht="12.75">
      <c r="A613" s="19">
        <v>103</v>
      </c>
      <c r="B613" s="6" t="s">
        <v>1724</v>
      </c>
      <c r="C613" s="19" t="s">
        <v>1706</v>
      </c>
      <c r="D613" s="47">
        <v>0</v>
      </c>
      <c r="E613" s="47">
        <v>0</v>
      </c>
    </row>
    <row r="614" spans="1:5" ht="12.75">
      <c r="A614" s="224" t="s">
        <v>1577</v>
      </c>
      <c r="B614" s="6" t="s">
        <v>1414</v>
      </c>
      <c r="C614" s="224" t="s">
        <v>1577</v>
      </c>
      <c r="D614" s="47">
        <v>0</v>
      </c>
      <c r="E614" s="47">
        <v>0</v>
      </c>
    </row>
    <row r="615" spans="1:5" ht="12.75">
      <c r="A615" s="224" t="s">
        <v>1577</v>
      </c>
      <c r="B615" s="6" t="s">
        <v>1726</v>
      </c>
      <c r="C615" s="224" t="s">
        <v>1577</v>
      </c>
      <c r="D615" s="47">
        <v>0</v>
      </c>
      <c r="E615" s="47">
        <v>0</v>
      </c>
    </row>
    <row r="616" spans="1:5" ht="12.75">
      <c r="A616" s="224" t="s">
        <v>1577</v>
      </c>
      <c r="B616" s="6" t="s">
        <v>1722</v>
      </c>
      <c r="C616" s="224" t="s">
        <v>1577</v>
      </c>
      <c r="D616" s="47">
        <v>0</v>
      </c>
      <c r="E616" s="47">
        <v>0</v>
      </c>
    </row>
    <row r="617" spans="1:5" ht="12.75">
      <c r="A617" s="19">
        <v>104</v>
      </c>
      <c r="B617" s="6" t="s">
        <v>1721</v>
      </c>
      <c r="C617" s="19" t="s">
        <v>1707</v>
      </c>
      <c r="D617" s="47">
        <v>0</v>
      </c>
      <c r="E617" s="47">
        <v>0</v>
      </c>
    </row>
    <row r="618" spans="1:5" ht="12.75">
      <c r="A618" s="19">
        <v>105</v>
      </c>
      <c r="B618" s="6" t="s">
        <v>1720</v>
      </c>
      <c r="C618" s="19" t="s">
        <v>1708</v>
      </c>
      <c r="D618" s="47">
        <v>0</v>
      </c>
      <c r="E618" s="47">
        <v>0</v>
      </c>
    </row>
    <row r="619" spans="1:5" ht="12.75">
      <c r="A619" s="224" t="s">
        <v>1577</v>
      </c>
      <c r="B619" s="6" t="s">
        <v>1414</v>
      </c>
      <c r="C619" s="224" t="s">
        <v>1577</v>
      </c>
      <c r="D619" s="47">
        <v>0</v>
      </c>
      <c r="E619" s="47">
        <v>0</v>
      </c>
    </row>
    <row r="620" spans="1:5" ht="12.75">
      <c r="A620" s="19">
        <v>106</v>
      </c>
      <c r="B620" s="6" t="s">
        <v>1719</v>
      </c>
      <c r="C620" s="19" t="s">
        <v>309</v>
      </c>
      <c r="D620" s="47">
        <v>0</v>
      </c>
      <c r="E620" s="47">
        <v>0</v>
      </c>
    </row>
    <row r="621" spans="1:5" ht="12.75">
      <c r="A621" s="19">
        <v>107</v>
      </c>
      <c r="B621" s="6" t="s">
        <v>1404</v>
      </c>
      <c r="C621" s="19" t="s">
        <v>1419</v>
      </c>
      <c r="D621" s="47">
        <v>0</v>
      </c>
      <c r="E621" s="47">
        <v>0</v>
      </c>
    </row>
    <row r="622" spans="1:5" ht="12.75">
      <c r="A622" s="19">
        <v>108</v>
      </c>
      <c r="B622" s="6" t="s">
        <v>322</v>
      </c>
      <c r="C622" s="19" t="s">
        <v>310</v>
      </c>
      <c r="D622" s="47">
        <v>703428</v>
      </c>
      <c r="E622" s="47">
        <v>703428</v>
      </c>
    </row>
    <row r="623" spans="1:5" ht="12.75">
      <c r="A623" s="19">
        <v>109</v>
      </c>
      <c r="B623" s="6" t="s">
        <v>1718</v>
      </c>
      <c r="C623" s="19" t="s">
        <v>311</v>
      </c>
      <c r="D623" s="47">
        <v>0</v>
      </c>
      <c r="E623" s="47">
        <v>0</v>
      </c>
    </row>
    <row r="624" spans="1:5" ht="12.75">
      <c r="A624" s="19">
        <v>110</v>
      </c>
      <c r="B624" s="6" t="s">
        <v>1406</v>
      </c>
      <c r="C624" s="19" t="s">
        <v>312</v>
      </c>
      <c r="D624" s="47">
        <v>0</v>
      </c>
      <c r="E624" s="47">
        <v>0</v>
      </c>
    </row>
    <row r="625" spans="1:5" ht="12.75">
      <c r="A625" s="19">
        <v>111</v>
      </c>
      <c r="B625" s="6" t="s">
        <v>1407</v>
      </c>
      <c r="C625" s="19" t="s">
        <v>313</v>
      </c>
      <c r="D625" s="47">
        <v>0</v>
      </c>
      <c r="E625" s="47">
        <v>0</v>
      </c>
    </row>
    <row r="626" spans="1:5" ht="12.75">
      <c r="A626" s="19">
        <v>112</v>
      </c>
      <c r="B626" s="6" t="s">
        <v>1408</v>
      </c>
      <c r="C626" s="19" t="s">
        <v>1420</v>
      </c>
      <c r="D626" s="47">
        <v>0</v>
      </c>
      <c r="E626" s="47">
        <v>0</v>
      </c>
    </row>
    <row r="627" spans="1:5" ht="12.75">
      <c r="A627" s="19">
        <v>113</v>
      </c>
      <c r="B627" s="6" t="s">
        <v>1717</v>
      </c>
      <c r="C627" s="19" t="s">
        <v>1709</v>
      </c>
      <c r="D627" s="47">
        <v>0</v>
      </c>
      <c r="E627" s="47">
        <v>0</v>
      </c>
    </row>
    <row r="628" spans="1:5" ht="12.75">
      <c r="A628" s="19">
        <v>114</v>
      </c>
      <c r="B628" s="6" t="s">
        <v>1716</v>
      </c>
      <c r="C628" s="19" t="s">
        <v>1710</v>
      </c>
      <c r="D628" s="47">
        <v>0</v>
      </c>
      <c r="E628" s="47">
        <v>0</v>
      </c>
    </row>
    <row r="629" spans="1:5" ht="12.75">
      <c r="A629" s="19">
        <v>115</v>
      </c>
      <c r="B629" s="6" t="s">
        <v>1715</v>
      </c>
      <c r="C629" s="19" t="s">
        <v>1421</v>
      </c>
      <c r="D629" s="47">
        <v>0</v>
      </c>
      <c r="E629" s="47">
        <v>0</v>
      </c>
    </row>
    <row r="630" spans="1:5" ht="12.75">
      <c r="A630" s="225">
        <v>116</v>
      </c>
      <c r="B630" s="9" t="s">
        <v>1410</v>
      </c>
      <c r="C630" s="225" t="s">
        <v>314</v>
      </c>
      <c r="D630" s="20">
        <v>703428</v>
      </c>
      <c r="E630" s="20">
        <v>703428</v>
      </c>
    </row>
    <row r="631" spans="1:5" ht="12.75">
      <c r="A631" s="19">
        <v>117</v>
      </c>
      <c r="B631" s="6" t="s">
        <v>1411</v>
      </c>
      <c r="C631" s="19" t="s">
        <v>1422</v>
      </c>
      <c r="D631" s="47">
        <v>0</v>
      </c>
      <c r="E631" s="47">
        <v>0</v>
      </c>
    </row>
    <row r="632" spans="1:5" ht="12.75">
      <c r="A632" s="19">
        <v>118</v>
      </c>
      <c r="B632" s="6" t="s">
        <v>1412</v>
      </c>
      <c r="C632" s="19" t="s">
        <v>1423</v>
      </c>
      <c r="D632" s="47">
        <v>0</v>
      </c>
      <c r="E632" s="47">
        <v>0</v>
      </c>
    </row>
    <row r="633" spans="1:5" ht="12.75">
      <c r="A633" s="19">
        <v>119</v>
      </c>
      <c r="B633" s="6" t="s">
        <v>1413</v>
      </c>
      <c r="C633" s="19" t="s">
        <v>1424</v>
      </c>
      <c r="D633" s="47">
        <v>0</v>
      </c>
      <c r="E633" s="47">
        <v>0</v>
      </c>
    </row>
    <row r="634" spans="1:5" ht="12.75">
      <c r="A634" s="19">
        <v>120</v>
      </c>
      <c r="B634" s="6" t="s">
        <v>1714</v>
      </c>
      <c r="C634" s="19" t="s">
        <v>1424</v>
      </c>
      <c r="D634" s="47">
        <v>0</v>
      </c>
      <c r="E634" s="47">
        <v>0</v>
      </c>
    </row>
    <row r="635" spans="1:5" ht="12.75">
      <c r="A635" s="19">
        <v>121</v>
      </c>
      <c r="B635" s="6" t="s">
        <v>1713</v>
      </c>
      <c r="C635" s="19" t="s">
        <v>1425</v>
      </c>
      <c r="D635" s="47">
        <v>0</v>
      </c>
      <c r="E635" s="47">
        <v>0</v>
      </c>
    </row>
    <row r="636" spans="1:5" ht="12.75">
      <c r="A636" s="19">
        <v>122</v>
      </c>
      <c r="B636" s="6" t="s">
        <v>1416</v>
      </c>
      <c r="C636" s="19" t="s">
        <v>1426</v>
      </c>
      <c r="D636" s="47">
        <v>0</v>
      </c>
      <c r="E636" s="47">
        <v>0</v>
      </c>
    </row>
    <row r="637" spans="1:5" ht="12.75">
      <c r="A637" s="224" t="s">
        <v>1577</v>
      </c>
      <c r="B637" s="6" t="s">
        <v>1414</v>
      </c>
      <c r="C637" s="224" t="s">
        <v>1577</v>
      </c>
      <c r="D637" s="47">
        <v>0</v>
      </c>
      <c r="E637" s="47">
        <v>0</v>
      </c>
    </row>
    <row r="638" spans="1:5" ht="12.75">
      <c r="A638" s="225">
        <v>123</v>
      </c>
      <c r="B638" s="9" t="s">
        <v>1417</v>
      </c>
      <c r="C638" s="225" t="s">
        <v>315</v>
      </c>
      <c r="D638" s="20">
        <v>0</v>
      </c>
      <c r="E638" s="20">
        <v>0</v>
      </c>
    </row>
    <row r="639" spans="1:5" ht="12.75">
      <c r="A639" s="225">
        <v>124</v>
      </c>
      <c r="B639" s="9" t="s">
        <v>1712</v>
      </c>
      <c r="C639" s="225" t="s">
        <v>316</v>
      </c>
      <c r="D639" s="20">
        <v>0</v>
      </c>
      <c r="E639" s="20">
        <v>0</v>
      </c>
    </row>
    <row r="640" spans="1:5" ht="12.75">
      <c r="A640" s="225">
        <v>125</v>
      </c>
      <c r="B640" s="9" t="s">
        <v>1711</v>
      </c>
      <c r="C640" s="225" t="s">
        <v>1427</v>
      </c>
      <c r="D640" s="20">
        <v>0</v>
      </c>
      <c r="E640" s="20">
        <v>0</v>
      </c>
    </row>
    <row r="641" spans="1:5" ht="12.75">
      <c r="A641" s="197">
        <v>126</v>
      </c>
      <c r="B641" s="195" t="s">
        <v>1328</v>
      </c>
      <c r="C641" s="197" t="s">
        <v>317</v>
      </c>
      <c r="D641" s="196">
        <v>703428</v>
      </c>
      <c r="E641" s="196">
        <v>703428</v>
      </c>
    </row>
    <row r="642" spans="1:5" ht="12.75">
      <c r="A642" s="197"/>
      <c r="B642" s="229" t="s">
        <v>1276</v>
      </c>
      <c r="C642" s="194"/>
      <c r="D642" s="230">
        <f>D641+D601</f>
        <v>36735724</v>
      </c>
      <c r="E642" s="230">
        <f>E641+E601</f>
        <v>38458061</v>
      </c>
    </row>
  </sheetData>
  <sheetProtection/>
  <mergeCells count="10">
    <mergeCell ref="A4:D4"/>
    <mergeCell ref="A3:D3"/>
    <mergeCell ref="A2:D2"/>
    <mergeCell ref="A313:A314"/>
    <mergeCell ref="A310:D310"/>
    <mergeCell ref="A311:D311"/>
    <mergeCell ref="A312:D312"/>
    <mergeCell ref="A5:A6"/>
    <mergeCell ref="C5:C6"/>
    <mergeCell ref="C313:C31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&amp;R4. melléklet az 1/2017.(II.23.) önkormányzati rendelethez</oddHeader>
  </headerFooter>
  <rowBreaks count="1" manualBreakCount="1">
    <brk id="3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1" sqref="A1:BE1"/>
    </sheetView>
  </sheetViews>
  <sheetFormatPr defaultColWidth="9.00390625" defaultRowHeight="12.75"/>
  <cols>
    <col min="1" max="1" width="2.375" style="15" customWidth="1"/>
    <col min="2" max="2" width="2.125" style="15" customWidth="1"/>
    <col min="3" max="42" width="2.75390625" style="14" customWidth="1"/>
    <col min="43" max="43" width="3.375" style="14" customWidth="1"/>
    <col min="44" max="44" width="3.25390625" style="14" customWidth="1"/>
    <col min="45" max="57" width="2.75390625" style="14" customWidth="1"/>
    <col min="58" max="16384" width="9.125" style="14" customWidth="1"/>
  </cols>
  <sheetData>
    <row r="1" spans="1:57" ht="28.5" customHeight="1">
      <c r="A1" s="258" t="s">
        <v>1833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</row>
    <row r="2" spans="1:57" ht="28.5" customHeight="1">
      <c r="A2" s="260" t="s">
        <v>1817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2"/>
    </row>
    <row r="3" spans="1:57" ht="15" customHeight="1">
      <c r="A3" s="263" t="s">
        <v>464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5"/>
    </row>
    <row r="4" spans="1:57" ht="15.75" customHeight="1">
      <c r="A4" s="266" t="s">
        <v>1467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</row>
    <row r="5" spans="1:57" s="16" customFormat="1" ht="19.5" customHeight="1">
      <c r="A5" s="267" t="s">
        <v>423</v>
      </c>
      <c r="B5" s="268"/>
      <c r="C5" s="271" t="s">
        <v>416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3"/>
      <c r="AD5" s="271" t="s">
        <v>417</v>
      </c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3"/>
    </row>
    <row r="6" spans="1:57" s="16" customFormat="1" ht="19.5" customHeight="1">
      <c r="A6" s="269"/>
      <c r="B6" s="270"/>
      <c r="C6" s="271" t="s">
        <v>5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/>
      <c r="R6" s="274" t="s">
        <v>455</v>
      </c>
      <c r="S6" s="275"/>
      <c r="T6" s="275"/>
      <c r="U6" s="276"/>
      <c r="V6" s="274" t="s">
        <v>456</v>
      </c>
      <c r="W6" s="275"/>
      <c r="X6" s="275"/>
      <c r="Y6" s="276"/>
      <c r="Z6" s="274" t="s">
        <v>457</v>
      </c>
      <c r="AA6" s="275"/>
      <c r="AB6" s="275"/>
      <c r="AC6" s="276"/>
      <c r="AD6" s="277" t="s">
        <v>5</v>
      </c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9"/>
      <c r="AT6" s="274" t="s">
        <v>455</v>
      </c>
      <c r="AU6" s="275"/>
      <c r="AV6" s="275"/>
      <c r="AW6" s="276"/>
      <c r="AX6" s="274" t="s">
        <v>456</v>
      </c>
      <c r="AY6" s="275"/>
      <c r="AZ6" s="275"/>
      <c r="BA6" s="276"/>
      <c r="BB6" s="274" t="s">
        <v>457</v>
      </c>
      <c r="BC6" s="275"/>
      <c r="BD6" s="275"/>
      <c r="BE6" s="276"/>
    </row>
    <row r="7" spans="1:57" s="16" customFormat="1" ht="12.75" customHeight="1">
      <c r="A7" s="280" t="s">
        <v>444</v>
      </c>
      <c r="B7" s="281"/>
      <c r="C7" s="282" t="s">
        <v>445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4"/>
      <c r="R7" s="282" t="s">
        <v>446</v>
      </c>
      <c r="S7" s="283"/>
      <c r="T7" s="283"/>
      <c r="U7" s="284"/>
      <c r="V7" s="282" t="s">
        <v>447</v>
      </c>
      <c r="W7" s="283"/>
      <c r="X7" s="283"/>
      <c r="Y7" s="284"/>
      <c r="Z7" s="282" t="s">
        <v>448</v>
      </c>
      <c r="AA7" s="283"/>
      <c r="AB7" s="283"/>
      <c r="AC7" s="284"/>
      <c r="AD7" s="282" t="s">
        <v>449</v>
      </c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4"/>
      <c r="AT7" s="282" t="s">
        <v>450</v>
      </c>
      <c r="AU7" s="283"/>
      <c r="AV7" s="283"/>
      <c r="AW7" s="284"/>
      <c r="AX7" s="282" t="s">
        <v>451</v>
      </c>
      <c r="AY7" s="283"/>
      <c r="AZ7" s="283"/>
      <c r="BA7" s="284"/>
      <c r="BB7" s="282" t="s">
        <v>452</v>
      </c>
      <c r="BC7" s="283"/>
      <c r="BD7" s="283"/>
      <c r="BE7" s="284"/>
    </row>
    <row r="8" spans="1:57" s="16" customFormat="1" ht="19.5" customHeight="1">
      <c r="A8" s="285" t="s">
        <v>1</v>
      </c>
      <c r="B8" s="286"/>
      <c r="C8" s="287" t="s">
        <v>1810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9"/>
      <c r="R8" s="290">
        <v>127000</v>
      </c>
      <c r="S8" s="291"/>
      <c r="T8" s="291"/>
      <c r="U8" s="292"/>
      <c r="V8" s="290">
        <v>0</v>
      </c>
      <c r="W8" s="291"/>
      <c r="X8" s="291"/>
      <c r="Y8" s="292"/>
      <c r="Z8" s="290">
        <f>R8-V8</f>
        <v>127000</v>
      </c>
      <c r="AA8" s="291"/>
      <c r="AB8" s="291"/>
      <c r="AC8" s="292"/>
      <c r="AD8" s="287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9"/>
      <c r="AT8" s="293">
        <v>0</v>
      </c>
      <c r="AU8" s="294"/>
      <c r="AV8" s="294"/>
      <c r="AW8" s="295"/>
      <c r="AX8" s="293">
        <v>0</v>
      </c>
      <c r="AY8" s="294"/>
      <c r="AZ8" s="294"/>
      <c r="BA8" s="295"/>
      <c r="BB8" s="293">
        <f>AT8-AX8</f>
        <v>0</v>
      </c>
      <c r="BC8" s="294"/>
      <c r="BD8" s="294"/>
      <c r="BE8" s="295"/>
    </row>
    <row r="9" spans="1:57" s="16" customFormat="1" ht="19.5" customHeight="1">
      <c r="A9" s="285" t="s">
        <v>2</v>
      </c>
      <c r="B9" s="286"/>
      <c r="C9" s="287" t="s">
        <v>1822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9"/>
      <c r="R9" s="290">
        <v>3000000</v>
      </c>
      <c r="S9" s="291"/>
      <c r="T9" s="291"/>
      <c r="U9" s="292"/>
      <c r="V9" s="290"/>
      <c r="W9" s="291"/>
      <c r="X9" s="291"/>
      <c r="Y9" s="292"/>
      <c r="Z9" s="290">
        <v>3000000</v>
      </c>
      <c r="AA9" s="291"/>
      <c r="AB9" s="291"/>
      <c r="AC9" s="292"/>
      <c r="AD9" s="287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9"/>
      <c r="AT9" s="293">
        <v>0</v>
      </c>
      <c r="AU9" s="294"/>
      <c r="AV9" s="294"/>
      <c r="AW9" s="295"/>
      <c r="AX9" s="293">
        <v>0</v>
      </c>
      <c r="AY9" s="294"/>
      <c r="AZ9" s="294"/>
      <c r="BA9" s="295"/>
      <c r="BB9" s="293">
        <f>AT9-AX9</f>
        <v>0</v>
      </c>
      <c r="BC9" s="294"/>
      <c r="BD9" s="294"/>
      <c r="BE9" s="295"/>
    </row>
    <row r="10" spans="1:57" s="16" customFormat="1" ht="19.5" customHeight="1">
      <c r="A10" s="285" t="s">
        <v>3</v>
      </c>
      <c r="B10" s="286"/>
      <c r="C10" s="287" t="s">
        <v>1823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  <c r="R10" s="290">
        <v>508000</v>
      </c>
      <c r="S10" s="291"/>
      <c r="T10" s="291"/>
      <c r="U10" s="292"/>
      <c r="V10" s="290"/>
      <c r="W10" s="291"/>
      <c r="X10" s="291"/>
      <c r="Y10" s="292"/>
      <c r="Z10" s="290">
        <v>508000</v>
      </c>
      <c r="AA10" s="291"/>
      <c r="AB10" s="291"/>
      <c r="AC10" s="292"/>
      <c r="AD10" s="287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9"/>
      <c r="AT10" s="293"/>
      <c r="AU10" s="294"/>
      <c r="AV10" s="294"/>
      <c r="AW10" s="295"/>
      <c r="AX10" s="293"/>
      <c r="AY10" s="294"/>
      <c r="AZ10" s="294"/>
      <c r="BA10" s="295"/>
      <c r="BB10" s="293"/>
      <c r="BC10" s="294"/>
      <c r="BD10" s="294"/>
      <c r="BE10" s="295"/>
    </row>
    <row r="11" spans="1:57" s="16" customFormat="1" ht="19.5" customHeight="1">
      <c r="A11" s="285" t="s">
        <v>4</v>
      </c>
      <c r="B11" s="286"/>
      <c r="C11" s="287" t="s">
        <v>1824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9"/>
      <c r="R11" s="290">
        <v>508000</v>
      </c>
      <c r="S11" s="291"/>
      <c r="T11" s="291"/>
      <c r="U11" s="292"/>
      <c r="V11" s="290"/>
      <c r="W11" s="291"/>
      <c r="X11" s="291"/>
      <c r="Y11" s="292"/>
      <c r="Z11" s="290">
        <v>508000</v>
      </c>
      <c r="AA11" s="291"/>
      <c r="AB11" s="291"/>
      <c r="AC11" s="292"/>
      <c r="AD11" s="287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9"/>
      <c r="AT11" s="293"/>
      <c r="AU11" s="294"/>
      <c r="AV11" s="294"/>
      <c r="AW11" s="295"/>
      <c r="AX11" s="293"/>
      <c r="AY11" s="294"/>
      <c r="AZ11" s="294"/>
      <c r="BA11" s="295"/>
      <c r="BB11" s="293"/>
      <c r="BC11" s="294"/>
      <c r="BD11" s="294"/>
      <c r="BE11" s="295"/>
    </row>
    <row r="12" spans="1:57" s="16" customFormat="1" ht="19.5" customHeight="1">
      <c r="A12" s="285" t="s">
        <v>7</v>
      </c>
      <c r="B12" s="286"/>
      <c r="C12" s="287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90"/>
      <c r="S12" s="291"/>
      <c r="T12" s="291"/>
      <c r="U12" s="292"/>
      <c r="V12" s="290"/>
      <c r="W12" s="291"/>
      <c r="X12" s="291"/>
      <c r="Y12" s="292"/>
      <c r="Z12" s="290"/>
      <c r="AA12" s="291"/>
      <c r="AB12" s="291"/>
      <c r="AC12" s="292"/>
      <c r="AD12" s="287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9"/>
      <c r="AT12" s="293"/>
      <c r="AU12" s="294"/>
      <c r="AV12" s="294"/>
      <c r="AW12" s="295"/>
      <c r="AX12" s="293"/>
      <c r="AY12" s="294"/>
      <c r="AZ12" s="294"/>
      <c r="BA12" s="295"/>
      <c r="BB12" s="293"/>
      <c r="BC12" s="294"/>
      <c r="BD12" s="294"/>
      <c r="BE12" s="295"/>
    </row>
    <row r="13" spans="1:57" s="16" customFormat="1" ht="19.5" customHeight="1">
      <c r="A13" s="302" t="s">
        <v>8</v>
      </c>
      <c r="B13" s="303"/>
      <c r="C13" s="296" t="s">
        <v>458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8"/>
      <c r="R13" s="304">
        <f>SUM(R8:U12)</f>
        <v>4143000</v>
      </c>
      <c r="S13" s="305"/>
      <c r="T13" s="305"/>
      <c r="U13" s="306"/>
      <c r="V13" s="304">
        <f>SUM(V8:Y12)</f>
        <v>0</v>
      </c>
      <c r="W13" s="305"/>
      <c r="X13" s="305"/>
      <c r="Y13" s="306"/>
      <c r="Z13" s="304">
        <f>R13-V13</f>
        <v>4143000</v>
      </c>
      <c r="AA13" s="305"/>
      <c r="AB13" s="305"/>
      <c r="AC13" s="306"/>
      <c r="AD13" s="296" t="s">
        <v>459</v>
      </c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8"/>
      <c r="AT13" s="299">
        <f>SUM(AT8:AW12)</f>
        <v>0</v>
      </c>
      <c r="AU13" s="300"/>
      <c r="AV13" s="300"/>
      <c r="AW13" s="301"/>
      <c r="AX13" s="299">
        <f>SUM(AX8:BA12)</f>
        <v>0</v>
      </c>
      <c r="AY13" s="300"/>
      <c r="AZ13" s="300"/>
      <c r="BA13" s="301"/>
      <c r="BB13" s="299">
        <f>AT13-AX13</f>
        <v>0</v>
      </c>
      <c r="BC13" s="300"/>
      <c r="BD13" s="300"/>
      <c r="BE13" s="301"/>
    </row>
    <row r="14" spans="1:57" ht="19.5" customHeight="1">
      <c r="A14" s="308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10"/>
      <c r="S14" s="310"/>
      <c r="T14" s="310"/>
      <c r="U14" s="310"/>
      <c r="V14" s="310"/>
      <c r="W14" s="310"/>
      <c r="X14" s="310"/>
      <c r="Y14" s="310"/>
      <c r="Z14" s="311"/>
      <c r="AA14" s="311"/>
      <c r="AB14" s="311"/>
      <c r="AC14" s="311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1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</row>
  </sheetData>
  <sheetProtection/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Zomba-PC1</cp:lastModifiedBy>
  <cp:lastPrinted>2017-09-18T14:41:26Z</cp:lastPrinted>
  <dcterms:created xsi:type="dcterms:W3CDTF">2010-05-29T08:47:41Z</dcterms:created>
  <dcterms:modified xsi:type="dcterms:W3CDTF">2017-10-17T12:01:57Z</dcterms:modified>
  <cp:category/>
  <cp:version/>
  <cp:contentType/>
  <cp:contentStatus/>
</cp:coreProperties>
</file>