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HIVATAL\2020 JEGYZŐKÖNYVEK\EPERJESKE\ELŐTERJESZTÉS\02.10\"/>
    </mc:Choice>
  </mc:AlternateContent>
  <xr:revisionPtr revIDLastSave="0" documentId="8_{66F777C3-6758-4775-B798-59E96F840E4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-9. melléklet" sheetId="1" r:id="rId1"/>
    <sheet name="8. melléklet" sheetId="16" r:id="rId2"/>
    <sheet name="10. melléklet" sheetId="17" r:id="rId3"/>
    <sheet name="11.melléklet" sheetId="18" r:id="rId4"/>
    <sheet name="12. melléklet" sheetId="12" r:id="rId5"/>
    <sheet name="13. melléklet" sheetId="11" r:id="rId6"/>
    <sheet name="14-15. melléklet" sheetId="10" r:id="rId7"/>
    <sheet name="16. melléklet" sheetId="19" r:id="rId8"/>
    <sheet name="17. melléklet" sheetId="13" r:id="rId9"/>
    <sheet name="18. melléklet" sheetId="22" r:id="rId10"/>
    <sheet name="19. melléklet" sheetId="23" r:id="rId11"/>
    <sheet name="20. melléklet" sheetId="24" r:id="rId12"/>
    <sheet name="Munka1" sheetId="25" r:id="rId13"/>
    <sheet name="Munka2" sheetId="26" r:id="rId14"/>
  </sheets>
  <definedNames>
    <definedName name="_xlnm.Print_Area" localSheetId="6">'14-15. melléklet'!$A$2:$B$60</definedName>
    <definedName name="_xlnm.Print_Area" localSheetId="8">'17. melléklet'!$A$3:$E$38</definedName>
    <definedName name="_xlnm.Print_Area" localSheetId="0">'1-9. melléklet'!$A$1:$B$117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49" i="22" l="1"/>
  <c r="N50" i="22" s="1"/>
  <c r="N31" i="22"/>
  <c r="N27" i="22"/>
  <c r="B25" i="22"/>
  <c r="N23" i="22"/>
  <c r="N20" i="22"/>
  <c r="N15" i="22"/>
  <c r="N13" i="22"/>
  <c r="N10" i="22"/>
  <c r="N7" i="22"/>
  <c r="N33" i="22"/>
  <c r="E35" i="13"/>
  <c r="C23" i="13"/>
  <c r="D12" i="16"/>
  <c r="D75" i="24" l="1"/>
  <c r="D88" i="24"/>
  <c r="D68" i="24"/>
  <c r="D34" i="24"/>
  <c r="D30" i="24"/>
  <c r="D28" i="24"/>
  <c r="D92" i="23"/>
  <c r="D37" i="23"/>
  <c r="D58" i="23"/>
  <c r="D47" i="23"/>
  <c r="D44" i="23"/>
  <c r="D24" i="23"/>
  <c r="B58" i="10"/>
  <c r="U141" i="11"/>
  <c r="U72" i="11"/>
  <c r="U78" i="11" s="1"/>
  <c r="T72" i="11"/>
  <c r="N72" i="11"/>
  <c r="V66" i="11"/>
  <c r="H57" i="11"/>
  <c r="E57" i="11"/>
  <c r="R49" i="11"/>
  <c r="F54" i="11"/>
  <c r="E56" i="11"/>
  <c r="E44" i="11"/>
  <c r="V8" i="11"/>
  <c r="E91" i="18"/>
  <c r="E37" i="18"/>
  <c r="E77" i="18"/>
  <c r="E71" i="18"/>
  <c r="E62" i="18"/>
  <c r="E59" i="18"/>
  <c r="E54" i="18"/>
  <c r="E44" i="18"/>
  <c r="E32" i="18"/>
  <c r="H150" i="17"/>
  <c r="H104" i="17"/>
  <c r="H113" i="17"/>
  <c r="H41" i="17"/>
  <c r="B382" i="1"/>
  <c r="B354" i="1"/>
  <c r="B351" i="1"/>
  <c r="B352" i="1" s="1"/>
  <c r="B347" i="1"/>
  <c r="B348" i="1" s="1"/>
  <c r="B344" i="1"/>
  <c r="B324" i="1"/>
  <c r="B313" i="1"/>
  <c r="B295" i="1"/>
  <c r="B320" i="1"/>
  <c r="B318" i="1"/>
  <c r="B306" i="1"/>
  <c r="B316" i="1" s="1"/>
  <c r="B300" i="1"/>
  <c r="B298" i="1"/>
  <c r="B292" i="1"/>
  <c r="B288" i="1"/>
  <c r="B263" i="1"/>
  <c r="B259" i="1"/>
  <c r="B257" i="1"/>
  <c r="B239" i="1"/>
  <c r="B265" i="1"/>
  <c r="B255" i="1"/>
  <c r="B249" i="1"/>
  <c r="B247" i="1"/>
  <c r="B244" i="1"/>
  <c r="B242" i="1"/>
  <c r="B216" i="1"/>
  <c r="B201" i="1"/>
  <c r="B301" i="1" l="1"/>
  <c r="B355" i="1"/>
  <c r="B261" i="1"/>
  <c r="B245" i="1"/>
  <c r="B266" i="1" s="1"/>
  <c r="B296" i="1"/>
  <c r="B322" i="1" s="1"/>
  <c r="B325" i="1" s="1"/>
  <c r="B250" i="1"/>
  <c r="B220" i="1"/>
  <c r="B214" i="1"/>
  <c r="B208" i="1"/>
  <c r="B206" i="1"/>
  <c r="B203" i="1"/>
  <c r="B204" i="1" s="1"/>
  <c r="B182" i="1"/>
  <c r="B178" i="1"/>
  <c r="B172" i="1"/>
  <c r="B170" i="1"/>
  <c r="B167" i="1"/>
  <c r="B165" i="1"/>
  <c r="B138" i="1"/>
  <c r="B125" i="1"/>
  <c r="B74" i="1"/>
  <c r="B29" i="1"/>
  <c r="B37" i="1"/>
  <c r="B115" i="1"/>
  <c r="B81" i="1"/>
  <c r="B88" i="1" s="1"/>
  <c r="B61" i="1"/>
  <c r="B46" i="1"/>
  <c r="B53" i="1" s="1"/>
  <c r="B173" i="1" l="1"/>
  <c r="B180" i="1" s="1"/>
  <c r="B183" i="1" s="1"/>
  <c r="B209" i="1"/>
  <c r="B109" i="1"/>
  <c r="B116" i="1" s="1"/>
  <c r="E23" i="13"/>
  <c r="B218" i="1" l="1"/>
  <c r="B221" i="1" s="1"/>
  <c r="B222" i="1" s="1"/>
  <c r="C50" i="22"/>
  <c r="D50" i="22"/>
  <c r="E50" i="22"/>
  <c r="G50" i="22"/>
  <c r="H50" i="22"/>
  <c r="I50" i="22"/>
  <c r="J50" i="22"/>
  <c r="L50" i="22"/>
  <c r="M50" i="22"/>
  <c r="B50" i="22"/>
  <c r="K41" i="22"/>
  <c r="K50" i="22" s="1"/>
  <c r="F41" i="22"/>
  <c r="F50" i="22" s="1"/>
  <c r="B29" i="13"/>
  <c r="B23" i="13"/>
  <c r="B13" i="13"/>
  <c r="B22" i="13" s="1"/>
  <c r="B21" i="13"/>
  <c r="B51" i="10"/>
  <c r="B45" i="10"/>
  <c r="H89" i="17"/>
  <c r="H95" i="17" s="1"/>
  <c r="H74" i="17"/>
  <c r="H59" i="17"/>
  <c r="H56" i="17"/>
  <c r="H51" i="17"/>
  <c r="H47" i="17"/>
  <c r="H34" i="17"/>
  <c r="H29" i="17"/>
  <c r="B35" i="13" l="1"/>
  <c r="B36" i="13" s="1"/>
  <c r="G44" i="11"/>
  <c r="H44" i="11"/>
  <c r="I44" i="11"/>
  <c r="J44" i="11"/>
  <c r="K44" i="11"/>
  <c r="L44" i="11"/>
  <c r="M44" i="11"/>
  <c r="N44" i="11"/>
  <c r="O44" i="11"/>
  <c r="P44" i="11"/>
  <c r="Q44" i="11"/>
  <c r="R44" i="11"/>
  <c r="S44" i="11"/>
  <c r="T44" i="11"/>
  <c r="U44" i="11"/>
  <c r="B282" i="1"/>
  <c r="B281" i="1"/>
  <c r="I72" i="11"/>
  <c r="B286" i="1" l="1"/>
  <c r="B143" i="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H31" i="11"/>
  <c r="I93" i="11"/>
  <c r="T93" i="11"/>
  <c r="U38" i="11"/>
  <c r="U27" i="11"/>
  <c r="U21" i="11"/>
  <c r="U26" i="11" s="1"/>
  <c r="U86" i="11"/>
  <c r="U93" i="11" s="1"/>
  <c r="T27" i="11"/>
  <c r="T110" i="11"/>
  <c r="S57" i="11"/>
  <c r="T57" i="11"/>
  <c r="U48" i="11" l="1"/>
  <c r="U94" i="11" s="1"/>
  <c r="U156" i="11" s="1"/>
  <c r="B19" i="16"/>
  <c r="E38" i="11"/>
  <c r="F38" i="11"/>
  <c r="G38" i="11"/>
  <c r="H38" i="11"/>
  <c r="I38" i="11"/>
  <c r="J38" i="11"/>
  <c r="K38" i="11"/>
  <c r="L38" i="11"/>
  <c r="M38" i="11"/>
  <c r="N57" i="11"/>
  <c r="R86" i="11"/>
  <c r="R57" i="11"/>
  <c r="H54" i="11"/>
  <c r="H49" i="11"/>
  <c r="I57" i="11"/>
  <c r="F72" i="11"/>
  <c r="F57" i="11"/>
  <c r="F49" i="11"/>
  <c r="F44" i="11"/>
  <c r="T38" i="11"/>
  <c r="S38" i="11"/>
  <c r="R38" i="11"/>
  <c r="N38" i="11"/>
  <c r="S27" i="11"/>
  <c r="R27" i="11"/>
  <c r="N27" i="11"/>
  <c r="I27" i="11"/>
  <c r="H27" i="11"/>
  <c r="F27" i="11"/>
  <c r="E27" i="11"/>
  <c r="B159" i="1" l="1"/>
  <c r="B342" i="1"/>
  <c r="V77" i="11" l="1"/>
  <c r="S72" i="11"/>
  <c r="R72" i="11"/>
  <c r="H72" i="11"/>
  <c r="V75" i="11"/>
  <c r="V74" i="11"/>
  <c r="V72" i="11" l="1"/>
  <c r="E9" i="12"/>
  <c r="E8" i="12"/>
  <c r="E7" i="12"/>
  <c r="D76" i="23"/>
  <c r="E10" i="12" l="1"/>
  <c r="D140" i="24"/>
  <c r="D131" i="24"/>
  <c r="D126" i="24"/>
  <c r="D118" i="24"/>
  <c r="D105" i="24"/>
  <c r="D95" i="24"/>
  <c r="D83" i="24"/>
  <c r="D80" i="24"/>
  <c r="D96" i="24" s="1"/>
  <c r="D58" i="24"/>
  <c r="D50" i="24"/>
  <c r="D24" i="24"/>
  <c r="D29" i="24" s="1"/>
  <c r="D90" i="23"/>
  <c r="D86" i="23"/>
  <c r="D91" i="23" s="1"/>
  <c r="D94" i="23" s="1"/>
  <c r="D82" i="23"/>
  <c r="D57" i="23"/>
  <c r="D41" i="23"/>
  <c r="D19" i="23"/>
  <c r="D29" i="23" s="1"/>
  <c r="E21" i="13"/>
  <c r="E13" i="13"/>
  <c r="C19" i="16"/>
  <c r="C25" i="22"/>
  <c r="D25" i="22"/>
  <c r="E25" i="22"/>
  <c r="F25" i="22"/>
  <c r="G25" i="22"/>
  <c r="H25" i="22"/>
  <c r="I25" i="22"/>
  <c r="J25" i="22"/>
  <c r="K25" i="22"/>
  <c r="L25" i="22"/>
  <c r="M25" i="22"/>
  <c r="N48" i="22"/>
  <c r="N46" i="22"/>
  <c r="N43" i="22"/>
  <c r="N41" i="22"/>
  <c r="N39" i="22"/>
  <c r="N37" i="22"/>
  <c r="N35" i="22"/>
  <c r="N17" i="22"/>
  <c r="C35" i="13"/>
  <c r="C21" i="13"/>
  <c r="C13" i="13"/>
  <c r="E6" i="19"/>
  <c r="E7" i="19"/>
  <c r="E5" i="19"/>
  <c r="D62" i="23" l="1"/>
  <c r="E22" i="13"/>
  <c r="E36" i="13" s="1"/>
  <c r="C22" i="13"/>
  <c r="C36" i="13" s="1"/>
  <c r="D141" i="24"/>
  <c r="N25" i="22"/>
  <c r="R48" i="11"/>
  <c r="V82" i="11"/>
  <c r="E78" i="11"/>
  <c r="E48" i="11"/>
  <c r="V64" i="11"/>
  <c r="V27" i="11"/>
  <c r="V154" i="11"/>
  <c r="V153" i="11"/>
  <c r="V152" i="11"/>
  <c r="V151" i="11"/>
  <c r="V150" i="11"/>
  <c r="V149" i="11"/>
  <c r="V148" i="11"/>
  <c r="V147" i="11"/>
  <c r="V145" i="11"/>
  <c r="V144" i="11"/>
  <c r="V143" i="11"/>
  <c r="V142" i="11"/>
  <c r="V140" i="11"/>
  <c r="V139" i="11"/>
  <c r="V138" i="11"/>
  <c r="V137" i="11"/>
  <c r="V136" i="11"/>
  <c r="V135" i="11"/>
  <c r="V134" i="11"/>
  <c r="V132" i="11"/>
  <c r="V131" i="11"/>
  <c r="V130" i="11"/>
  <c r="V129" i="11"/>
  <c r="V128" i="11"/>
  <c r="V127" i="11"/>
  <c r="V126" i="11"/>
  <c r="V125" i="11"/>
  <c r="V124" i="11"/>
  <c r="V123" i="11"/>
  <c r="V122" i="11"/>
  <c r="V121" i="11"/>
  <c r="V119" i="11"/>
  <c r="V118" i="11"/>
  <c r="V117" i="11"/>
  <c r="V116" i="11"/>
  <c r="V115" i="11"/>
  <c r="V114" i="11"/>
  <c r="V113" i="11"/>
  <c r="V112" i="11"/>
  <c r="V111" i="11"/>
  <c r="V110" i="11"/>
  <c r="V109" i="11"/>
  <c r="V108" i="11"/>
  <c r="V107" i="11"/>
  <c r="V106" i="11"/>
  <c r="V105" i="11"/>
  <c r="V104" i="11"/>
  <c r="V103" i="11"/>
  <c r="V102" i="11"/>
  <c r="V101" i="11"/>
  <c r="V100" i="11"/>
  <c r="V99" i="11"/>
  <c r="V98" i="11"/>
  <c r="V97" i="11"/>
  <c r="V96" i="11"/>
  <c r="V95" i="11"/>
  <c r="V92" i="11"/>
  <c r="V91" i="11"/>
  <c r="V90" i="11"/>
  <c r="V89" i="11"/>
  <c r="V88" i="11"/>
  <c r="V87" i="11"/>
  <c r="V86" i="11"/>
  <c r="V85" i="11"/>
  <c r="V84" i="11"/>
  <c r="V83" i="11"/>
  <c r="V80" i="11"/>
  <c r="V79" i="11"/>
  <c r="V76" i="11"/>
  <c r="V73" i="11"/>
  <c r="V71" i="11"/>
  <c r="V70" i="11"/>
  <c r="V69" i="11"/>
  <c r="V68" i="11"/>
  <c r="V67" i="11"/>
  <c r="V65" i="11"/>
  <c r="V63" i="11"/>
  <c r="V62" i="11"/>
  <c r="V61" i="11"/>
  <c r="V60" i="11"/>
  <c r="V59" i="11"/>
  <c r="V58" i="11"/>
  <c r="V57" i="11"/>
  <c r="V55" i="11"/>
  <c r="V54" i="11"/>
  <c r="V53" i="11"/>
  <c r="V52" i="11"/>
  <c r="V51" i="11"/>
  <c r="V50" i="11"/>
  <c r="V49" i="11"/>
  <c r="V47" i="11"/>
  <c r="V46" i="11"/>
  <c r="V45" i="11"/>
  <c r="V44" i="11"/>
  <c r="V43" i="11"/>
  <c r="V42" i="11"/>
  <c r="V41" i="11"/>
  <c r="V40" i="11"/>
  <c r="V39" i="11"/>
  <c r="V38" i="11"/>
  <c r="V37" i="11"/>
  <c r="V36" i="11"/>
  <c r="V35" i="11"/>
  <c r="V34" i="11"/>
  <c r="V33" i="11"/>
  <c r="V32" i="11"/>
  <c r="V31" i="11"/>
  <c r="V30" i="11"/>
  <c r="V29" i="11"/>
  <c r="V28" i="11"/>
  <c r="V24" i="11"/>
  <c r="V23" i="11"/>
  <c r="V22" i="11"/>
  <c r="V20" i="11"/>
  <c r="V19" i="11"/>
  <c r="V18" i="11"/>
  <c r="V17" i="11"/>
  <c r="V16" i="11"/>
  <c r="V15" i="11"/>
  <c r="V14" i="11"/>
  <c r="V13" i="11"/>
  <c r="V12" i="11"/>
  <c r="V11" i="11"/>
  <c r="V10" i="11"/>
  <c r="V9" i="11"/>
  <c r="V93" i="11" l="1"/>
  <c r="T155" i="11"/>
  <c r="S155" i="11"/>
  <c r="R155" i="11"/>
  <c r="N155" i="11"/>
  <c r="I155" i="11"/>
  <c r="T146" i="11"/>
  <c r="S146" i="11"/>
  <c r="R146" i="11"/>
  <c r="N146" i="11"/>
  <c r="I146" i="11"/>
  <c r="T141" i="11"/>
  <c r="S141" i="11"/>
  <c r="R141" i="11"/>
  <c r="N141" i="11"/>
  <c r="I141" i="11"/>
  <c r="T133" i="11"/>
  <c r="S133" i="11"/>
  <c r="R133" i="11"/>
  <c r="N133" i="11"/>
  <c r="I133" i="11"/>
  <c r="T120" i="11"/>
  <c r="S120" i="11"/>
  <c r="R120" i="11"/>
  <c r="N120" i="11"/>
  <c r="I120" i="11"/>
  <c r="S93" i="11"/>
  <c r="R93" i="11"/>
  <c r="N93" i="11"/>
  <c r="G94" i="11"/>
  <c r="F93" i="11"/>
  <c r="T81" i="11"/>
  <c r="S81" i="11"/>
  <c r="R81" i="11"/>
  <c r="N81" i="11"/>
  <c r="I81" i="11"/>
  <c r="T78" i="11"/>
  <c r="S78" i="11"/>
  <c r="R78" i="11"/>
  <c r="N78" i="11"/>
  <c r="I78" i="11"/>
  <c r="T56" i="11"/>
  <c r="S56" i="11"/>
  <c r="R56" i="11"/>
  <c r="N56" i="11"/>
  <c r="I56" i="11"/>
  <c r="T48" i="11"/>
  <c r="S48" i="11"/>
  <c r="N48" i="11"/>
  <c r="I48" i="11"/>
  <c r="T25" i="11"/>
  <c r="S25" i="11"/>
  <c r="R25" i="11"/>
  <c r="N25" i="11"/>
  <c r="I25" i="11"/>
  <c r="T21" i="11"/>
  <c r="S21" i="11"/>
  <c r="R21" i="11"/>
  <c r="N21" i="11"/>
  <c r="I21" i="11"/>
  <c r="F155" i="11"/>
  <c r="G155" i="11"/>
  <c r="H155" i="11"/>
  <c r="F146" i="11"/>
  <c r="G146" i="11"/>
  <c r="H146" i="11"/>
  <c r="F141" i="11"/>
  <c r="G141" i="11"/>
  <c r="H141" i="11"/>
  <c r="F133" i="11"/>
  <c r="G133" i="11"/>
  <c r="H133" i="11"/>
  <c r="F120" i="11"/>
  <c r="G120" i="11"/>
  <c r="H120" i="11"/>
  <c r="H56" i="11"/>
  <c r="F56" i="11"/>
  <c r="H81" i="11"/>
  <c r="F81" i="11"/>
  <c r="H78" i="11"/>
  <c r="F78" i="11"/>
  <c r="H48" i="11"/>
  <c r="F48" i="11"/>
  <c r="F25" i="11"/>
  <c r="H25" i="11"/>
  <c r="H21" i="11"/>
  <c r="F21" i="11"/>
  <c r="E93" i="11"/>
  <c r="E155" i="11"/>
  <c r="E146" i="11"/>
  <c r="E141" i="11"/>
  <c r="E133" i="11"/>
  <c r="E120" i="11"/>
  <c r="E81" i="11"/>
  <c r="E21" i="11"/>
  <c r="E25" i="11"/>
  <c r="T94" i="11" l="1"/>
  <c r="V25" i="11"/>
  <c r="V48" i="11"/>
  <c r="H94" i="11"/>
  <c r="F94" i="11"/>
  <c r="S26" i="11"/>
  <c r="V141" i="11"/>
  <c r="N26" i="11"/>
  <c r="I26" i="11"/>
  <c r="T26" i="11"/>
  <c r="R94" i="11"/>
  <c r="N94" i="11"/>
  <c r="V56" i="11"/>
  <c r="F26" i="11"/>
  <c r="H26" i="11"/>
  <c r="V146" i="11"/>
  <c r="V120" i="11"/>
  <c r="V155" i="11"/>
  <c r="V81" i="11"/>
  <c r="G156" i="11"/>
  <c r="V133" i="11"/>
  <c r="E94" i="11"/>
  <c r="V21" i="11"/>
  <c r="I94" i="11"/>
  <c r="S94" i="11"/>
  <c r="V78" i="11"/>
  <c r="R26" i="11"/>
  <c r="E26" i="11"/>
  <c r="S156" i="11" l="1"/>
  <c r="V94" i="11"/>
  <c r="E156" i="11"/>
  <c r="V26" i="11"/>
  <c r="N156" i="11"/>
  <c r="H156" i="11"/>
  <c r="I156" i="11"/>
  <c r="T156" i="11"/>
  <c r="R156" i="11"/>
  <c r="F156" i="11"/>
  <c r="B376" i="1"/>
  <c r="B8" i="19"/>
  <c r="C8" i="19"/>
  <c r="D8" i="19"/>
  <c r="E8" i="19"/>
  <c r="C10" i="12"/>
  <c r="B10" i="12"/>
  <c r="D8" i="16"/>
  <c r="D9" i="16"/>
  <c r="D10" i="16"/>
  <c r="D11" i="16"/>
  <c r="D13" i="16"/>
  <c r="D14" i="16"/>
  <c r="D15" i="16"/>
  <c r="D16" i="16"/>
  <c r="D17" i="16"/>
  <c r="B339" i="1"/>
  <c r="E142" i="18"/>
  <c r="E128" i="18"/>
  <c r="E120" i="18"/>
  <c r="E97" i="18"/>
  <c r="E86" i="18"/>
  <c r="E83" i="18"/>
  <c r="E61" i="18"/>
  <c r="E53" i="18"/>
  <c r="E30" i="18"/>
  <c r="E26" i="18"/>
  <c r="V156" i="11" l="1"/>
  <c r="D19" i="16"/>
  <c r="E31" i="18"/>
  <c r="E98" i="18"/>
  <c r="H148" i="17"/>
  <c r="H139" i="17"/>
  <c r="H134" i="17"/>
  <c r="H126" i="17"/>
  <c r="H84" i="17"/>
  <c r="H81" i="17"/>
  <c r="H58" i="17"/>
  <c r="H50" i="17"/>
  <c r="H27" i="17"/>
  <c r="H23" i="17"/>
  <c r="E143" i="18" l="1"/>
  <c r="H28" i="17"/>
  <c r="H96" i="17"/>
  <c r="B44" i="10"/>
  <c r="B26" i="10"/>
  <c r="B15" i="10"/>
  <c r="B383" i="1"/>
  <c r="B356" i="1"/>
  <c r="B237" i="1"/>
  <c r="B234" i="1"/>
  <c r="B163" i="1"/>
  <c r="B184" i="1" s="1"/>
  <c r="B267" i="1" l="1"/>
  <c r="H149" i="17"/>
  <c r="H153" i="17" s="1"/>
</calcChain>
</file>

<file path=xl/sharedStrings.xml><?xml version="1.0" encoding="utf-8"?>
<sst xmlns="http://schemas.openxmlformats.org/spreadsheetml/2006/main" count="1626" uniqueCount="737">
  <si>
    <t xml:space="preserve"> </t>
  </si>
  <si>
    <t>1.melléklet</t>
  </si>
  <si>
    <t>KIMUTATÁS</t>
  </si>
  <si>
    <t>KÖLTSÉGVETÉSI BEVÉTELEINEK ALAKULÁSÁRÓL (forintban)</t>
  </si>
  <si>
    <t>I.A HELYI ÖNKORMÁNYZATOK MŰKÖDÉSÉNEK ÁLTALÁNOS TÁMOGATÁSA</t>
  </si>
  <si>
    <t xml:space="preserve"> I. A HELYI ÖNKORMÁNYZATOK MŰKÖDÉSÉNEK ÁLTALÁNOS TÁMOGATÁSA</t>
  </si>
  <si>
    <t>I.1. a) Önkormányzati hivatal működésének támogatása - elismert hivatali létszám alapján</t>
  </si>
  <si>
    <t>I.1. a) - V. Önkormányzati hivatal működésének támogatása - beszámítás után</t>
  </si>
  <si>
    <t>I.1. b) Település-üzemeltetéshez kapcsolódó feladatellátás támogatása összesen</t>
  </si>
  <si>
    <t>I.1. b) - V. Támogatás összesen - beszámítás után</t>
  </si>
  <si>
    <t>I.1. ba) A zöldterület-gazdálkodással kapcsolatos feladatok ellátásának támogatása</t>
  </si>
  <si>
    <t>I.1. ba) - V. A zöldterület-gazdálkodással kapcsolatos feladatok ellátásának támogatása - beszámítás után</t>
  </si>
  <si>
    <t>I.1. bb) Közvilágítás fenntartásának támogatása</t>
  </si>
  <si>
    <t>I.1. bb) - V. Közvilágítás fenntartásának támogatása - beszámítás után</t>
  </si>
  <si>
    <t>I.1. bc) Köztemető fenntartással kapcsolatos feladatok támogatása</t>
  </si>
  <si>
    <t>I.1. bc) - V. Köztemető fenntartással kapcsolatos feladatok támogatása - beszámítás után</t>
  </si>
  <si>
    <t>I.1. bd) Közutak fenntartásának támogatása</t>
  </si>
  <si>
    <t>I.1. bd) - V. Közutak fenntartásának támogatása - beszámítás után</t>
  </si>
  <si>
    <t>I.1. c) Egyéb önkormányzati feladatok támogatása</t>
  </si>
  <si>
    <t xml:space="preserve">I.1. c) - V. Egyéb önkormányzati feladatok támogatása - beszámítás után </t>
  </si>
  <si>
    <t xml:space="preserve"> II. A TELEPÜLÉSI ÖNKORMÁNYZATOK EGYES KÖZNEVELÉSI ÉS GYERMEKÉTKEZTETÉSI FELADATAINAK TÁMOGATÁSA</t>
  </si>
  <si>
    <t>II.1. Óvodapedagógusok, és az óvodapedagógusok nevelő munkáját közvetlenül segítők bértámogatása</t>
  </si>
  <si>
    <t>II.1. (1) 1 óvodapedagógusok elismert létszáma</t>
  </si>
  <si>
    <t>II.1. (2) 1 óvodapedagógusok nevelő munkáját közvetlenül segítők száma a Köznev. tv. 2. melléklete szerint</t>
  </si>
  <si>
    <t>II.1. (1) 2 óvodapedagógusok elismert létszáma</t>
  </si>
  <si>
    <t xml:space="preserve">II.1. (3) 2 óvodapedagógusok elismert létszáma (pótlólagos összeg) </t>
  </si>
  <si>
    <t>II.1. (2) 2 óvodapedagógusok nevelő munkáját közvetlenül segítők száma a Köznev. tv. 2. melléklete szerint</t>
  </si>
  <si>
    <t>II.2. Óvodaműködtetési támogatás</t>
  </si>
  <si>
    <t xml:space="preserve"> III. A TELEPÜLÉSI ÖNKORMÁNYZATOK SZOCIÁLIS ÉS GYERMEKJÓLÉTI FELADATAINAK TÁMOGATÁSA</t>
  </si>
  <si>
    <t>III.2. Települési önkormányzatok szociális feladatainak egyéb támogatása</t>
  </si>
  <si>
    <t xml:space="preserve">III.3. Egyes szociális és gyermekjóléti feladatok támogatása </t>
  </si>
  <si>
    <t>III.5. a) A finanszírozás szempontjából elismert dolgozók bértámogatása</t>
  </si>
  <si>
    <t>III.5. b) Gyermekétkeztetés üzemeltetési támogatása</t>
  </si>
  <si>
    <t>III.6       A rászoruló gyermekek szünidei étkeztetésének támogatása</t>
  </si>
  <si>
    <t xml:space="preserve">I.-III. jogcím összesen </t>
  </si>
  <si>
    <t xml:space="preserve">IV. Települési önkormányzatok kulturális feladatainak támogatása </t>
  </si>
  <si>
    <t>1. TB pénzügyi alapjaiból kapott működési célú támogatásértékű  bevétel összesen</t>
  </si>
  <si>
    <t>2. Támogatás értékű működési bevétel (MVH-tól kapott) összesen</t>
  </si>
  <si>
    <t>3.  Önkormányzat által szervezett közfoglalkoztatás támogatása összesen</t>
  </si>
  <si>
    <t>4. Felhalmozási célú támogatás értékű bevétel összesen</t>
  </si>
  <si>
    <t xml:space="preserve">5. Működési célú támogatásértékű bevétel önkormányzattól </t>
  </si>
  <si>
    <t>VI. Működési és felhalmozási célú támogatásértékű bevételek összesen</t>
  </si>
  <si>
    <t>1.1. Helyi adók</t>
  </si>
  <si>
    <t>Helyi iparűzési adó</t>
  </si>
  <si>
    <t>Építményadó</t>
  </si>
  <si>
    <t xml:space="preserve">Magánszemélyek kommunális adója </t>
  </si>
  <si>
    <t>1.2. Átengedett központi adók</t>
  </si>
  <si>
    <t xml:space="preserve">Gépjárműadó </t>
  </si>
  <si>
    <t>1.3. Bírságok, pótlékok és egyéb sajátos bevételek</t>
  </si>
  <si>
    <t>VII. Adók, illetékek, járulékok, hozzájárulások, bírságok, díjak, és más fizetési kötelezettségek és bevételek összesen</t>
  </si>
  <si>
    <t>VIII. INTÉZMÉNYI MŰKÖDÉSI BEVÉTEL</t>
  </si>
  <si>
    <t>Nyújtott szolgáltatások ellenértéke</t>
  </si>
  <si>
    <t xml:space="preserve">hulladékszállítás </t>
  </si>
  <si>
    <t>Bérleti díj bevételek</t>
  </si>
  <si>
    <t xml:space="preserve">Bérleti díj (lakóingatlan bérbeadásából származó) </t>
  </si>
  <si>
    <t xml:space="preserve">Bérleti díj (nem lakóingatlan bérbeadásából származó) </t>
  </si>
  <si>
    <t>Közvetített szolgáltatások ellenértéke</t>
  </si>
  <si>
    <t xml:space="preserve">Általános forgalmi adó bevételek </t>
  </si>
  <si>
    <t>Hozam és kamatbevételek</t>
  </si>
  <si>
    <t>Egyéb bevétel</t>
  </si>
  <si>
    <t>VIII. Intézményi működési bevételek összesen</t>
  </si>
  <si>
    <t>IX. FELHALMOZÁSI BEVÉTELEK</t>
  </si>
  <si>
    <t>1. Tárgyi eszközök és immateriális javak értékesítése</t>
  </si>
  <si>
    <t>2. Pénzügyi befektetések bevétele</t>
  </si>
  <si>
    <t>IX. Felhalmozási bevételek összesen</t>
  </si>
  <si>
    <t>X. MŰKÖDÉSI ÉS A FELHAMOZÁSI CÉLÚ ÁTVETT PÉNZESZKÖZ ÁLLAMHÁZTARTÁSON KÍVÜLRŐL</t>
  </si>
  <si>
    <t>1. Áht-n kívülről származó működési célú átvett pénzeszköz</t>
  </si>
  <si>
    <t>2. Áht-n kívülről származó felhalmozási célú átvett pénzeszköz</t>
  </si>
  <si>
    <t>X. Működési és a felhalmozási célú átvett pénzeszköz összesen</t>
  </si>
  <si>
    <t>XI. ELŐZŐ ÉVI MŰKÖDÉSI ÉS FELHALMOZÁSI CÉLÚ MARADVÁNY ÁTVÉTELE</t>
  </si>
  <si>
    <t>1. Előző évi működési célú maradvány átvétele</t>
  </si>
  <si>
    <t>2. Előző évi felhalmozási célú maradvány átvétele</t>
  </si>
  <si>
    <t>XI.Előző évi működési és felhalmozási célú maradvány átvétele összesen</t>
  </si>
  <si>
    <t>KÖLTSÉGVETÉSI BEVÉTELEK ÖSSZESEN (I+II+III+IV+V+VI+VII+VIII+IX+X+XI)</t>
  </si>
  <si>
    <t xml:space="preserve">1. Előző évi előirányzat-maradvány, pénzmaradvány működési </t>
  </si>
  <si>
    <t xml:space="preserve">2. Előző évi előirányzat-maradvány, pénzmaradvány felhalmozási </t>
  </si>
  <si>
    <t>XII.FINANSZÍROZÁSI BEVÉTELEK ÖSSZESEN</t>
  </si>
  <si>
    <t>BEVÉTELEK MINDÖSSZESEN</t>
  </si>
  <si>
    <t>2. melléklet</t>
  </si>
  <si>
    <t>Kötelező feladatok</t>
  </si>
  <si>
    <t>Víztermelés,-kezelés, -ellátás</t>
  </si>
  <si>
    <t>Közvilágítás</t>
  </si>
  <si>
    <t xml:space="preserve">Önkormányzati jogalkotás </t>
  </si>
  <si>
    <t>Könyvtár</t>
  </si>
  <si>
    <t>Védőnő</t>
  </si>
  <si>
    <t>Községgazdálkodás</t>
  </si>
  <si>
    <t>Köztemető fenntartás</t>
  </si>
  <si>
    <t>Közfoglalkoztatás</t>
  </si>
  <si>
    <t>Átadott pénzeszköz</t>
  </si>
  <si>
    <t xml:space="preserve">Önként vállalt feladatok </t>
  </si>
  <si>
    <t>Önkormányzati fejlesztések</t>
  </si>
  <si>
    <t>Tartalék</t>
  </si>
  <si>
    <t xml:space="preserve">Állami, államigazgatási feladatok </t>
  </si>
  <si>
    <t>MINDÖSSZESEN</t>
  </si>
  <si>
    <t>3. melléklet</t>
  </si>
  <si>
    <t>Polgármester alapilletmény</t>
  </si>
  <si>
    <t>Polgármester költségátalány</t>
  </si>
  <si>
    <t>Cafeteria</t>
  </si>
  <si>
    <t>Képviselők tiszteletdíja</t>
  </si>
  <si>
    <t>Személyi juttatások</t>
  </si>
  <si>
    <t xml:space="preserve">Szociális hozzájárulási adó </t>
  </si>
  <si>
    <t>EHO</t>
  </si>
  <si>
    <t>Munkáltató által fizetett SZJA</t>
  </si>
  <si>
    <t>Munkaadókat terhelő járulékok és szociális hozzájárulási adó</t>
  </si>
  <si>
    <t xml:space="preserve">Dologi kiadások </t>
  </si>
  <si>
    <t>Összesen</t>
  </si>
  <si>
    <t xml:space="preserve">KIMUTATÁS                         </t>
  </si>
  <si>
    <t>4.melléklet</t>
  </si>
  <si>
    <t>Megbízási díj</t>
  </si>
  <si>
    <t>Személyi juttatások összesen</t>
  </si>
  <si>
    <t>Szociális hozzájárulás adó</t>
  </si>
  <si>
    <t>Munkaadót terhelő járulékok összesen</t>
  </si>
  <si>
    <t>Dologi kiadások</t>
  </si>
  <si>
    <t>irodaszer, nyomtatvány</t>
  </si>
  <si>
    <t>Internet</t>
  </si>
  <si>
    <t>Reprezentáció</t>
  </si>
  <si>
    <t>Mindösszesen</t>
  </si>
  <si>
    <t>- alapilletmény</t>
  </si>
  <si>
    <r>
      <t xml:space="preserve">- </t>
    </r>
    <r>
      <rPr>
        <sz val="12"/>
        <color theme="1"/>
        <rFont val="Times New Roman"/>
        <family val="1"/>
        <charset val="238"/>
      </rPr>
      <t>közlekedési költségtérítés</t>
    </r>
  </si>
  <si>
    <t>-cafeteria</t>
  </si>
  <si>
    <t>Munkaadót terhelő járulékok</t>
  </si>
  <si>
    <t>gyógyszer</t>
  </si>
  <si>
    <t>vegyszer</t>
  </si>
  <si>
    <t>számítógépes rendszer üzemeltetése</t>
  </si>
  <si>
    <t>telefondíj</t>
  </si>
  <si>
    <t>egyéb szolgáltatások</t>
  </si>
  <si>
    <t>biztosítási díj</t>
  </si>
  <si>
    <t>tagdíj</t>
  </si>
  <si>
    <t>6. melléklet</t>
  </si>
  <si>
    <t>egyéb külső személyi juttatások</t>
  </si>
  <si>
    <t>Kifizetői SZJA</t>
  </si>
  <si>
    <t>hajtó- és kenőanyag</t>
  </si>
  <si>
    <t>karbantartási anyag</t>
  </si>
  <si>
    <t>tisztítószer</t>
  </si>
  <si>
    <t>egyéb árubeszerzés</t>
  </si>
  <si>
    <t>villamos energia</t>
  </si>
  <si>
    <t>postai díjak</t>
  </si>
  <si>
    <t>szállítási költség</t>
  </si>
  <si>
    <t xml:space="preserve">pénzügyi szolgáltatások kiadásai </t>
  </si>
  <si>
    <t>7. melléklet</t>
  </si>
  <si>
    <t>Munkaadói járulékok összesen</t>
  </si>
  <si>
    <t>8. melléklet</t>
  </si>
  <si>
    <t>Állami</t>
  </si>
  <si>
    <t>Saját</t>
  </si>
  <si>
    <t>Eredeti előirányzat</t>
  </si>
  <si>
    <t>Bursa Hungarica</t>
  </si>
  <si>
    <t>Térítési díj átvállalás</t>
  </si>
  <si>
    <t>Lakhatási támogatás</t>
  </si>
  <si>
    <t>Rendkívüli, átmeneti támogatás</t>
  </si>
  <si>
    <t>Karácsonyi támogatás</t>
  </si>
  <si>
    <t>9. melléklet</t>
  </si>
  <si>
    <t>Önként vállalt összesen</t>
  </si>
  <si>
    <t xml:space="preserve">Kötelező összesen </t>
  </si>
  <si>
    <t>Sor-</t>
  </si>
  <si>
    <t>szám</t>
  </si>
  <si>
    <t>Rovat megnevezése</t>
  </si>
  <si>
    <t>Rovat</t>
  </si>
  <si>
    <t>száma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</si>
  <si>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</si>
  <si>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</si>
  <si>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</si>
  <si>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</si>
  <si>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</si>
  <si>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</si>
  <si>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</si>
  <si>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</si>
  <si>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</si>
  <si>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</si>
  <si>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</si>
  <si>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</si>
  <si>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</si>
  <si>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</si>
  <si>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</si>
  <si>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</si>
  <si>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</si>
  <si>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</si>
  <si>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</si>
  <si>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</si>
  <si>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</si>
  <si>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</si>
  <si>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</si>
  <si>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</si>
  <si>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</si>
  <si>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</si>
  <si>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>Foglalkoztatottak személyi juttatásai (=01+…+13)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</si>
  <si>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</si>
  <si>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</si>
  <si>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</si>
  <si>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</si>
  <si>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</si>
  <si>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</si>
  <si>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</si>
  <si>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Külső személyi juttatások (=15+16+17)</t>
  </si>
  <si>
    <t>K12</t>
  </si>
  <si>
    <t>Személyi juttatások (=14+18)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</si>
  <si>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</si>
  <si>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</si>
  <si>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</si>
  <si>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</si>
  <si>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</si>
  <si>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könyv</t>
  </si>
  <si>
    <t>folyóirat</t>
  </si>
  <si>
    <t xml:space="preserve">egyéb információhordozó </t>
  </si>
  <si>
    <t>szakmai feladatokhoz tartozó kis értékű tárgyi eszközök</t>
  </si>
  <si>
    <t>Üzemeltetési anyagok beszerzése</t>
  </si>
  <si>
    <t>K312</t>
  </si>
  <si>
    <t>élelmiszer</t>
  </si>
  <si>
    <t xml:space="preserve">munka- és védőruha </t>
  </si>
  <si>
    <t xml:space="preserve">nem szakmai feladatokhoz tartozó kis értékű tárgyi eszköz </t>
  </si>
  <si>
    <t>Árubeszerzés</t>
  </si>
  <si>
    <t>K313</t>
  </si>
  <si>
    <t>Készletbeszerzés (=21+22+23)</t>
  </si>
  <si>
    <t>K31</t>
  </si>
  <si>
    <t>Informatikai szolgáltatások igénybevétele</t>
  </si>
  <si>
    <t>K321</t>
  </si>
  <si>
    <t>web-es szolgáltatások</t>
  </si>
  <si>
    <t xml:space="preserve">internet </t>
  </si>
  <si>
    <t>számítógépes oktatás</t>
  </si>
  <si>
    <t>Egyéb kommunikációs szolgáltatások</t>
  </si>
  <si>
    <t>K322</t>
  </si>
  <si>
    <t>Kommunikációs szolgáltatások (=25+26)</t>
  </si>
  <si>
    <t>K32</t>
  </si>
  <si>
    <t>Közüzemi díjak</t>
  </si>
  <si>
    <t>K331</t>
  </si>
  <si>
    <t xml:space="preserve">gáz </t>
  </si>
  <si>
    <t>víz és csatornadíj</t>
  </si>
  <si>
    <t xml:space="preserve">szilárd hulladék 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</si>
  <si>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</si>
  <si>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</si>
  <si>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</si>
  <si>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</si>
  <si>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</si>
  <si>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</si>
  <si>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</si>
  <si>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</si>
  <si>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</si>
  <si>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</si>
  <si>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foglalkozás eü. vizsgálat</t>
  </si>
  <si>
    <t xml:space="preserve">tűzvédelem, munkavédelem  </t>
  </si>
  <si>
    <t>továbbképzés</t>
  </si>
  <si>
    <t xml:space="preserve">ügyvédi munkadíj, közjegyző díja </t>
  </si>
  <si>
    <t>közbeszerzés</t>
  </si>
  <si>
    <t>Egyéb szolgáltatások</t>
  </si>
  <si>
    <t>K337</t>
  </si>
  <si>
    <t>biztosítási díjak</t>
  </si>
  <si>
    <t>Szolgáltatási kiadások (=28+…+34)</t>
  </si>
  <si>
    <t>K33</t>
  </si>
  <si>
    <t>Kiküldetések kiadásai</t>
  </si>
  <si>
    <t>K341</t>
  </si>
  <si>
    <t>Reklám- és propagandakiadások</t>
  </si>
  <si>
    <t>K342</t>
  </si>
  <si>
    <t>Kiküldetések, reklám- és propagandakiadások (=36+37)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</si>
  <si>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</si>
  <si>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</si>
  <si>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</si>
  <si>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</si>
  <si>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</si>
  <si>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</si>
  <si>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</si>
  <si>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</si>
  <si>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</si>
  <si>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</si>
  <si>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</si>
  <si>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>működési bevétel visszafizetése</t>
  </si>
  <si>
    <t>e-útdíj, autópálya matrica</t>
  </si>
  <si>
    <t>műszaki vizsgáztatás költsége</t>
  </si>
  <si>
    <t>Különféle befizetések és egyéb dologi kiadások (=39+…+43)</t>
  </si>
  <si>
    <t>K35</t>
  </si>
  <si>
    <t>Dologi kiadások (=24+27+35+38+44)</t>
  </si>
  <si>
    <t>K3</t>
  </si>
  <si>
    <t>Társadalombiztosítási ellátások</t>
  </si>
  <si>
    <t>K41</t>
  </si>
  <si>
    <t>Családi támogatások</t>
  </si>
  <si>
    <t>K42</t>
  </si>
  <si>
    <t>rendszeres gyermekvédelmi kedvezményben részesülők pénzbeli támogatása</t>
  </si>
  <si>
    <t>Pénzbeli kárpótlások, kártérítések</t>
  </si>
  <si>
    <t>K43</t>
  </si>
  <si>
    <t>Betegséggel kapcsolatos (nem társadalombiztosítási) ellátások</t>
  </si>
  <si>
    <t>K44</t>
  </si>
  <si>
    <t>méltányossági közgyógyellátás</t>
  </si>
  <si>
    <t>Foglalkoztatással, munkanélküliséggel kapcsolatos ellátások</t>
  </si>
  <si>
    <t>K45</t>
  </si>
  <si>
    <t>foglalkoztatást helyettesítő támogatás</t>
  </si>
  <si>
    <t>Lakhatással kapcsolatos ellátások</t>
  </si>
  <si>
    <t>K46</t>
  </si>
  <si>
    <t>lakásfenntartási támogatás</t>
  </si>
  <si>
    <t>Intézményi ellátottak pénzbeli juttatásai</t>
  </si>
  <si>
    <t>K47</t>
  </si>
  <si>
    <t>Egyéb nem intézményi ellátások</t>
  </si>
  <si>
    <t>K48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</si>
  <si>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</si>
  <si>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</si>
  <si>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</si>
  <si>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</si>
  <si>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</si>
  <si>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</si>
  <si>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</si>
  <si>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</si>
  <si>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</si>
  <si>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</si>
  <si>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</si>
  <si>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</si>
  <si>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</si>
  <si>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</si>
  <si>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</si>
  <si>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</si>
  <si>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</si>
  <si>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</si>
  <si>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</si>
  <si>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</si>
  <si>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</si>
  <si>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</si>
  <si>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</si>
  <si>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</si>
  <si>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</si>
  <si>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Egyéb működési célú kiadások (=55+…+66)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</si>
  <si>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</si>
  <si>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</si>
  <si>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</si>
  <si>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</si>
  <si>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</si>
  <si>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</si>
  <si>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</si>
  <si>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</si>
  <si>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</si>
  <si>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</si>
  <si>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</si>
  <si>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</si>
  <si>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</si>
  <si>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</si>
  <si>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</si>
  <si>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</si>
  <si>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</si>
  <si>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</si>
  <si>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</si>
  <si>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</si>
  <si>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</si>
  <si>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</si>
  <si>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</si>
  <si>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</si>
  <si>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</si>
  <si>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(=76+..+79)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</si>
  <si>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</si>
  <si>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</si>
  <si>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</si>
  <si>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</si>
  <si>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</si>
  <si>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</si>
  <si>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</si>
  <si>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</si>
  <si>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</si>
  <si>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</si>
  <si>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</si>
  <si>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</si>
  <si>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</si>
  <si>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</si>
  <si>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</si>
  <si>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</si>
  <si>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</si>
  <si>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Egyéb felhalmozási célú kiadások (=81+…+88)</t>
  </si>
  <si>
    <t>K8</t>
  </si>
  <si>
    <t>Költségvetési kiadások (=19+20+45+54+67+75+80+89)</t>
  </si>
  <si>
    <t>K1-K8</t>
  </si>
  <si>
    <t>Eredeti</t>
  </si>
  <si>
    <t>munkáltató által fizetett Szja</t>
  </si>
  <si>
    <t>Ellátottak pénzbeli juttatásai (=46+..+53)</t>
  </si>
  <si>
    <t xml:space="preserve">12. melléklet </t>
  </si>
  <si>
    <t>Engedélyezett létszám (fő)</t>
  </si>
  <si>
    <t>Költségvetési szervek megnevezése</t>
  </si>
  <si>
    <t>Létszám</t>
  </si>
  <si>
    <t>Közfoglalkoztatottak száma</t>
  </si>
  <si>
    <t>Összes létszám</t>
  </si>
  <si>
    <t>13. melléklet</t>
  </si>
  <si>
    <t xml:space="preserve">Összesen </t>
  </si>
  <si>
    <t>Szja</t>
  </si>
  <si>
    <t xml:space="preserve">egyéb </t>
  </si>
  <si>
    <t>alapfokú oktatásban részesülők ellátásai</t>
  </si>
  <si>
    <t xml:space="preserve">középfokú oktatásban részesülők ellátásai </t>
  </si>
  <si>
    <t xml:space="preserve">felsőfokú oktatásban részesülők ellátásai </t>
  </si>
  <si>
    <t xml:space="preserve">14. melléklet </t>
  </si>
  <si>
    <t>A helyi önkormányzatok általános működésének és ágazati feladatainak támogatása</t>
  </si>
  <si>
    <t>Működési és felhalmozási célú támogatás államháztartáson belülről</t>
  </si>
  <si>
    <t>állami támogatás</t>
  </si>
  <si>
    <t>önkormányzati hozzájárulás</t>
  </si>
  <si>
    <t>Közhatalmi bevétel</t>
  </si>
  <si>
    <t>Intézményi működési bevétel</t>
  </si>
  <si>
    <t xml:space="preserve">Tárgyi eszközök és immateriális javak értékesítéséből származó felhalmozási bevétel </t>
  </si>
  <si>
    <t>Működési és felhalmozási célú átvett pénzeszköz államháztartáson kívülről</t>
  </si>
  <si>
    <t>Előző évi előirányzat maradvány, pénzmaradvány</t>
  </si>
  <si>
    <t>Bevételek összesen</t>
  </si>
  <si>
    <t>Működési költségvetés</t>
  </si>
  <si>
    <t>Ellátottak pénzbeli juttatása</t>
  </si>
  <si>
    <t>Egyéb működési célú kiadások</t>
  </si>
  <si>
    <t>Felhalmozási költségvetés</t>
  </si>
  <si>
    <t>Beruházások</t>
  </si>
  <si>
    <t>Felújítások</t>
  </si>
  <si>
    <t>Egyéb felhalmozási kiadások</t>
  </si>
  <si>
    <t>Kiadások összesen</t>
  </si>
  <si>
    <t xml:space="preserve">15. melléklet </t>
  </si>
  <si>
    <t xml:space="preserve">Működési költségvetés előirányzat csoport </t>
  </si>
  <si>
    <t>Felhalmozási költségvetés előirányzat csoport</t>
  </si>
  <si>
    <t>ebből EU forrásból származó</t>
  </si>
  <si>
    <t xml:space="preserve">16. melléklet </t>
  </si>
  <si>
    <t>Kiadások kötelező, önként vállalt és állami, államigazgatási feladatonkénti bontásban</t>
  </si>
  <si>
    <t>Önként vállalt</t>
  </si>
  <si>
    <t xml:space="preserve">17. melléklet </t>
  </si>
  <si>
    <t>A helyi önkormányzat kiadásai és bevételei mérlegszerűen</t>
  </si>
  <si>
    <t>Működési bevételek összesen</t>
  </si>
  <si>
    <t>Felhalmozási bevételek összesen</t>
  </si>
  <si>
    <t>BEVÉTELEK ÖSSZESEN</t>
  </si>
  <si>
    <t xml:space="preserve">Működési kiadások költségvetés előirányzat csoport </t>
  </si>
  <si>
    <t>Felhalmozási kiadások költségvetés előirányzat csoport</t>
  </si>
  <si>
    <t>KIADÁSOK ÖSSZESEN</t>
  </si>
  <si>
    <t>EGYENLEG HIÁNY/TÖBBLET</t>
  </si>
  <si>
    <t>18. melléklet</t>
  </si>
  <si>
    <t>Kötelező</t>
  </si>
  <si>
    <t xml:space="preserve">Állami, államigazgatási </t>
  </si>
  <si>
    <t xml:space="preserve">                                              KIADÁSOK</t>
  </si>
  <si>
    <t>EI</t>
  </si>
  <si>
    <t>1.</t>
  </si>
  <si>
    <t>2.</t>
  </si>
  <si>
    <t>3.</t>
  </si>
  <si>
    <t>4.</t>
  </si>
  <si>
    <t>Táppénz hozzájárulás</t>
  </si>
  <si>
    <t>szemétszállítási díjak</t>
  </si>
  <si>
    <t>tagdíjak</t>
  </si>
  <si>
    <t>Egyéb, az önk rend. megállapított ellátások</t>
  </si>
  <si>
    <t>Települési támogatás</t>
  </si>
  <si>
    <t>Finanszírozási kiadások</t>
  </si>
  <si>
    <t>K9</t>
  </si>
  <si>
    <t>Irányítószervi támogatás folyósítása</t>
  </si>
  <si>
    <t>K915</t>
  </si>
  <si>
    <t>Államháztartáson belüli megelőlegezések visszafizetése</t>
  </si>
  <si>
    <t>K1-K9</t>
  </si>
  <si>
    <t xml:space="preserve">Eperjeskei Kastélykert Óvoda </t>
  </si>
  <si>
    <t>Kifizető SZJA</t>
  </si>
  <si>
    <t>11. melléklet</t>
  </si>
  <si>
    <t xml:space="preserve">Eperjeske  Község Önkormányzat </t>
  </si>
  <si>
    <t>I.I. d Lakott külterületekkel kapcsolatos feladatok</t>
  </si>
  <si>
    <t>I.I. d Lakott külterületekkel kapcsolatos feladatok beszámítás után</t>
  </si>
  <si>
    <t>I. 6 Polgármesteri illetmény támogatása</t>
  </si>
  <si>
    <t xml:space="preserve">II.2. (1) 1 Óvoda napi nyitvatartási ideje eléri a nyolc órát </t>
  </si>
  <si>
    <t xml:space="preserve">II.2. (1) 2 Óvoda napi nyitvatartási ideje eléri a nyolc órát </t>
  </si>
  <si>
    <t>I.-IV.A HELYI ÖNKORMÁNYZATOK ÁLTALÁNOS MŰKÖDÉSÉNEK ÉS ÁGAZATI FELADATAINAK TÁMOGATÁSA ÖSSZESEN</t>
  </si>
  <si>
    <t>IV.1. Települési önkormányzatok nyilvános könyvtári és közművelődési feladatainak támogatása</t>
  </si>
  <si>
    <t>IV.1. dTelepülési önkormányzatok nyilvános könyvtári és közművelődési feladatainak támogatása</t>
  </si>
  <si>
    <t>az önkormányzati jogalkotás (11130) kiadásairól (forintban)</t>
  </si>
  <si>
    <t xml:space="preserve">Eperjeskei Polgárőr Egyesület </t>
  </si>
  <si>
    <t>Eperjeskei Református Egyházközség</t>
  </si>
  <si>
    <t>Római Katolikus Egyházközség</t>
  </si>
  <si>
    <t>Nyugdíjas Klub</t>
  </si>
  <si>
    <t>Sport egyesület</t>
  </si>
  <si>
    <t>Eperjeskei Közös Önkormányzati Hivatal</t>
  </si>
  <si>
    <t>Önkormányzati hivatal működési támogatás átadás Tiszamogyorósnak</t>
  </si>
  <si>
    <t>Önkormányzati hivatal működési támogatás átadás Benknek</t>
  </si>
  <si>
    <t>Temetési támogatás</t>
  </si>
  <si>
    <t>Eperjeske Község Önkormányzata</t>
  </si>
  <si>
    <t>Eperjeskei Kastélykert Óvoda</t>
  </si>
  <si>
    <t>Eperjeskei Kastélykert  Óvoda</t>
  </si>
  <si>
    <t>Egyéb</t>
  </si>
  <si>
    <t>Önkorm. Jogalkotás (11130)</t>
  </si>
  <si>
    <t>Könyvtár (82044)</t>
  </si>
  <si>
    <t>Védőnő (74031)</t>
  </si>
  <si>
    <t>Közvilá-gítás (64010)</t>
  </si>
  <si>
    <t>Községgaz-dálkodás (66020)</t>
  </si>
  <si>
    <t>Köztemető (13320)</t>
  </si>
  <si>
    <t>Megnevezés</t>
  </si>
  <si>
    <t>Január</t>
  </si>
  <si>
    <t>Február</t>
  </si>
  <si>
    <t>Március</t>
  </si>
  <si>
    <t>Április</t>
  </si>
  <si>
    <t>Május</t>
  </si>
  <si>
    <t xml:space="preserve">Június </t>
  </si>
  <si>
    <t>Július</t>
  </si>
  <si>
    <t>Augusztus</t>
  </si>
  <si>
    <t>Szeptember</t>
  </si>
  <si>
    <t>Október</t>
  </si>
  <si>
    <t xml:space="preserve">November </t>
  </si>
  <si>
    <t>December</t>
  </si>
  <si>
    <t>BEVÉTELEK</t>
  </si>
  <si>
    <t>Bevételek öszesen</t>
  </si>
  <si>
    <t xml:space="preserve">            </t>
  </si>
  <si>
    <t>KIADÁSOK</t>
  </si>
  <si>
    <t>Ellátottak pénzbeli juttatásai</t>
  </si>
  <si>
    <t>ágazati feladatainak támogatása</t>
  </si>
  <si>
    <t>államháztartáson belülről</t>
  </si>
  <si>
    <t>Közhatalmi  bevétel</t>
  </si>
  <si>
    <t>felhalm bevétel</t>
  </si>
  <si>
    <t>Működési és felhalmozási célú átvett</t>
  </si>
  <si>
    <t>pénzeszköz áht-on kívűlről</t>
  </si>
  <si>
    <t>Munkaadókat terhelő járulékok és SZOC.HO</t>
  </si>
  <si>
    <t>Tárgyi eszközök és immat. javak ért. származó</t>
  </si>
  <si>
    <t>Működési költségvetés előirányzat csoport</t>
  </si>
  <si>
    <t>Zöldterület (66010)</t>
  </si>
  <si>
    <t xml:space="preserve">gázdíj </t>
  </si>
  <si>
    <t>Zöldterület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</si>
  <si>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</si>
  <si>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</si>
  <si>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</si>
  <si>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</si>
  <si>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</si>
  <si>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</si>
  <si>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</si>
  <si>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</si>
  <si>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</si>
  <si>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</si>
  <si>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 xml:space="preserve"> -      </t>
  </si>
  <si>
    <t>Helyi önkormányzatok kiegészítő támogatásai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</si>
  <si>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</si>
  <si>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</si>
  <si>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</si>
  <si>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</si>
  <si>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</si>
  <si>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</si>
  <si>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</si>
  <si>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</si>
  <si>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</si>
  <si>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</si>
  <si>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</si>
  <si>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</si>
  <si>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</si>
  <si>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Nemzeti Foglalkoztatási Alap</t>
  </si>
  <si>
    <t xml:space="preserve">Tám. fejezeti kez-ből (gyvt) </t>
  </si>
  <si>
    <t>Nemzeti Egészségbiztosítási Alapkezelő</t>
  </si>
  <si>
    <t>Működési célú támogatás önkormányzattól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</si>
  <si>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</si>
  <si>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</si>
  <si>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</si>
  <si>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</si>
  <si>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</si>
  <si>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</si>
  <si>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</si>
  <si>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</si>
  <si>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</si>
  <si>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</si>
  <si>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</si>
  <si>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</si>
  <si>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 kp-i költségvetési szervtől </t>
  </si>
  <si>
    <t xml:space="preserve">Felhalmozási célú támogatás EU-tól </t>
  </si>
  <si>
    <t>Felhalmozási célú támogatások államháztartáson belülről (=14+…+18)</t>
  </si>
  <si>
    <t>B2</t>
  </si>
  <si>
    <t>Magánszemélyek jövedelemadói</t>
  </si>
  <si>
    <t>B311</t>
  </si>
  <si>
    <t xml:space="preserve">termőföld bérbeadásából származó jövedelem utáni személyi jövedelemadó 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</si>
  <si>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</si>
  <si>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</si>
  <si>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</si>
  <si>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</si>
  <si>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</si>
  <si>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</si>
  <si>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</si>
  <si>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</si>
  <si>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típusú adók </t>
  </si>
  <si>
    <t>B34</t>
  </si>
  <si>
    <t xml:space="preserve">építményadó </t>
  </si>
  <si>
    <t xml:space="preserve">magánszemélyek kommunális adója </t>
  </si>
  <si>
    <t xml:space="preserve">Értékesítési és forgalmi adók </t>
  </si>
  <si>
    <t>B351</t>
  </si>
  <si>
    <t>általános forgalmi adó</t>
  </si>
  <si>
    <t xml:space="preserve">állandó jelleggel végzett iparűzési adó </t>
  </si>
  <si>
    <t xml:space="preserve">ideiglenes jelleggel végzett iparűzési adó 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</si>
  <si>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</si>
  <si>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</si>
  <si>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</si>
  <si>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</si>
  <si>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</si>
  <si>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</si>
  <si>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>belföldi gépjárművek adójának a helyi önkormányzatot megillető része</t>
  </si>
  <si>
    <t xml:space="preserve">Egyéb áruhasználati és szolgáltatási adók </t>
  </si>
  <si>
    <t>B355</t>
  </si>
  <si>
    <t>talajterhelési díj</t>
  </si>
  <si>
    <t xml:space="preserve">Termékek és szolgáltatások adói (=26+…+30) </t>
  </si>
  <si>
    <t>B35</t>
  </si>
  <si>
    <t xml:space="preserve">Egyéb közhatalmi bevételek </t>
  </si>
  <si>
    <t>B36</t>
  </si>
  <si>
    <t>igazgatási szolgáltatási díj</t>
  </si>
  <si>
    <t xml:space="preserve">bírság helyi önkormányzatot megillető része </t>
  </si>
  <si>
    <t xml:space="preserve">pótlékok </t>
  </si>
  <si>
    <t>Közhatalmi bevételek (=22+..+25+31+32)</t>
  </si>
  <si>
    <t>B3</t>
  </si>
  <si>
    <t>Készletértékesítés ellenértéke</t>
  </si>
  <si>
    <t>B401</t>
  </si>
  <si>
    <t>Szolgáltatások ellenértéke</t>
  </si>
  <si>
    <t>B402</t>
  </si>
  <si>
    <t>vendégebéd</t>
  </si>
  <si>
    <t xml:space="preserve">szociális ebéd </t>
  </si>
  <si>
    <t>B403</t>
  </si>
  <si>
    <t>Tulajdonosi bevételek</t>
  </si>
  <si>
    <t>B404</t>
  </si>
  <si>
    <t>Vagyonkezelésbe, haszonbérbe, üzemeltetésre átadott eszközök bérleti díja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</si>
  <si>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</si>
  <si>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</si>
  <si>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</si>
  <si>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</si>
  <si>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</si>
  <si>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</si>
  <si>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</si>
  <si>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</si>
  <si>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</si>
  <si>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</si>
  <si>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</si>
  <si>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</si>
  <si>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</si>
  <si>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</si>
  <si>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</si>
  <si>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</si>
  <si>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</si>
  <si>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</si>
  <si>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</si>
  <si>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</si>
  <si>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</si>
  <si>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</si>
  <si>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</si>
  <si>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</si>
  <si>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</si>
  <si>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</si>
  <si>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</si>
  <si>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</si>
  <si>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</si>
  <si>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</si>
  <si>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</si>
  <si>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</si>
  <si>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</si>
  <si>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</si>
  <si>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</si>
  <si>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</si>
  <si>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</si>
  <si>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</si>
  <si>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</si>
  <si>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</si>
  <si>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</si>
  <si>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</si>
  <si>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(=+13+19+33+44+50+54+58)</t>
  </si>
  <si>
    <t>B1-B7</t>
  </si>
  <si>
    <t>Finanszírozási bevételek</t>
  </si>
  <si>
    <t>B8</t>
  </si>
  <si>
    <t>Előző évi pénzmaradvány igénybevétele</t>
  </si>
  <si>
    <t>B1-B8</t>
  </si>
  <si>
    <t>19. melléklet</t>
  </si>
  <si>
    <t xml:space="preserve">egyéb bírság </t>
  </si>
  <si>
    <t>20. melléklet</t>
  </si>
  <si>
    <t xml:space="preserve">A helyi önkormányzatok ált. műk. és </t>
  </si>
  <si>
    <t>Működési és felhalmozási célú tám.</t>
  </si>
  <si>
    <t>Előző évi ei. maradvány, pénzmaradvány</t>
  </si>
  <si>
    <t>Felhalmozási költségvetés ei. csoport</t>
  </si>
  <si>
    <t>Munkavégzésre irányuló egyéb jogviszonyban nem saját foglalk. fizetett juttatások</t>
  </si>
  <si>
    <t>Működési célú garancia- és kezességvállalásból származó kifizetés áht. belülre</t>
  </si>
  <si>
    <t>Működési célú visszatérítendő támogatások, kölcsönök nyújtása áht. belülre</t>
  </si>
  <si>
    <t>Működési célú visszatérítendő támogatások, kölcsönök törlesztése áht. belülre</t>
  </si>
  <si>
    <t>Működési célú garancia- és kezességvállalásból származó kifizetés áht. kívülre</t>
  </si>
  <si>
    <t>Működési célú visszatérítendő támogatások, kölcsönök nyújtása áht. kívülre</t>
  </si>
  <si>
    <t>Felhalmozási célú garancia- és kezességvállalásból származó kifizetés áht. belülre</t>
  </si>
  <si>
    <t>Felhalmozási célú visszatérítendő támogatások, kölcsönök nyújtása áht. belülre</t>
  </si>
  <si>
    <t>Felhalmozási célú visszatérítendő támogatások, kölcsönök törlesztése áht. belülre</t>
  </si>
  <si>
    <t>Felhalmozási célú garancia- és kezességvállalásból származó kifizetés áht. kívülre</t>
  </si>
  <si>
    <t>Felhalmozási célú visszatérítendő támogatások, kölcsönök nyújtása áht. kívülre</t>
  </si>
  <si>
    <t>Eperjeskei Kastélykert Óvoda és konyha</t>
  </si>
  <si>
    <t>B8131</t>
  </si>
  <si>
    <t>K513</t>
  </si>
  <si>
    <t>Egyéb foglalkoztatottak</t>
  </si>
  <si>
    <t>B1606</t>
  </si>
  <si>
    <t>B1605</t>
  </si>
  <si>
    <t>Mindenki Karácsonya</t>
  </si>
  <si>
    <t>Egyéb támogatás</t>
  </si>
  <si>
    <t>alapilletmény</t>
  </si>
  <si>
    <t>bursa</t>
  </si>
  <si>
    <t>települési lakhatási támogatás</t>
  </si>
  <si>
    <t>beiskolázási támogatás</t>
  </si>
  <si>
    <t>rendkívüli,átmeneti támogatás</t>
  </si>
  <si>
    <t>karácsonyi támogatás</t>
  </si>
  <si>
    <t xml:space="preserve">temetési segély </t>
  </si>
  <si>
    <t>Közfoglal-koztatás (041233)</t>
  </si>
  <si>
    <t>10. melléklet</t>
  </si>
  <si>
    <t xml:space="preserve">2020. évi </t>
  </si>
  <si>
    <t xml:space="preserve"> 2020. évben 8 hónapra</t>
  </si>
  <si>
    <t xml:space="preserve"> 2020. évben 4 hónapra</t>
  </si>
  <si>
    <t>Eperjeske Község Önkormányzat önkormányzati feladatainak 2020 évi kiadásai kötelező, önként vállalt és állami, államigazgatási feladatonkénti bontásban</t>
  </si>
  <si>
    <t>Alpolgármester költségátalány</t>
  </si>
  <si>
    <t>Irodaszer, nyomtatvány</t>
  </si>
  <si>
    <t>Készletbeszerzés</t>
  </si>
  <si>
    <t>Informatikai szolgáltatás igénybevétele</t>
  </si>
  <si>
    <t>Telefon költség</t>
  </si>
  <si>
    <t>Kommunikációs szolgáltatások</t>
  </si>
  <si>
    <t>gázköltség</t>
  </si>
  <si>
    <t>szilárd hulladék</t>
  </si>
  <si>
    <t>Karbantartási kisjavítási szolgáltatások</t>
  </si>
  <si>
    <t>Szolgáltatási kiadások</t>
  </si>
  <si>
    <t>Működési célú előzetesen felszámított áfa</t>
  </si>
  <si>
    <t>Különféle befizetések és egyéb dologi kiadások</t>
  </si>
  <si>
    <t>5. melléklet</t>
  </si>
  <si>
    <t xml:space="preserve">Létszámkeret: 1 fő </t>
  </si>
  <si>
    <t>a védőnői szolgálat (74031) 2020. évi kiadásairól (forintban)</t>
  </si>
  <si>
    <t>Könyvtár (082044) 2020. évi kiadásairól (forintban)</t>
  </si>
  <si>
    <t>nem szakmai feladatokhoz tartozó egyéb dologi beszerzés</t>
  </si>
  <si>
    <t>Szakmai anyag beszerzés</t>
  </si>
  <si>
    <t>szakmai feladatokhoz tartozó egyéb dologi beszerzés</t>
  </si>
  <si>
    <t xml:space="preserve">  </t>
  </si>
  <si>
    <t>Szakmai tevékenységet segítő szolgáltatás</t>
  </si>
  <si>
    <t>Kiküldetések, reklám és propaganda kiadások</t>
  </si>
  <si>
    <t>a községgazdálkodás (66020) 2020. évi kiadásairól (forintban)</t>
  </si>
  <si>
    <t>hajtó-és kenőanyag</t>
  </si>
  <si>
    <t>posta költség</t>
  </si>
  <si>
    <t>pénzügyi szolgáltatások kiadásai</t>
  </si>
  <si>
    <t>Kiadás összesen</t>
  </si>
  <si>
    <t>a köztemető fenntartás (13320) 2020. évi kiadásairól (forintban)</t>
  </si>
  <si>
    <t>a 2020. évi átadott pénzeszközökről (adatok forintban)</t>
  </si>
  <si>
    <t>Felső Szabolcsi Vidékfejlesztési Egyesület</t>
  </si>
  <si>
    <t>Béres József TIT</t>
  </si>
  <si>
    <t>Záhony és Térsége  Többcélú Kistérségi  Társulás</t>
  </si>
  <si>
    <t>Magyar Önkormányzatok Szövetsége</t>
  </si>
  <si>
    <t>Szabolcs-Szatmár Bereg Megyei Szilárdhulladék gazdálkodás</t>
  </si>
  <si>
    <t>Államháztartáson belűli megelőlegezések</t>
  </si>
  <si>
    <t>Eperjeske Község Önkormányzat segélyek 2020. évi kiadásáról (adatok forintban)</t>
  </si>
  <si>
    <t>Beiskolázási támogatás</t>
  </si>
  <si>
    <t>Települési gyógyszer támogatás</t>
  </si>
  <si>
    <t>Egyéb pénzbeni és természetbeni  támogatás</t>
  </si>
  <si>
    <t xml:space="preserve">                                           Eperjeske Község Önkormányzat  2020. évi kiadásairól</t>
  </si>
  <si>
    <t xml:space="preserve"> -rendkívüli települési támogatás</t>
  </si>
  <si>
    <t xml:space="preserve">  -települési temetési támogatás</t>
  </si>
  <si>
    <t xml:space="preserve">  -települési lakhatási támogatás</t>
  </si>
  <si>
    <t xml:space="preserve">  -beiskolázási támogatás</t>
  </si>
  <si>
    <t xml:space="preserve">  -települési gyógyszer támogatás</t>
  </si>
  <si>
    <t xml:space="preserve">   -szociális étkezők étkezési térítési díjának részleges átvállalása</t>
  </si>
  <si>
    <t xml:space="preserve">   -karácsonyi  támogatás</t>
  </si>
  <si>
    <t xml:space="preserve">  -egyéb pénzbeni és természetbeni támogatás</t>
  </si>
  <si>
    <t>Eperjeskei Kastélykert Óvoda és kohyha 2020. évi kiadásairól</t>
  </si>
  <si>
    <t>folyékony hulladék szállítás</t>
  </si>
  <si>
    <t>szemétszállítási díj</t>
  </si>
  <si>
    <t>települési gyógyszer támogatás</t>
  </si>
  <si>
    <t>egyébtermészetbeni és pénzbeni támogatás</t>
  </si>
  <si>
    <t xml:space="preserve">étkezési térítési díj átvállalás </t>
  </si>
  <si>
    <t>Eperjeske Község Önkormányzat 2020. évi bevételeiről rovatonként</t>
  </si>
  <si>
    <t>Eperjeskei Közös Önkormányzati Hivatal 2020. évi kiadásairól rovatonként</t>
  </si>
  <si>
    <t>egyéb dologi kiadás</t>
  </si>
  <si>
    <t>Egyéb finanszírozási kiadások</t>
  </si>
  <si>
    <t>Előirányzat felhasználási ütemterv 2020.</t>
  </si>
  <si>
    <t>Kimutatás Eperjeske Község Önkormányzat 2020. évi kiadásairól feladatonként és rovatonként (adatok forintban)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</si>
</sst>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42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sz val="14"/>
      <color theme="1"/>
      <name val="Times New Roman"/>
      <family val="1"/>
      <charset val="238"/>
    </font>
    <font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8" fillId="0" borderId="0" applyFont="0" applyFill="0" applyBorder="0" applyAlignment="0" applyProtection="0"/>
  </cellStyleXfs>
  <cellXfs count="379">
    <xf numFmtId="0" fontId="0" fillId="0" borderId="0" xfId="0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/>
    <xf numFmtId="0" fontId="4" fillId="0" borderId="0" xfId="0" applyFont="1" applyAlignment="1">
      <alignment horizontal="justify" vertical="center"/>
    </xf>
    <xf numFmtId="0" fontId="4" fillId="5" borderId="0" xfId="0" applyFont="1" applyFill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4" borderId="3" xfId="0" applyFont="1" applyFill="1" applyBorder="1" applyAlignment="1">
      <alignment horizontal="justify" vertical="center" wrapText="1"/>
    </xf>
    <xf numFmtId="0" fontId="8" fillId="5" borderId="3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14" fillId="5" borderId="3" xfId="0" applyFont="1" applyFill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5" borderId="3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 wrapText="1"/>
    </xf>
    <xf numFmtId="0" fontId="13" fillId="8" borderId="3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4" fillId="0" borderId="0" xfId="0" applyFont="1"/>
    <xf numFmtId="0" fontId="5" fillId="0" borderId="0" xfId="0" applyFont="1" applyAlignment="1">
      <alignment horizontal="left" vertical="center"/>
    </xf>
    <xf numFmtId="165" fontId="5" fillId="5" borderId="3" xfId="1" applyNumberFormat="1" applyFont="1" applyFill="1" applyBorder="1" applyAlignment="1">
      <alignment horizontal="righ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165" fontId="4" fillId="5" borderId="3" xfId="1" applyNumberFormat="1" applyFont="1" applyFill="1" applyBorder="1" applyAlignment="1">
      <alignment horizontal="right" vertical="center" wrapText="1"/>
    </xf>
    <xf numFmtId="165" fontId="5" fillId="4" borderId="3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right" vertical="center" wrapText="1"/>
    </xf>
    <xf numFmtId="165" fontId="29" fillId="0" borderId="3" xfId="1" applyNumberFormat="1" applyFont="1" applyBorder="1" applyAlignment="1">
      <alignment horizontal="right" vertical="center"/>
    </xf>
    <xf numFmtId="165" fontId="30" fillId="0" borderId="3" xfId="1" applyNumberFormat="1" applyFont="1" applyBorder="1" applyAlignment="1">
      <alignment horizontal="right" vertical="center"/>
    </xf>
    <xf numFmtId="165" fontId="5" fillId="0" borderId="3" xfId="1" applyNumberFormat="1" applyFont="1" applyBorder="1" applyAlignment="1">
      <alignment horizontal="right" vertical="center"/>
    </xf>
    <xf numFmtId="165" fontId="29" fillId="0" borderId="3" xfId="1" applyNumberFormat="1" applyFont="1" applyBorder="1" applyAlignment="1">
      <alignment horizontal="right"/>
    </xf>
    <xf numFmtId="165" fontId="8" fillId="0" borderId="3" xfId="1" applyNumberFormat="1" applyFont="1" applyBorder="1" applyAlignment="1">
      <alignment horizontal="right" vertical="center"/>
    </xf>
    <xf numFmtId="165" fontId="7" fillId="0" borderId="3" xfId="1" applyNumberFormat="1" applyFont="1" applyBorder="1" applyAlignment="1">
      <alignment horizontal="right" vertical="center"/>
    </xf>
    <xf numFmtId="165" fontId="8" fillId="0" borderId="3" xfId="1" applyNumberFormat="1" applyFont="1" applyBorder="1" applyAlignment="1">
      <alignment vertical="center"/>
    </xf>
    <xf numFmtId="165" fontId="11" fillId="0" borderId="3" xfId="1" applyNumberFormat="1" applyFont="1" applyBorder="1" applyAlignment="1">
      <alignment horizontal="right" vertical="center"/>
    </xf>
    <xf numFmtId="165" fontId="23" fillId="0" borderId="3" xfId="1" applyNumberFormat="1" applyFont="1" applyBorder="1" applyAlignment="1">
      <alignment horizontal="right" vertical="center"/>
    </xf>
    <xf numFmtId="165" fontId="13" fillId="0" borderId="3" xfId="1" applyNumberFormat="1" applyFont="1" applyBorder="1" applyAlignment="1">
      <alignment horizontal="right" vertical="center"/>
    </xf>
    <xf numFmtId="165" fontId="11" fillId="0" borderId="3" xfId="1" applyNumberFormat="1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 wrapText="1"/>
    </xf>
    <xf numFmtId="165" fontId="11" fillId="5" borderId="3" xfId="1" applyNumberFormat="1" applyFont="1" applyFill="1" applyBorder="1" applyAlignment="1">
      <alignment horizontal="right" vertical="center" wrapText="1"/>
    </xf>
    <xf numFmtId="165" fontId="22" fillId="8" borderId="3" xfId="1" applyNumberFormat="1" applyFont="1" applyFill="1" applyBorder="1" applyAlignment="1">
      <alignment horizontal="right" vertical="center" wrapText="1"/>
    </xf>
    <xf numFmtId="165" fontId="13" fillId="0" borderId="3" xfId="1" applyNumberFormat="1" applyFont="1" applyBorder="1" applyAlignment="1">
      <alignment horizontal="right" vertical="center" wrapText="1"/>
    </xf>
    <xf numFmtId="165" fontId="23" fillId="0" borderId="3" xfId="1" applyNumberFormat="1" applyFont="1" applyBorder="1" applyAlignment="1">
      <alignment horizontal="right" vertical="center" wrapText="1"/>
    </xf>
    <xf numFmtId="165" fontId="13" fillId="8" borderId="3" xfId="1" applyNumberFormat="1" applyFont="1" applyFill="1" applyBorder="1" applyAlignment="1">
      <alignment horizontal="right" vertical="center" wrapText="1"/>
    </xf>
    <xf numFmtId="165" fontId="11" fillId="8" borderId="3" xfId="1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165" fontId="5" fillId="4" borderId="3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165" fontId="13" fillId="8" borderId="3" xfId="1" applyNumberFormat="1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165" fontId="13" fillId="0" borderId="3" xfId="1" applyNumberFormat="1" applyFont="1" applyBorder="1" applyAlignment="1">
      <alignment horizontal="right" vertical="center" wrapText="1"/>
    </xf>
    <xf numFmtId="0" fontId="0" fillId="0" borderId="0" xfId="0"/>
    <xf numFmtId="0" fontId="31" fillId="0" borderId="0" xfId="0" applyFont="1" applyAlignment="1">
      <alignment horizontal="center"/>
    </xf>
    <xf numFmtId="0" fontId="0" fillId="0" borderId="0" xfId="0" applyAlignment="1">
      <alignment wrapText="1"/>
    </xf>
    <xf numFmtId="0" fontId="31" fillId="0" borderId="6" xfId="0" applyFont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6" fillId="0" borderId="3" xfId="0" applyFont="1" applyBorder="1" applyAlignment="1">
      <alignment horizontal="left"/>
    </xf>
    <xf numFmtId="0" fontId="32" fillId="9" borderId="3" xfId="0" applyFont="1" applyFill="1" applyBorder="1" applyAlignment="1">
      <alignment horizontal="left"/>
    </xf>
    <xf numFmtId="0" fontId="37" fillId="0" borderId="3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32" fillId="10" borderId="3" xfId="0" applyFont="1" applyFill="1" applyBorder="1" applyAlignment="1">
      <alignment horizontal="left"/>
    </xf>
    <xf numFmtId="0" fontId="33" fillId="0" borderId="3" xfId="0" applyFont="1" applyBorder="1" applyAlignment="1">
      <alignment horizontal="left"/>
    </xf>
    <xf numFmtId="0" fontId="0" fillId="0" borderId="0" xfId="0" applyAlignment="1">
      <alignment horizontal="right"/>
    </xf>
    <xf numFmtId="0" fontId="24" fillId="0" borderId="0" xfId="0" applyFont="1" applyAlignment="1">
      <alignment horizontal="right"/>
    </xf>
    <xf numFmtId="0" fontId="32" fillId="0" borderId="3" xfId="0" applyFont="1" applyBorder="1" applyAlignment="1">
      <alignment horizontal="center" wrapText="1"/>
    </xf>
    <xf numFmtId="0" fontId="35" fillId="0" borderId="3" xfId="0" applyFont="1" applyBorder="1" applyAlignment="1">
      <alignment horizontal="center" wrapText="1"/>
    </xf>
    <xf numFmtId="165" fontId="34" fillId="0" borderId="3" xfId="1" applyNumberFormat="1" applyFont="1" applyBorder="1" applyAlignment="1">
      <alignment horizontal="right"/>
    </xf>
    <xf numFmtId="0" fontId="34" fillId="0" borderId="3" xfId="0" applyFont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165" fontId="32" fillId="0" borderId="3" xfId="1" applyNumberFormat="1" applyFont="1" applyBorder="1" applyAlignment="1">
      <alignment horizontal="right"/>
    </xf>
    <xf numFmtId="165" fontId="36" fillId="0" borderId="3" xfId="1" applyNumberFormat="1" applyFont="1" applyBorder="1" applyAlignment="1">
      <alignment horizontal="right"/>
    </xf>
    <xf numFmtId="0" fontId="37" fillId="0" borderId="3" xfId="0" applyFont="1" applyBorder="1" applyAlignment="1">
      <alignment horizontal="left" wrapText="1"/>
    </xf>
    <xf numFmtId="0" fontId="36" fillId="0" borderId="3" xfId="0" applyFont="1" applyBorder="1" applyAlignment="1">
      <alignment horizontal="right"/>
    </xf>
    <xf numFmtId="165" fontId="37" fillId="0" borderId="3" xfId="1" applyNumberFormat="1" applyFont="1" applyBorder="1" applyAlignment="1">
      <alignment horizontal="right"/>
    </xf>
    <xf numFmtId="0" fontId="32" fillId="0" borderId="3" xfId="0" applyFont="1" applyBorder="1" applyAlignment="1">
      <alignment horizontal="right"/>
    </xf>
    <xf numFmtId="0" fontId="34" fillId="0" borderId="3" xfId="0" applyFont="1" applyBorder="1" applyAlignment="1">
      <alignment horizontal="right"/>
    </xf>
    <xf numFmtId="0" fontId="34" fillId="5" borderId="3" xfId="0" applyFont="1" applyFill="1" applyBorder="1" applyAlignment="1">
      <alignment horizontal="left" wrapText="1"/>
    </xf>
    <xf numFmtId="0" fontId="39" fillId="0" borderId="3" xfId="0" applyFont="1" applyBorder="1" applyAlignment="1">
      <alignment horizontal="left" wrapText="1"/>
    </xf>
    <xf numFmtId="0" fontId="39" fillId="5" borderId="3" xfId="0" applyFont="1" applyFill="1" applyBorder="1" applyAlignment="1">
      <alignment horizontal="left" wrapText="1"/>
    </xf>
    <xf numFmtId="0" fontId="35" fillId="0" borderId="3" xfId="0" applyFont="1" applyBorder="1" applyAlignment="1">
      <alignment horizontal="left" wrapText="1"/>
    </xf>
    <xf numFmtId="0" fontId="39" fillId="0" borderId="3" xfId="0" applyFont="1" applyBorder="1" applyAlignment="1">
      <alignment horizontal="left"/>
    </xf>
    <xf numFmtId="165" fontId="4" fillId="4" borderId="3" xfId="1" applyNumberFormat="1" applyFont="1" applyFill="1" applyBorder="1" applyAlignment="1">
      <alignment horizontal="right" vertical="center" wrapText="1"/>
    </xf>
    <xf numFmtId="165" fontId="5" fillId="6" borderId="3" xfId="1" applyNumberFormat="1" applyFont="1" applyFill="1" applyBorder="1" applyAlignment="1">
      <alignment horizontal="right" vertical="center" wrapText="1"/>
    </xf>
    <xf numFmtId="165" fontId="5" fillId="2" borderId="3" xfId="1" applyNumberFormat="1" applyFont="1" applyFill="1" applyBorder="1" applyAlignment="1">
      <alignment horizontal="right" vertical="center"/>
    </xf>
    <xf numFmtId="165" fontId="4" fillId="0" borderId="3" xfId="1" applyNumberFormat="1" applyFont="1" applyBorder="1" applyAlignment="1">
      <alignment horizontal="right" vertical="center"/>
    </xf>
    <xf numFmtId="165" fontId="6" fillId="0" borderId="3" xfId="1" applyNumberFormat="1" applyFont="1" applyBorder="1" applyAlignment="1">
      <alignment horizontal="right" vertical="center"/>
    </xf>
    <xf numFmtId="165" fontId="4" fillId="2" borderId="3" xfId="1" applyNumberFormat="1" applyFont="1" applyFill="1" applyBorder="1" applyAlignment="1">
      <alignment horizontal="right" vertical="center"/>
    </xf>
    <xf numFmtId="165" fontId="7" fillId="0" borderId="3" xfId="1" applyNumberFormat="1" applyFont="1" applyBorder="1" applyAlignment="1">
      <alignment horizontal="center" vertical="center" wrapText="1"/>
    </xf>
    <xf numFmtId="165" fontId="7" fillId="3" borderId="3" xfId="1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right" vertical="center" wrapText="1"/>
    </xf>
    <xf numFmtId="165" fontId="7" fillId="4" borderId="3" xfId="1" applyNumberFormat="1" applyFont="1" applyFill="1" applyBorder="1" applyAlignment="1">
      <alignment horizontal="right" vertical="center" wrapText="1"/>
    </xf>
    <xf numFmtId="165" fontId="4" fillId="0" borderId="3" xfId="1" applyNumberFormat="1" applyFont="1" applyBorder="1" applyAlignment="1">
      <alignment horizontal="left" vertical="center" wrapText="1"/>
    </xf>
    <xf numFmtId="0" fontId="31" fillId="0" borderId="0" xfId="0" applyFont="1" applyAlignment="1"/>
    <xf numFmtId="0" fontId="31" fillId="0" borderId="0" xfId="0" applyFont="1" applyBorder="1" applyAlignment="1"/>
    <xf numFmtId="165" fontId="5" fillId="0" borderId="3" xfId="1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0" fillId="0" borderId="0" xfId="0"/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165" fontId="15" fillId="0" borderId="3" xfId="1" applyNumberFormat="1" applyFont="1" applyBorder="1" applyAlignment="1">
      <alignment horizontal="right" vertical="center"/>
    </xf>
    <xf numFmtId="165" fontId="14" fillId="0" borderId="3" xfId="1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center" vertical="top" wrapText="1"/>
    </xf>
    <xf numFmtId="165" fontId="14" fillId="0" borderId="3" xfId="1" applyNumberFormat="1" applyFont="1" applyBorder="1" applyAlignment="1">
      <alignment horizontal="justify" vertical="center"/>
    </xf>
    <xf numFmtId="165" fontId="0" fillId="0" borderId="3" xfId="1" applyNumberFormat="1" applyFont="1" applyBorder="1" applyAlignment="1">
      <alignment horizontal="right" vertical="center"/>
    </xf>
    <xf numFmtId="0" fontId="34" fillId="0" borderId="3" xfId="0" applyFont="1" applyBorder="1" applyAlignment="1">
      <alignment horizontal="left"/>
    </xf>
    <xf numFmtId="0" fontId="0" fillId="0" borderId="0" xfId="0"/>
    <xf numFmtId="165" fontId="11" fillId="0" borderId="3" xfId="1" applyNumberFormat="1" applyFont="1" applyBorder="1" applyAlignment="1">
      <alignment horizontal="right" vertical="center"/>
    </xf>
    <xf numFmtId="165" fontId="13" fillId="8" borderId="3" xfId="1" applyNumberFormat="1" applyFont="1" applyFill="1" applyBorder="1" applyAlignment="1">
      <alignment horizontal="right" vertical="center"/>
    </xf>
    <xf numFmtId="0" fontId="0" fillId="0" borderId="3" xfId="0" applyBorder="1"/>
    <xf numFmtId="165" fontId="4" fillId="0" borderId="3" xfId="1" applyNumberFormat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/>
    </xf>
    <xf numFmtId="0" fontId="24" fillId="0" borderId="3" xfId="0" applyFont="1" applyBorder="1"/>
    <xf numFmtId="0" fontId="0" fillId="0" borderId="9" xfId="0" applyFill="1" applyBorder="1"/>
    <xf numFmtId="0" fontId="2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165" fontId="0" fillId="0" borderId="3" xfId="1" applyNumberFormat="1" applyFont="1" applyBorder="1"/>
    <xf numFmtId="165" fontId="24" fillId="0" borderId="3" xfId="1" applyNumberFormat="1" applyFont="1" applyBorder="1"/>
    <xf numFmtId="165" fontId="5" fillId="3" borderId="3" xfId="1" applyNumberFormat="1" applyFont="1" applyFill="1" applyBorder="1" applyAlignment="1">
      <alignment horizontal="right" vertical="center" wrapText="1"/>
    </xf>
    <xf numFmtId="165" fontId="4" fillId="2" borderId="3" xfId="1" applyNumberFormat="1" applyFont="1" applyFill="1" applyBorder="1" applyAlignment="1">
      <alignment horizontal="right" vertical="center" wrapText="1"/>
    </xf>
    <xf numFmtId="165" fontId="5" fillId="4" borderId="3" xfId="0" applyNumberFormat="1" applyFont="1" applyFill="1" applyBorder="1" applyAlignment="1">
      <alignment horizontal="right" vertical="center" wrapText="1"/>
    </xf>
    <xf numFmtId="0" fontId="41" fillId="0" borderId="0" xfId="0" applyFont="1" applyBorder="1" applyAlignment="1">
      <alignment horizontal="center"/>
    </xf>
    <xf numFmtId="0" fontId="11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3" xfId="0" applyFont="1" applyBorder="1"/>
    <xf numFmtId="0" fontId="13" fillId="0" borderId="3" xfId="0" applyFont="1" applyBorder="1" applyAlignment="1">
      <alignment horizontal="center"/>
    </xf>
    <xf numFmtId="0" fontId="11" fillId="0" borderId="3" xfId="0" applyFont="1" applyBorder="1"/>
    <xf numFmtId="0" fontId="11" fillId="0" borderId="7" xfId="0" applyFont="1" applyBorder="1"/>
    <xf numFmtId="0" fontId="11" fillId="0" borderId="3" xfId="0" applyFont="1" applyBorder="1" applyAlignment="1">
      <alignment horizontal="center"/>
    </xf>
    <xf numFmtId="3" fontId="11" fillId="0" borderId="3" xfId="0" applyNumberFormat="1" applyFont="1" applyBorder="1"/>
    <xf numFmtId="3" fontId="13" fillId="0" borderId="3" xfId="0" applyNumberFormat="1" applyFont="1" applyBorder="1"/>
    <xf numFmtId="0" fontId="41" fillId="0" borderId="0" xfId="0" applyFont="1"/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1" fillId="0" borderId="0" xfId="0" applyFont="1" applyAlignment="1"/>
    <xf numFmtId="0" fontId="11" fillId="0" borderId="7" xfId="0" applyFont="1" applyBorder="1" applyAlignment="1">
      <alignment horizontal="center"/>
    </xf>
    <xf numFmtId="3" fontId="11" fillId="0" borderId="7" xfId="0" applyNumberFormat="1" applyFont="1" applyBorder="1"/>
    <xf numFmtId="0" fontId="41" fillId="0" borderId="0" xfId="0" applyFont="1" applyAlignment="1">
      <alignment horizontal="center"/>
    </xf>
    <xf numFmtId="0" fontId="41" fillId="0" borderId="0" xfId="0" applyFont="1" applyAlignment="1"/>
    <xf numFmtId="0" fontId="11" fillId="0" borderId="3" xfId="0" applyFont="1" applyBorder="1" applyAlignment="1">
      <alignment horizontal="right"/>
    </xf>
    <xf numFmtId="165" fontId="11" fillId="0" borderId="3" xfId="1" applyNumberFormat="1" applyFont="1" applyBorder="1"/>
    <xf numFmtId="165" fontId="11" fillId="0" borderId="3" xfId="1" applyNumberFormat="1" applyFont="1" applyBorder="1" applyAlignment="1">
      <alignment horizontal="right"/>
    </xf>
    <xf numFmtId="165" fontId="13" fillId="0" borderId="3" xfId="0" applyNumberFormat="1" applyFont="1" applyBorder="1" applyAlignment="1">
      <alignment horizontal="right"/>
    </xf>
    <xf numFmtId="165" fontId="13" fillId="0" borderId="3" xfId="1" applyNumberFormat="1" applyFont="1" applyBorder="1" applyAlignment="1">
      <alignment horizontal="right"/>
    </xf>
    <xf numFmtId="165" fontId="13" fillId="0" borderId="3" xfId="1" applyNumberFormat="1" applyFont="1" applyBorder="1"/>
    <xf numFmtId="0" fontId="0" fillId="0" borderId="0" xfId="0"/>
    <xf numFmtId="165" fontId="7" fillId="0" borderId="3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165" fontId="14" fillId="0" borderId="3" xfId="1" applyNumberFormat="1" applyFont="1" applyBorder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165" fontId="15" fillId="0" borderId="3" xfId="1" applyNumberFormat="1" applyFont="1" applyBorder="1" applyAlignment="1">
      <alignment horizontal="right" vertical="center"/>
    </xf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/>
    <xf numFmtId="165" fontId="14" fillId="0" borderId="3" xfId="1" applyNumberFormat="1" applyFont="1" applyBorder="1" applyAlignment="1">
      <alignment horizontal="right" vertical="center"/>
    </xf>
    <xf numFmtId="165" fontId="15" fillId="0" borderId="3" xfId="1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/>
    <xf numFmtId="165" fontId="14" fillId="0" borderId="3" xfId="1" applyNumberFormat="1" applyFont="1" applyBorder="1" applyAlignment="1">
      <alignment horizontal="right" vertical="center"/>
    </xf>
    <xf numFmtId="165" fontId="33" fillId="0" borderId="3" xfId="1" applyNumberFormat="1" applyFont="1" applyBorder="1" applyAlignment="1">
      <alignment horizontal="right"/>
    </xf>
    <xf numFmtId="0" fontId="34" fillId="0" borderId="3" xfId="0" applyFont="1" applyBorder="1" applyAlignment="1">
      <alignment horizontal="center"/>
    </xf>
    <xf numFmtId="165" fontId="34" fillId="0" borderId="3" xfId="1" applyNumberFormat="1" applyFont="1" applyBorder="1" applyAlignment="1">
      <alignment horizontal="right"/>
    </xf>
    <xf numFmtId="165" fontId="32" fillId="0" borderId="3" xfId="1" applyNumberFormat="1" applyFont="1" applyBorder="1" applyAlignment="1">
      <alignment horizontal="right"/>
    </xf>
    <xf numFmtId="165" fontId="32" fillId="10" borderId="3" xfId="1" applyNumberFormat="1" applyFont="1" applyFill="1" applyBorder="1" applyAlignment="1">
      <alignment horizontal="right"/>
    </xf>
    <xf numFmtId="165" fontId="32" fillId="9" borderId="3" xfId="1" applyNumberFormat="1" applyFont="1" applyFill="1" applyBorder="1" applyAlignment="1">
      <alignment horizontal="right"/>
    </xf>
    <xf numFmtId="165" fontId="36" fillId="0" borderId="3" xfId="1" applyNumberFormat="1" applyFont="1" applyBorder="1" applyAlignment="1">
      <alignment horizontal="right"/>
    </xf>
    <xf numFmtId="165" fontId="36" fillId="0" borderId="3" xfId="1" applyNumberFormat="1" applyFont="1" applyBorder="1" applyAlignment="1">
      <alignment horizontal="justify"/>
    </xf>
    <xf numFmtId="165" fontId="37" fillId="0" borderId="3" xfId="1" applyNumberFormat="1" applyFont="1" applyBorder="1" applyAlignment="1">
      <alignment horizontal="right"/>
    </xf>
    <xf numFmtId="0" fontId="35" fillId="0" borderId="3" xfId="0" applyFont="1" applyBorder="1" applyAlignment="1">
      <alignment horizontal="center" wrapText="1"/>
    </xf>
    <xf numFmtId="165" fontId="14" fillId="0" borderId="3" xfId="1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165" fontId="34" fillId="0" borderId="8" xfId="1" applyNumberFormat="1" applyFont="1" applyBorder="1" applyAlignment="1">
      <alignment horizontal="right"/>
    </xf>
    <xf numFmtId="0" fontId="11" fillId="3" borderId="8" xfId="0" applyFont="1" applyFill="1" applyBorder="1" applyAlignment="1">
      <alignment horizontal="center" vertical="center" wrapText="1"/>
    </xf>
    <xf numFmtId="165" fontId="11" fillId="0" borderId="8" xfId="1" applyNumberFormat="1" applyFont="1" applyBorder="1" applyAlignment="1">
      <alignment horizontal="right" vertical="center"/>
    </xf>
    <xf numFmtId="165" fontId="11" fillId="8" borderId="8" xfId="1" applyNumberFormat="1" applyFont="1" applyFill="1" applyBorder="1" applyAlignment="1">
      <alignment horizontal="right" vertical="center"/>
    </xf>
    <xf numFmtId="165" fontId="13" fillId="8" borderId="8" xfId="1" applyNumberFormat="1" applyFont="1" applyFill="1" applyBorder="1" applyAlignment="1">
      <alignment horizontal="right" vertical="center"/>
    </xf>
    <xf numFmtId="165" fontId="11" fillId="0" borderId="8" xfId="1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31" fillId="0" borderId="6" xfId="0" applyFont="1" applyBorder="1" applyAlignment="1">
      <alignment horizontal="right"/>
    </xf>
    <xf numFmtId="165" fontId="19" fillId="0" borderId="3" xfId="0" applyNumberFormat="1" applyFont="1" applyBorder="1" applyAlignment="1">
      <alignment horizontal="center"/>
    </xf>
    <xf numFmtId="165" fontId="14" fillId="0" borderId="3" xfId="1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0" fillId="0" borderId="0" xfId="0"/>
    <xf numFmtId="165" fontId="5" fillId="2" borderId="3" xfId="0" applyNumberFormat="1" applyFont="1" applyFill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0" fontId="34" fillId="0" borderId="3" xfId="0" applyFont="1" applyBorder="1" applyAlignment="1">
      <alignment horizontal="center"/>
    </xf>
    <xf numFmtId="0" fontId="37" fillId="0" borderId="3" xfId="0" applyFont="1" applyBorder="1" applyAlignment="1">
      <alignment horizontal="center"/>
    </xf>
    <xf numFmtId="0" fontId="37" fillId="0" borderId="3" xfId="0" applyFont="1" applyBorder="1" applyAlignment="1">
      <alignment horizontal="left" wrapText="1"/>
    </xf>
    <xf numFmtId="0" fontId="0" fillId="0" borderId="0" xfId="0"/>
    <xf numFmtId="0" fontId="0" fillId="0" borderId="0" xfId="0" applyFont="1"/>
    <xf numFmtId="0" fontId="4" fillId="0" borderId="3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 wrapText="1"/>
    </xf>
    <xf numFmtId="165" fontId="5" fillId="0" borderId="0" xfId="1" applyNumberFormat="1" applyFont="1" applyBorder="1" applyAlignment="1">
      <alignment horizontal="right" vertical="center" wrapText="1"/>
    </xf>
    <xf numFmtId="3" fontId="11" fillId="0" borderId="3" xfId="0" applyNumberFormat="1" applyFont="1" applyBorder="1" applyAlignment="1">
      <alignment horizontal="right"/>
    </xf>
    <xf numFmtId="3" fontId="11" fillId="0" borderId="3" xfId="1" applyNumberFormat="1" applyFont="1" applyBorder="1"/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165" fontId="5" fillId="4" borderId="3" xfId="1" applyNumberFormat="1" applyFont="1" applyFill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165" fontId="5" fillId="0" borderId="3" xfId="1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wrapText="1"/>
    </xf>
    <xf numFmtId="0" fontId="0" fillId="0" borderId="0" xfId="0" applyAlignment="1">
      <alignment wrapText="1"/>
    </xf>
    <xf numFmtId="0" fontId="38" fillId="0" borderId="8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8" xfId="0" applyBorder="1" applyAlignment="1"/>
    <xf numFmtId="0" fontId="0" fillId="0" borderId="10" xfId="0" applyBorder="1" applyAlignment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left"/>
    </xf>
    <xf numFmtId="0" fontId="34" fillId="0" borderId="3" xfId="0" applyFont="1" applyBorder="1" applyAlignment="1">
      <alignment horizontal="center"/>
    </xf>
    <xf numFmtId="0" fontId="34" fillId="0" borderId="3" xfId="0" applyFont="1" applyBorder="1" applyAlignment="1">
      <alignment horizontal="left"/>
    </xf>
    <xf numFmtId="0" fontId="32" fillId="0" borderId="3" xfId="0" applyFont="1" applyBorder="1" applyAlignment="1">
      <alignment horizontal="left"/>
    </xf>
    <xf numFmtId="0" fontId="39" fillId="0" borderId="3" xfId="0" applyFont="1" applyBorder="1" applyAlignment="1">
      <alignment horizontal="left" wrapText="1"/>
    </xf>
    <xf numFmtId="0" fontId="32" fillId="10" borderId="3" xfId="0" applyFont="1" applyFill="1" applyBorder="1" applyAlignment="1">
      <alignment horizontal="center"/>
    </xf>
    <xf numFmtId="0" fontId="32" fillId="10" borderId="3" xfId="0" applyFont="1" applyFill="1" applyBorder="1" applyAlignment="1">
      <alignment horizontal="left"/>
    </xf>
    <xf numFmtId="0" fontId="32" fillId="9" borderId="3" xfId="0" applyFont="1" applyFill="1" applyBorder="1" applyAlignment="1">
      <alignment horizontal="center"/>
    </xf>
    <xf numFmtId="0" fontId="32" fillId="9" borderId="3" xfId="0" applyFont="1" applyFill="1" applyBorder="1" applyAlignment="1">
      <alignment horizontal="left"/>
    </xf>
    <xf numFmtId="0" fontId="34" fillId="9" borderId="3" xfId="0" applyFont="1" applyFill="1" applyBorder="1" applyAlignment="1">
      <alignment horizontal="center"/>
    </xf>
    <xf numFmtId="0" fontId="35" fillId="9" borderId="3" xfId="0" applyFont="1" applyFill="1" applyBorder="1" applyAlignment="1">
      <alignment horizontal="left" wrapText="1"/>
    </xf>
    <xf numFmtId="0" fontId="39" fillId="0" borderId="3" xfId="0" applyFont="1" applyBorder="1" applyAlignment="1">
      <alignment horizontal="left"/>
    </xf>
    <xf numFmtId="0" fontId="3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left" wrapText="1"/>
    </xf>
    <xf numFmtId="0" fontId="38" fillId="5" borderId="3" xfId="0" applyFont="1" applyFill="1" applyBorder="1" applyAlignment="1">
      <alignment horizontal="left" wrapText="1"/>
    </xf>
    <xf numFmtId="0" fontId="36" fillId="0" borderId="3" xfId="0" applyFont="1" applyBorder="1" applyAlignment="1">
      <alignment horizontal="center"/>
    </xf>
    <xf numFmtId="0" fontId="36" fillId="0" borderId="3" xfId="0" applyFont="1" applyBorder="1" applyAlignment="1">
      <alignment horizontal="left" wrapText="1"/>
    </xf>
    <xf numFmtId="0" fontId="32" fillId="9" borderId="3" xfId="0" applyFont="1" applyFill="1" applyBorder="1" applyAlignment="1">
      <alignment horizontal="left" wrapText="1"/>
    </xf>
    <xf numFmtId="0" fontId="37" fillId="0" borderId="3" xfId="0" applyFont="1" applyBorder="1" applyAlignment="1">
      <alignment horizontal="left" wrapText="1"/>
    </xf>
    <xf numFmtId="0" fontId="34" fillId="0" borderId="3" xfId="0" applyFont="1" applyBorder="1" applyAlignment="1">
      <alignment horizontal="left" wrapText="1"/>
    </xf>
    <xf numFmtId="0" fontId="32" fillId="0" borderId="3" xfId="0" applyFont="1" applyBorder="1" applyAlignment="1">
      <alignment horizontal="left" wrapText="1"/>
    </xf>
    <xf numFmtId="0" fontId="32" fillId="5" borderId="3" xfId="0" applyFont="1" applyFill="1" applyBorder="1" applyAlignment="1">
      <alignment horizontal="left" wrapText="1"/>
    </xf>
    <xf numFmtId="0" fontId="34" fillId="0" borderId="3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2" fillId="0" borderId="0" xfId="0" applyFont="1" applyBorder="1" applyAlignment="1">
      <alignment horizontal="center"/>
    </xf>
    <xf numFmtId="0" fontId="32" fillId="0" borderId="3" xfId="0" applyFont="1" applyBorder="1" applyAlignment="1">
      <alignment horizontal="center" wrapText="1"/>
    </xf>
    <xf numFmtId="0" fontId="32" fillId="0" borderId="3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16" fillId="0" borderId="3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center" vertical="top" wrapText="1"/>
    </xf>
    <xf numFmtId="0" fontId="27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165" fontId="11" fillId="0" borderId="3" xfId="1" applyNumberFormat="1" applyFont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11" fillId="8" borderId="3" xfId="1" applyNumberFormat="1" applyFont="1" applyFill="1" applyBorder="1" applyAlignment="1">
      <alignment horizontal="right" vertical="center"/>
    </xf>
    <xf numFmtId="165" fontId="13" fillId="8" borderId="3" xfId="1" applyNumberFormat="1" applyFont="1" applyFill="1" applyBorder="1" applyAlignment="1">
      <alignment horizontal="right" vertical="center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4"/>
  <sheetViews>
    <sheetView tabSelected="1" workbookViewId="0">
      <selection activeCell="B125" sqref="B125"/>
    </sheetView>
  </sheetViews>
  <sheetFormatPr defaultRowHeight="15" x14ac:dyDescent="0.25"/>
  <cols>
    <col min="1" max="1" width="60.85546875" customWidth="1"/>
    <col min="2" max="2" width="22.28515625" customWidth="1"/>
  </cols>
  <sheetData>
    <row r="1" spans="1:2" ht="15.75" x14ac:dyDescent="0.25">
      <c r="A1" s="1" t="s">
        <v>0</v>
      </c>
      <c r="B1" s="2" t="s">
        <v>1</v>
      </c>
    </row>
    <row r="2" spans="1:2" ht="15.75" x14ac:dyDescent="0.25">
      <c r="A2" s="3" t="s">
        <v>2</v>
      </c>
      <c r="B2" s="4"/>
    </row>
    <row r="3" spans="1:2" ht="15.75" x14ac:dyDescent="0.25">
      <c r="A3" s="5" t="s">
        <v>437</v>
      </c>
      <c r="B3" s="305"/>
    </row>
    <row r="4" spans="1:2" ht="15.75" x14ac:dyDescent="0.25">
      <c r="A4" s="5" t="s">
        <v>673</v>
      </c>
      <c r="B4" s="305"/>
    </row>
    <row r="5" spans="1:2" ht="31.5" x14ac:dyDescent="0.25">
      <c r="A5" s="5" t="s">
        <v>3</v>
      </c>
      <c r="B5" s="305"/>
    </row>
    <row r="6" spans="1:2" ht="15.75" x14ac:dyDescent="0.25">
      <c r="A6" s="5"/>
      <c r="B6" s="305"/>
    </row>
    <row r="7" spans="1:2" ht="15.75" x14ac:dyDescent="0.25">
      <c r="A7" s="5"/>
      <c r="B7" s="6"/>
    </row>
    <row r="8" spans="1:2" ht="15.75" x14ac:dyDescent="0.25">
      <c r="A8" s="35"/>
      <c r="B8" s="30"/>
    </row>
    <row r="9" spans="1:2" ht="15.75" x14ac:dyDescent="0.25">
      <c r="A9" s="306" t="s">
        <v>4</v>
      </c>
      <c r="B9" s="306"/>
    </row>
    <row r="10" spans="1:2" ht="31.5" x14ac:dyDescent="0.25">
      <c r="A10" s="37" t="s">
        <v>5</v>
      </c>
      <c r="B10" s="168">
        <v>58651416</v>
      </c>
    </row>
    <row r="11" spans="1:2" ht="31.5" x14ac:dyDescent="0.25">
      <c r="A11" s="38" t="s">
        <v>6</v>
      </c>
      <c r="B11" s="169">
        <v>43600000</v>
      </c>
    </row>
    <row r="12" spans="1:2" ht="31.5" x14ac:dyDescent="0.25">
      <c r="A12" s="39" t="s">
        <v>7</v>
      </c>
      <c r="B12" s="170">
        <v>43600000</v>
      </c>
    </row>
    <row r="13" spans="1:2" ht="31.5" x14ac:dyDescent="0.25">
      <c r="A13" s="38" t="s">
        <v>8</v>
      </c>
      <c r="B13" s="169">
        <v>6942466</v>
      </c>
    </row>
    <row r="14" spans="1:2" ht="15.75" x14ac:dyDescent="0.25">
      <c r="A14" s="39" t="s">
        <v>9</v>
      </c>
      <c r="B14" s="170">
        <v>6942466</v>
      </c>
    </row>
    <row r="15" spans="1:2" ht="31.5" x14ac:dyDescent="0.25">
      <c r="A15" s="38" t="s">
        <v>10</v>
      </c>
      <c r="B15" s="169">
        <v>2887440</v>
      </c>
    </row>
    <row r="16" spans="1:2" ht="31.5" x14ac:dyDescent="0.25">
      <c r="A16" s="39" t="s">
        <v>11</v>
      </c>
      <c r="B16" s="170">
        <v>2887440</v>
      </c>
    </row>
    <row r="17" spans="1:2" ht="15.75" x14ac:dyDescent="0.25">
      <c r="A17" s="38" t="s">
        <v>12</v>
      </c>
      <c r="B17" s="169">
        <v>2016000</v>
      </c>
    </row>
    <row r="18" spans="1:2" ht="31.5" x14ac:dyDescent="0.25">
      <c r="A18" s="39" t="s">
        <v>13</v>
      </c>
      <c r="B18" s="170">
        <v>2016000</v>
      </c>
    </row>
    <row r="19" spans="1:2" ht="15.75" x14ac:dyDescent="0.25">
      <c r="A19" s="38" t="s">
        <v>14</v>
      </c>
      <c r="B19" s="169">
        <v>364746</v>
      </c>
    </row>
    <row r="20" spans="1:2" ht="31.5" x14ac:dyDescent="0.25">
      <c r="A20" s="39" t="s">
        <v>15</v>
      </c>
      <c r="B20" s="170">
        <v>364746</v>
      </c>
    </row>
    <row r="21" spans="1:2" ht="15.75" x14ac:dyDescent="0.25">
      <c r="A21" s="38" t="s">
        <v>16</v>
      </c>
      <c r="B21" s="169">
        <v>1734280</v>
      </c>
    </row>
    <row r="22" spans="1:2" ht="31.5" x14ac:dyDescent="0.25">
      <c r="A22" s="39" t="s">
        <v>17</v>
      </c>
      <c r="B22" s="170">
        <v>1734280</v>
      </c>
    </row>
    <row r="23" spans="1:2" ht="15.75" x14ac:dyDescent="0.25">
      <c r="A23" s="38" t="s">
        <v>18</v>
      </c>
      <c r="B23" s="169">
        <v>7000000</v>
      </c>
    </row>
    <row r="24" spans="1:2" ht="31.5" x14ac:dyDescent="0.25">
      <c r="A24" s="39" t="s">
        <v>19</v>
      </c>
      <c r="B24" s="170">
        <v>7000000</v>
      </c>
    </row>
    <row r="25" spans="1:2" s="134" customFormat="1" ht="15.75" x14ac:dyDescent="0.25">
      <c r="A25" s="38" t="s">
        <v>438</v>
      </c>
      <c r="B25" s="170">
        <v>84150</v>
      </c>
    </row>
    <row r="26" spans="1:2" s="134" customFormat="1" ht="25.5" customHeight="1" x14ac:dyDescent="0.25">
      <c r="A26" s="39" t="s">
        <v>439</v>
      </c>
      <c r="B26" s="170">
        <v>84150</v>
      </c>
    </row>
    <row r="27" spans="1:2" ht="15.75" x14ac:dyDescent="0.25">
      <c r="A27" s="38" t="s">
        <v>440</v>
      </c>
      <c r="B27" s="169">
        <v>1024800</v>
      </c>
    </row>
    <row r="28" spans="1:2" ht="47.25" x14ac:dyDescent="0.25">
      <c r="A28" s="37" t="s">
        <v>20</v>
      </c>
      <c r="B28" s="275">
        <v>29627400</v>
      </c>
    </row>
    <row r="29" spans="1:2" ht="31.5" x14ac:dyDescent="0.25">
      <c r="A29" s="40" t="s">
        <v>21</v>
      </c>
      <c r="B29" s="108">
        <f>SUM(B30:B36)</f>
        <v>24757400</v>
      </c>
    </row>
    <row r="30" spans="1:2" ht="15.75" x14ac:dyDescent="0.25">
      <c r="A30" s="40" t="s">
        <v>674</v>
      </c>
      <c r="B30" s="108"/>
    </row>
    <row r="31" spans="1:2" ht="15.75" x14ac:dyDescent="0.25">
      <c r="A31" s="38" t="s">
        <v>22</v>
      </c>
      <c r="B31" s="169">
        <v>21857400</v>
      </c>
    </row>
    <row r="32" spans="1:2" ht="31.5" x14ac:dyDescent="0.25">
      <c r="A32" s="38" t="s">
        <v>23</v>
      </c>
      <c r="B32" s="169">
        <v>2900000</v>
      </c>
    </row>
    <row r="33" spans="1:2" ht="15.75" x14ac:dyDescent="0.25">
      <c r="A33" s="40" t="s">
        <v>675</v>
      </c>
      <c r="B33" s="108"/>
    </row>
    <row r="34" spans="1:2" ht="15.75" x14ac:dyDescent="0.25">
      <c r="A34" s="38" t="s">
        <v>24</v>
      </c>
      <c r="B34" s="169"/>
    </row>
    <row r="35" spans="1:2" ht="31.5" x14ac:dyDescent="0.25">
      <c r="A35" s="38" t="s">
        <v>25</v>
      </c>
      <c r="B35" s="169"/>
    </row>
    <row r="36" spans="1:2" ht="31.5" x14ac:dyDescent="0.25">
      <c r="A36" s="38" t="s">
        <v>26</v>
      </c>
      <c r="B36" s="169"/>
    </row>
    <row r="37" spans="1:2" ht="15.75" x14ac:dyDescent="0.25">
      <c r="A37" s="40" t="s">
        <v>27</v>
      </c>
      <c r="B37" s="108">
        <f>SUM(B38)</f>
        <v>4870000</v>
      </c>
    </row>
    <row r="38" spans="1:2" ht="15.75" x14ac:dyDescent="0.25">
      <c r="A38" s="38" t="s">
        <v>441</v>
      </c>
      <c r="B38" s="169">
        <v>4870000</v>
      </c>
    </row>
    <row r="39" spans="1:2" s="134" customFormat="1" ht="15.75" x14ac:dyDescent="0.25">
      <c r="A39" s="38" t="s">
        <v>442</v>
      </c>
      <c r="B39" s="169"/>
    </row>
    <row r="40" spans="1:2" ht="31.5" x14ac:dyDescent="0.25">
      <c r="A40" s="37" t="s">
        <v>28</v>
      </c>
      <c r="B40" s="168">
        <v>62891079</v>
      </c>
    </row>
    <row r="41" spans="1:2" ht="31.5" x14ac:dyDescent="0.25">
      <c r="A41" s="38" t="s">
        <v>29</v>
      </c>
      <c r="B41" s="169">
        <v>21961000</v>
      </c>
    </row>
    <row r="42" spans="1:2" ht="15.75" x14ac:dyDescent="0.25">
      <c r="A42" s="38" t="s">
        <v>30</v>
      </c>
      <c r="B42" s="169"/>
    </row>
    <row r="43" spans="1:2" ht="31.5" x14ac:dyDescent="0.25">
      <c r="A43" s="38" t="s">
        <v>31</v>
      </c>
      <c r="B43" s="169">
        <v>10560000</v>
      </c>
    </row>
    <row r="44" spans="1:2" ht="15.75" x14ac:dyDescent="0.25">
      <c r="A44" s="38" t="s">
        <v>32</v>
      </c>
      <c r="B44" s="169">
        <v>25264589</v>
      </c>
    </row>
    <row r="45" spans="1:2" ht="31.5" x14ac:dyDescent="0.25">
      <c r="A45" s="37" t="s">
        <v>33</v>
      </c>
      <c r="B45" s="171">
        <v>5105490</v>
      </c>
    </row>
    <row r="46" spans="1:2" ht="15.75" x14ac:dyDescent="0.25">
      <c r="A46" s="37" t="s">
        <v>34</v>
      </c>
      <c r="B46" s="168">
        <f>SUM(B10+B28+B40)</f>
        <v>151169895</v>
      </c>
    </row>
    <row r="47" spans="1:2" ht="31.5" x14ac:dyDescent="0.25">
      <c r="A47" s="41" t="s">
        <v>35</v>
      </c>
      <c r="B47" s="172">
        <v>1800000</v>
      </c>
    </row>
    <row r="48" spans="1:2" ht="31.5" x14ac:dyDescent="0.25">
      <c r="A48" s="42" t="s">
        <v>444</v>
      </c>
      <c r="B48" s="173"/>
    </row>
    <row r="49" spans="1:2" ht="31.5" x14ac:dyDescent="0.25">
      <c r="A49" s="42" t="s">
        <v>445</v>
      </c>
      <c r="B49" s="174"/>
    </row>
    <row r="50" spans="1:2" ht="15.75" x14ac:dyDescent="0.25">
      <c r="A50" s="43"/>
      <c r="B50" s="174"/>
    </row>
    <row r="51" spans="1:2" ht="15.75" x14ac:dyDescent="0.25">
      <c r="A51" s="43"/>
      <c r="B51" s="174"/>
    </row>
    <row r="52" spans="1:2" ht="15.75" x14ac:dyDescent="0.25">
      <c r="A52" s="44"/>
      <c r="B52" s="173"/>
    </row>
    <row r="53" spans="1:2" ht="47.25" x14ac:dyDescent="0.25">
      <c r="A53" s="45" t="s">
        <v>443</v>
      </c>
      <c r="B53" s="175">
        <f>SUM(B46+B47)</f>
        <v>152969895</v>
      </c>
    </row>
    <row r="54" spans="1:2" ht="15.75" x14ac:dyDescent="0.25">
      <c r="A54" s="307"/>
      <c r="B54" s="308"/>
    </row>
    <row r="55" spans="1:2" ht="15.75" x14ac:dyDescent="0.25">
      <c r="A55" s="309"/>
      <c r="B55" s="310"/>
    </row>
    <row r="56" spans="1:2" ht="31.5" x14ac:dyDescent="0.25">
      <c r="A56" s="46" t="s">
        <v>36</v>
      </c>
      <c r="B56" s="203">
        <v>5650000</v>
      </c>
    </row>
    <row r="57" spans="1:2" ht="31.5" x14ac:dyDescent="0.25">
      <c r="A57" s="46" t="s">
        <v>37</v>
      </c>
      <c r="B57" s="203"/>
    </row>
    <row r="58" spans="1:2" ht="31.5" x14ac:dyDescent="0.25">
      <c r="A58" s="46" t="s">
        <v>38</v>
      </c>
      <c r="B58" s="203">
        <v>134653411</v>
      </c>
    </row>
    <row r="59" spans="1:2" ht="15.75" x14ac:dyDescent="0.25">
      <c r="A59" s="46" t="s">
        <v>39</v>
      </c>
      <c r="B59" s="203">
        <v>78854104</v>
      </c>
    </row>
    <row r="60" spans="1:2" ht="15.75" x14ac:dyDescent="0.25">
      <c r="A60" s="37" t="s">
        <v>40</v>
      </c>
      <c r="B60" s="204"/>
    </row>
    <row r="61" spans="1:2" ht="31.5" x14ac:dyDescent="0.25">
      <c r="A61" s="47" t="s">
        <v>41</v>
      </c>
      <c r="B61" s="205">
        <f>SUM(B56+B58+B59)</f>
        <v>219157515</v>
      </c>
    </row>
    <row r="62" spans="1:2" x14ac:dyDescent="0.25">
      <c r="A62" s="307"/>
      <c r="B62" s="308"/>
    </row>
    <row r="63" spans="1:2" x14ac:dyDescent="0.25">
      <c r="A63" s="307"/>
      <c r="B63" s="308"/>
    </row>
    <row r="64" spans="1:2" x14ac:dyDescent="0.25">
      <c r="A64" s="307"/>
      <c r="B64" s="308"/>
    </row>
    <row r="65" spans="1:2" x14ac:dyDescent="0.25">
      <c r="A65" s="307"/>
      <c r="B65" s="308"/>
    </row>
    <row r="66" spans="1:2" ht="15.75" x14ac:dyDescent="0.25">
      <c r="A66" s="309"/>
      <c r="B66" s="310"/>
    </row>
    <row r="67" spans="1:2" ht="15.75" x14ac:dyDescent="0.25">
      <c r="A67" s="40" t="s">
        <v>42</v>
      </c>
      <c r="B67" s="102">
        <v>20700000</v>
      </c>
    </row>
    <row r="68" spans="1:2" ht="15.75" x14ac:dyDescent="0.25">
      <c r="A68" s="38" t="s">
        <v>43</v>
      </c>
      <c r="B68" s="105">
        <v>20100000</v>
      </c>
    </row>
    <row r="69" spans="1:2" ht="15.75" x14ac:dyDescent="0.25">
      <c r="A69" s="38" t="s">
        <v>44</v>
      </c>
      <c r="B69" s="105">
        <v>0</v>
      </c>
    </row>
    <row r="70" spans="1:2" ht="15.75" x14ac:dyDescent="0.25">
      <c r="A70" s="38" t="s">
        <v>45</v>
      </c>
      <c r="B70" s="105">
        <v>600000</v>
      </c>
    </row>
    <row r="71" spans="1:2" ht="15.75" x14ac:dyDescent="0.25">
      <c r="A71" s="40" t="s">
        <v>46</v>
      </c>
      <c r="B71" s="102">
        <v>1425000</v>
      </c>
    </row>
    <row r="72" spans="1:2" ht="15.75" x14ac:dyDescent="0.25">
      <c r="A72" s="38" t="s">
        <v>47</v>
      </c>
      <c r="B72" s="105">
        <v>1400000</v>
      </c>
    </row>
    <row r="73" spans="1:2" ht="15.75" x14ac:dyDescent="0.25">
      <c r="A73" s="38" t="s">
        <v>48</v>
      </c>
      <c r="B73" s="105">
        <v>25000</v>
      </c>
    </row>
    <row r="74" spans="1:2" ht="31.5" x14ac:dyDescent="0.25">
      <c r="A74" s="50" t="s">
        <v>49</v>
      </c>
      <c r="B74" s="125">
        <f>SUM(B67+B71)</f>
        <v>22125000</v>
      </c>
    </row>
    <row r="75" spans="1:2" ht="15.75" x14ac:dyDescent="0.25">
      <c r="A75" s="9"/>
      <c r="B75" s="10"/>
    </row>
    <row r="77" spans="1:2" ht="25.5" x14ac:dyDescent="0.25">
      <c r="A77" s="11"/>
    </row>
    <row r="78" spans="1:2" ht="15.75" x14ac:dyDescent="0.25">
      <c r="A78" s="40" t="s">
        <v>50</v>
      </c>
      <c r="B78" s="49"/>
    </row>
    <row r="79" spans="1:2" ht="15.75" x14ac:dyDescent="0.25">
      <c r="A79" s="40" t="s">
        <v>51</v>
      </c>
      <c r="B79" s="102">
        <v>0</v>
      </c>
    </row>
    <row r="80" spans="1:2" ht="15.75" x14ac:dyDescent="0.25">
      <c r="A80" s="51" t="s">
        <v>52</v>
      </c>
      <c r="B80" s="103">
        <v>0</v>
      </c>
    </row>
    <row r="81" spans="1:2" ht="15.75" x14ac:dyDescent="0.25">
      <c r="A81" s="52" t="s">
        <v>53</v>
      </c>
      <c r="B81" s="101">
        <f>SUM(B83)</f>
        <v>275000</v>
      </c>
    </row>
    <row r="82" spans="1:2" ht="15.75" x14ac:dyDescent="0.25">
      <c r="A82" s="53" t="s">
        <v>54</v>
      </c>
      <c r="B82" s="103">
        <v>0</v>
      </c>
    </row>
    <row r="83" spans="1:2" ht="15.75" x14ac:dyDescent="0.25">
      <c r="A83" s="53" t="s">
        <v>55</v>
      </c>
      <c r="B83" s="103">
        <v>275000</v>
      </c>
    </row>
    <row r="84" spans="1:2" ht="15.75" x14ac:dyDescent="0.25">
      <c r="A84" s="52" t="s">
        <v>56</v>
      </c>
      <c r="B84" s="101"/>
    </row>
    <row r="85" spans="1:2" ht="15.75" x14ac:dyDescent="0.25">
      <c r="A85" s="52" t="s">
        <v>57</v>
      </c>
      <c r="B85" s="101">
        <v>0</v>
      </c>
    </row>
    <row r="86" spans="1:2" ht="15.75" x14ac:dyDescent="0.25">
      <c r="A86" s="52" t="s">
        <v>58</v>
      </c>
      <c r="B86" s="101">
        <v>40000</v>
      </c>
    </row>
    <row r="87" spans="1:2" ht="15.75" x14ac:dyDescent="0.25">
      <c r="A87" s="47" t="s">
        <v>59</v>
      </c>
      <c r="B87" s="104">
        <v>10</v>
      </c>
    </row>
    <row r="88" spans="1:2" x14ac:dyDescent="0.25">
      <c r="A88" s="311" t="s">
        <v>60</v>
      </c>
      <c r="B88" s="312">
        <f>SUM(B81+B84+B85+B86+B87)</f>
        <v>315010</v>
      </c>
    </row>
    <row r="89" spans="1:2" x14ac:dyDescent="0.25">
      <c r="A89" s="311"/>
      <c r="B89" s="312"/>
    </row>
    <row r="90" spans="1:2" ht="15.75" x14ac:dyDescent="0.25">
      <c r="A90" s="8"/>
      <c r="B90" s="308"/>
    </row>
    <row r="91" spans="1:2" ht="15.75" x14ac:dyDescent="0.25">
      <c r="A91" s="8"/>
      <c r="B91" s="308"/>
    </row>
    <row r="92" spans="1:2" ht="15.75" x14ac:dyDescent="0.25">
      <c r="A92" s="8" t="s">
        <v>61</v>
      </c>
      <c r="B92" s="308"/>
    </row>
    <row r="93" spans="1:2" ht="15.75" x14ac:dyDescent="0.25">
      <c r="A93" s="38" t="s">
        <v>62</v>
      </c>
      <c r="B93" s="105">
        <v>0</v>
      </c>
    </row>
    <row r="94" spans="1:2" ht="15.75" x14ac:dyDescent="0.25">
      <c r="A94" s="38" t="s">
        <v>63</v>
      </c>
      <c r="B94" s="105">
        <v>0</v>
      </c>
    </row>
    <row r="95" spans="1:2" ht="15.75" x14ac:dyDescent="0.25">
      <c r="A95" s="47" t="s">
        <v>64</v>
      </c>
      <c r="B95" s="166">
        <v>0</v>
      </c>
    </row>
    <row r="96" spans="1:2" x14ac:dyDescent="0.25">
      <c r="A96" s="313"/>
      <c r="B96" s="315"/>
    </row>
    <row r="97" spans="1:2" x14ac:dyDescent="0.25">
      <c r="A97" s="314"/>
      <c r="B97" s="316"/>
    </row>
    <row r="98" spans="1:2" ht="31.5" x14ac:dyDescent="0.25">
      <c r="A98" s="8" t="s">
        <v>65</v>
      </c>
      <c r="B98" s="7"/>
    </row>
    <row r="99" spans="1:2" ht="15.75" x14ac:dyDescent="0.25">
      <c r="A99" s="38" t="s">
        <v>66</v>
      </c>
      <c r="B99" s="105">
        <v>700000</v>
      </c>
    </row>
    <row r="100" spans="1:2" ht="15.75" x14ac:dyDescent="0.25">
      <c r="A100" s="38" t="s">
        <v>67</v>
      </c>
      <c r="B100" s="105">
        <v>0</v>
      </c>
    </row>
    <row r="101" spans="1:2" ht="31.5" x14ac:dyDescent="0.25">
      <c r="A101" s="47" t="s">
        <v>68</v>
      </c>
      <c r="B101" s="125">
        <v>700000</v>
      </c>
    </row>
    <row r="102" spans="1:2" ht="15.75" x14ac:dyDescent="0.25">
      <c r="A102" s="12"/>
      <c r="B102" s="13"/>
    </row>
    <row r="103" spans="1:2" s="274" customFormat="1" ht="21" customHeight="1" x14ac:dyDescent="0.25">
      <c r="A103" s="272"/>
      <c r="B103" s="273"/>
    </row>
    <row r="104" spans="1:2" ht="15.75" x14ac:dyDescent="0.25">
      <c r="A104" s="309"/>
      <c r="B104" s="310"/>
    </row>
    <row r="105" spans="1:2" ht="94.5" customHeight="1" x14ac:dyDescent="0.25">
      <c r="A105" s="309" t="s">
        <v>69</v>
      </c>
      <c r="B105" s="310"/>
    </row>
    <row r="106" spans="1:2" ht="15.75" x14ac:dyDescent="0.25">
      <c r="A106" s="38" t="s">
        <v>70</v>
      </c>
      <c r="B106" s="105">
        <v>0</v>
      </c>
    </row>
    <row r="107" spans="1:2" ht="15.75" x14ac:dyDescent="0.25">
      <c r="A107" s="38" t="s">
        <v>71</v>
      </c>
      <c r="B107" s="105">
        <v>0</v>
      </c>
    </row>
    <row r="108" spans="1:2" ht="31.5" x14ac:dyDescent="0.25">
      <c r="A108" s="47" t="s">
        <v>72</v>
      </c>
      <c r="B108" s="166">
        <v>0</v>
      </c>
    </row>
    <row r="109" spans="1:2" ht="31.5" x14ac:dyDescent="0.25">
      <c r="A109" s="40" t="s">
        <v>73</v>
      </c>
      <c r="B109" s="101">
        <f>SUM(B53+B61+B74+B88+B101)</f>
        <v>395267420</v>
      </c>
    </row>
    <row r="110" spans="1:2" ht="15.75" x14ac:dyDescent="0.25">
      <c r="A110" s="12"/>
      <c r="B110" s="13"/>
    </row>
    <row r="111" spans="1:2" ht="15.75" x14ac:dyDescent="0.25">
      <c r="A111" s="317"/>
      <c r="B111" s="318"/>
    </row>
    <row r="112" spans="1:2" ht="15.75" x14ac:dyDescent="0.25">
      <c r="A112" s="309"/>
      <c r="B112" s="310"/>
    </row>
    <row r="113" spans="1:2" ht="15.75" x14ac:dyDescent="0.25">
      <c r="A113" s="38" t="s">
        <v>74</v>
      </c>
      <c r="B113" s="103">
        <v>27715754</v>
      </c>
    </row>
    <row r="114" spans="1:2" ht="15.75" x14ac:dyDescent="0.25">
      <c r="A114" s="38" t="s">
        <v>75</v>
      </c>
      <c r="B114" s="103">
        <v>128531829</v>
      </c>
    </row>
    <row r="115" spans="1:2" ht="15.75" x14ac:dyDescent="0.25">
      <c r="A115" s="47" t="s">
        <v>76</v>
      </c>
      <c r="B115" s="167">
        <f>SUM(B113:B114)</f>
        <v>156247583</v>
      </c>
    </row>
    <row r="116" spans="1:2" ht="48.75" customHeight="1" x14ac:dyDescent="0.25">
      <c r="A116" s="319" t="s">
        <v>77</v>
      </c>
      <c r="B116" s="320">
        <f>SUM(B109+B115)</f>
        <v>551515003</v>
      </c>
    </row>
    <row r="117" spans="1:2" ht="15" customHeight="1" x14ac:dyDescent="0.25">
      <c r="A117" s="319"/>
      <c r="B117" s="320"/>
    </row>
    <row r="118" spans="1:2" ht="15.75" x14ac:dyDescent="0.25">
      <c r="A118" s="6"/>
      <c r="B118" s="10"/>
    </row>
    <row r="119" spans="1:2" s="274" customFormat="1" ht="75.75" customHeight="1" x14ac:dyDescent="0.25">
      <c r="A119" s="11"/>
    </row>
    <row r="120" spans="1:2" s="274" customFormat="1" ht="69.75" customHeight="1" x14ac:dyDescent="0.25">
      <c r="A120" s="11"/>
    </row>
    <row r="121" spans="1:2" ht="15.75" x14ac:dyDescent="0.25">
      <c r="A121" s="3"/>
      <c r="B121" s="36" t="s">
        <v>78</v>
      </c>
    </row>
    <row r="122" spans="1:2" ht="15.75" x14ac:dyDescent="0.25">
      <c r="A122" s="296"/>
      <c r="B122" s="296"/>
    </row>
    <row r="123" spans="1:2" ht="103.5" customHeight="1" x14ac:dyDescent="0.25">
      <c r="A123" s="297" t="s">
        <v>676</v>
      </c>
      <c r="B123" s="297"/>
    </row>
    <row r="124" spans="1:2" ht="15.75" x14ac:dyDescent="0.25">
      <c r="A124" s="3"/>
      <c r="B124" s="4"/>
    </row>
    <row r="125" spans="1:2" ht="15.75" x14ac:dyDescent="0.25">
      <c r="A125" s="54" t="s">
        <v>79</v>
      </c>
      <c r="B125" s="179">
        <f>SUM(B126:B137)</f>
        <v>546395812</v>
      </c>
    </row>
    <row r="126" spans="1:2" ht="15.75" x14ac:dyDescent="0.25">
      <c r="A126" s="43" t="s">
        <v>80</v>
      </c>
      <c r="B126" s="105">
        <v>0</v>
      </c>
    </row>
    <row r="127" spans="1:2" ht="15.75" x14ac:dyDescent="0.25">
      <c r="A127" s="43" t="s">
        <v>495</v>
      </c>
      <c r="B127" s="105">
        <v>1950000</v>
      </c>
    </row>
    <row r="128" spans="1:2" ht="15.75" x14ac:dyDescent="0.25">
      <c r="A128" s="43" t="s">
        <v>81</v>
      </c>
      <c r="B128" s="105">
        <v>2410000</v>
      </c>
    </row>
    <row r="129" spans="1:2" ht="15.75" x14ac:dyDescent="0.25">
      <c r="A129" s="55" t="s">
        <v>82</v>
      </c>
      <c r="B129" s="105">
        <v>15521732</v>
      </c>
    </row>
    <row r="130" spans="1:2" ht="15.75" x14ac:dyDescent="0.25">
      <c r="A130" s="38" t="s">
        <v>83</v>
      </c>
      <c r="B130" s="105">
        <v>1452700</v>
      </c>
    </row>
    <row r="131" spans="1:2" ht="15.75" x14ac:dyDescent="0.25">
      <c r="A131" s="38" t="s">
        <v>84</v>
      </c>
      <c r="B131" s="105">
        <v>5682612</v>
      </c>
    </row>
    <row r="132" spans="1:2" ht="15.75" x14ac:dyDescent="0.25">
      <c r="A132" s="56" t="s">
        <v>85</v>
      </c>
      <c r="B132" s="105">
        <v>14342100</v>
      </c>
    </row>
    <row r="133" spans="1:2" ht="15.75" x14ac:dyDescent="0.25">
      <c r="A133" s="56" t="s">
        <v>86</v>
      </c>
      <c r="B133" s="105">
        <v>422288</v>
      </c>
    </row>
    <row r="134" spans="1:2" ht="15.75" x14ac:dyDescent="0.25">
      <c r="A134" s="56" t="s">
        <v>87</v>
      </c>
      <c r="B134" s="105">
        <v>145068529</v>
      </c>
    </row>
    <row r="135" spans="1:2" ht="15.75" x14ac:dyDescent="0.25">
      <c r="A135" s="56" t="s">
        <v>483</v>
      </c>
      <c r="B135" s="105">
        <v>21961000</v>
      </c>
    </row>
    <row r="136" spans="1:2" ht="15.75" x14ac:dyDescent="0.25">
      <c r="A136" s="56" t="s">
        <v>88</v>
      </c>
      <c r="B136" s="105">
        <v>120752770</v>
      </c>
    </row>
    <row r="137" spans="1:2" s="191" customFormat="1" ht="15.75" x14ac:dyDescent="0.25">
      <c r="A137" s="56" t="s">
        <v>459</v>
      </c>
      <c r="B137" s="105">
        <v>216832081</v>
      </c>
    </row>
    <row r="138" spans="1:2" ht="15.75" x14ac:dyDescent="0.25">
      <c r="A138" s="40" t="s">
        <v>89</v>
      </c>
      <c r="B138" s="179">
        <f>SUM(B139:B141)</f>
        <v>5119191</v>
      </c>
    </row>
    <row r="139" spans="1:2" ht="15.75" x14ac:dyDescent="0.25">
      <c r="A139" s="38" t="s">
        <v>88</v>
      </c>
      <c r="B139" s="105">
        <v>1950000</v>
      </c>
    </row>
    <row r="140" spans="1:2" ht="15.75" x14ac:dyDescent="0.25">
      <c r="A140" s="38" t="s">
        <v>90</v>
      </c>
      <c r="B140" s="105">
        <v>0</v>
      </c>
    </row>
    <row r="141" spans="1:2" ht="15.75" x14ac:dyDescent="0.25">
      <c r="A141" s="43" t="s">
        <v>91</v>
      </c>
      <c r="B141" s="105">
        <v>3169191</v>
      </c>
    </row>
    <row r="142" spans="1:2" ht="15.75" x14ac:dyDescent="0.25">
      <c r="A142" s="40" t="s">
        <v>92</v>
      </c>
      <c r="B142" s="179"/>
    </row>
    <row r="143" spans="1:2" ht="15.75" x14ac:dyDescent="0.25">
      <c r="A143" s="40" t="s">
        <v>93</v>
      </c>
      <c r="B143" s="179">
        <f>SUM(B125+B138)</f>
        <v>551515003</v>
      </c>
    </row>
    <row r="144" spans="1:2" ht="15.75" x14ac:dyDescent="0.25">
      <c r="A144" s="14"/>
    </row>
    <row r="145" spans="1:2" ht="15.75" x14ac:dyDescent="0.25">
      <c r="A145" s="14"/>
    </row>
    <row r="146" spans="1:2" ht="129.75" customHeight="1" x14ac:dyDescent="0.25">
      <c r="A146" s="14"/>
    </row>
    <row r="147" spans="1:2" ht="46.5" customHeight="1" x14ac:dyDescent="0.25">
      <c r="A147" s="14"/>
    </row>
    <row r="148" spans="1:2" s="274" customFormat="1" ht="15.75" x14ac:dyDescent="0.25">
      <c r="A148" s="14"/>
    </row>
    <row r="149" spans="1:2" x14ac:dyDescent="0.25">
      <c r="A149" s="15"/>
    </row>
    <row r="150" spans="1:2" ht="15.75" x14ac:dyDescent="0.25">
      <c r="A150" s="3" t="s">
        <v>2</v>
      </c>
      <c r="B150" s="36" t="s">
        <v>94</v>
      </c>
    </row>
    <row r="151" spans="1:2" ht="15.75" x14ac:dyDescent="0.25">
      <c r="A151" s="3"/>
      <c r="B151" s="4"/>
    </row>
    <row r="152" spans="1:2" ht="15.75" x14ac:dyDescent="0.25">
      <c r="A152" s="3" t="s">
        <v>446</v>
      </c>
      <c r="B152" s="4"/>
    </row>
    <row r="153" spans="1:2" ht="15.75" x14ac:dyDescent="0.25">
      <c r="A153" s="14"/>
      <c r="B153" s="4"/>
    </row>
    <row r="154" spans="1:2" ht="15.75" x14ac:dyDescent="0.25">
      <c r="A154" s="38" t="s">
        <v>95</v>
      </c>
      <c r="B154" s="105">
        <v>4786800</v>
      </c>
    </row>
    <row r="155" spans="1:2" ht="15.75" x14ac:dyDescent="0.25">
      <c r="A155" s="38" t="s">
        <v>96</v>
      </c>
      <c r="B155" s="105">
        <v>718020</v>
      </c>
    </row>
    <row r="156" spans="1:2" s="280" customFormat="1" ht="15.75" x14ac:dyDescent="0.25">
      <c r="A156" s="38" t="s">
        <v>677</v>
      </c>
      <c r="B156" s="105">
        <v>781440</v>
      </c>
    </row>
    <row r="157" spans="1:2" ht="15.75" x14ac:dyDescent="0.25">
      <c r="A157" s="38" t="s">
        <v>97</v>
      </c>
      <c r="B157" s="105">
        <v>149009</v>
      </c>
    </row>
    <row r="158" spans="1:2" ht="15.75" x14ac:dyDescent="0.25">
      <c r="A158" s="38" t="s">
        <v>98</v>
      </c>
      <c r="B158" s="105">
        <v>2851200</v>
      </c>
    </row>
    <row r="159" spans="1:2" ht="15.75" x14ac:dyDescent="0.25">
      <c r="A159" s="40" t="s">
        <v>99</v>
      </c>
      <c r="B159" s="102">
        <f>SUM(B154:B158)</f>
        <v>9286469</v>
      </c>
    </row>
    <row r="160" spans="1:2" ht="15.75" x14ac:dyDescent="0.25">
      <c r="A160" s="38" t="s">
        <v>100</v>
      </c>
      <c r="B160" s="105">
        <v>1555212</v>
      </c>
    </row>
    <row r="161" spans="1:2" ht="15.75" x14ac:dyDescent="0.25">
      <c r="A161" s="38" t="s">
        <v>101</v>
      </c>
      <c r="B161" s="105"/>
    </row>
    <row r="162" spans="1:2" ht="15.75" x14ac:dyDescent="0.25">
      <c r="A162" s="38" t="s">
        <v>102</v>
      </c>
      <c r="B162" s="105">
        <v>22351</v>
      </c>
    </row>
    <row r="163" spans="1:2" ht="31.5" x14ac:dyDescent="0.25">
      <c r="A163" s="40" t="s">
        <v>103</v>
      </c>
      <c r="B163" s="102">
        <f>SUM(B160:B162)</f>
        <v>1577563</v>
      </c>
    </row>
    <row r="164" spans="1:2" s="290" customFormat="1" ht="15.75" x14ac:dyDescent="0.25">
      <c r="A164" s="38" t="s">
        <v>678</v>
      </c>
      <c r="B164" s="105">
        <v>700000</v>
      </c>
    </row>
    <row r="165" spans="1:2" s="99" customFormat="1" ht="15.75" x14ac:dyDescent="0.25">
      <c r="A165" s="276" t="s">
        <v>204</v>
      </c>
      <c r="B165" s="277">
        <f>SUM(B164)</f>
        <v>700000</v>
      </c>
    </row>
    <row r="166" spans="1:2" s="290" customFormat="1" ht="15.75" x14ac:dyDescent="0.25">
      <c r="A166" s="38" t="s">
        <v>133</v>
      </c>
      <c r="B166" s="105">
        <v>230000</v>
      </c>
    </row>
    <row r="167" spans="1:2" s="99" customFormat="1" ht="15.75" x14ac:dyDescent="0.25">
      <c r="A167" s="276" t="s">
        <v>209</v>
      </c>
      <c r="B167" s="277">
        <f>SUM(B166)</f>
        <v>230000</v>
      </c>
    </row>
    <row r="168" spans="1:2" s="99" customFormat="1" ht="15.75" x14ac:dyDescent="0.25">
      <c r="A168" s="276" t="s">
        <v>679</v>
      </c>
      <c r="B168" s="277">
        <v>930000</v>
      </c>
    </row>
    <row r="169" spans="1:2" s="290" customFormat="1" ht="15.75" x14ac:dyDescent="0.25">
      <c r="A169" s="38" t="s">
        <v>114</v>
      </c>
      <c r="B169" s="105">
        <v>260000</v>
      </c>
    </row>
    <row r="170" spans="1:2" s="99" customFormat="1" ht="15.75" x14ac:dyDescent="0.25">
      <c r="A170" s="276" t="s">
        <v>680</v>
      </c>
      <c r="B170" s="277">
        <f>SUM(B169)</f>
        <v>260000</v>
      </c>
    </row>
    <row r="171" spans="1:2" s="290" customFormat="1" ht="15.75" x14ac:dyDescent="0.25">
      <c r="A171" s="38" t="s">
        <v>681</v>
      </c>
      <c r="B171" s="105">
        <v>730000</v>
      </c>
    </row>
    <row r="172" spans="1:2" s="99" customFormat="1" ht="15.75" x14ac:dyDescent="0.25">
      <c r="A172" s="276" t="s">
        <v>218</v>
      </c>
      <c r="B172" s="277">
        <f>SUM(B171)</f>
        <v>730000</v>
      </c>
    </row>
    <row r="173" spans="1:2" s="99" customFormat="1" ht="15.75" x14ac:dyDescent="0.25">
      <c r="A173" s="276" t="s">
        <v>682</v>
      </c>
      <c r="B173" s="277">
        <f>SUM(B170+B172)</f>
        <v>990000</v>
      </c>
    </row>
    <row r="174" spans="1:2" s="290" customFormat="1" ht="15.75" x14ac:dyDescent="0.25">
      <c r="A174" s="38" t="s">
        <v>683</v>
      </c>
      <c r="B174" s="105">
        <v>800000</v>
      </c>
    </row>
    <row r="175" spans="1:2" s="290" customFormat="1" ht="15.75" x14ac:dyDescent="0.25">
      <c r="A175" s="38" t="s">
        <v>135</v>
      </c>
      <c r="B175" s="105">
        <v>140000</v>
      </c>
    </row>
    <row r="176" spans="1:2" s="290" customFormat="1" ht="15.75" x14ac:dyDescent="0.25">
      <c r="A176" s="38" t="s">
        <v>225</v>
      </c>
      <c r="B176" s="105">
        <v>30000</v>
      </c>
    </row>
    <row r="177" spans="1:2" s="290" customFormat="1" ht="15.75" x14ac:dyDescent="0.25">
      <c r="A177" s="38" t="s">
        <v>684</v>
      </c>
      <c r="B177" s="105">
        <v>7700</v>
      </c>
    </row>
    <row r="178" spans="1:2" s="99" customFormat="1" ht="15.75" x14ac:dyDescent="0.25">
      <c r="A178" s="276" t="s">
        <v>222</v>
      </c>
      <c r="B178" s="277">
        <f>SUM(B174:B177)</f>
        <v>977700</v>
      </c>
    </row>
    <row r="179" spans="1:2" s="99" customFormat="1" ht="15.75" x14ac:dyDescent="0.25">
      <c r="A179" s="276" t="s">
        <v>685</v>
      </c>
      <c r="B179" s="277">
        <v>850000</v>
      </c>
    </row>
    <row r="180" spans="1:2" s="99" customFormat="1" ht="15.75" x14ac:dyDescent="0.25">
      <c r="A180" s="276" t="s">
        <v>686</v>
      </c>
      <c r="B180" s="277">
        <f>SUM(B173+B178+B179)</f>
        <v>2817700</v>
      </c>
    </row>
    <row r="181" spans="1:2" s="290" customFormat="1" ht="15.75" x14ac:dyDescent="0.25">
      <c r="A181" s="38" t="s">
        <v>687</v>
      </c>
      <c r="B181" s="105">
        <v>910000</v>
      </c>
    </row>
    <row r="182" spans="1:2" s="99" customFormat="1" ht="15.75" x14ac:dyDescent="0.25">
      <c r="A182" s="276" t="s">
        <v>688</v>
      </c>
      <c r="B182" s="277">
        <f>SUM(B181)</f>
        <v>910000</v>
      </c>
    </row>
    <row r="183" spans="1:2" ht="15.75" x14ac:dyDescent="0.25">
      <c r="A183" s="276" t="s">
        <v>104</v>
      </c>
      <c r="B183" s="102">
        <f>SUM(B168+B180+B182)</f>
        <v>4657700</v>
      </c>
    </row>
    <row r="184" spans="1:2" ht="15.75" x14ac:dyDescent="0.25">
      <c r="A184" s="40" t="s">
        <v>105</v>
      </c>
      <c r="B184" s="102">
        <f>SUM(B159+B163+B183)</f>
        <v>15521732</v>
      </c>
    </row>
    <row r="185" spans="1:2" ht="15.75" x14ac:dyDescent="0.25">
      <c r="A185" s="3"/>
      <c r="B185" s="4"/>
    </row>
    <row r="186" spans="1:2" ht="15.75" x14ac:dyDescent="0.25">
      <c r="A186" s="32"/>
      <c r="B186" s="33"/>
    </row>
    <row r="187" spans="1:2" ht="15.75" x14ac:dyDescent="0.25">
      <c r="A187" s="5" t="s">
        <v>106</v>
      </c>
      <c r="B187" s="10" t="s">
        <v>107</v>
      </c>
    </row>
    <row r="188" spans="1:2" ht="15.75" x14ac:dyDescent="0.25">
      <c r="A188" s="5"/>
      <c r="B188" s="13"/>
    </row>
    <row r="189" spans="1:2" ht="15.75" x14ac:dyDescent="0.25">
      <c r="A189" s="5" t="s">
        <v>692</v>
      </c>
      <c r="B189" s="13"/>
    </row>
    <row r="190" spans="1:2" ht="15.75" x14ac:dyDescent="0.25">
      <c r="A190" s="9"/>
      <c r="B190" s="12"/>
    </row>
    <row r="191" spans="1:2" ht="15.75" x14ac:dyDescent="0.25">
      <c r="A191" s="16"/>
      <c r="B191" s="4"/>
    </row>
    <row r="192" spans="1:2" ht="15.75" x14ac:dyDescent="0.25">
      <c r="A192" s="124" t="s">
        <v>99</v>
      </c>
      <c r="B192" s="105"/>
    </row>
    <row r="193" spans="1:2" ht="15.75" x14ac:dyDescent="0.25">
      <c r="A193" s="38" t="s">
        <v>108</v>
      </c>
      <c r="B193" s="105"/>
    </row>
    <row r="194" spans="1:2" ht="15.75" x14ac:dyDescent="0.25">
      <c r="A194" s="40" t="s">
        <v>109</v>
      </c>
      <c r="B194" s="102"/>
    </row>
    <row r="195" spans="1:2" ht="15.75" x14ac:dyDescent="0.25">
      <c r="A195" s="38" t="s">
        <v>110</v>
      </c>
      <c r="B195" s="105"/>
    </row>
    <row r="196" spans="1:2" ht="15.75" x14ac:dyDescent="0.25">
      <c r="A196" s="40" t="s">
        <v>111</v>
      </c>
      <c r="B196" s="102"/>
    </row>
    <row r="197" spans="1:2" x14ac:dyDescent="0.25">
      <c r="A197" s="298"/>
      <c r="B197" s="299"/>
    </row>
    <row r="198" spans="1:2" x14ac:dyDescent="0.25">
      <c r="A198" s="298"/>
      <c r="B198" s="299"/>
    </row>
    <row r="199" spans="1:2" ht="15.75" x14ac:dyDescent="0.25">
      <c r="A199" s="38" t="s">
        <v>678</v>
      </c>
      <c r="B199" s="105">
        <v>100000</v>
      </c>
    </row>
    <row r="200" spans="1:2" s="289" customFormat="1" ht="15.75" x14ac:dyDescent="0.25">
      <c r="A200" s="38" t="s">
        <v>693</v>
      </c>
      <c r="B200" s="105">
        <v>350000</v>
      </c>
    </row>
    <row r="201" spans="1:2" ht="15.75" x14ac:dyDescent="0.25">
      <c r="A201" s="276" t="s">
        <v>204</v>
      </c>
      <c r="B201" s="277">
        <f>SUM(B199:B200)</f>
        <v>450000</v>
      </c>
    </row>
    <row r="202" spans="1:2" ht="15.75" x14ac:dyDescent="0.25">
      <c r="A202" s="38" t="s">
        <v>133</v>
      </c>
      <c r="B202" s="105">
        <v>120000</v>
      </c>
    </row>
    <row r="203" spans="1:2" ht="15.75" x14ac:dyDescent="0.25">
      <c r="A203" s="276" t="s">
        <v>209</v>
      </c>
      <c r="B203" s="277">
        <f>SUM(B202)</f>
        <v>120000</v>
      </c>
    </row>
    <row r="204" spans="1:2" ht="15.75" x14ac:dyDescent="0.25">
      <c r="A204" s="276" t="s">
        <v>679</v>
      </c>
      <c r="B204" s="277">
        <f>SUM(B201+B203)</f>
        <v>570000</v>
      </c>
    </row>
    <row r="205" spans="1:2" ht="15.75" x14ac:dyDescent="0.25">
      <c r="A205" s="38" t="s">
        <v>114</v>
      </c>
      <c r="B205" s="105">
        <v>40000</v>
      </c>
    </row>
    <row r="206" spans="1:2" ht="15.75" x14ac:dyDescent="0.25">
      <c r="A206" s="276" t="s">
        <v>680</v>
      </c>
      <c r="B206" s="277">
        <f>SUM(B205)</f>
        <v>40000</v>
      </c>
    </row>
    <row r="207" spans="1:2" ht="15.75" x14ac:dyDescent="0.25">
      <c r="A207" s="38" t="s">
        <v>681</v>
      </c>
      <c r="B207" s="105">
        <v>170000</v>
      </c>
    </row>
    <row r="208" spans="1:2" ht="15.75" x14ac:dyDescent="0.25">
      <c r="A208" s="276" t="s">
        <v>218</v>
      </c>
      <c r="B208" s="277">
        <f>SUM(B207)</f>
        <v>170000</v>
      </c>
    </row>
    <row r="209" spans="1:2" ht="15.75" x14ac:dyDescent="0.25">
      <c r="A209" s="276" t="s">
        <v>682</v>
      </c>
      <c r="B209" s="277">
        <f>SUM(B206+B208)</f>
        <v>210000</v>
      </c>
    </row>
    <row r="210" spans="1:2" ht="15.75" x14ac:dyDescent="0.25">
      <c r="A210" s="38" t="s">
        <v>683</v>
      </c>
      <c r="B210" s="105"/>
    </row>
    <row r="211" spans="1:2" ht="15.75" x14ac:dyDescent="0.25">
      <c r="A211" s="38" t="s">
        <v>135</v>
      </c>
      <c r="B211" s="105">
        <v>115000</v>
      </c>
    </row>
    <row r="212" spans="1:2" ht="15.75" x14ac:dyDescent="0.25">
      <c r="A212" s="38" t="s">
        <v>225</v>
      </c>
      <c r="B212" s="105">
        <v>25000</v>
      </c>
    </row>
    <row r="213" spans="1:2" ht="15.75" x14ac:dyDescent="0.25">
      <c r="A213" s="38" t="s">
        <v>684</v>
      </c>
      <c r="B213" s="105">
        <v>7700</v>
      </c>
    </row>
    <row r="214" spans="1:2" ht="15.75" x14ac:dyDescent="0.25">
      <c r="A214" s="276" t="s">
        <v>222</v>
      </c>
      <c r="B214" s="277">
        <f>SUM(B210:B213)</f>
        <v>147700</v>
      </c>
    </row>
    <row r="215" spans="1:2" s="290" customFormat="1" ht="15.75" x14ac:dyDescent="0.25">
      <c r="A215" s="38" t="s">
        <v>125</v>
      </c>
      <c r="B215" s="105">
        <v>300000</v>
      </c>
    </row>
    <row r="216" spans="1:2" s="99" customFormat="1" ht="15.75" x14ac:dyDescent="0.25">
      <c r="A216" s="284" t="s">
        <v>242</v>
      </c>
      <c r="B216" s="285">
        <f>SUM(B215)</f>
        <v>300000</v>
      </c>
    </row>
    <row r="217" spans="1:2" ht="15.75" x14ac:dyDescent="0.25">
      <c r="A217" s="276" t="s">
        <v>685</v>
      </c>
      <c r="B217" s="277"/>
    </row>
    <row r="218" spans="1:2" ht="15.75" x14ac:dyDescent="0.25">
      <c r="A218" s="276" t="s">
        <v>686</v>
      </c>
      <c r="B218" s="277">
        <f>SUM(B209+B214+B217+B216)</f>
        <v>657700</v>
      </c>
    </row>
    <row r="219" spans="1:2" ht="15.75" x14ac:dyDescent="0.25">
      <c r="A219" s="38" t="s">
        <v>687</v>
      </c>
      <c r="B219" s="105">
        <v>225000</v>
      </c>
    </row>
    <row r="220" spans="1:2" ht="15" customHeight="1" x14ac:dyDescent="0.25">
      <c r="A220" s="276" t="s">
        <v>688</v>
      </c>
      <c r="B220" s="277">
        <f>SUM(B219)</f>
        <v>225000</v>
      </c>
    </row>
    <row r="221" spans="1:2" ht="15" customHeight="1" x14ac:dyDescent="0.25">
      <c r="A221" s="276" t="s">
        <v>104</v>
      </c>
      <c r="B221" s="277">
        <f>SUM(B204+B218+B220)</f>
        <v>1452700</v>
      </c>
    </row>
    <row r="222" spans="1:2" ht="15.75" x14ac:dyDescent="0.25">
      <c r="A222" s="276" t="s">
        <v>105</v>
      </c>
      <c r="B222" s="277">
        <f>SUM(B194+B198+B221)</f>
        <v>1452700</v>
      </c>
    </row>
    <row r="223" spans="1:2" ht="15.75" x14ac:dyDescent="0.25">
      <c r="A223" s="278"/>
      <c r="B223" s="279"/>
    </row>
    <row r="224" spans="1:2" s="280" customFormat="1" ht="15.75" x14ac:dyDescent="0.25">
      <c r="A224" s="278"/>
      <c r="B224" s="279"/>
    </row>
    <row r="225" spans="1:2" s="280" customFormat="1" ht="15.75" x14ac:dyDescent="0.25">
      <c r="A225" s="281"/>
      <c r="B225" s="282" t="s">
        <v>689</v>
      </c>
    </row>
    <row r="226" spans="1:2" s="280" customFormat="1" ht="15.75" x14ac:dyDescent="0.25">
      <c r="A226" s="281" t="s">
        <v>2</v>
      </c>
      <c r="B226" s="282"/>
    </row>
    <row r="227" spans="1:2" s="280" customFormat="1" ht="15.75" x14ac:dyDescent="0.25">
      <c r="A227" s="281" t="s">
        <v>691</v>
      </c>
      <c r="B227" s="282"/>
    </row>
    <row r="228" spans="1:2" s="280" customFormat="1" ht="15.75" x14ac:dyDescent="0.25">
      <c r="A228" s="281"/>
      <c r="B228" s="282"/>
    </row>
    <row r="229" spans="1:2" s="280" customFormat="1" ht="15.75" x14ac:dyDescent="0.25">
      <c r="A229" s="281" t="s">
        <v>690</v>
      </c>
      <c r="B229" s="282"/>
    </row>
    <row r="230" spans="1:2" s="280" customFormat="1" ht="15.75" x14ac:dyDescent="0.25">
      <c r="A230" s="54" t="s">
        <v>99</v>
      </c>
      <c r="B230" s="291"/>
    </row>
    <row r="231" spans="1:2" ht="15.75" x14ac:dyDescent="0.25">
      <c r="A231" s="38" t="s">
        <v>117</v>
      </c>
      <c r="B231" s="105">
        <v>4515864</v>
      </c>
    </row>
    <row r="232" spans="1:2" ht="15.75" x14ac:dyDescent="0.25">
      <c r="A232" s="39" t="s">
        <v>118</v>
      </c>
      <c r="B232" s="105">
        <v>108000</v>
      </c>
    </row>
    <row r="233" spans="1:2" ht="15.75" x14ac:dyDescent="0.25">
      <c r="A233" s="38" t="s">
        <v>119</v>
      </c>
      <c r="B233" s="105"/>
    </row>
    <row r="234" spans="1:2" ht="15.75" x14ac:dyDescent="0.25">
      <c r="A234" s="40" t="s">
        <v>109</v>
      </c>
      <c r="B234" s="102">
        <f>SUM(B231:B233)</f>
        <v>4623864</v>
      </c>
    </row>
    <row r="235" spans="1:2" ht="15.75" x14ac:dyDescent="0.25">
      <c r="A235" s="40" t="s">
        <v>120</v>
      </c>
      <c r="B235" s="105">
        <v>0</v>
      </c>
    </row>
    <row r="236" spans="1:2" ht="15.75" x14ac:dyDescent="0.25">
      <c r="A236" s="38" t="s">
        <v>110</v>
      </c>
      <c r="B236" s="105">
        <v>812748</v>
      </c>
    </row>
    <row r="237" spans="1:2" ht="15.75" x14ac:dyDescent="0.25">
      <c r="A237" s="40" t="s">
        <v>111</v>
      </c>
      <c r="B237" s="102">
        <f>SUM(B236)</f>
        <v>812748</v>
      </c>
    </row>
    <row r="238" spans="1:2" s="290" customFormat="1" ht="15.75" x14ac:dyDescent="0.25">
      <c r="A238" s="38" t="s">
        <v>695</v>
      </c>
      <c r="B238" s="105">
        <v>100000</v>
      </c>
    </row>
    <row r="239" spans="1:2" s="289" customFormat="1" ht="15.75" x14ac:dyDescent="0.25">
      <c r="A239" s="284" t="s">
        <v>694</v>
      </c>
      <c r="B239" s="285">
        <f>SUM(B238)</f>
        <v>100000</v>
      </c>
    </row>
    <row r="240" spans="1:2" ht="15.75" x14ac:dyDescent="0.25">
      <c r="A240" s="38" t="s">
        <v>678</v>
      </c>
      <c r="B240" s="105">
        <v>30000</v>
      </c>
    </row>
    <row r="241" spans="1:2" ht="15.75" x14ac:dyDescent="0.25">
      <c r="A241" s="38" t="s">
        <v>693</v>
      </c>
      <c r="B241" s="105"/>
    </row>
    <row r="242" spans="1:2" ht="15.75" x14ac:dyDescent="0.25">
      <c r="A242" s="284" t="s">
        <v>204</v>
      </c>
      <c r="B242" s="285">
        <f>SUM(B240:B241)</f>
        <v>30000</v>
      </c>
    </row>
    <row r="243" spans="1:2" ht="15.75" x14ac:dyDescent="0.25">
      <c r="A243" s="38" t="s">
        <v>133</v>
      </c>
      <c r="B243" s="105" t="s">
        <v>0</v>
      </c>
    </row>
    <row r="244" spans="1:2" ht="15.75" x14ac:dyDescent="0.25">
      <c r="A244" s="284" t="s">
        <v>209</v>
      </c>
      <c r="B244" s="285">
        <f>SUM(B243)</f>
        <v>0</v>
      </c>
    </row>
    <row r="245" spans="1:2" ht="15.75" x14ac:dyDescent="0.25">
      <c r="A245" s="284" t="s">
        <v>679</v>
      </c>
      <c r="B245" s="285">
        <f>SUM(B239+B242)</f>
        <v>130000</v>
      </c>
    </row>
    <row r="246" spans="1:2" ht="15.75" x14ac:dyDescent="0.25">
      <c r="A246" s="38" t="s">
        <v>114</v>
      </c>
      <c r="B246" s="105" t="s">
        <v>696</v>
      </c>
    </row>
    <row r="247" spans="1:2" ht="15.75" x14ac:dyDescent="0.25">
      <c r="A247" s="284" t="s">
        <v>680</v>
      </c>
      <c r="B247" s="285">
        <f>SUM(B246)</f>
        <v>0</v>
      </c>
    </row>
    <row r="248" spans="1:2" ht="15.75" x14ac:dyDescent="0.25">
      <c r="A248" s="38" t="s">
        <v>681</v>
      </c>
      <c r="B248" s="105"/>
    </row>
    <row r="249" spans="1:2" ht="15.75" x14ac:dyDescent="0.25">
      <c r="A249" s="284" t="s">
        <v>218</v>
      </c>
      <c r="B249" s="285">
        <f>SUM(B248)</f>
        <v>0</v>
      </c>
    </row>
    <row r="250" spans="1:2" ht="15.75" x14ac:dyDescent="0.25">
      <c r="A250" s="284" t="s">
        <v>682</v>
      </c>
      <c r="B250" s="285">
        <f>SUM(B247+B249)</f>
        <v>0</v>
      </c>
    </row>
    <row r="251" spans="1:2" ht="15.75" x14ac:dyDescent="0.25">
      <c r="A251" s="38" t="s">
        <v>683</v>
      </c>
      <c r="B251" s="105"/>
    </row>
    <row r="252" spans="1:2" ht="15.75" x14ac:dyDescent="0.25">
      <c r="A252" s="38" t="s">
        <v>135</v>
      </c>
      <c r="B252" s="105"/>
    </row>
    <row r="253" spans="1:2" ht="15.75" x14ac:dyDescent="0.25">
      <c r="A253" s="38" t="s">
        <v>225</v>
      </c>
      <c r="B253" s="105"/>
    </row>
    <row r="254" spans="1:2" ht="15.75" x14ac:dyDescent="0.25">
      <c r="A254" s="38" t="s">
        <v>684</v>
      </c>
      <c r="B254" s="105">
        <v>20000</v>
      </c>
    </row>
    <row r="255" spans="1:2" ht="15.75" x14ac:dyDescent="0.25">
      <c r="A255" s="284" t="s">
        <v>222</v>
      </c>
      <c r="B255" s="285">
        <f>SUM(B251:B254)</f>
        <v>20000</v>
      </c>
    </row>
    <row r="256" spans="1:2" s="290" customFormat="1" ht="15.75" x14ac:dyDescent="0.25">
      <c r="A256" s="38" t="s">
        <v>237</v>
      </c>
      <c r="B256" s="105">
        <v>6000</v>
      </c>
    </row>
    <row r="257" spans="1:2" s="290" customFormat="1" ht="15.75" x14ac:dyDescent="0.25">
      <c r="A257" s="38" t="s">
        <v>697</v>
      </c>
      <c r="B257" s="105">
        <f>SUM(B256)</f>
        <v>6000</v>
      </c>
    </row>
    <row r="258" spans="1:2" ht="15.75" x14ac:dyDescent="0.25">
      <c r="A258" s="38" t="s">
        <v>125</v>
      </c>
      <c r="B258" s="105"/>
    </row>
    <row r="259" spans="1:2" ht="15.75" x14ac:dyDescent="0.25">
      <c r="A259" s="284" t="s">
        <v>242</v>
      </c>
      <c r="B259" s="285">
        <f>SUM(B258)</f>
        <v>0</v>
      </c>
    </row>
    <row r="260" spans="1:2" ht="15.75" x14ac:dyDescent="0.25">
      <c r="A260" s="284" t="s">
        <v>685</v>
      </c>
      <c r="B260" s="285"/>
    </row>
    <row r="261" spans="1:2" ht="15.75" x14ac:dyDescent="0.25">
      <c r="A261" s="284" t="s">
        <v>686</v>
      </c>
      <c r="B261" s="285">
        <f>SUM(B259,B257,B255)</f>
        <v>26000</v>
      </c>
    </row>
    <row r="262" spans="1:2" s="290" customFormat="1" ht="15.75" x14ac:dyDescent="0.25">
      <c r="A262" s="38" t="s">
        <v>247</v>
      </c>
      <c r="B262" s="105">
        <v>50000</v>
      </c>
    </row>
    <row r="263" spans="1:2" s="99" customFormat="1" ht="15.75" x14ac:dyDescent="0.25">
      <c r="A263" s="284" t="s">
        <v>698</v>
      </c>
      <c r="B263" s="285">
        <f>SUM(B262)</f>
        <v>50000</v>
      </c>
    </row>
    <row r="264" spans="1:2" ht="15.75" x14ac:dyDescent="0.25">
      <c r="A264" s="38" t="s">
        <v>687</v>
      </c>
      <c r="B264" s="105">
        <v>40000</v>
      </c>
    </row>
    <row r="265" spans="1:2" s="289" customFormat="1" ht="15.75" x14ac:dyDescent="0.25">
      <c r="A265" s="284" t="s">
        <v>688</v>
      </c>
      <c r="B265" s="285">
        <f>SUM(B264)</f>
        <v>40000</v>
      </c>
    </row>
    <row r="266" spans="1:2" s="289" customFormat="1" ht="15.75" x14ac:dyDescent="0.25">
      <c r="A266" s="284" t="s">
        <v>104</v>
      </c>
      <c r="B266" s="285">
        <f>SUM(B245+B261+B263+B265)</f>
        <v>246000</v>
      </c>
    </row>
    <row r="267" spans="1:2" s="289" customFormat="1" ht="15.75" x14ac:dyDescent="0.25">
      <c r="A267" s="284" t="s">
        <v>105</v>
      </c>
      <c r="B267" s="285">
        <f>SUM(B234+B237+B266)</f>
        <v>5682612</v>
      </c>
    </row>
    <row r="268" spans="1:2" s="289" customFormat="1" ht="15.75" x14ac:dyDescent="0.25">
      <c r="A268" s="281"/>
      <c r="B268" s="282"/>
    </row>
    <row r="269" spans="1:2" s="289" customFormat="1" ht="15.75" x14ac:dyDescent="0.25">
      <c r="A269" s="283"/>
      <c r="B269" s="282"/>
    </row>
    <row r="270" spans="1:2" ht="143.25" customHeight="1" x14ac:dyDescent="0.25">
      <c r="A270" s="11"/>
    </row>
    <row r="271" spans="1:2" ht="25.5" x14ac:dyDescent="0.25">
      <c r="A271" s="11"/>
      <c r="B271" s="99"/>
    </row>
    <row r="272" spans="1:2" ht="15.75" x14ac:dyDescent="0.25">
      <c r="A272" s="1"/>
      <c r="B272" s="36" t="s">
        <v>128</v>
      </c>
    </row>
    <row r="273" spans="1:2" ht="15.75" x14ac:dyDescent="0.25">
      <c r="A273" s="3" t="s">
        <v>2</v>
      </c>
      <c r="B273" s="4"/>
    </row>
    <row r="274" spans="1:2" ht="15.75" x14ac:dyDescent="0.25">
      <c r="A274" s="3"/>
      <c r="B274" s="4"/>
    </row>
    <row r="275" spans="1:2" ht="15.75" x14ac:dyDescent="0.25">
      <c r="A275" s="3" t="s">
        <v>699</v>
      </c>
      <c r="B275" s="4"/>
    </row>
    <row r="276" spans="1:2" ht="15.75" x14ac:dyDescent="0.25">
      <c r="A276" s="17"/>
      <c r="B276" s="4"/>
    </row>
    <row r="277" spans="1:2" ht="15.75" x14ac:dyDescent="0.25">
      <c r="A277" s="40" t="s">
        <v>99</v>
      </c>
      <c r="B277" s="48"/>
    </row>
    <row r="278" spans="1:2" ht="17.25" customHeight="1" x14ac:dyDescent="0.25">
      <c r="A278" s="38" t="s">
        <v>664</v>
      </c>
      <c r="B278" s="105"/>
    </row>
    <row r="279" spans="1:2" ht="15.75" x14ac:dyDescent="0.25">
      <c r="A279" s="38" t="s">
        <v>129</v>
      </c>
      <c r="B279" s="105">
        <v>0</v>
      </c>
    </row>
    <row r="280" spans="1:2" ht="15.75" x14ac:dyDescent="0.25">
      <c r="A280" s="38" t="s">
        <v>115</v>
      </c>
      <c r="B280" s="105">
        <v>0</v>
      </c>
    </row>
    <row r="281" spans="1:2" ht="15.75" x14ac:dyDescent="0.25">
      <c r="A281" s="40" t="s">
        <v>109</v>
      </c>
      <c r="B281" s="102">
        <f>SUM(B278:B280)</f>
        <v>0</v>
      </c>
    </row>
    <row r="282" spans="1:2" ht="15.75" x14ac:dyDescent="0.25">
      <c r="A282" s="40" t="s">
        <v>120</v>
      </c>
      <c r="B282" s="102">
        <f>SUM(B283:B285)</f>
        <v>0</v>
      </c>
    </row>
    <row r="283" spans="1:2" ht="15.75" x14ac:dyDescent="0.25">
      <c r="A283" s="38" t="s">
        <v>110</v>
      </c>
      <c r="B283" s="105"/>
    </row>
    <row r="284" spans="1:2" ht="15.75" x14ac:dyDescent="0.25">
      <c r="A284" s="38" t="s">
        <v>101</v>
      </c>
      <c r="B284" s="105">
        <v>0</v>
      </c>
    </row>
    <row r="285" spans="1:2" ht="15.75" x14ac:dyDescent="0.25">
      <c r="A285" s="38" t="s">
        <v>130</v>
      </c>
      <c r="B285" s="105">
        <v>0</v>
      </c>
    </row>
    <row r="286" spans="1:2" ht="15.75" x14ac:dyDescent="0.25">
      <c r="A286" s="40" t="s">
        <v>111</v>
      </c>
      <c r="B286" s="102">
        <f>SUM(B281:B282)</f>
        <v>0</v>
      </c>
    </row>
    <row r="287" spans="1:2" ht="15.75" x14ac:dyDescent="0.25">
      <c r="A287" s="38" t="s">
        <v>695</v>
      </c>
      <c r="B287" s="105"/>
    </row>
    <row r="288" spans="1:2" ht="15.75" x14ac:dyDescent="0.25">
      <c r="A288" s="284" t="s">
        <v>694</v>
      </c>
      <c r="B288" s="285">
        <f>SUM(B287)</f>
        <v>0</v>
      </c>
    </row>
    <row r="289" spans="1:2" s="134" customFormat="1" ht="15.75" x14ac:dyDescent="0.25">
      <c r="A289" s="38" t="s">
        <v>678</v>
      </c>
      <c r="B289" s="105">
        <v>170000</v>
      </c>
    </row>
    <row r="290" spans="1:2" s="289" customFormat="1" ht="15.75" x14ac:dyDescent="0.25">
      <c r="A290" s="38" t="s">
        <v>700</v>
      </c>
      <c r="B290" s="105">
        <v>1400000</v>
      </c>
    </row>
    <row r="291" spans="1:2" ht="15.75" x14ac:dyDescent="0.25">
      <c r="A291" s="38" t="s">
        <v>693</v>
      </c>
      <c r="B291" s="105">
        <v>255000</v>
      </c>
    </row>
    <row r="292" spans="1:2" ht="15.75" x14ac:dyDescent="0.25">
      <c r="A292" s="284" t="s">
        <v>204</v>
      </c>
      <c r="B292" s="285">
        <f>SUM(B289:B291)</f>
        <v>1825000</v>
      </c>
    </row>
    <row r="293" spans="1:2" ht="15.75" x14ac:dyDescent="0.25">
      <c r="A293" s="38" t="s">
        <v>133</v>
      </c>
      <c r="B293" s="105">
        <v>530000</v>
      </c>
    </row>
    <row r="294" spans="1:2" s="289" customFormat="1" ht="15.75" x14ac:dyDescent="0.25">
      <c r="A294" s="38" t="s">
        <v>132</v>
      </c>
      <c r="B294" s="105">
        <v>400000</v>
      </c>
    </row>
    <row r="295" spans="1:2" ht="15.75" x14ac:dyDescent="0.25">
      <c r="A295" s="284" t="s">
        <v>209</v>
      </c>
      <c r="B295" s="285">
        <f>SUM(B293:B294)</f>
        <v>930000</v>
      </c>
    </row>
    <row r="296" spans="1:2" ht="15.75" x14ac:dyDescent="0.25">
      <c r="A296" s="284" t="s">
        <v>679</v>
      </c>
      <c r="B296" s="285">
        <f>SUM(B295,B292,B288)</f>
        <v>2755000</v>
      </c>
    </row>
    <row r="297" spans="1:2" ht="15.75" x14ac:dyDescent="0.25">
      <c r="A297" s="38" t="s">
        <v>114</v>
      </c>
      <c r="B297" s="105">
        <v>50000</v>
      </c>
    </row>
    <row r="298" spans="1:2" ht="15.75" x14ac:dyDescent="0.25">
      <c r="A298" s="284" t="s">
        <v>680</v>
      </c>
      <c r="B298" s="285">
        <f>SUM(B297)</f>
        <v>50000</v>
      </c>
    </row>
    <row r="299" spans="1:2" ht="15.75" x14ac:dyDescent="0.25">
      <c r="A299" s="38" t="s">
        <v>681</v>
      </c>
      <c r="B299" s="105"/>
    </row>
    <row r="300" spans="1:2" ht="15.75" x14ac:dyDescent="0.25">
      <c r="A300" s="284" t="s">
        <v>218</v>
      </c>
      <c r="B300" s="285">
        <f>SUM(B299)</f>
        <v>0</v>
      </c>
    </row>
    <row r="301" spans="1:2" ht="15.75" x14ac:dyDescent="0.25">
      <c r="A301" s="284" t="s">
        <v>682</v>
      </c>
      <c r="B301" s="285">
        <f>SUM(B298+B300)</f>
        <v>50000</v>
      </c>
    </row>
    <row r="302" spans="1:2" ht="15.75" x14ac:dyDescent="0.25">
      <c r="A302" s="38" t="s">
        <v>683</v>
      </c>
      <c r="B302" s="105">
        <v>1400000</v>
      </c>
    </row>
    <row r="303" spans="1:2" ht="15.75" x14ac:dyDescent="0.25">
      <c r="A303" s="38" t="s">
        <v>135</v>
      </c>
      <c r="B303" s="105">
        <v>455000</v>
      </c>
    </row>
    <row r="304" spans="1:2" ht="15.75" x14ac:dyDescent="0.25">
      <c r="A304" s="38" t="s">
        <v>225</v>
      </c>
      <c r="B304" s="105">
        <v>310000</v>
      </c>
    </row>
    <row r="305" spans="1:2" ht="15.75" x14ac:dyDescent="0.25">
      <c r="A305" s="38" t="s">
        <v>684</v>
      </c>
      <c r="B305" s="105">
        <v>114600</v>
      </c>
    </row>
    <row r="306" spans="1:2" ht="15.75" x14ac:dyDescent="0.25">
      <c r="A306" s="284" t="s">
        <v>222</v>
      </c>
      <c r="B306" s="285">
        <f>SUM(B302:B305)</f>
        <v>2279600</v>
      </c>
    </row>
    <row r="307" spans="1:2" ht="15.75" x14ac:dyDescent="0.25">
      <c r="A307" s="38" t="s">
        <v>237</v>
      </c>
      <c r="B307" s="105"/>
    </row>
    <row r="308" spans="1:2" s="99" customFormat="1" ht="15.75" x14ac:dyDescent="0.25">
      <c r="A308" s="284" t="s">
        <v>697</v>
      </c>
      <c r="B308" s="285">
        <v>54000</v>
      </c>
    </row>
    <row r="309" spans="1:2" s="290" customFormat="1" ht="15.75" x14ac:dyDescent="0.25">
      <c r="A309" s="38" t="s">
        <v>701</v>
      </c>
      <c r="B309" s="105">
        <v>175000</v>
      </c>
    </row>
    <row r="310" spans="1:2" s="290" customFormat="1" ht="15.75" x14ac:dyDescent="0.25">
      <c r="A310" s="38" t="s">
        <v>126</v>
      </c>
      <c r="B310" s="105">
        <v>1010000</v>
      </c>
    </row>
    <row r="311" spans="1:2" s="290" customFormat="1" ht="15.75" x14ac:dyDescent="0.25">
      <c r="A311" s="38" t="s">
        <v>702</v>
      </c>
      <c r="B311" s="105">
        <v>1750000</v>
      </c>
    </row>
    <row r="312" spans="1:2" ht="15.75" x14ac:dyDescent="0.25">
      <c r="A312" s="38" t="s">
        <v>125</v>
      </c>
      <c r="B312" s="105">
        <v>1500000</v>
      </c>
    </row>
    <row r="313" spans="1:2" ht="15.75" x14ac:dyDescent="0.25">
      <c r="A313" s="284" t="s">
        <v>242</v>
      </c>
      <c r="B313" s="285">
        <f>SUM(B309:B312)</f>
        <v>4435000</v>
      </c>
    </row>
    <row r="314" spans="1:2" s="247" customFormat="1" ht="15.75" x14ac:dyDescent="0.25">
      <c r="A314" s="284" t="s">
        <v>685</v>
      </c>
      <c r="B314" s="285">
        <v>1550000</v>
      </c>
    </row>
    <row r="315" spans="1:2" s="289" customFormat="1" ht="15.75" x14ac:dyDescent="0.25">
      <c r="A315" s="284" t="s">
        <v>233</v>
      </c>
      <c r="B315" s="285">
        <v>50000</v>
      </c>
    </row>
    <row r="316" spans="1:2" ht="15.75" x14ac:dyDescent="0.25">
      <c r="A316" s="284" t="s">
        <v>686</v>
      </c>
      <c r="B316" s="285">
        <f>SUM(B306+B308+B313+B314+B315)</f>
        <v>8368600</v>
      </c>
    </row>
    <row r="317" spans="1:2" ht="15.75" x14ac:dyDescent="0.25">
      <c r="A317" s="38" t="s">
        <v>247</v>
      </c>
      <c r="B317" s="105"/>
    </row>
    <row r="318" spans="1:2" ht="15.75" x14ac:dyDescent="0.25">
      <c r="A318" s="284" t="s">
        <v>698</v>
      </c>
      <c r="B318" s="285">
        <f>SUM(B317)</f>
        <v>0</v>
      </c>
    </row>
    <row r="319" spans="1:2" s="134" customFormat="1" ht="15.75" x14ac:dyDescent="0.25">
      <c r="A319" s="38" t="s">
        <v>687</v>
      </c>
      <c r="B319" s="105">
        <v>1868500</v>
      </c>
    </row>
    <row r="320" spans="1:2" ht="15.75" x14ac:dyDescent="0.25">
      <c r="A320" s="284" t="s">
        <v>688</v>
      </c>
      <c r="B320" s="285">
        <f>SUM(B319)</f>
        <v>1868500</v>
      </c>
    </row>
    <row r="321" spans="1:2" s="289" customFormat="1" ht="15.75" x14ac:dyDescent="0.25">
      <c r="A321" s="284" t="s">
        <v>261</v>
      </c>
      <c r="B321" s="285">
        <v>600000</v>
      </c>
    </row>
    <row r="322" spans="1:2" ht="15.75" x14ac:dyDescent="0.25">
      <c r="A322" s="284" t="s">
        <v>104</v>
      </c>
      <c r="B322" s="285">
        <f>SUM(B296+B298+B316+B320+B321)</f>
        <v>13642100</v>
      </c>
    </row>
    <row r="323" spans="1:2" s="290" customFormat="1" ht="31.5" x14ac:dyDescent="0.25">
      <c r="A323" s="38" t="s">
        <v>305</v>
      </c>
      <c r="B323" s="105">
        <v>700000</v>
      </c>
    </row>
    <row r="324" spans="1:2" s="290" customFormat="1" ht="15.75" x14ac:dyDescent="0.25">
      <c r="A324" s="38" t="s">
        <v>392</v>
      </c>
      <c r="B324" s="105">
        <f>SUM(B323)</f>
        <v>700000</v>
      </c>
    </row>
    <row r="325" spans="1:2" ht="15.75" x14ac:dyDescent="0.25">
      <c r="A325" s="284" t="s">
        <v>703</v>
      </c>
      <c r="B325" s="285">
        <f>SUM(B322+B324)</f>
        <v>14342100</v>
      </c>
    </row>
    <row r="326" spans="1:2" s="99" customFormat="1" ht="15.75" x14ac:dyDescent="0.25">
      <c r="A326" s="292"/>
      <c r="B326" s="293"/>
    </row>
    <row r="328" spans="1:2" ht="15.75" x14ac:dyDescent="0.25">
      <c r="A328" s="292"/>
      <c r="B328" s="293"/>
    </row>
    <row r="329" spans="1:2" x14ac:dyDescent="0.25">
      <c r="A329" s="301"/>
      <c r="B329" s="303"/>
    </row>
    <row r="330" spans="1:2" ht="26.25" customHeight="1" x14ac:dyDescent="0.25">
      <c r="A330" s="302"/>
      <c r="B330" s="304"/>
    </row>
    <row r="331" spans="1:2" ht="15.75" x14ac:dyDescent="0.25">
      <c r="A331" s="100"/>
      <c r="B331" s="36" t="s">
        <v>139</v>
      </c>
    </row>
    <row r="332" spans="1:2" ht="15.75" x14ac:dyDescent="0.25">
      <c r="A332" s="32" t="s">
        <v>2</v>
      </c>
      <c r="B332" s="4"/>
    </row>
    <row r="333" spans="1:2" ht="15.75" x14ac:dyDescent="0.25">
      <c r="A333" s="1"/>
      <c r="B333" s="4"/>
    </row>
    <row r="334" spans="1:2" ht="15.75" x14ac:dyDescent="0.25">
      <c r="A334" s="300" t="s">
        <v>704</v>
      </c>
      <c r="B334" s="300"/>
    </row>
    <row r="335" spans="1:2" ht="15.75" x14ac:dyDescent="0.25">
      <c r="A335" s="3"/>
      <c r="B335" s="4"/>
    </row>
    <row r="336" spans="1:2" ht="15.75" x14ac:dyDescent="0.25">
      <c r="A336" s="16"/>
      <c r="B336" s="4"/>
    </row>
    <row r="337" spans="1:2" ht="15.75" x14ac:dyDescent="0.25">
      <c r="A337" s="40" t="s">
        <v>99</v>
      </c>
      <c r="B337" s="48"/>
    </row>
    <row r="338" spans="1:2" ht="15.75" x14ac:dyDescent="0.25">
      <c r="A338" s="38" t="s">
        <v>108</v>
      </c>
      <c r="B338" s="105">
        <v>216000</v>
      </c>
    </row>
    <row r="339" spans="1:2" ht="15.75" x14ac:dyDescent="0.25">
      <c r="A339" s="40" t="s">
        <v>109</v>
      </c>
      <c r="B339" s="102">
        <f>SUM(B338)</f>
        <v>216000</v>
      </c>
    </row>
    <row r="340" spans="1:2" ht="15.75" x14ac:dyDescent="0.25">
      <c r="A340" s="40" t="s">
        <v>120</v>
      </c>
      <c r="B340" s="102"/>
    </row>
    <row r="341" spans="1:2" ht="15.75" x14ac:dyDescent="0.25">
      <c r="A341" s="38" t="s">
        <v>110</v>
      </c>
      <c r="B341" s="105">
        <v>38288</v>
      </c>
    </row>
    <row r="342" spans="1:2" ht="15.75" x14ac:dyDescent="0.25">
      <c r="A342" s="40" t="s">
        <v>140</v>
      </c>
      <c r="B342" s="102">
        <f>SUM(B341)</f>
        <v>38288</v>
      </c>
    </row>
    <row r="343" spans="1:2" ht="15.75" x14ac:dyDescent="0.25">
      <c r="A343" s="38" t="s">
        <v>693</v>
      </c>
      <c r="B343" s="105">
        <v>50000</v>
      </c>
    </row>
    <row r="344" spans="1:2" ht="15.75" x14ac:dyDescent="0.25">
      <c r="A344" s="284" t="s">
        <v>204</v>
      </c>
      <c r="B344" s="285">
        <f>SUM(B343:B343)</f>
        <v>50000</v>
      </c>
    </row>
    <row r="345" spans="1:2" ht="15.75" x14ac:dyDescent="0.25">
      <c r="A345" s="38" t="s">
        <v>133</v>
      </c>
      <c r="B345" s="105">
        <v>20000</v>
      </c>
    </row>
    <row r="346" spans="1:2" s="134" customFormat="1" ht="15.75" x14ac:dyDescent="0.25">
      <c r="A346" s="38" t="s">
        <v>132</v>
      </c>
      <c r="B346" s="105"/>
    </row>
    <row r="347" spans="1:2" s="134" customFormat="1" ht="15.75" x14ac:dyDescent="0.25">
      <c r="A347" s="284" t="s">
        <v>209</v>
      </c>
      <c r="B347" s="285">
        <f>SUM(B345:B346)</f>
        <v>20000</v>
      </c>
    </row>
    <row r="348" spans="1:2" ht="15.75" x14ac:dyDescent="0.25">
      <c r="A348" s="284" t="s">
        <v>679</v>
      </c>
      <c r="B348" s="285">
        <f>SUM(B347,B344,B340)</f>
        <v>70000</v>
      </c>
    </row>
    <row r="349" spans="1:2" s="289" customFormat="1" ht="15.75" x14ac:dyDescent="0.25">
      <c r="A349" s="38" t="s">
        <v>135</v>
      </c>
      <c r="B349" s="105">
        <v>30000</v>
      </c>
    </row>
    <row r="350" spans="1:2" s="289" customFormat="1" ht="15.75" x14ac:dyDescent="0.25">
      <c r="A350" s="38" t="s">
        <v>225</v>
      </c>
      <c r="B350" s="105">
        <v>35000</v>
      </c>
    </row>
    <row r="351" spans="1:2" s="289" customFormat="1" ht="15.75" x14ac:dyDescent="0.25">
      <c r="A351" s="284" t="s">
        <v>222</v>
      </c>
      <c r="B351" s="285">
        <f>SUM(B349:B350)</f>
        <v>65000</v>
      </c>
    </row>
    <row r="352" spans="1:2" s="289" customFormat="1" ht="15.75" x14ac:dyDescent="0.25">
      <c r="A352" s="284" t="s">
        <v>686</v>
      </c>
      <c r="B352" s="285">
        <f>SUM(B351)</f>
        <v>65000</v>
      </c>
    </row>
    <row r="353" spans="1:2" s="289" customFormat="1" ht="15.75" x14ac:dyDescent="0.25">
      <c r="A353" s="38" t="s">
        <v>687</v>
      </c>
      <c r="B353" s="105">
        <v>35000</v>
      </c>
    </row>
    <row r="354" spans="1:2" s="289" customFormat="1" ht="15.75" x14ac:dyDescent="0.25">
      <c r="A354" s="284" t="s">
        <v>688</v>
      </c>
      <c r="B354" s="285">
        <f>SUM(B353)</f>
        <v>35000</v>
      </c>
    </row>
    <row r="355" spans="1:2" ht="15.75" x14ac:dyDescent="0.25">
      <c r="A355" s="52" t="s">
        <v>105</v>
      </c>
      <c r="B355" s="101">
        <f>SUM(B348+B352+B354)</f>
        <v>170000</v>
      </c>
    </row>
    <row r="356" spans="1:2" ht="15.75" x14ac:dyDescent="0.25">
      <c r="A356" s="52" t="s">
        <v>116</v>
      </c>
      <c r="B356" s="101">
        <f>SUM(B339+B342+B355)</f>
        <v>424288</v>
      </c>
    </row>
    <row r="357" spans="1:2" ht="25.5" x14ac:dyDescent="0.25">
      <c r="A357" s="11"/>
    </row>
    <row r="358" spans="1:2" s="274" customFormat="1" ht="25.5" x14ac:dyDescent="0.25">
      <c r="A358" s="11"/>
    </row>
    <row r="359" spans="1:2" s="274" customFormat="1" ht="47.25" customHeight="1" x14ac:dyDescent="0.25">
      <c r="A359" s="11"/>
    </row>
    <row r="360" spans="1:2" ht="15.75" x14ac:dyDescent="0.25">
      <c r="A360" s="1"/>
      <c r="B360" s="126" t="s">
        <v>150</v>
      </c>
    </row>
    <row r="361" spans="1:2" ht="15.75" x14ac:dyDescent="0.25">
      <c r="A361" s="300" t="s">
        <v>2</v>
      </c>
      <c r="B361" s="300"/>
    </row>
    <row r="362" spans="1:2" ht="15.75" x14ac:dyDescent="0.25">
      <c r="A362" s="300" t="s">
        <v>705</v>
      </c>
      <c r="B362" s="300"/>
    </row>
    <row r="363" spans="1:2" ht="15.75" x14ac:dyDescent="0.25">
      <c r="A363" s="1"/>
      <c r="B363" s="4"/>
    </row>
    <row r="364" spans="1:2" ht="15.75" x14ac:dyDescent="0.25">
      <c r="A364" s="59"/>
      <c r="B364" s="60"/>
    </row>
    <row r="365" spans="1:2" ht="15.75" x14ac:dyDescent="0.25">
      <c r="A365" s="38" t="s">
        <v>447</v>
      </c>
      <c r="B365" s="109">
        <v>300000</v>
      </c>
    </row>
    <row r="366" spans="1:2" ht="15.75" x14ac:dyDescent="0.25">
      <c r="A366" s="38" t="s">
        <v>448</v>
      </c>
      <c r="B366" s="106">
        <v>300000</v>
      </c>
    </row>
    <row r="367" spans="1:2" ht="15.75" x14ac:dyDescent="0.25">
      <c r="A367" s="38" t="s">
        <v>449</v>
      </c>
      <c r="B367" s="106">
        <v>200000</v>
      </c>
    </row>
    <row r="368" spans="1:2" ht="15.75" x14ac:dyDescent="0.25">
      <c r="A368" s="38" t="s">
        <v>450</v>
      </c>
      <c r="B368" s="106">
        <v>300000</v>
      </c>
    </row>
    <row r="369" spans="1:2" ht="15.75" x14ac:dyDescent="0.25">
      <c r="A369" s="61" t="s">
        <v>451</v>
      </c>
      <c r="B369" s="106"/>
    </row>
    <row r="370" spans="1:2" s="289" customFormat="1" ht="15.75" x14ac:dyDescent="0.25">
      <c r="A370" s="61" t="s">
        <v>706</v>
      </c>
      <c r="B370" s="106">
        <v>15000</v>
      </c>
    </row>
    <row r="371" spans="1:2" s="289" customFormat="1" ht="15.75" x14ac:dyDescent="0.25">
      <c r="A371" s="61" t="s">
        <v>707</v>
      </c>
      <c r="B371" s="106">
        <v>30000</v>
      </c>
    </row>
    <row r="372" spans="1:2" s="289" customFormat="1" ht="15.75" x14ac:dyDescent="0.25">
      <c r="A372" s="61" t="s">
        <v>708</v>
      </c>
      <c r="B372" s="106">
        <v>750000</v>
      </c>
    </row>
    <row r="373" spans="1:2" s="289" customFormat="1" ht="15.75" x14ac:dyDescent="0.25">
      <c r="A373" s="61" t="s">
        <v>709</v>
      </c>
      <c r="B373" s="106">
        <v>15000</v>
      </c>
    </row>
    <row r="374" spans="1:2" s="289" customFormat="1" ht="15.75" x14ac:dyDescent="0.25">
      <c r="A374" s="61" t="s">
        <v>710</v>
      </c>
      <c r="B374" s="106">
        <v>40000</v>
      </c>
    </row>
    <row r="375" spans="1:2" s="134" customFormat="1" ht="15.75" x14ac:dyDescent="0.25">
      <c r="A375" s="61" t="s">
        <v>459</v>
      </c>
      <c r="B375" s="106"/>
    </row>
    <row r="376" spans="1:2" ht="15.75" x14ac:dyDescent="0.25">
      <c r="A376" s="62" t="s">
        <v>151</v>
      </c>
      <c r="B376" s="107">
        <f>SUM(B365:B375)</f>
        <v>1950000</v>
      </c>
    </row>
    <row r="377" spans="1:2" ht="15.75" x14ac:dyDescent="0.25">
      <c r="A377" s="61" t="s">
        <v>434</v>
      </c>
      <c r="B377" s="106">
        <v>74447666</v>
      </c>
    </row>
    <row r="378" spans="1:2" s="134" customFormat="1" ht="15.75" x14ac:dyDescent="0.25">
      <c r="A378" s="61" t="s">
        <v>452</v>
      </c>
      <c r="B378" s="106">
        <v>36699420</v>
      </c>
    </row>
    <row r="379" spans="1:2" s="134" customFormat="1" ht="15.75" x14ac:dyDescent="0.25">
      <c r="A379" s="61" t="s">
        <v>453</v>
      </c>
      <c r="B379" s="106">
        <v>2070174</v>
      </c>
    </row>
    <row r="380" spans="1:2" s="134" customFormat="1" ht="15.75" x14ac:dyDescent="0.25">
      <c r="A380" s="61" t="s">
        <v>454</v>
      </c>
      <c r="B380" s="106">
        <v>1811110</v>
      </c>
    </row>
    <row r="381" spans="1:2" s="289" customFormat="1" ht="15.75" x14ac:dyDescent="0.25">
      <c r="A381" s="61" t="s">
        <v>711</v>
      </c>
      <c r="B381" s="106">
        <v>5724400</v>
      </c>
    </row>
    <row r="382" spans="1:2" ht="15.75" x14ac:dyDescent="0.25">
      <c r="A382" s="54" t="s">
        <v>152</v>
      </c>
      <c r="B382" s="108">
        <f>SUM(B377:B381)</f>
        <v>120752770</v>
      </c>
    </row>
    <row r="383" spans="1:2" ht="15.75" x14ac:dyDescent="0.25">
      <c r="A383" s="54" t="s">
        <v>116</v>
      </c>
      <c r="B383" s="108">
        <f>SUM(B376+B382)</f>
        <v>122702770</v>
      </c>
    </row>
    <row r="384" spans="1:2" ht="15.75" x14ac:dyDescent="0.25">
      <c r="A384" s="14"/>
    </row>
  </sheetData>
  <mergeCells count="26">
    <mergeCell ref="A104:B104"/>
    <mergeCell ref="A105:B105"/>
    <mergeCell ref="A111:B111"/>
    <mergeCell ref="A112:B112"/>
    <mergeCell ref="A116:A117"/>
    <mergeCell ref="B116:B117"/>
    <mergeCell ref="A66:B66"/>
    <mergeCell ref="A88:A89"/>
    <mergeCell ref="B88:B89"/>
    <mergeCell ref="B90:B92"/>
    <mergeCell ref="A96:A97"/>
    <mergeCell ref="B96:B97"/>
    <mergeCell ref="B3:B6"/>
    <mergeCell ref="A9:B9"/>
    <mergeCell ref="A54:B54"/>
    <mergeCell ref="A55:B55"/>
    <mergeCell ref="A62:A65"/>
    <mergeCell ref="B62:B65"/>
    <mergeCell ref="A122:B122"/>
    <mergeCell ref="A123:B123"/>
    <mergeCell ref="A197:B198"/>
    <mergeCell ref="A361:B361"/>
    <mergeCell ref="A362:B362"/>
    <mergeCell ref="A329:A330"/>
    <mergeCell ref="B329:B330"/>
    <mergeCell ref="A334:B33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0"/>
  <sheetViews>
    <sheetView workbookViewId="0">
      <selection activeCell="A3" sqref="A3"/>
    </sheetView>
  </sheetViews>
  <sheetFormatPr defaultRowHeight="15" x14ac:dyDescent="0.25"/>
  <cols>
    <col min="1" max="1" width="39.85546875" customWidth="1"/>
    <col min="2" max="2" width="15.7109375" customWidth="1"/>
    <col min="3" max="5" width="13.140625" customWidth="1"/>
    <col min="6" max="6" width="14.42578125" customWidth="1"/>
    <col min="7" max="10" width="13.140625" customWidth="1"/>
    <col min="11" max="11" width="14.42578125" customWidth="1"/>
    <col min="12" max="13" width="13.140625" customWidth="1"/>
    <col min="14" max="14" width="16.7109375" customWidth="1"/>
  </cols>
  <sheetData>
    <row r="1" spans="1:15" x14ac:dyDescent="0.25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</row>
    <row r="2" spans="1:15" x14ac:dyDescent="0.25">
      <c r="A2" s="197" t="s">
        <v>735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7" t="s">
        <v>414</v>
      </c>
    </row>
    <row r="3" spans="1:15" x14ac:dyDescent="0.25">
      <c r="A3" s="194"/>
      <c r="B3" s="194"/>
      <c r="C3" s="194"/>
      <c r="D3" s="194"/>
      <c r="E3" s="194"/>
      <c r="F3" s="194"/>
      <c r="G3" s="194"/>
      <c r="H3" s="194"/>
      <c r="I3" s="194"/>
      <c r="J3" s="194"/>
      <c r="K3" s="194"/>
      <c r="L3" s="194"/>
      <c r="M3" s="194"/>
      <c r="N3" s="194"/>
    </row>
    <row r="4" spans="1:15" x14ac:dyDescent="0.25">
      <c r="A4" s="197" t="s">
        <v>466</v>
      </c>
      <c r="B4" s="199" t="s">
        <v>467</v>
      </c>
      <c r="C4" s="199" t="s">
        <v>468</v>
      </c>
      <c r="D4" s="199" t="s">
        <v>469</v>
      </c>
      <c r="E4" s="199" t="s">
        <v>470</v>
      </c>
      <c r="F4" s="199" t="s">
        <v>471</v>
      </c>
      <c r="G4" s="199" t="s">
        <v>472</v>
      </c>
      <c r="H4" s="199" t="s">
        <v>473</v>
      </c>
      <c r="I4" s="199" t="s">
        <v>474</v>
      </c>
      <c r="J4" s="199" t="s">
        <v>475</v>
      </c>
      <c r="K4" s="199" t="s">
        <v>476</v>
      </c>
      <c r="L4" s="199" t="s">
        <v>477</v>
      </c>
      <c r="M4" s="199" t="s">
        <v>478</v>
      </c>
      <c r="N4" s="199" t="s">
        <v>105</v>
      </c>
      <c r="O4" s="200"/>
    </row>
    <row r="5" spans="1:15" x14ac:dyDescent="0.25">
      <c r="A5" s="194"/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7"/>
    </row>
    <row r="6" spans="1:15" x14ac:dyDescent="0.25">
      <c r="A6" s="197" t="s">
        <v>479</v>
      </c>
      <c r="B6" s="194"/>
      <c r="C6" s="194"/>
      <c r="D6" s="194"/>
      <c r="E6" s="194"/>
      <c r="F6" s="194"/>
      <c r="G6" s="194"/>
      <c r="H6" s="194"/>
      <c r="I6" s="194"/>
      <c r="J6" s="194"/>
      <c r="K6" s="194"/>
      <c r="L6" s="194"/>
      <c r="M6" s="194"/>
      <c r="N6" s="197"/>
    </row>
    <row r="7" spans="1:15" x14ac:dyDescent="0.25">
      <c r="A7" s="194" t="s">
        <v>641</v>
      </c>
      <c r="B7" s="201">
        <v>13218000</v>
      </c>
      <c r="C7" s="201">
        <v>13218000</v>
      </c>
      <c r="D7" s="201">
        <v>13218000</v>
      </c>
      <c r="E7" s="201">
        <v>13218000</v>
      </c>
      <c r="F7" s="201">
        <v>13218000</v>
      </c>
      <c r="G7" s="201">
        <v>13218000</v>
      </c>
      <c r="H7" s="201">
        <v>13218000</v>
      </c>
      <c r="I7" s="201">
        <v>13218000</v>
      </c>
      <c r="J7" s="201">
        <v>13218000</v>
      </c>
      <c r="K7" s="201">
        <v>13218000</v>
      </c>
      <c r="L7" s="201">
        <v>13218000</v>
      </c>
      <c r="M7" s="201">
        <v>13221895</v>
      </c>
      <c r="N7" s="202">
        <f>SUM(B7:M7)</f>
        <v>158619895</v>
      </c>
    </row>
    <row r="8" spans="1:15" x14ac:dyDescent="0.25">
      <c r="A8" s="194" t="s">
        <v>484</v>
      </c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2"/>
    </row>
    <row r="9" spans="1:15" s="191" customFormat="1" x14ac:dyDescent="0.25">
      <c r="A9" s="194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2"/>
    </row>
    <row r="10" spans="1:15" x14ac:dyDescent="0.25">
      <c r="A10" s="194" t="s">
        <v>642</v>
      </c>
      <c r="B10" s="201">
        <v>17792293</v>
      </c>
      <c r="C10" s="201">
        <v>17792293</v>
      </c>
      <c r="D10" s="201">
        <v>17792293</v>
      </c>
      <c r="E10" s="201">
        <v>17792293</v>
      </c>
      <c r="F10" s="201">
        <v>17792293</v>
      </c>
      <c r="G10" s="201">
        <v>17792293</v>
      </c>
      <c r="H10" s="201">
        <v>17792293</v>
      </c>
      <c r="I10" s="201">
        <v>17792293</v>
      </c>
      <c r="J10" s="201">
        <v>17792293</v>
      </c>
      <c r="K10" s="201">
        <v>17792293</v>
      </c>
      <c r="L10" s="201">
        <v>17792293</v>
      </c>
      <c r="M10" s="201">
        <v>17792292</v>
      </c>
      <c r="N10" s="202">
        <f>SUM(B10:M10)</f>
        <v>213507515</v>
      </c>
    </row>
    <row r="11" spans="1:15" x14ac:dyDescent="0.25">
      <c r="A11" s="194" t="s">
        <v>485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01"/>
      <c r="L11" s="201"/>
      <c r="M11" s="201"/>
      <c r="N11" s="202"/>
    </row>
    <row r="12" spans="1:15" x14ac:dyDescent="0.25">
      <c r="A12" s="194"/>
      <c r="B12" s="201"/>
      <c r="C12" s="201"/>
      <c r="D12" s="201"/>
      <c r="E12" s="201"/>
      <c r="F12" s="201"/>
      <c r="G12" s="201"/>
      <c r="H12" s="201"/>
      <c r="I12" s="201"/>
      <c r="J12" s="201"/>
      <c r="K12" s="201"/>
      <c r="L12" s="201"/>
      <c r="M12" s="201"/>
      <c r="N12" s="202"/>
    </row>
    <row r="13" spans="1:15" x14ac:dyDescent="0.25">
      <c r="A13" s="194" t="s">
        <v>486</v>
      </c>
      <c r="B13" s="201">
        <v>1843750</v>
      </c>
      <c r="C13" s="201">
        <v>1843750</v>
      </c>
      <c r="D13" s="201">
        <v>1843750</v>
      </c>
      <c r="E13" s="201">
        <v>1843750</v>
      </c>
      <c r="F13" s="201">
        <v>1843750</v>
      </c>
      <c r="G13" s="201">
        <v>1843750</v>
      </c>
      <c r="H13" s="201">
        <v>1843750</v>
      </c>
      <c r="I13" s="201">
        <v>1843750</v>
      </c>
      <c r="J13" s="201">
        <v>1843750</v>
      </c>
      <c r="K13" s="201">
        <v>1843750</v>
      </c>
      <c r="L13" s="201">
        <v>1843750</v>
      </c>
      <c r="M13" s="201">
        <v>1843750</v>
      </c>
      <c r="N13" s="202">
        <f>SUM(B13:M13)</f>
        <v>22125000</v>
      </c>
    </row>
    <row r="14" spans="1:15" x14ac:dyDescent="0.25">
      <c r="A14" s="194"/>
      <c r="B14" s="201"/>
      <c r="C14" s="201"/>
      <c r="D14" s="201"/>
      <c r="E14" s="201"/>
      <c r="F14" s="201"/>
      <c r="G14" s="201"/>
      <c r="H14" s="201"/>
      <c r="I14" s="201"/>
      <c r="J14" s="201"/>
      <c r="K14" s="201"/>
      <c r="L14" s="201"/>
      <c r="M14" s="201"/>
      <c r="N14" s="202"/>
    </row>
    <row r="15" spans="1:15" x14ac:dyDescent="0.25">
      <c r="A15" s="194" t="s">
        <v>385</v>
      </c>
      <c r="B15" s="201">
        <v>26250</v>
      </c>
      <c r="C15" s="201">
        <v>26250</v>
      </c>
      <c r="D15" s="201">
        <v>26250</v>
      </c>
      <c r="E15" s="201">
        <v>26250</v>
      </c>
      <c r="F15" s="201">
        <v>26250</v>
      </c>
      <c r="G15" s="201">
        <v>26250</v>
      </c>
      <c r="H15" s="201">
        <v>26250</v>
      </c>
      <c r="I15" s="201">
        <v>26250</v>
      </c>
      <c r="J15" s="201">
        <v>26250</v>
      </c>
      <c r="K15" s="201">
        <v>26250</v>
      </c>
      <c r="L15" s="201">
        <v>26250</v>
      </c>
      <c r="M15" s="201">
        <v>26260</v>
      </c>
      <c r="N15" s="202">
        <f>SUM(B15:M15)</f>
        <v>315010</v>
      </c>
    </row>
    <row r="16" spans="1:15" x14ac:dyDescent="0.25">
      <c r="A16" s="194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2"/>
    </row>
    <row r="17" spans="1:14" x14ac:dyDescent="0.25">
      <c r="A17" s="194" t="s">
        <v>491</v>
      </c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2">
        <f>SUM(B17:M17)</f>
        <v>0</v>
      </c>
    </row>
    <row r="18" spans="1:14" x14ac:dyDescent="0.25">
      <c r="A18" s="194" t="s">
        <v>487</v>
      </c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2"/>
    </row>
    <row r="19" spans="1:14" s="191" customFormat="1" x14ac:dyDescent="0.25">
      <c r="A19" s="194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2"/>
    </row>
    <row r="20" spans="1:14" x14ac:dyDescent="0.25">
      <c r="A20" s="194" t="s">
        <v>488</v>
      </c>
      <c r="B20" s="201">
        <v>58300</v>
      </c>
      <c r="C20" s="201">
        <v>58300</v>
      </c>
      <c r="D20" s="201">
        <v>58300</v>
      </c>
      <c r="E20" s="201">
        <v>58300</v>
      </c>
      <c r="F20" s="201">
        <v>58300</v>
      </c>
      <c r="G20" s="201">
        <v>58300</v>
      </c>
      <c r="H20" s="201">
        <v>58300</v>
      </c>
      <c r="I20" s="201">
        <v>58300</v>
      </c>
      <c r="J20" s="201">
        <v>58300</v>
      </c>
      <c r="K20" s="201">
        <v>58300</v>
      </c>
      <c r="L20" s="201">
        <v>58300</v>
      </c>
      <c r="M20" s="201">
        <v>58700</v>
      </c>
      <c r="N20" s="202">
        <f>SUM(B20:M20)</f>
        <v>700000</v>
      </c>
    </row>
    <row r="21" spans="1:14" x14ac:dyDescent="0.25">
      <c r="A21" s="194" t="s">
        <v>489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2"/>
    </row>
    <row r="22" spans="1:14" s="191" customFormat="1" x14ac:dyDescent="0.25">
      <c r="A22" s="194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2"/>
    </row>
    <row r="23" spans="1:14" x14ac:dyDescent="0.25">
      <c r="A23" s="194" t="s">
        <v>643</v>
      </c>
      <c r="B23" s="201">
        <v>13020632</v>
      </c>
      <c r="C23" s="201">
        <v>13020632</v>
      </c>
      <c r="D23" s="201">
        <v>13020632</v>
      </c>
      <c r="E23" s="201">
        <v>13020632</v>
      </c>
      <c r="F23" s="201">
        <v>13020632</v>
      </c>
      <c r="G23" s="201">
        <v>13020632</v>
      </c>
      <c r="H23" s="201">
        <v>13020632</v>
      </c>
      <c r="I23" s="201">
        <v>13020632</v>
      </c>
      <c r="J23" s="201">
        <v>13020632</v>
      </c>
      <c r="K23" s="201">
        <v>13020632</v>
      </c>
      <c r="L23" s="201">
        <v>13020632</v>
      </c>
      <c r="M23" s="201">
        <v>13020631</v>
      </c>
      <c r="N23" s="202">
        <f>SUM(B23:M23)</f>
        <v>156247583</v>
      </c>
    </row>
    <row r="24" spans="1:14" x14ac:dyDescent="0.25">
      <c r="A24" s="194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2"/>
    </row>
    <row r="25" spans="1:14" x14ac:dyDescent="0.25">
      <c r="A25" s="197" t="s">
        <v>480</v>
      </c>
      <c r="B25" s="202">
        <f>SUM(B7:B24)</f>
        <v>45959225</v>
      </c>
      <c r="C25" s="202">
        <f t="shared" ref="C25:M25" si="0">SUM(C7:C24)</f>
        <v>45959225</v>
      </c>
      <c r="D25" s="202">
        <f t="shared" si="0"/>
        <v>45959225</v>
      </c>
      <c r="E25" s="202">
        <f t="shared" si="0"/>
        <v>45959225</v>
      </c>
      <c r="F25" s="202">
        <f t="shared" si="0"/>
        <v>45959225</v>
      </c>
      <c r="G25" s="202">
        <f t="shared" si="0"/>
        <v>45959225</v>
      </c>
      <c r="H25" s="202">
        <f t="shared" si="0"/>
        <v>45959225</v>
      </c>
      <c r="I25" s="202">
        <f t="shared" si="0"/>
        <v>45959225</v>
      </c>
      <c r="J25" s="202">
        <f t="shared" si="0"/>
        <v>45959225</v>
      </c>
      <c r="K25" s="202">
        <f t="shared" si="0"/>
        <v>45959225</v>
      </c>
      <c r="L25" s="202">
        <f t="shared" si="0"/>
        <v>45959225</v>
      </c>
      <c r="M25" s="202">
        <f t="shared" si="0"/>
        <v>45963528</v>
      </c>
      <c r="N25" s="202">
        <f>SUM(B25:M25)</f>
        <v>551515003</v>
      </c>
    </row>
    <row r="26" spans="1:14" x14ac:dyDescent="0.25">
      <c r="A26" s="194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2"/>
    </row>
    <row r="27" spans="1:14" x14ac:dyDescent="0.25">
      <c r="A27" s="197" t="s">
        <v>492</v>
      </c>
      <c r="B27" s="202"/>
      <c r="C27" s="202"/>
      <c r="D27" s="202"/>
      <c r="E27" s="202"/>
      <c r="F27" s="202"/>
      <c r="G27" s="202"/>
      <c r="H27" s="202"/>
      <c r="I27" s="202"/>
      <c r="J27" s="202"/>
      <c r="K27" s="202"/>
      <c r="L27" s="202"/>
      <c r="M27" s="202"/>
      <c r="N27" s="202">
        <f>SUM(B27:M27)</f>
        <v>0</v>
      </c>
    </row>
    <row r="28" spans="1:14" x14ac:dyDescent="0.25">
      <c r="A28" s="194" t="s">
        <v>481</v>
      </c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  <c r="N28" s="202"/>
    </row>
    <row r="29" spans="1:14" x14ac:dyDescent="0.25">
      <c r="A29" s="194"/>
      <c r="B29" s="201"/>
      <c r="C29" s="201"/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2"/>
    </row>
    <row r="30" spans="1:14" x14ac:dyDescent="0.25">
      <c r="A30" s="197" t="s">
        <v>482</v>
      </c>
      <c r="B30" s="201"/>
      <c r="C30" s="201"/>
      <c r="D30" s="201"/>
      <c r="E30" s="201"/>
      <c r="F30" s="201"/>
      <c r="G30" s="201"/>
      <c r="H30" s="201"/>
      <c r="I30" s="201"/>
      <c r="J30" s="201"/>
      <c r="K30" s="201"/>
      <c r="L30" s="201"/>
      <c r="M30" s="201"/>
      <c r="N30" s="202"/>
    </row>
    <row r="31" spans="1:14" x14ac:dyDescent="0.25">
      <c r="A31" s="194" t="s">
        <v>99</v>
      </c>
      <c r="B31" s="201">
        <v>10982107</v>
      </c>
      <c r="C31" s="201">
        <v>10982107</v>
      </c>
      <c r="D31" s="201">
        <v>10982107</v>
      </c>
      <c r="E31" s="201">
        <v>10982107</v>
      </c>
      <c r="F31" s="201">
        <v>10982107</v>
      </c>
      <c r="G31" s="201">
        <v>10982107</v>
      </c>
      <c r="H31" s="201">
        <v>10982107</v>
      </c>
      <c r="I31" s="201">
        <v>10982107</v>
      </c>
      <c r="J31" s="201">
        <v>10982107</v>
      </c>
      <c r="K31" s="201">
        <v>10982107</v>
      </c>
      <c r="L31" s="201">
        <v>10982107</v>
      </c>
      <c r="M31" s="201">
        <v>10982116</v>
      </c>
      <c r="N31" s="202">
        <f>SUM(B31:M31)</f>
        <v>131785293</v>
      </c>
    </row>
    <row r="32" spans="1:14" x14ac:dyDescent="0.25">
      <c r="A32" s="194"/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  <c r="M32" s="201"/>
      <c r="N32" s="202"/>
    </row>
    <row r="33" spans="1:15" x14ac:dyDescent="0.25">
      <c r="A33" s="194" t="s">
        <v>490</v>
      </c>
      <c r="B33" s="201">
        <v>1182860</v>
      </c>
      <c r="C33" s="201">
        <v>1182860</v>
      </c>
      <c r="D33" s="201">
        <v>1182860</v>
      </c>
      <c r="E33" s="201">
        <v>1182860</v>
      </c>
      <c r="F33" s="201">
        <v>1182860</v>
      </c>
      <c r="G33" s="201">
        <v>1182860</v>
      </c>
      <c r="H33" s="201">
        <v>1182860</v>
      </c>
      <c r="I33" s="201">
        <v>1182860</v>
      </c>
      <c r="J33" s="201">
        <v>1182860</v>
      </c>
      <c r="K33" s="201">
        <v>1182860</v>
      </c>
      <c r="L33" s="201">
        <v>1182860</v>
      </c>
      <c r="M33" s="201">
        <v>1182853</v>
      </c>
      <c r="N33" s="202">
        <f>SUM(B33:M33)</f>
        <v>14194313</v>
      </c>
    </row>
    <row r="34" spans="1:15" x14ac:dyDescent="0.25">
      <c r="A34" s="194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2"/>
    </row>
    <row r="35" spans="1:15" x14ac:dyDescent="0.25">
      <c r="A35" s="194" t="s">
        <v>112</v>
      </c>
      <c r="B35" s="201">
        <v>8405953</v>
      </c>
      <c r="C35" s="201">
        <v>8405953</v>
      </c>
      <c r="D35" s="201">
        <v>8405953</v>
      </c>
      <c r="E35" s="201">
        <v>8405953</v>
      </c>
      <c r="F35" s="201">
        <v>8405953</v>
      </c>
      <c r="G35" s="201">
        <v>8405953</v>
      </c>
      <c r="H35" s="201">
        <v>8405953</v>
      </c>
      <c r="I35" s="201">
        <v>8405953</v>
      </c>
      <c r="J35" s="201">
        <v>8405953</v>
      </c>
      <c r="K35" s="201">
        <v>8405953</v>
      </c>
      <c r="L35" s="201">
        <v>8405953</v>
      </c>
      <c r="M35" s="201">
        <v>8405958</v>
      </c>
      <c r="N35" s="202">
        <f>SUM(B35:M35)</f>
        <v>100871441</v>
      </c>
    </row>
    <row r="36" spans="1:15" x14ac:dyDescent="0.25">
      <c r="A36" s="194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2"/>
    </row>
    <row r="37" spans="1:15" x14ac:dyDescent="0.25">
      <c r="A37" s="194" t="s">
        <v>391</v>
      </c>
      <c r="B37" s="201">
        <v>1792583</v>
      </c>
      <c r="C37" s="201">
        <v>1792583</v>
      </c>
      <c r="D37" s="201">
        <v>1792583</v>
      </c>
      <c r="E37" s="201">
        <v>1792583</v>
      </c>
      <c r="F37" s="201">
        <v>1792583</v>
      </c>
      <c r="G37" s="201">
        <v>1792583</v>
      </c>
      <c r="H37" s="201">
        <v>1792583</v>
      </c>
      <c r="I37" s="201">
        <v>1792583</v>
      </c>
      <c r="J37" s="201">
        <v>1792583</v>
      </c>
      <c r="K37" s="201">
        <v>1792583</v>
      </c>
      <c r="L37" s="201">
        <v>1792583</v>
      </c>
      <c r="M37" s="201">
        <v>1792587</v>
      </c>
      <c r="N37" s="202">
        <f>SUM(B37:M37)</f>
        <v>21511000</v>
      </c>
    </row>
    <row r="38" spans="1:15" x14ac:dyDescent="0.25">
      <c r="A38" s="194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2"/>
    </row>
    <row r="39" spans="1:15" x14ac:dyDescent="0.25">
      <c r="A39" s="194" t="s">
        <v>392</v>
      </c>
      <c r="B39" s="201">
        <v>845873</v>
      </c>
      <c r="C39" s="201">
        <v>845873</v>
      </c>
      <c r="D39" s="201">
        <v>845873</v>
      </c>
      <c r="E39" s="201">
        <v>845873</v>
      </c>
      <c r="F39" s="201">
        <v>845873</v>
      </c>
      <c r="G39" s="201">
        <v>845873</v>
      </c>
      <c r="H39" s="201">
        <v>845873</v>
      </c>
      <c r="I39" s="201">
        <v>845873</v>
      </c>
      <c r="J39" s="201">
        <v>845873</v>
      </c>
      <c r="K39" s="201">
        <v>845873</v>
      </c>
      <c r="L39" s="201">
        <v>845873</v>
      </c>
      <c r="M39" s="201">
        <v>845872</v>
      </c>
      <c r="N39" s="202">
        <f>SUM(B39:M39)</f>
        <v>10150475</v>
      </c>
    </row>
    <row r="40" spans="1:15" x14ac:dyDescent="0.25">
      <c r="A40" s="194"/>
      <c r="B40" s="201"/>
      <c r="C40" s="201"/>
      <c r="D40" s="201"/>
      <c r="E40" s="201"/>
      <c r="F40" s="201"/>
      <c r="G40" s="201"/>
      <c r="H40" s="201"/>
      <c r="I40" s="201"/>
      <c r="J40" s="201"/>
      <c r="K40" s="201"/>
      <c r="L40" s="201"/>
      <c r="M40" s="201"/>
      <c r="N40" s="202"/>
    </row>
    <row r="41" spans="1:15" x14ac:dyDescent="0.25">
      <c r="A41" s="197" t="s">
        <v>644</v>
      </c>
      <c r="B41" s="202">
        <v>0</v>
      </c>
      <c r="C41" s="202">
        <v>0</v>
      </c>
      <c r="D41" s="202">
        <v>0</v>
      </c>
      <c r="E41" s="202">
        <v>0</v>
      </c>
      <c r="F41" s="202">
        <f>SUM(F43+F46)</f>
        <v>156130995</v>
      </c>
      <c r="G41" s="202">
        <v>0</v>
      </c>
      <c r="H41" s="202">
        <v>0</v>
      </c>
      <c r="I41" s="202">
        <v>0</v>
      </c>
      <c r="J41" s="202">
        <v>0</v>
      </c>
      <c r="K41" s="202">
        <f>SUM(K43+K46)</f>
        <v>0</v>
      </c>
      <c r="L41" s="202">
        <v>0</v>
      </c>
      <c r="M41" s="202">
        <v>0</v>
      </c>
      <c r="N41" s="202">
        <f>SUM(B41:M41)</f>
        <v>156130995</v>
      </c>
      <c r="O41" s="99"/>
    </row>
    <row r="42" spans="1:15" x14ac:dyDescent="0.25">
      <c r="A42" s="194"/>
      <c r="B42" s="201"/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2"/>
    </row>
    <row r="43" spans="1:15" x14ac:dyDescent="0.25">
      <c r="A43" s="194" t="s">
        <v>394</v>
      </c>
      <c r="B43" s="201">
        <v>0</v>
      </c>
      <c r="C43" s="201">
        <v>0</v>
      </c>
      <c r="D43" s="201">
        <v>0</v>
      </c>
      <c r="E43" s="201">
        <v>0</v>
      </c>
      <c r="F43" s="201">
        <v>46503746</v>
      </c>
      <c r="G43" s="201">
        <v>0</v>
      </c>
      <c r="H43" s="201">
        <v>0</v>
      </c>
      <c r="I43" s="201">
        <v>0</v>
      </c>
      <c r="J43" s="201">
        <v>0</v>
      </c>
      <c r="K43" s="201"/>
      <c r="L43" s="201">
        <v>0</v>
      </c>
      <c r="M43" s="201">
        <v>0</v>
      </c>
      <c r="N43" s="202">
        <f>SUM(B43:M43)</f>
        <v>46503746</v>
      </c>
    </row>
    <row r="44" spans="1:15" x14ac:dyDescent="0.25">
      <c r="A44" s="194" t="s">
        <v>401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2"/>
    </row>
    <row r="45" spans="1:15" s="191" customFormat="1" x14ac:dyDescent="0.25">
      <c r="A45" s="194"/>
      <c r="B45" s="201"/>
      <c r="C45" s="201"/>
      <c r="D45" s="201"/>
      <c r="E45" s="201"/>
      <c r="F45" s="201"/>
      <c r="G45" s="201"/>
      <c r="H45" s="201"/>
      <c r="I45" s="201"/>
      <c r="J45" s="201"/>
      <c r="K45" s="201"/>
      <c r="L45" s="201"/>
      <c r="M45" s="201"/>
      <c r="N45" s="202"/>
    </row>
    <row r="46" spans="1:15" x14ac:dyDescent="0.25">
      <c r="A46" s="194" t="s">
        <v>395</v>
      </c>
      <c r="B46" s="201">
        <v>0</v>
      </c>
      <c r="C46" s="201">
        <v>0</v>
      </c>
      <c r="D46" s="201">
        <v>0</v>
      </c>
      <c r="E46" s="201">
        <v>0</v>
      </c>
      <c r="F46" s="201">
        <v>109627249</v>
      </c>
      <c r="G46" s="201">
        <v>0</v>
      </c>
      <c r="H46" s="201">
        <v>0</v>
      </c>
      <c r="I46" s="201">
        <v>0</v>
      </c>
      <c r="J46" s="201">
        <v>0</v>
      </c>
      <c r="K46" s="201"/>
      <c r="L46" s="201">
        <v>0</v>
      </c>
      <c r="M46" s="201">
        <v>0</v>
      </c>
      <c r="N46" s="202">
        <f>SUM(B46:M46)</f>
        <v>109627249</v>
      </c>
    </row>
    <row r="47" spans="1:15" x14ac:dyDescent="0.25">
      <c r="A47" s="194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  <c r="M47" s="201"/>
      <c r="N47" s="202"/>
    </row>
    <row r="48" spans="1:15" x14ac:dyDescent="0.25">
      <c r="A48" s="198" t="s">
        <v>396</v>
      </c>
      <c r="B48" s="201">
        <v>0</v>
      </c>
      <c r="C48" s="201">
        <v>0</v>
      </c>
      <c r="D48" s="201">
        <v>0</v>
      </c>
      <c r="E48" s="201">
        <v>0</v>
      </c>
      <c r="F48" s="201">
        <v>0</v>
      </c>
      <c r="G48" s="201">
        <v>0</v>
      </c>
      <c r="H48" s="201">
        <v>0</v>
      </c>
      <c r="I48" s="201">
        <v>0</v>
      </c>
      <c r="J48" s="201">
        <v>0</v>
      </c>
      <c r="K48" s="201">
        <v>0</v>
      </c>
      <c r="L48" s="201">
        <v>0</v>
      </c>
      <c r="M48" s="201">
        <v>0</v>
      </c>
      <c r="N48" s="202">
        <f>SUM(B48:M48)</f>
        <v>0</v>
      </c>
    </row>
    <row r="49" spans="1:14" x14ac:dyDescent="0.25">
      <c r="A49" s="194" t="s">
        <v>734</v>
      </c>
      <c r="B49" s="201">
        <v>9739290</v>
      </c>
      <c r="C49" s="201">
        <v>9739290</v>
      </c>
      <c r="D49" s="201">
        <v>9739290</v>
      </c>
      <c r="E49" s="201">
        <v>9739290</v>
      </c>
      <c r="F49" s="201">
        <v>9739290</v>
      </c>
      <c r="G49" s="201">
        <v>9739290</v>
      </c>
      <c r="H49" s="201">
        <v>9739290</v>
      </c>
      <c r="I49" s="201">
        <v>9739290</v>
      </c>
      <c r="J49" s="201">
        <v>9739290</v>
      </c>
      <c r="K49" s="201">
        <v>9739290</v>
      </c>
      <c r="L49" s="201">
        <v>9739290</v>
      </c>
      <c r="M49" s="201">
        <v>9739296</v>
      </c>
      <c r="N49" s="202">
        <f>SUM(B49:M49)</f>
        <v>116871486</v>
      </c>
    </row>
    <row r="50" spans="1:14" x14ac:dyDescent="0.25">
      <c r="A50" s="197" t="s">
        <v>397</v>
      </c>
      <c r="B50" s="202">
        <f>SUM(B31+B33+B35+B37+B39+B41)</f>
        <v>23209376</v>
      </c>
      <c r="C50" s="202">
        <f t="shared" ref="C50:M50" si="1">SUM(C31+C33+C35+C37+C39+C41)</f>
        <v>23209376</v>
      </c>
      <c r="D50" s="202">
        <f t="shared" si="1"/>
        <v>23209376</v>
      </c>
      <c r="E50" s="202">
        <f t="shared" si="1"/>
        <v>23209376</v>
      </c>
      <c r="F50" s="202">
        <f t="shared" si="1"/>
        <v>179340371</v>
      </c>
      <c r="G50" s="202">
        <f t="shared" si="1"/>
        <v>23209376</v>
      </c>
      <c r="H50" s="202">
        <f t="shared" si="1"/>
        <v>23209376</v>
      </c>
      <c r="I50" s="202">
        <f t="shared" si="1"/>
        <v>23209376</v>
      </c>
      <c r="J50" s="202">
        <f t="shared" si="1"/>
        <v>23209376</v>
      </c>
      <c r="K50" s="202">
        <f t="shared" si="1"/>
        <v>23209376</v>
      </c>
      <c r="L50" s="202">
        <f t="shared" si="1"/>
        <v>23209376</v>
      </c>
      <c r="M50" s="202">
        <f t="shared" si="1"/>
        <v>23209386</v>
      </c>
      <c r="N50" s="202">
        <f>SUM(N31+N33+N35+N37+N39+N43+N46+N49)</f>
        <v>551515003</v>
      </c>
    </row>
  </sheetData>
  <pageMargins left="0.70866141732283472" right="0.70866141732283472" top="0.74803149606299213" bottom="0.74803149606299213" header="0.31496062992125984" footer="0.31496062992125984"/>
  <pageSetup paperSize="9" scale="61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94"/>
  <sheetViews>
    <sheetView workbookViewId="0">
      <selection activeCell="B4" sqref="B4"/>
    </sheetView>
  </sheetViews>
  <sheetFormatPr defaultRowHeight="15" x14ac:dyDescent="0.25"/>
  <cols>
    <col min="1" max="1" width="6.140625" customWidth="1"/>
    <col min="2" max="2" width="83.140625" customWidth="1"/>
    <col min="3" max="3" width="9" customWidth="1"/>
    <col min="4" max="4" width="16.28515625" customWidth="1"/>
  </cols>
  <sheetData>
    <row r="1" spans="1:4" x14ac:dyDescent="0.25">
      <c r="A1" s="207"/>
      <c r="B1" s="207"/>
      <c r="C1" s="207"/>
      <c r="D1" s="207"/>
    </row>
    <row r="2" spans="1:4" x14ac:dyDescent="0.25">
      <c r="A2" s="207"/>
      <c r="B2" s="207"/>
      <c r="C2" s="207"/>
      <c r="D2" s="208" t="s">
        <v>638</v>
      </c>
    </row>
    <row r="3" spans="1:4" x14ac:dyDescent="0.25">
      <c r="A3" s="207"/>
      <c r="B3" s="206" t="s">
        <v>2</v>
      </c>
      <c r="C3" s="207"/>
      <c r="D3" s="207"/>
    </row>
    <row r="4" spans="1:4" x14ac:dyDescent="0.25">
      <c r="A4" s="207"/>
      <c r="B4" s="206" t="s">
        <v>731</v>
      </c>
      <c r="C4" s="207"/>
      <c r="D4" s="207"/>
    </row>
    <row r="5" spans="1:4" x14ac:dyDescent="0.25">
      <c r="A5" s="207"/>
      <c r="B5" s="209"/>
      <c r="C5" s="207"/>
      <c r="D5" s="207"/>
    </row>
    <row r="6" spans="1:4" x14ac:dyDescent="0.25">
      <c r="A6" s="207"/>
      <c r="B6" s="207"/>
      <c r="C6" s="207"/>
      <c r="D6" s="207"/>
    </row>
    <row r="7" spans="1:4" x14ac:dyDescent="0.25">
      <c r="A7" s="207"/>
      <c r="B7" s="207"/>
      <c r="C7" s="207"/>
      <c r="D7" s="207"/>
    </row>
    <row r="8" spans="1:4" x14ac:dyDescent="0.25">
      <c r="A8" s="207"/>
      <c r="B8" s="207"/>
      <c r="C8" s="207"/>
      <c r="D8" s="207"/>
    </row>
    <row r="9" spans="1:4" x14ac:dyDescent="0.25">
      <c r="A9" s="207"/>
      <c r="B9" s="208" t="s">
        <v>479</v>
      </c>
      <c r="C9" s="207"/>
      <c r="D9" s="207"/>
    </row>
    <row r="10" spans="1:4" x14ac:dyDescent="0.25">
      <c r="A10" s="210" t="s">
        <v>153</v>
      </c>
      <c r="B10" s="211" t="s">
        <v>155</v>
      </c>
      <c r="C10" s="211" t="s">
        <v>156</v>
      </c>
      <c r="D10" s="211" t="s">
        <v>363</v>
      </c>
    </row>
    <row r="11" spans="1:4" x14ac:dyDescent="0.25">
      <c r="A11" s="210" t="s">
        <v>154</v>
      </c>
      <c r="B11" s="210"/>
      <c r="C11" s="211" t="s">
        <v>157</v>
      </c>
      <c r="D11" s="211" t="s">
        <v>418</v>
      </c>
    </row>
    <row r="12" spans="1:4" x14ac:dyDescent="0.25">
      <c r="A12" s="214" t="s">
        <v>419</v>
      </c>
      <c r="B12" s="214" t="s">
        <v>420</v>
      </c>
      <c r="C12" s="214" t="s">
        <v>421</v>
      </c>
      <c r="D12" s="214" t="s">
        <v>422</v>
      </c>
    </row>
    <row r="13" spans="1:4" x14ac:dyDescent="0.25">
      <c r="A13" s="214">
        <v>1</v>
      </c>
      <c r="B13" s="212" t="s">
        <v>496</v>
      </c>
      <c r="C13" s="212" t="s">
        <v>497</v>
      </c>
      <c r="D13" s="215">
        <v>58651416</v>
      </c>
    </row>
    <row r="14" spans="1:4" x14ac:dyDescent="0.25">
      <c r="A14" s="214">
        <v>2</v>
      </c>
      <c r="B14" s="212" t="s">
        <v>498</v>
      </c>
      <c r="C14" s="212" t="s">
        <v>499</v>
      </c>
      <c r="D14" s="215">
        <v>29627400</v>
      </c>
    </row>
    <row r="15" spans="1:4" x14ac:dyDescent="0.25">
      <c r="A15" s="214">
        <v>3</v>
      </c>
      <c r="B15" s="212" t="s">
        <v>500</v>
      </c>
      <c r="C15" s="212" t="s">
        <v>501</v>
      </c>
      <c r="D15" s="215">
        <v>62891079</v>
      </c>
    </row>
    <row r="16" spans="1:4" x14ac:dyDescent="0.25">
      <c r="A16" s="214">
        <v>4</v>
      </c>
      <c r="B16" s="212" t="s">
        <v>502</v>
      </c>
      <c r="C16" s="212" t="s">
        <v>503</v>
      </c>
      <c r="D16" s="215">
        <v>1800000</v>
      </c>
    </row>
    <row r="17" spans="1:4" x14ac:dyDescent="0.25">
      <c r="A17" s="214">
        <v>5</v>
      </c>
      <c r="B17" s="212" t="s">
        <v>504</v>
      </c>
      <c r="C17" s="212" t="s">
        <v>505</v>
      </c>
      <c r="D17" s="294"/>
    </row>
    <row r="18" spans="1:4" x14ac:dyDescent="0.25">
      <c r="A18" s="214">
        <v>6</v>
      </c>
      <c r="B18" s="212" t="s">
        <v>507</v>
      </c>
      <c r="C18" s="212" t="s">
        <v>508</v>
      </c>
      <c r="D18" s="226" t="s">
        <v>506</v>
      </c>
    </row>
    <row r="19" spans="1:4" x14ac:dyDescent="0.25">
      <c r="A19" s="211">
        <v>7</v>
      </c>
      <c r="B19" s="210" t="s">
        <v>509</v>
      </c>
      <c r="C19" s="210" t="s">
        <v>510</v>
      </c>
      <c r="D19" s="216">
        <f>SUM(D13:D18)</f>
        <v>152969895</v>
      </c>
    </row>
    <row r="20" spans="1:4" x14ac:dyDescent="0.25">
      <c r="A20" s="214">
        <v>8</v>
      </c>
      <c r="B20" s="212" t="s">
        <v>511</v>
      </c>
      <c r="C20" s="212" t="s">
        <v>512</v>
      </c>
      <c r="D20" s="227">
        <v>0</v>
      </c>
    </row>
    <row r="21" spans="1:4" x14ac:dyDescent="0.25">
      <c r="A21" s="214">
        <v>9</v>
      </c>
      <c r="B21" s="212" t="s">
        <v>513</v>
      </c>
      <c r="C21" s="212" t="s">
        <v>514</v>
      </c>
      <c r="D21" s="227">
        <v>0</v>
      </c>
    </row>
    <row r="22" spans="1:4" x14ac:dyDescent="0.25">
      <c r="A22" s="214">
        <v>10</v>
      </c>
      <c r="B22" s="212" t="s">
        <v>515</v>
      </c>
      <c r="C22" s="212" t="s">
        <v>516</v>
      </c>
      <c r="D22" s="227">
        <v>0</v>
      </c>
    </row>
    <row r="23" spans="1:4" x14ac:dyDescent="0.25">
      <c r="A23" s="214">
        <v>11</v>
      </c>
      <c r="B23" s="212" t="s">
        <v>517</v>
      </c>
      <c r="C23" s="212" t="s">
        <v>518</v>
      </c>
      <c r="D23" s="227">
        <v>0</v>
      </c>
    </row>
    <row r="24" spans="1:4" x14ac:dyDescent="0.25">
      <c r="A24" s="211">
        <v>12</v>
      </c>
      <c r="B24" s="210" t="s">
        <v>519</v>
      </c>
      <c r="C24" s="210" t="s">
        <v>520</v>
      </c>
      <c r="D24" s="216">
        <f>SUM(D25:D28)</f>
        <v>140303411</v>
      </c>
    </row>
    <row r="25" spans="1:4" x14ac:dyDescent="0.25">
      <c r="A25" s="214"/>
      <c r="B25" s="212" t="s">
        <v>521</v>
      </c>
      <c r="C25" s="212" t="s">
        <v>660</v>
      </c>
      <c r="D25" s="215">
        <v>134653411</v>
      </c>
    </row>
    <row r="26" spans="1:4" x14ac:dyDescent="0.25">
      <c r="A26" s="214"/>
      <c r="B26" s="212" t="s">
        <v>522</v>
      </c>
      <c r="C26" s="212"/>
      <c r="D26" s="228">
        <v>0</v>
      </c>
    </row>
    <row r="27" spans="1:4" x14ac:dyDescent="0.25">
      <c r="A27" s="214"/>
      <c r="B27" s="212" t="s">
        <v>523</v>
      </c>
      <c r="C27" s="212" t="s">
        <v>661</v>
      </c>
      <c r="D27" s="215">
        <v>5650000</v>
      </c>
    </row>
    <row r="28" spans="1:4" x14ac:dyDescent="0.25">
      <c r="A28" s="214"/>
      <c r="B28" s="212" t="s">
        <v>524</v>
      </c>
      <c r="C28" s="212"/>
      <c r="D28" s="227">
        <v>0</v>
      </c>
    </row>
    <row r="29" spans="1:4" x14ac:dyDescent="0.25">
      <c r="A29" s="211">
        <v>13</v>
      </c>
      <c r="B29" s="210" t="s">
        <v>525</v>
      </c>
      <c r="C29" s="210" t="s">
        <v>526</v>
      </c>
      <c r="D29" s="216">
        <f>SUM(D19+D24)</f>
        <v>293273306</v>
      </c>
    </row>
    <row r="30" spans="1:4" x14ac:dyDescent="0.25">
      <c r="A30" s="214">
        <v>14</v>
      </c>
      <c r="B30" s="212" t="s">
        <v>527</v>
      </c>
      <c r="C30" s="212" t="s">
        <v>528</v>
      </c>
      <c r="D30" s="227">
        <v>0</v>
      </c>
    </row>
    <row r="31" spans="1:4" x14ac:dyDescent="0.25">
      <c r="A31" s="214">
        <v>15</v>
      </c>
      <c r="B31" s="212" t="s">
        <v>529</v>
      </c>
      <c r="C31" s="212" t="s">
        <v>530</v>
      </c>
      <c r="D31" s="227">
        <v>0</v>
      </c>
    </row>
    <row r="32" spans="1:4" x14ac:dyDescent="0.25">
      <c r="A32" s="214">
        <v>16</v>
      </c>
      <c r="B32" s="212" t="s">
        <v>531</v>
      </c>
      <c r="C32" s="212" t="s">
        <v>532</v>
      </c>
      <c r="D32" s="227">
        <v>0</v>
      </c>
    </row>
    <row r="33" spans="1:4" x14ac:dyDescent="0.25">
      <c r="A33" s="214">
        <v>17</v>
      </c>
      <c r="B33" s="212" t="s">
        <v>533</v>
      </c>
      <c r="C33" s="212" t="s">
        <v>534</v>
      </c>
      <c r="D33" s="227">
        <v>0</v>
      </c>
    </row>
    <row r="34" spans="1:4" x14ac:dyDescent="0.25">
      <c r="A34" s="214">
        <v>18</v>
      </c>
      <c r="B34" s="212" t="s">
        <v>535</v>
      </c>
      <c r="C34" s="212" t="s">
        <v>536</v>
      </c>
      <c r="D34" s="228">
        <v>0</v>
      </c>
    </row>
    <row r="35" spans="1:4" x14ac:dyDescent="0.25">
      <c r="A35" s="214"/>
      <c r="B35" s="212" t="s">
        <v>537</v>
      </c>
      <c r="C35" s="212"/>
      <c r="D35" s="228">
        <v>0</v>
      </c>
    </row>
    <row r="36" spans="1:4" x14ac:dyDescent="0.25">
      <c r="A36" s="214"/>
      <c r="B36" s="212" t="s">
        <v>538</v>
      </c>
      <c r="C36" s="212"/>
      <c r="D36" s="227">
        <v>78854104</v>
      </c>
    </row>
    <row r="37" spans="1:4" x14ac:dyDescent="0.25">
      <c r="A37" s="211">
        <v>19</v>
      </c>
      <c r="B37" s="210" t="s">
        <v>539</v>
      </c>
      <c r="C37" s="210" t="s">
        <v>540</v>
      </c>
      <c r="D37" s="229">
        <f>SUM(D30:D36)</f>
        <v>78854104</v>
      </c>
    </row>
    <row r="38" spans="1:4" x14ac:dyDescent="0.25">
      <c r="A38" s="214">
        <v>20</v>
      </c>
      <c r="B38" s="212" t="s">
        <v>541</v>
      </c>
      <c r="C38" s="212" t="s">
        <v>542</v>
      </c>
      <c r="D38" s="228">
        <v>0</v>
      </c>
    </row>
    <row r="39" spans="1:4" x14ac:dyDescent="0.25">
      <c r="A39" s="214"/>
      <c r="B39" s="212" t="s">
        <v>543</v>
      </c>
      <c r="C39" s="212"/>
      <c r="D39" s="227">
        <v>0</v>
      </c>
    </row>
    <row r="40" spans="1:4" x14ac:dyDescent="0.25">
      <c r="A40" s="214">
        <v>21</v>
      </c>
      <c r="B40" s="212" t="s">
        <v>544</v>
      </c>
      <c r="C40" s="212" t="s">
        <v>545</v>
      </c>
      <c r="D40" s="227">
        <v>0</v>
      </c>
    </row>
    <row r="41" spans="1:4" x14ac:dyDescent="0.25">
      <c r="A41" s="211">
        <v>22</v>
      </c>
      <c r="B41" s="210" t="s">
        <v>546</v>
      </c>
      <c r="C41" s="210" t="s">
        <v>547</v>
      </c>
      <c r="D41" s="230">
        <f>SUM(D38+D40)</f>
        <v>0</v>
      </c>
    </row>
    <row r="42" spans="1:4" x14ac:dyDescent="0.25">
      <c r="A42" s="214">
        <v>23</v>
      </c>
      <c r="B42" s="212" t="s">
        <v>548</v>
      </c>
      <c r="C42" s="212" t="s">
        <v>549</v>
      </c>
      <c r="D42" s="227">
        <v>0</v>
      </c>
    </row>
    <row r="43" spans="1:4" x14ac:dyDescent="0.25">
      <c r="A43" s="214">
        <v>24</v>
      </c>
      <c r="B43" s="212" t="s">
        <v>550</v>
      </c>
      <c r="C43" s="212" t="s">
        <v>551</v>
      </c>
      <c r="D43" s="227">
        <v>0</v>
      </c>
    </row>
    <row r="44" spans="1:4" x14ac:dyDescent="0.25">
      <c r="A44" s="211">
        <v>25</v>
      </c>
      <c r="B44" s="210" t="s">
        <v>552</v>
      </c>
      <c r="C44" s="210" t="s">
        <v>553</v>
      </c>
      <c r="D44" s="216">
        <f>SUM(D45:D46)</f>
        <v>600000</v>
      </c>
    </row>
    <row r="45" spans="1:4" x14ac:dyDescent="0.25">
      <c r="A45" s="214"/>
      <c r="B45" s="212" t="s">
        <v>554</v>
      </c>
      <c r="C45" s="212"/>
      <c r="D45" s="227">
        <v>0</v>
      </c>
    </row>
    <row r="46" spans="1:4" x14ac:dyDescent="0.25">
      <c r="A46" s="214"/>
      <c r="B46" s="212" t="s">
        <v>555</v>
      </c>
      <c r="C46" s="212"/>
      <c r="D46" s="215">
        <v>600000</v>
      </c>
    </row>
    <row r="47" spans="1:4" x14ac:dyDescent="0.25">
      <c r="A47" s="211">
        <v>26</v>
      </c>
      <c r="B47" s="210" t="s">
        <v>556</v>
      </c>
      <c r="C47" s="210" t="s">
        <v>557</v>
      </c>
      <c r="D47" s="216">
        <f>SUM(D48:D50)</f>
        <v>20100000</v>
      </c>
    </row>
    <row r="48" spans="1:4" x14ac:dyDescent="0.25">
      <c r="A48" s="214"/>
      <c r="B48" s="212" t="s">
        <v>558</v>
      </c>
      <c r="C48" s="212"/>
      <c r="D48" s="227">
        <v>0</v>
      </c>
    </row>
    <row r="49" spans="1:4" x14ac:dyDescent="0.25">
      <c r="A49" s="214"/>
      <c r="B49" s="212" t="s">
        <v>559</v>
      </c>
      <c r="C49" s="212"/>
      <c r="D49" s="215">
        <v>20100000</v>
      </c>
    </row>
    <row r="50" spans="1:4" x14ac:dyDescent="0.25">
      <c r="A50" s="214"/>
      <c r="B50" s="212" t="s">
        <v>560</v>
      </c>
      <c r="C50" s="212"/>
      <c r="D50" s="227">
        <v>0</v>
      </c>
    </row>
    <row r="51" spans="1:4" x14ac:dyDescent="0.25">
      <c r="A51" s="214">
        <v>27</v>
      </c>
      <c r="B51" s="212" t="s">
        <v>561</v>
      </c>
      <c r="C51" s="212" t="s">
        <v>562</v>
      </c>
      <c r="D51" s="227">
        <v>0</v>
      </c>
    </row>
    <row r="52" spans="1:4" x14ac:dyDescent="0.25">
      <c r="A52" s="214">
        <v>28</v>
      </c>
      <c r="B52" s="212" t="s">
        <v>563</v>
      </c>
      <c r="C52" s="212" t="s">
        <v>564</v>
      </c>
      <c r="D52" s="227">
        <v>0</v>
      </c>
    </row>
    <row r="53" spans="1:4" x14ac:dyDescent="0.25">
      <c r="A53" s="211">
        <v>29</v>
      </c>
      <c r="B53" s="210" t="s">
        <v>565</v>
      </c>
      <c r="C53" s="210" t="s">
        <v>566</v>
      </c>
      <c r="D53" s="216">
        <v>1400000</v>
      </c>
    </row>
    <row r="54" spans="1:4" x14ac:dyDescent="0.25">
      <c r="A54" s="214"/>
      <c r="B54" s="212" t="s">
        <v>567</v>
      </c>
      <c r="C54" s="212"/>
      <c r="D54" s="215">
        <v>1400000</v>
      </c>
    </row>
    <row r="55" spans="1:4" x14ac:dyDescent="0.25">
      <c r="A55" s="214">
        <v>30</v>
      </c>
      <c r="B55" s="212" t="s">
        <v>568</v>
      </c>
      <c r="C55" s="212" t="s">
        <v>569</v>
      </c>
      <c r="D55" s="227">
        <v>0</v>
      </c>
    </row>
    <row r="56" spans="1:4" x14ac:dyDescent="0.25">
      <c r="A56" s="214"/>
      <c r="B56" s="212" t="s">
        <v>570</v>
      </c>
      <c r="C56" s="212"/>
      <c r="D56" s="227">
        <v>0</v>
      </c>
    </row>
    <row r="57" spans="1:4" x14ac:dyDescent="0.25">
      <c r="A57" s="211">
        <v>31</v>
      </c>
      <c r="B57" s="210" t="s">
        <v>571</v>
      </c>
      <c r="C57" s="210" t="s">
        <v>572</v>
      </c>
      <c r="D57" s="216">
        <f>SUM(D47+D51+D52+D53+D55)</f>
        <v>21500000</v>
      </c>
    </row>
    <row r="58" spans="1:4" x14ac:dyDescent="0.25">
      <c r="A58" s="211">
        <v>32</v>
      </c>
      <c r="B58" s="210" t="s">
        <v>573</v>
      </c>
      <c r="C58" s="210" t="s">
        <v>574</v>
      </c>
      <c r="D58" s="216">
        <f>SUM(D59:D61)</f>
        <v>25000</v>
      </c>
    </row>
    <row r="59" spans="1:4" x14ac:dyDescent="0.25">
      <c r="A59" s="214"/>
      <c r="B59" s="212" t="s">
        <v>575</v>
      </c>
      <c r="C59" s="212"/>
      <c r="D59" s="227">
        <v>0</v>
      </c>
    </row>
    <row r="60" spans="1:4" x14ac:dyDescent="0.25">
      <c r="A60" s="214"/>
      <c r="B60" s="212" t="s">
        <v>576</v>
      </c>
      <c r="C60" s="212"/>
      <c r="D60" s="227">
        <v>0</v>
      </c>
    </row>
    <row r="61" spans="1:4" x14ac:dyDescent="0.25">
      <c r="A61" s="214"/>
      <c r="B61" s="212" t="s">
        <v>577</v>
      </c>
      <c r="C61" s="212"/>
      <c r="D61" s="215">
        <v>25000</v>
      </c>
    </row>
    <row r="62" spans="1:4" x14ac:dyDescent="0.25">
      <c r="A62" s="211">
        <v>33</v>
      </c>
      <c r="B62" s="210" t="s">
        <v>578</v>
      </c>
      <c r="C62" s="210" t="s">
        <v>579</v>
      </c>
      <c r="D62" s="216">
        <f>SUM(D41+D42+D43+D44+D57+D58)</f>
        <v>22125000</v>
      </c>
    </row>
    <row r="63" spans="1:4" x14ac:dyDescent="0.25">
      <c r="A63" s="214">
        <v>34</v>
      </c>
      <c r="B63" s="212" t="s">
        <v>580</v>
      </c>
      <c r="C63" s="212" t="s">
        <v>581</v>
      </c>
      <c r="D63" s="228">
        <v>0</v>
      </c>
    </row>
    <row r="64" spans="1:4" x14ac:dyDescent="0.25">
      <c r="A64" s="214">
        <v>35</v>
      </c>
      <c r="B64" s="212" t="s">
        <v>582</v>
      </c>
      <c r="C64" s="212" t="s">
        <v>583</v>
      </c>
      <c r="D64" s="228">
        <v>275000</v>
      </c>
    </row>
    <row r="65" spans="1:4" x14ac:dyDescent="0.25">
      <c r="A65" s="214"/>
      <c r="B65" s="212" t="s">
        <v>584</v>
      </c>
      <c r="C65" s="212"/>
      <c r="D65" s="228">
        <v>0</v>
      </c>
    </row>
    <row r="66" spans="1:4" x14ac:dyDescent="0.25">
      <c r="A66" s="214"/>
      <c r="B66" s="212" t="s">
        <v>585</v>
      </c>
      <c r="C66" s="212"/>
      <c r="D66" s="227">
        <v>0</v>
      </c>
    </row>
    <row r="67" spans="1:4" x14ac:dyDescent="0.25">
      <c r="A67" s="214">
        <v>36</v>
      </c>
      <c r="B67" s="212" t="s">
        <v>56</v>
      </c>
      <c r="C67" s="212" t="s">
        <v>586</v>
      </c>
      <c r="D67" s="227"/>
    </row>
    <row r="68" spans="1:4" x14ac:dyDescent="0.25">
      <c r="A68" s="214">
        <v>37</v>
      </c>
      <c r="B68" s="212" t="s">
        <v>587</v>
      </c>
      <c r="C68" s="212" t="s">
        <v>588</v>
      </c>
      <c r="D68" s="227">
        <v>0</v>
      </c>
    </row>
    <row r="69" spans="1:4" x14ac:dyDescent="0.25">
      <c r="A69" s="214"/>
      <c r="B69" s="212" t="s">
        <v>589</v>
      </c>
      <c r="C69" s="212"/>
      <c r="D69" s="227">
        <v>0</v>
      </c>
    </row>
    <row r="70" spans="1:4" x14ac:dyDescent="0.25">
      <c r="A70" s="214">
        <v>38</v>
      </c>
      <c r="B70" s="212" t="s">
        <v>590</v>
      </c>
      <c r="C70" s="212" t="s">
        <v>591</v>
      </c>
      <c r="D70" s="227">
        <v>0</v>
      </c>
    </row>
    <row r="71" spans="1:4" x14ac:dyDescent="0.25">
      <c r="A71" s="214">
        <v>39</v>
      </c>
      <c r="B71" s="212" t="s">
        <v>592</v>
      </c>
      <c r="C71" s="212" t="s">
        <v>593</v>
      </c>
      <c r="D71" s="228">
        <v>0</v>
      </c>
    </row>
    <row r="72" spans="1:4" x14ac:dyDescent="0.25">
      <c r="A72" s="214">
        <v>40</v>
      </c>
      <c r="B72" s="212" t="s">
        <v>594</v>
      </c>
      <c r="C72" s="212" t="s">
        <v>595</v>
      </c>
      <c r="D72" s="227">
        <v>0</v>
      </c>
    </row>
    <row r="73" spans="1:4" x14ac:dyDescent="0.25">
      <c r="A73" s="214">
        <v>41</v>
      </c>
      <c r="B73" s="212" t="s">
        <v>596</v>
      </c>
      <c r="C73" s="212" t="s">
        <v>597</v>
      </c>
      <c r="D73" s="215">
        <v>40000</v>
      </c>
    </row>
    <row r="74" spans="1:4" x14ac:dyDescent="0.25">
      <c r="A74" s="214">
        <v>42</v>
      </c>
      <c r="B74" s="212" t="s">
        <v>598</v>
      </c>
      <c r="C74" s="212" t="s">
        <v>599</v>
      </c>
      <c r="D74" s="227">
        <v>10</v>
      </c>
    </row>
    <row r="75" spans="1:4" x14ac:dyDescent="0.25">
      <c r="A75" s="214">
        <v>43</v>
      </c>
      <c r="B75" s="212" t="s">
        <v>600</v>
      </c>
      <c r="C75" s="212" t="s">
        <v>601</v>
      </c>
      <c r="D75" s="227">
        <v>0</v>
      </c>
    </row>
    <row r="76" spans="1:4" x14ac:dyDescent="0.25">
      <c r="A76" s="211">
        <v>44</v>
      </c>
      <c r="B76" s="210" t="s">
        <v>602</v>
      </c>
      <c r="C76" s="210" t="s">
        <v>603</v>
      </c>
      <c r="D76" s="216">
        <f>SUM(D63:D75)</f>
        <v>315010</v>
      </c>
    </row>
    <row r="77" spans="1:4" x14ac:dyDescent="0.25">
      <c r="A77" s="214">
        <v>45</v>
      </c>
      <c r="B77" s="212" t="s">
        <v>604</v>
      </c>
      <c r="C77" s="212" t="s">
        <v>605</v>
      </c>
      <c r="D77" s="227">
        <v>0</v>
      </c>
    </row>
    <row r="78" spans="1:4" x14ac:dyDescent="0.25">
      <c r="A78" s="214">
        <v>46</v>
      </c>
      <c r="B78" s="212" t="s">
        <v>606</v>
      </c>
      <c r="C78" s="212" t="s">
        <v>607</v>
      </c>
      <c r="D78" s="227">
        <v>0</v>
      </c>
    </row>
    <row r="79" spans="1:4" x14ac:dyDescent="0.25">
      <c r="A79" s="214">
        <v>47</v>
      </c>
      <c r="B79" s="212" t="s">
        <v>608</v>
      </c>
      <c r="C79" s="212" t="s">
        <v>609</v>
      </c>
      <c r="D79" s="228">
        <v>0</v>
      </c>
    </row>
    <row r="80" spans="1:4" x14ac:dyDescent="0.25">
      <c r="A80" s="214">
        <v>48</v>
      </c>
      <c r="B80" s="212" t="s">
        <v>610</v>
      </c>
      <c r="C80" s="212" t="s">
        <v>611</v>
      </c>
      <c r="D80" s="227">
        <v>0</v>
      </c>
    </row>
    <row r="81" spans="1:4" x14ac:dyDescent="0.25">
      <c r="A81" s="214">
        <v>49</v>
      </c>
      <c r="B81" s="212" t="s">
        <v>612</v>
      </c>
      <c r="C81" s="212" t="s">
        <v>613</v>
      </c>
      <c r="D81" s="227">
        <v>0</v>
      </c>
    </row>
    <row r="82" spans="1:4" x14ac:dyDescent="0.25">
      <c r="A82" s="211">
        <v>50</v>
      </c>
      <c r="B82" s="210" t="s">
        <v>614</v>
      </c>
      <c r="C82" s="210" t="s">
        <v>615</v>
      </c>
      <c r="D82" s="230">
        <f>SUM(D77:D81)</f>
        <v>0</v>
      </c>
    </row>
    <row r="83" spans="1:4" x14ac:dyDescent="0.25">
      <c r="A83" s="214">
        <v>51</v>
      </c>
      <c r="B83" s="212" t="s">
        <v>616</v>
      </c>
      <c r="C83" s="212" t="s">
        <v>617</v>
      </c>
      <c r="D83" s="227">
        <v>0</v>
      </c>
    </row>
    <row r="84" spans="1:4" x14ac:dyDescent="0.25">
      <c r="A84" s="214">
        <v>52</v>
      </c>
      <c r="B84" s="212" t="s">
        <v>618</v>
      </c>
      <c r="C84" s="212" t="s">
        <v>619</v>
      </c>
      <c r="D84" s="215"/>
    </row>
    <row r="85" spans="1:4" x14ac:dyDescent="0.25">
      <c r="A85" s="214">
        <v>53</v>
      </c>
      <c r="B85" s="212" t="s">
        <v>620</v>
      </c>
      <c r="C85" s="212" t="s">
        <v>621</v>
      </c>
      <c r="D85" s="227">
        <v>0</v>
      </c>
    </row>
    <row r="86" spans="1:4" x14ac:dyDescent="0.25">
      <c r="A86" s="214">
        <v>54</v>
      </c>
      <c r="B86" s="210" t="s">
        <v>622</v>
      </c>
      <c r="C86" s="210" t="s">
        <v>623</v>
      </c>
      <c r="D86" s="216">
        <f>SUM(D83:D85)</f>
        <v>0</v>
      </c>
    </row>
    <row r="87" spans="1:4" x14ac:dyDescent="0.25">
      <c r="A87" s="214">
        <v>55</v>
      </c>
      <c r="B87" s="212" t="s">
        <v>624</v>
      </c>
      <c r="C87" s="212" t="s">
        <v>625</v>
      </c>
      <c r="D87" s="227">
        <v>0</v>
      </c>
    </row>
    <row r="88" spans="1:4" x14ac:dyDescent="0.25">
      <c r="A88" s="214">
        <v>56</v>
      </c>
      <c r="B88" s="212" t="s">
        <v>626</v>
      </c>
      <c r="C88" s="212" t="s">
        <v>627</v>
      </c>
      <c r="D88" s="227">
        <v>700000</v>
      </c>
    </row>
    <row r="89" spans="1:4" x14ac:dyDescent="0.25">
      <c r="A89" s="214">
        <v>57</v>
      </c>
      <c r="B89" s="212" t="s">
        <v>628</v>
      </c>
      <c r="C89" s="212" t="s">
        <v>629</v>
      </c>
      <c r="D89" s="227">
        <v>0</v>
      </c>
    </row>
    <row r="90" spans="1:4" x14ac:dyDescent="0.25">
      <c r="A90" s="211">
        <v>58</v>
      </c>
      <c r="B90" s="210" t="s">
        <v>630</v>
      </c>
      <c r="C90" s="210" t="s">
        <v>631</v>
      </c>
      <c r="D90" s="230">
        <f>SUM(D87:D89)</f>
        <v>700000</v>
      </c>
    </row>
    <row r="91" spans="1:4" x14ac:dyDescent="0.25">
      <c r="A91" s="211">
        <v>59</v>
      </c>
      <c r="B91" s="210" t="s">
        <v>632</v>
      </c>
      <c r="C91" s="210" t="s">
        <v>633</v>
      </c>
      <c r="D91" s="216">
        <f>SUM(D29+D37+D62+D76+D82+D86+D90)</f>
        <v>395267420</v>
      </c>
    </row>
    <row r="92" spans="1:4" x14ac:dyDescent="0.25">
      <c r="A92" s="214">
        <v>60</v>
      </c>
      <c r="B92" s="212" t="s">
        <v>634</v>
      </c>
      <c r="C92" s="212" t="s">
        <v>635</v>
      </c>
      <c r="D92" s="215">
        <f>SUM(D93)</f>
        <v>156247583</v>
      </c>
    </row>
    <row r="93" spans="1:4" x14ac:dyDescent="0.25">
      <c r="A93" s="214">
        <v>61</v>
      </c>
      <c r="B93" s="212" t="s">
        <v>636</v>
      </c>
      <c r="C93" s="212" t="s">
        <v>657</v>
      </c>
      <c r="D93" s="215">
        <v>156247583</v>
      </c>
    </row>
    <row r="94" spans="1:4" x14ac:dyDescent="0.25">
      <c r="A94" s="211">
        <v>62</v>
      </c>
      <c r="B94" s="210" t="s">
        <v>389</v>
      </c>
      <c r="C94" s="210" t="s">
        <v>637</v>
      </c>
      <c r="D94" s="216">
        <f>SUM(D91+D92)</f>
        <v>551515003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41"/>
  <sheetViews>
    <sheetView topLeftCell="A121" workbookViewId="0">
      <selection activeCell="V11" sqref="V11"/>
    </sheetView>
  </sheetViews>
  <sheetFormatPr defaultRowHeight="15" x14ac:dyDescent="0.25"/>
  <cols>
    <col min="1" max="1" width="6.7109375" customWidth="1"/>
    <col min="2" max="2" width="69.28515625" customWidth="1"/>
    <col min="3" max="3" width="12.140625" customWidth="1"/>
    <col min="4" max="4" width="16.140625" customWidth="1"/>
  </cols>
  <sheetData>
    <row r="1" spans="1:6" x14ac:dyDescent="0.25">
      <c r="A1" s="218"/>
      <c r="B1" s="218"/>
      <c r="C1" s="218"/>
      <c r="D1" s="217" t="s">
        <v>640</v>
      </c>
    </row>
    <row r="2" spans="1:6" x14ac:dyDescent="0.25">
      <c r="A2" s="218"/>
      <c r="B2" s="224" t="s">
        <v>2</v>
      </c>
      <c r="C2" s="218"/>
      <c r="D2" s="218"/>
    </row>
    <row r="3" spans="1:6" x14ac:dyDescent="0.25">
      <c r="A3" s="221"/>
      <c r="B3" s="225" t="s">
        <v>732</v>
      </c>
      <c r="C3" s="221"/>
      <c r="D3" s="221"/>
    </row>
    <row r="4" spans="1:6" x14ac:dyDescent="0.25">
      <c r="A4" s="218"/>
      <c r="B4" s="220"/>
      <c r="C4" s="218"/>
      <c r="D4" s="218"/>
    </row>
    <row r="5" spans="1:6" x14ac:dyDescent="0.25">
      <c r="A5" s="218"/>
      <c r="B5" s="218"/>
      <c r="C5" s="218"/>
      <c r="D5" s="218"/>
    </row>
    <row r="6" spans="1:6" x14ac:dyDescent="0.25">
      <c r="A6" s="217" t="s">
        <v>482</v>
      </c>
      <c r="B6" s="219"/>
      <c r="C6" s="219"/>
      <c r="D6" s="219"/>
      <c r="E6" s="99"/>
      <c r="F6" s="99"/>
    </row>
    <row r="7" spans="1:6" x14ac:dyDescent="0.25">
      <c r="A7" s="219"/>
      <c r="B7" s="219"/>
      <c r="C7" s="219"/>
      <c r="D7" s="219"/>
      <c r="E7" s="99"/>
      <c r="F7" s="99"/>
    </row>
    <row r="8" spans="1:6" x14ac:dyDescent="0.25">
      <c r="A8" s="211" t="s">
        <v>153</v>
      </c>
      <c r="B8" s="211" t="s">
        <v>155</v>
      </c>
      <c r="C8" s="211" t="s">
        <v>156</v>
      </c>
      <c r="D8" s="211" t="s">
        <v>363</v>
      </c>
      <c r="E8" s="99"/>
      <c r="F8" s="99"/>
    </row>
    <row r="9" spans="1:6" x14ac:dyDescent="0.25">
      <c r="A9" s="211" t="s">
        <v>154</v>
      </c>
      <c r="B9" s="210"/>
      <c r="C9" s="211" t="s">
        <v>157</v>
      </c>
      <c r="D9" s="211" t="s">
        <v>418</v>
      </c>
      <c r="E9" s="99"/>
      <c r="F9" s="99"/>
    </row>
    <row r="10" spans="1:6" x14ac:dyDescent="0.25">
      <c r="A10" s="211" t="s">
        <v>419</v>
      </c>
      <c r="B10" s="211" t="s">
        <v>420</v>
      </c>
      <c r="C10" s="211" t="s">
        <v>421</v>
      </c>
      <c r="D10" s="211" t="s">
        <v>422</v>
      </c>
      <c r="E10" s="99"/>
      <c r="F10" s="99"/>
    </row>
    <row r="11" spans="1:6" x14ac:dyDescent="0.25">
      <c r="A11" s="222">
        <v>1</v>
      </c>
      <c r="B11" s="213" t="s">
        <v>158</v>
      </c>
      <c r="C11" s="213" t="s">
        <v>159</v>
      </c>
      <c r="D11" s="223">
        <v>23077200</v>
      </c>
    </row>
    <row r="12" spans="1:6" x14ac:dyDescent="0.25">
      <c r="A12" s="214">
        <v>2</v>
      </c>
      <c r="B12" s="212" t="s">
        <v>160</v>
      </c>
      <c r="C12" s="212" t="s">
        <v>161</v>
      </c>
      <c r="D12" s="295">
        <v>1923100</v>
      </c>
    </row>
    <row r="13" spans="1:6" x14ac:dyDescent="0.25">
      <c r="A13" s="214">
        <v>3</v>
      </c>
      <c r="B13" s="212" t="s">
        <v>162</v>
      </c>
      <c r="C13" s="212" t="s">
        <v>163</v>
      </c>
      <c r="D13" s="227">
        <v>0</v>
      </c>
    </row>
    <row r="14" spans="1:6" x14ac:dyDescent="0.25">
      <c r="A14" s="214">
        <v>4</v>
      </c>
      <c r="B14" s="212" t="s">
        <v>164</v>
      </c>
      <c r="C14" s="212" t="s">
        <v>165</v>
      </c>
      <c r="D14" s="227">
        <v>0</v>
      </c>
    </row>
    <row r="15" spans="1:6" x14ac:dyDescent="0.25">
      <c r="A15" s="214">
        <v>5</v>
      </c>
      <c r="B15" s="212" t="s">
        <v>166</v>
      </c>
      <c r="C15" s="212" t="s">
        <v>167</v>
      </c>
      <c r="D15" s="227">
        <v>0</v>
      </c>
    </row>
    <row r="16" spans="1:6" x14ac:dyDescent="0.25">
      <c r="A16" s="214">
        <v>6</v>
      </c>
      <c r="B16" s="212" t="s">
        <v>168</v>
      </c>
      <c r="C16" s="212" t="s">
        <v>169</v>
      </c>
      <c r="D16" s="227">
        <v>0</v>
      </c>
    </row>
    <row r="17" spans="1:4" x14ac:dyDescent="0.25">
      <c r="A17" s="214">
        <v>7</v>
      </c>
      <c r="B17" s="212" t="s">
        <v>170</v>
      </c>
      <c r="C17" s="212" t="s">
        <v>171</v>
      </c>
      <c r="D17" s="215">
        <v>892194</v>
      </c>
    </row>
    <row r="18" spans="1:4" x14ac:dyDescent="0.25">
      <c r="A18" s="214">
        <v>8</v>
      </c>
      <c r="B18" s="212" t="s">
        <v>172</v>
      </c>
      <c r="C18" s="212" t="s">
        <v>173</v>
      </c>
      <c r="D18" s="227">
        <v>0</v>
      </c>
    </row>
    <row r="19" spans="1:4" x14ac:dyDescent="0.25">
      <c r="A19" s="214">
        <v>9</v>
      </c>
      <c r="B19" s="212" t="s">
        <v>174</v>
      </c>
      <c r="C19" s="212" t="s">
        <v>175</v>
      </c>
      <c r="D19" s="215"/>
    </row>
    <row r="20" spans="1:4" x14ac:dyDescent="0.25">
      <c r="A20" s="214">
        <v>10</v>
      </c>
      <c r="B20" s="212" t="s">
        <v>176</v>
      </c>
      <c r="C20" s="212" t="s">
        <v>177</v>
      </c>
      <c r="D20" s="227">
        <v>0</v>
      </c>
    </row>
    <row r="21" spans="1:4" x14ac:dyDescent="0.25">
      <c r="A21" s="214">
        <v>11</v>
      </c>
      <c r="B21" s="212" t="s">
        <v>178</v>
      </c>
      <c r="C21" s="212" t="s">
        <v>179</v>
      </c>
      <c r="D21" s="227">
        <v>0</v>
      </c>
    </row>
    <row r="22" spans="1:4" x14ac:dyDescent="0.25">
      <c r="A22" s="214">
        <v>12</v>
      </c>
      <c r="B22" s="212" t="s">
        <v>180</v>
      </c>
      <c r="C22" s="212" t="s">
        <v>181</v>
      </c>
      <c r="D22" s="227">
        <v>0</v>
      </c>
    </row>
    <row r="23" spans="1:4" x14ac:dyDescent="0.25">
      <c r="A23" s="214">
        <v>13</v>
      </c>
      <c r="B23" s="212" t="s">
        <v>182</v>
      </c>
      <c r="C23" s="212" t="s">
        <v>183</v>
      </c>
      <c r="D23" s="215"/>
    </row>
    <row r="24" spans="1:4" x14ac:dyDescent="0.25">
      <c r="A24" s="211">
        <v>14</v>
      </c>
      <c r="B24" s="210" t="s">
        <v>184</v>
      </c>
      <c r="C24" s="210" t="s">
        <v>185</v>
      </c>
      <c r="D24" s="216">
        <f>SUM(D11:D23)</f>
        <v>25892494</v>
      </c>
    </row>
    <row r="25" spans="1:4" x14ac:dyDescent="0.25">
      <c r="A25" s="214">
        <v>15</v>
      </c>
      <c r="B25" s="212" t="s">
        <v>186</v>
      </c>
      <c r="C25" s="212" t="s">
        <v>187</v>
      </c>
      <c r="D25" s="227">
        <v>0</v>
      </c>
    </row>
    <row r="26" spans="1:4" x14ac:dyDescent="0.25">
      <c r="A26" s="214">
        <v>16</v>
      </c>
      <c r="B26" s="212" t="s">
        <v>645</v>
      </c>
      <c r="C26" s="212" t="s">
        <v>189</v>
      </c>
      <c r="D26" s="227">
        <v>0</v>
      </c>
    </row>
    <row r="27" spans="1:4" x14ac:dyDescent="0.25">
      <c r="A27" s="214">
        <v>17</v>
      </c>
      <c r="B27" s="212" t="s">
        <v>190</v>
      </c>
      <c r="C27" s="212" t="s">
        <v>191</v>
      </c>
      <c r="D27" s="295"/>
    </row>
    <row r="28" spans="1:4" x14ac:dyDescent="0.25">
      <c r="A28" s="211">
        <v>18</v>
      </c>
      <c r="B28" s="210" t="s">
        <v>192</v>
      </c>
      <c r="C28" s="210" t="s">
        <v>193</v>
      </c>
      <c r="D28" s="231">
        <f>SUM(D25:D27)</f>
        <v>0</v>
      </c>
    </row>
    <row r="29" spans="1:4" x14ac:dyDescent="0.25">
      <c r="A29" s="211">
        <v>19</v>
      </c>
      <c r="B29" s="210" t="s">
        <v>194</v>
      </c>
      <c r="C29" s="210" t="s">
        <v>195</v>
      </c>
      <c r="D29" s="216">
        <f>SUM(D24+D28)</f>
        <v>25892494</v>
      </c>
    </row>
    <row r="30" spans="1:4" x14ac:dyDescent="0.25">
      <c r="A30" s="211">
        <v>20</v>
      </c>
      <c r="B30" s="210" t="s">
        <v>196</v>
      </c>
      <c r="C30" s="210" t="s">
        <v>197</v>
      </c>
      <c r="D30" s="216">
        <f>SUM(D31:D33)</f>
        <v>4665626</v>
      </c>
    </row>
    <row r="31" spans="1:4" x14ac:dyDescent="0.25">
      <c r="A31" s="214"/>
      <c r="B31" s="212" t="s">
        <v>110</v>
      </c>
      <c r="C31" s="212"/>
      <c r="D31" s="215">
        <v>4531518</v>
      </c>
    </row>
    <row r="32" spans="1:4" x14ac:dyDescent="0.25">
      <c r="A32" s="214"/>
      <c r="B32" s="212" t="s">
        <v>101</v>
      </c>
      <c r="C32" s="212"/>
      <c r="D32" s="215"/>
    </row>
    <row r="33" spans="1:4" x14ac:dyDescent="0.25">
      <c r="A33" s="214"/>
      <c r="B33" s="212" t="s">
        <v>130</v>
      </c>
      <c r="C33" s="212"/>
      <c r="D33" s="215">
        <v>134108</v>
      </c>
    </row>
    <row r="34" spans="1:4" x14ac:dyDescent="0.25">
      <c r="A34" s="211">
        <v>21</v>
      </c>
      <c r="B34" s="210" t="s">
        <v>198</v>
      </c>
      <c r="C34" s="210" t="s">
        <v>199</v>
      </c>
      <c r="D34" s="216">
        <f>SUM(D35:D40)</f>
        <v>39900</v>
      </c>
    </row>
    <row r="35" spans="1:4" x14ac:dyDescent="0.25">
      <c r="A35" s="214"/>
      <c r="B35" s="212" t="s">
        <v>121</v>
      </c>
      <c r="C35" s="212"/>
      <c r="D35" s="227">
        <v>0</v>
      </c>
    </row>
    <row r="36" spans="1:4" x14ac:dyDescent="0.25">
      <c r="A36" s="214"/>
      <c r="B36" s="212" t="s">
        <v>122</v>
      </c>
      <c r="C36" s="212"/>
      <c r="D36" s="227">
        <v>0</v>
      </c>
    </row>
    <row r="37" spans="1:4" x14ac:dyDescent="0.25">
      <c r="A37" s="214"/>
      <c r="B37" s="212" t="s">
        <v>200</v>
      </c>
      <c r="C37" s="212"/>
      <c r="D37" s="215">
        <v>39900</v>
      </c>
    </row>
    <row r="38" spans="1:4" x14ac:dyDescent="0.25">
      <c r="A38" s="214"/>
      <c r="B38" s="212" t="s">
        <v>201</v>
      </c>
      <c r="C38" s="212"/>
      <c r="D38" s="227">
        <v>0</v>
      </c>
    </row>
    <row r="39" spans="1:4" x14ac:dyDescent="0.25">
      <c r="A39" s="214"/>
      <c r="B39" s="212" t="s">
        <v>202</v>
      </c>
      <c r="C39" s="212"/>
      <c r="D39" s="215"/>
    </row>
    <row r="40" spans="1:4" x14ac:dyDescent="0.25">
      <c r="A40" s="214"/>
      <c r="B40" s="212" t="s">
        <v>203</v>
      </c>
      <c r="C40" s="212"/>
      <c r="D40" s="227">
        <v>0</v>
      </c>
    </row>
    <row r="41" spans="1:4" x14ac:dyDescent="0.25">
      <c r="A41" s="211">
        <v>22</v>
      </c>
      <c r="B41" s="210" t="s">
        <v>204</v>
      </c>
      <c r="C41" s="210" t="s">
        <v>205</v>
      </c>
      <c r="D41" s="216"/>
    </row>
    <row r="42" spans="1:4" x14ac:dyDescent="0.25">
      <c r="A42" s="214"/>
      <c r="B42" s="212" t="s">
        <v>206</v>
      </c>
      <c r="C42" s="212"/>
      <c r="D42" s="227">
        <v>0</v>
      </c>
    </row>
    <row r="43" spans="1:4" x14ac:dyDescent="0.25">
      <c r="A43" s="214"/>
      <c r="B43" s="212" t="s">
        <v>113</v>
      </c>
      <c r="C43" s="212"/>
      <c r="D43" s="215"/>
    </row>
    <row r="44" spans="1:4" x14ac:dyDescent="0.25">
      <c r="A44" s="214"/>
      <c r="B44" s="212" t="s">
        <v>131</v>
      </c>
      <c r="C44" s="212"/>
      <c r="D44" s="227">
        <v>0</v>
      </c>
    </row>
    <row r="45" spans="1:4" x14ac:dyDescent="0.25">
      <c r="A45" s="214"/>
      <c r="B45" s="212" t="s">
        <v>207</v>
      </c>
      <c r="C45" s="212"/>
      <c r="D45" s="227">
        <v>0</v>
      </c>
    </row>
    <row r="46" spans="1:4" x14ac:dyDescent="0.25">
      <c r="A46" s="214"/>
      <c r="B46" s="212" t="s">
        <v>208</v>
      </c>
      <c r="C46" s="212"/>
      <c r="D46" s="215"/>
    </row>
    <row r="47" spans="1:4" x14ac:dyDescent="0.25">
      <c r="A47" s="211">
        <v>23</v>
      </c>
      <c r="B47" s="210" t="s">
        <v>209</v>
      </c>
      <c r="C47" s="210" t="s">
        <v>210</v>
      </c>
      <c r="D47" s="231">
        <v>0</v>
      </c>
    </row>
    <row r="48" spans="1:4" x14ac:dyDescent="0.25">
      <c r="A48" s="214"/>
      <c r="B48" s="212" t="s">
        <v>132</v>
      </c>
      <c r="C48" s="212"/>
      <c r="D48" s="227">
        <v>0</v>
      </c>
    </row>
    <row r="49" spans="1:5" x14ac:dyDescent="0.25">
      <c r="A49" s="214"/>
      <c r="B49" s="212" t="s">
        <v>133</v>
      </c>
      <c r="C49" s="212"/>
      <c r="D49" s="227">
        <v>0</v>
      </c>
    </row>
    <row r="50" spans="1:5" x14ac:dyDescent="0.25">
      <c r="A50" s="211">
        <v>24</v>
      </c>
      <c r="B50" s="210" t="s">
        <v>211</v>
      </c>
      <c r="C50" s="210" t="s">
        <v>212</v>
      </c>
      <c r="D50" s="216">
        <f>SUM(D34+D41+D47)</f>
        <v>39900</v>
      </c>
    </row>
    <row r="51" spans="1:5" x14ac:dyDescent="0.25">
      <c r="A51" s="211">
        <v>25</v>
      </c>
      <c r="B51" s="210" t="s">
        <v>213</v>
      </c>
      <c r="C51" s="210" t="s">
        <v>214</v>
      </c>
      <c r="D51" s="216"/>
      <c r="E51" s="99"/>
    </row>
    <row r="52" spans="1:5" x14ac:dyDescent="0.25">
      <c r="A52" s="214"/>
      <c r="B52" s="212" t="s">
        <v>123</v>
      </c>
      <c r="C52" s="212"/>
      <c r="D52" s="215"/>
    </row>
    <row r="53" spans="1:5" x14ac:dyDescent="0.25">
      <c r="A53" s="214"/>
      <c r="B53" s="212" t="s">
        <v>215</v>
      </c>
      <c r="C53" s="212"/>
      <c r="D53" s="227">
        <v>0</v>
      </c>
    </row>
    <row r="54" spans="1:5" x14ac:dyDescent="0.25">
      <c r="A54" s="214"/>
      <c r="B54" s="212" t="s">
        <v>216</v>
      </c>
      <c r="C54" s="212"/>
      <c r="D54" s="215"/>
    </row>
    <row r="55" spans="1:5" x14ac:dyDescent="0.25">
      <c r="A55" s="214"/>
      <c r="B55" s="212" t="s">
        <v>217</v>
      </c>
      <c r="C55" s="212"/>
      <c r="D55" s="227">
        <v>0</v>
      </c>
    </row>
    <row r="56" spans="1:5" x14ac:dyDescent="0.25">
      <c r="A56" s="211">
        <v>26</v>
      </c>
      <c r="B56" s="210" t="s">
        <v>218</v>
      </c>
      <c r="C56" s="210" t="s">
        <v>219</v>
      </c>
      <c r="D56" s="231">
        <v>0</v>
      </c>
    </row>
    <row r="57" spans="1:5" x14ac:dyDescent="0.25">
      <c r="A57" s="214"/>
      <c r="B57" s="212" t="s">
        <v>124</v>
      </c>
      <c r="C57" s="212"/>
      <c r="D57" s="227">
        <v>0</v>
      </c>
    </row>
    <row r="58" spans="1:5" x14ac:dyDescent="0.25">
      <c r="A58" s="211">
        <v>27</v>
      </c>
      <c r="B58" s="210" t="s">
        <v>220</v>
      </c>
      <c r="C58" s="210" t="s">
        <v>221</v>
      </c>
      <c r="D58" s="216">
        <f>SUM(D51+D56)</f>
        <v>0</v>
      </c>
    </row>
    <row r="59" spans="1:5" x14ac:dyDescent="0.25">
      <c r="A59" s="211">
        <v>28</v>
      </c>
      <c r="B59" s="210" t="s">
        <v>222</v>
      </c>
      <c r="C59" s="210" t="s">
        <v>223</v>
      </c>
      <c r="D59" s="231">
        <v>0</v>
      </c>
    </row>
    <row r="60" spans="1:5" x14ac:dyDescent="0.25">
      <c r="A60" s="214"/>
      <c r="B60" s="212" t="s">
        <v>224</v>
      </c>
      <c r="C60" s="212"/>
      <c r="D60" s="227">
        <v>0</v>
      </c>
    </row>
    <row r="61" spans="1:5" x14ac:dyDescent="0.25">
      <c r="A61" s="214"/>
      <c r="B61" s="212" t="s">
        <v>135</v>
      </c>
      <c r="C61" s="212"/>
      <c r="D61" s="227">
        <v>0</v>
      </c>
    </row>
    <row r="62" spans="1:5" x14ac:dyDescent="0.25">
      <c r="A62" s="214"/>
      <c r="B62" s="212" t="s">
        <v>225</v>
      </c>
      <c r="C62" s="212"/>
      <c r="D62" s="227">
        <v>0</v>
      </c>
    </row>
    <row r="63" spans="1:5" x14ac:dyDescent="0.25">
      <c r="A63" s="214"/>
      <c r="B63" s="212" t="s">
        <v>226</v>
      </c>
      <c r="C63" s="212"/>
      <c r="D63" s="227">
        <v>0</v>
      </c>
    </row>
    <row r="64" spans="1:5" x14ac:dyDescent="0.25">
      <c r="A64" s="214">
        <v>29</v>
      </c>
      <c r="B64" s="212" t="s">
        <v>227</v>
      </c>
      <c r="C64" s="212" t="s">
        <v>228</v>
      </c>
      <c r="D64" s="227">
        <v>0</v>
      </c>
    </row>
    <row r="65" spans="1:4" x14ac:dyDescent="0.25">
      <c r="A65" s="214">
        <v>30</v>
      </c>
      <c r="B65" s="212" t="s">
        <v>229</v>
      </c>
      <c r="C65" s="212" t="s">
        <v>230</v>
      </c>
      <c r="D65" s="227">
        <v>0</v>
      </c>
    </row>
    <row r="66" spans="1:4" x14ac:dyDescent="0.25">
      <c r="A66" s="214">
        <v>31</v>
      </c>
      <c r="B66" s="212" t="s">
        <v>231</v>
      </c>
      <c r="C66" s="212" t="s">
        <v>232</v>
      </c>
      <c r="D66" s="227">
        <v>0</v>
      </c>
    </row>
    <row r="67" spans="1:4" x14ac:dyDescent="0.25">
      <c r="A67" s="214">
        <v>32</v>
      </c>
      <c r="B67" s="212" t="s">
        <v>233</v>
      </c>
      <c r="C67" s="212" t="s">
        <v>234</v>
      </c>
      <c r="D67" s="227">
        <v>0</v>
      </c>
    </row>
    <row r="68" spans="1:4" x14ac:dyDescent="0.25">
      <c r="A68" s="211">
        <v>33</v>
      </c>
      <c r="B68" s="210" t="s">
        <v>235</v>
      </c>
      <c r="C68" s="210" t="s">
        <v>236</v>
      </c>
      <c r="D68" s="216">
        <f>SUM(D69:D74)</f>
        <v>4903400</v>
      </c>
    </row>
    <row r="69" spans="1:4" x14ac:dyDescent="0.25">
      <c r="A69" s="214"/>
      <c r="B69" s="212" t="s">
        <v>237</v>
      </c>
      <c r="C69" s="212"/>
      <c r="D69" s="215">
        <v>60000</v>
      </c>
    </row>
    <row r="70" spans="1:4" x14ac:dyDescent="0.25">
      <c r="A70" s="214"/>
      <c r="B70" s="212" t="s">
        <v>238</v>
      </c>
      <c r="C70" s="212"/>
      <c r="D70" s="227">
        <v>0</v>
      </c>
    </row>
    <row r="71" spans="1:4" x14ac:dyDescent="0.25">
      <c r="A71" s="214"/>
      <c r="B71" s="212" t="s">
        <v>239</v>
      </c>
      <c r="C71" s="212"/>
      <c r="D71" s="215"/>
    </row>
    <row r="72" spans="1:4" x14ac:dyDescent="0.25">
      <c r="A72" s="214"/>
      <c r="B72" s="212" t="s">
        <v>240</v>
      </c>
      <c r="C72" s="212"/>
      <c r="D72" s="215"/>
    </row>
    <row r="73" spans="1:4" x14ac:dyDescent="0.25">
      <c r="A73" s="214"/>
      <c r="B73" s="212" t="s">
        <v>241</v>
      </c>
      <c r="C73" s="212"/>
      <c r="D73" s="227">
        <v>0</v>
      </c>
    </row>
    <row r="74" spans="1:4" s="289" customFormat="1" x14ac:dyDescent="0.25">
      <c r="A74" s="214"/>
      <c r="B74" s="212" t="s">
        <v>242</v>
      </c>
      <c r="C74" s="212"/>
      <c r="D74" s="295">
        <v>4843400</v>
      </c>
    </row>
    <row r="75" spans="1:4" x14ac:dyDescent="0.25">
      <c r="A75" s="211">
        <v>34</v>
      </c>
      <c r="B75" s="210" t="s">
        <v>242</v>
      </c>
      <c r="C75" s="210" t="s">
        <v>243</v>
      </c>
      <c r="D75" s="216">
        <f>SUM(D76:D79)</f>
        <v>233000</v>
      </c>
    </row>
    <row r="76" spans="1:4" x14ac:dyDescent="0.25">
      <c r="A76" s="214"/>
      <c r="B76" s="212" t="s">
        <v>136</v>
      </c>
      <c r="C76" s="212"/>
      <c r="D76" s="227">
        <v>0</v>
      </c>
    </row>
    <row r="77" spans="1:4" x14ac:dyDescent="0.25">
      <c r="A77" s="214"/>
      <c r="B77" s="212" t="s">
        <v>137</v>
      </c>
      <c r="C77" s="212"/>
      <c r="D77" s="215"/>
    </row>
    <row r="78" spans="1:4" x14ac:dyDescent="0.25">
      <c r="A78" s="214"/>
      <c r="B78" s="212" t="s">
        <v>138</v>
      </c>
      <c r="C78" s="212"/>
      <c r="D78" s="215">
        <v>120000</v>
      </c>
    </row>
    <row r="79" spans="1:4" x14ac:dyDescent="0.25">
      <c r="A79" s="214"/>
      <c r="B79" s="212" t="s">
        <v>125</v>
      </c>
      <c r="C79" s="212"/>
      <c r="D79" s="215">
        <v>113000</v>
      </c>
    </row>
    <row r="80" spans="1:4" x14ac:dyDescent="0.25">
      <c r="A80" s="211">
        <v>35</v>
      </c>
      <c r="B80" s="210" t="s">
        <v>245</v>
      </c>
      <c r="C80" s="210" t="s">
        <v>246</v>
      </c>
      <c r="D80" s="216">
        <f>SUM(D59+D64+D65+D66+D67+D68+D75)</f>
        <v>5136400</v>
      </c>
    </row>
    <row r="81" spans="1:4" x14ac:dyDescent="0.25">
      <c r="A81" s="214">
        <v>36</v>
      </c>
      <c r="B81" s="212" t="s">
        <v>247</v>
      </c>
      <c r="C81" s="212" t="s">
        <v>248</v>
      </c>
      <c r="D81" s="215">
        <v>755000</v>
      </c>
    </row>
    <row r="82" spans="1:4" x14ac:dyDescent="0.25">
      <c r="A82" s="214">
        <v>37</v>
      </c>
      <c r="B82" s="212" t="s">
        <v>249</v>
      </c>
      <c r="C82" s="212" t="s">
        <v>250</v>
      </c>
      <c r="D82" s="227">
        <v>0</v>
      </c>
    </row>
    <row r="83" spans="1:4" x14ac:dyDescent="0.25">
      <c r="A83" s="211">
        <v>38</v>
      </c>
      <c r="B83" s="210" t="s">
        <v>251</v>
      </c>
      <c r="C83" s="210" t="s">
        <v>252</v>
      </c>
      <c r="D83" s="216">
        <f>SUM(D81:D82)</f>
        <v>755000</v>
      </c>
    </row>
    <row r="84" spans="1:4" x14ac:dyDescent="0.25">
      <c r="A84" s="214">
        <v>39</v>
      </c>
      <c r="B84" s="212" t="s">
        <v>253</v>
      </c>
      <c r="C84" s="212" t="s">
        <v>254</v>
      </c>
      <c r="D84" s="215">
        <v>200000</v>
      </c>
    </row>
    <row r="85" spans="1:4" x14ac:dyDescent="0.25">
      <c r="A85" s="214">
        <v>40</v>
      </c>
      <c r="B85" s="212" t="s">
        <v>255</v>
      </c>
      <c r="C85" s="212" t="s">
        <v>256</v>
      </c>
      <c r="D85" s="227">
        <v>0</v>
      </c>
    </row>
    <row r="86" spans="1:4" x14ac:dyDescent="0.25">
      <c r="A86" s="214">
        <v>41</v>
      </c>
      <c r="B86" s="212" t="s">
        <v>257</v>
      </c>
      <c r="C86" s="212" t="s">
        <v>258</v>
      </c>
      <c r="D86" s="227">
        <v>0</v>
      </c>
    </row>
    <row r="87" spans="1:4" x14ac:dyDescent="0.25">
      <c r="A87" s="214">
        <v>42</v>
      </c>
      <c r="B87" s="212" t="s">
        <v>259</v>
      </c>
      <c r="C87" s="212" t="s">
        <v>260</v>
      </c>
      <c r="D87" s="227">
        <v>0</v>
      </c>
    </row>
    <row r="88" spans="1:4" x14ac:dyDescent="0.25">
      <c r="A88" s="211">
        <v>43</v>
      </c>
      <c r="B88" s="210" t="s">
        <v>261</v>
      </c>
      <c r="C88" s="210" t="s">
        <v>262</v>
      </c>
      <c r="D88" s="216">
        <f>SUM(D89:D94)</f>
        <v>10000</v>
      </c>
    </row>
    <row r="89" spans="1:4" x14ac:dyDescent="0.25">
      <c r="A89" s="214"/>
      <c r="B89" s="212" t="s">
        <v>263</v>
      </c>
      <c r="C89" s="212"/>
      <c r="D89" s="227">
        <v>0</v>
      </c>
    </row>
    <row r="90" spans="1:4" x14ac:dyDescent="0.25">
      <c r="A90" s="214"/>
      <c r="B90" s="212" t="s">
        <v>364</v>
      </c>
      <c r="C90" s="212"/>
      <c r="D90" s="227">
        <v>0</v>
      </c>
    </row>
    <row r="91" spans="1:4" x14ac:dyDescent="0.25">
      <c r="A91" s="214"/>
      <c r="B91" s="212" t="s">
        <v>264</v>
      </c>
      <c r="C91" s="212"/>
      <c r="D91" s="227">
        <v>0</v>
      </c>
    </row>
    <row r="92" spans="1:4" x14ac:dyDescent="0.25">
      <c r="A92" s="214"/>
      <c r="B92" s="212" t="s">
        <v>265</v>
      </c>
      <c r="C92" s="212"/>
      <c r="D92" s="227">
        <v>0</v>
      </c>
    </row>
    <row r="93" spans="1:4" x14ac:dyDescent="0.25">
      <c r="A93" s="214"/>
      <c r="B93" s="212" t="s">
        <v>639</v>
      </c>
      <c r="C93" s="212"/>
      <c r="D93" s="215"/>
    </row>
    <row r="94" spans="1:4" s="289" customFormat="1" x14ac:dyDescent="0.25">
      <c r="A94" s="214"/>
      <c r="B94" s="212" t="s">
        <v>733</v>
      </c>
      <c r="C94" s="212"/>
      <c r="D94" s="215">
        <v>10000</v>
      </c>
    </row>
    <row r="95" spans="1:4" x14ac:dyDescent="0.25">
      <c r="A95" s="211">
        <v>44</v>
      </c>
      <c r="B95" s="210" t="s">
        <v>266</v>
      </c>
      <c r="C95" s="210" t="s">
        <v>267</v>
      </c>
      <c r="D95" s="216">
        <f>SUM(D84:D88)</f>
        <v>210000</v>
      </c>
    </row>
    <row r="96" spans="1:4" x14ac:dyDescent="0.25">
      <c r="A96" s="211">
        <v>45</v>
      </c>
      <c r="B96" s="210" t="s">
        <v>268</v>
      </c>
      <c r="C96" s="210" t="s">
        <v>269</v>
      </c>
      <c r="D96" s="216">
        <f>SUM(D50+D58+D80+D83+D95)</f>
        <v>6141300</v>
      </c>
    </row>
    <row r="97" spans="1:4" x14ac:dyDescent="0.25">
      <c r="A97" s="214">
        <v>46</v>
      </c>
      <c r="B97" s="212" t="s">
        <v>270</v>
      </c>
      <c r="C97" s="212" t="s">
        <v>271</v>
      </c>
      <c r="D97" s="227">
        <v>0</v>
      </c>
    </row>
    <row r="98" spans="1:4" x14ac:dyDescent="0.25">
      <c r="A98" s="214">
        <v>47</v>
      </c>
      <c r="B98" s="212" t="s">
        <v>272</v>
      </c>
      <c r="C98" s="212" t="s">
        <v>273</v>
      </c>
      <c r="D98" s="227">
        <v>0</v>
      </c>
    </row>
    <row r="99" spans="1:4" x14ac:dyDescent="0.25">
      <c r="A99" s="214">
        <v>48</v>
      </c>
      <c r="B99" s="212" t="s">
        <v>275</v>
      </c>
      <c r="C99" s="212" t="s">
        <v>276</v>
      </c>
      <c r="D99" s="227">
        <v>0</v>
      </c>
    </row>
    <row r="100" spans="1:4" x14ac:dyDescent="0.25">
      <c r="A100" s="214">
        <v>49</v>
      </c>
      <c r="B100" s="212" t="s">
        <v>277</v>
      </c>
      <c r="C100" s="212" t="s">
        <v>278</v>
      </c>
      <c r="D100" s="227">
        <v>0</v>
      </c>
    </row>
    <row r="101" spans="1:4" x14ac:dyDescent="0.25">
      <c r="A101" s="214">
        <v>50</v>
      </c>
      <c r="B101" s="212" t="s">
        <v>280</v>
      </c>
      <c r="C101" s="212" t="s">
        <v>281</v>
      </c>
      <c r="D101" s="227">
        <v>0</v>
      </c>
    </row>
    <row r="102" spans="1:4" x14ac:dyDescent="0.25">
      <c r="A102" s="214">
        <v>51</v>
      </c>
      <c r="B102" s="212" t="s">
        <v>283</v>
      </c>
      <c r="C102" s="212" t="s">
        <v>284</v>
      </c>
      <c r="D102" s="227">
        <v>0</v>
      </c>
    </row>
    <row r="103" spans="1:4" x14ac:dyDescent="0.25">
      <c r="A103" s="214">
        <v>52</v>
      </c>
      <c r="B103" s="212" t="s">
        <v>286</v>
      </c>
      <c r="C103" s="212" t="s">
        <v>287</v>
      </c>
      <c r="D103" s="227">
        <v>0</v>
      </c>
    </row>
    <row r="104" spans="1:4" x14ac:dyDescent="0.25">
      <c r="A104" s="214">
        <v>53</v>
      </c>
      <c r="B104" s="212" t="s">
        <v>288</v>
      </c>
      <c r="C104" s="212" t="s">
        <v>289</v>
      </c>
      <c r="D104" s="227">
        <v>0</v>
      </c>
    </row>
    <row r="105" spans="1:4" x14ac:dyDescent="0.25">
      <c r="A105" s="211">
        <v>54</v>
      </c>
      <c r="B105" s="210" t="s">
        <v>365</v>
      </c>
      <c r="C105" s="210" t="s">
        <v>290</v>
      </c>
      <c r="D105" s="231">
        <f>SUM(D97:D104)</f>
        <v>0</v>
      </c>
    </row>
    <row r="106" spans="1:4" x14ac:dyDescent="0.25">
      <c r="A106" s="214">
        <v>55</v>
      </c>
      <c r="B106" s="212" t="s">
        <v>291</v>
      </c>
      <c r="C106" s="212" t="s">
        <v>292</v>
      </c>
      <c r="D106" s="227">
        <v>0</v>
      </c>
    </row>
    <row r="107" spans="1:4" x14ac:dyDescent="0.25">
      <c r="A107" s="214">
        <v>56</v>
      </c>
      <c r="B107" s="212" t="s">
        <v>293</v>
      </c>
      <c r="C107" s="212" t="s">
        <v>294</v>
      </c>
      <c r="D107" s="227">
        <v>0</v>
      </c>
    </row>
    <row r="108" spans="1:4" x14ac:dyDescent="0.25">
      <c r="A108" s="214">
        <v>57</v>
      </c>
      <c r="B108" s="212" t="s">
        <v>646</v>
      </c>
      <c r="C108" s="212" t="s">
        <v>296</v>
      </c>
      <c r="D108" s="227">
        <v>0</v>
      </c>
    </row>
    <row r="109" spans="1:4" x14ac:dyDescent="0.25">
      <c r="A109" s="214">
        <v>58</v>
      </c>
      <c r="B109" s="212" t="s">
        <v>647</v>
      </c>
      <c r="C109" s="212" t="s">
        <v>298</v>
      </c>
      <c r="D109" s="227">
        <v>0</v>
      </c>
    </row>
    <row r="110" spans="1:4" x14ac:dyDescent="0.25">
      <c r="A110" s="214">
        <v>59</v>
      </c>
      <c r="B110" s="212" t="s">
        <v>648</v>
      </c>
      <c r="C110" s="212" t="s">
        <v>300</v>
      </c>
      <c r="D110" s="227">
        <v>0</v>
      </c>
    </row>
    <row r="111" spans="1:4" x14ac:dyDescent="0.25">
      <c r="A111" s="214">
        <v>60</v>
      </c>
      <c r="B111" s="212" t="s">
        <v>301</v>
      </c>
      <c r="C111" s="212" t="s">
        <v>302</v>
      </c>
      <c r="D111" s="227">
        <v>0</v>
      </c>
    </row>
    <row r="112" spans="1:4" x14ac:dyDescent="0.25">
      <c r="A112" s="214">
        <v>61</v>
      </c>
      <c r="B112" s="212" t="s">
        <v>649</v>
      </c>
      <c r="C112" s="212" t="s">
        <v>304</v>
      </c>
      <c r="D112" s="227">
        <v>0</v>
      </c>
    </row>
    <row r="113" spans="1:4" x14ac:dyDescent="0.25">
      <c r="A113" s="214">
        <v>62</v>
      </c>
      <c r="B113" s="212" t="s">
        <v>650</v>
      </c>
      <c r="C113" s="212" t="s">
        <v>306</v>
      </c>
      <c r="D113" s="227">
        <v>0</v>
      </c>
    </row>
    <row r="114" spans="1:4" x14ac:dyDescent="0.25">
      <c r="A114" s="214">
        <v>63</v>
      </c>
      <c r="B114" s="212" t="s">
        <v>307</v>
      </c>
      <c r="C114" s="212" t="s">
        <v>308</v>
      </c>
      <c r="D114" s="227">
        <v>0</v>
      </c>
    </row>
    <row r="115" spans="1:4" x14ac:dyDescent="0.25">
      <c r="A115" s="214">
        <v>64</v>
      </c>
      <c r="B115" s="212" t="s">
        <v>309</v>
      </c>
      <c r="C115" s="212" t="s">
        <v>310</v>
      </c>
      <c r="D115" s="227">
        <v>0</v>
      </c>
    </row>
    <row r="116" spans="1:4" x14ac:dyDescent="0.25">
      <c r="A116" s="214">
        <v>65</v>
      </c>
      <c r="B116" s="212" t="s">
        <v>311</v>
      </c>
      <c r="C116" s="212" t="s">
        <v>312</v>
      </c>
      <c r="D116" s="227">
        <v>0</v>
      </c>
    </row>
    <row r="117" spans="1:4" x14ac:dyDescent="0.25">
      <c r="A117" s="214">
        <v>66</v>
      </c>
      <c r="B117" s="212" t="s">
        <v>313</v>
      </c>
      <c r="C117" s="212" t="s">
        <v>314</v>
      </c>
      <c r="D117" s="227">
        <v>7357080</v>
      </c>
    </row>
    <row r="118" spans="1:4" x14ac:dyDescent="0.25">
      <c r="A118" s="211">
        <v>67</v>
      </c>
      <c r="B118" s="210" t="s">
        <v>315</v>
      </c>
      <c r="C118" s="210" t="s">
        <v>316</v>
      </c>
      <c r="D118" s="231">
        <f>SUM(D106:D117)</f>
        <v>7357080</v>
      </c>
    </row>
    <row r="119" spans="1:4" x14ac:dyDescent="0.25">
      <c r="A119" s="214">
        <v>68</v>
      </c>
      <c r="B119" s="212" t="s">
        <v>317</v>
      </c>
      <c r="C119" s="212" t="s">
        <v>318</v>
      </c>
      <c r="D119" s="227">
        <v>0</v>
      </c>
    </row>
    <row r="120" spans="1:4" x14ac:dyDescent="0.25">
      <c r="A120" s="214">
        <v>69</v>
      </c>
      <c r="B120" s="212" t="s">
        <v>319</v>
      </c>
      <c r="C120" s="212" t="s">
        <v>320</v>
      </c>
      <c r="D120" s="227">
        <v>0</v>
      </c>
    </row>
    <row r="121" spans="1:4" x14ac:dyDescent="0.25">
      <c r="A121" s="214">
        <v>70</v>
      </c>
      <c r="B121" s="212" t="s">
        <v>321</v>
      </c>
      <c r="C121" s="212" t="s">
        <v>322</v>
      </c>
      <c r="D121" s="227">
        <v>0</v>
      </c>
    </row>
    <row r="122" spans="1:4" x14ac:dyDescent="0.25">
      <c r="A122" s="214">
        <v>71</v>
      </c>
      <c r="B122" s="212" t="s">
        <v>323</v>
      </c>
      <c r="C122" s="212" t="s">
        <v>324</v>
      </c>
      <c r="D122" s="227">
        <v>0</v>
      </c>
    </row>
    <row r="123" spans="1:4" x14ac:dyDescent="0.25">
      <c r="A123" s="214">
        <v>72</v>
      </c>
      <c r="B123" s="212" t="s">
        <v>325</v>
      </c>
      <c r="C123" s="212" t="s">
        <v>326</v>
      </c>
      <c r="D123" s="227">
        <v>0</v>
      </c>
    </row>
    <row r="124" spans="1:4" x14ac:dyDescent="0.25">
      <c r="A124" s="214">
        <v>73</v>
      </c>
      <c r="B124" s="212" t="s">
        <v>327</v>
      </c>
      <c r="C124" s="212" t="s">
        <v>328</v>
      </c>
      <c r="D124" s="227">
        <v>0</v>
      </c>
    </row>
    <row r="125" spans="1:4" x14ac:dyDescent="0.25">
      <c r="A125" s="214">
        <v>74</v>
      </c>
      <c r="B125" s="212" t="s">
        <v>329</v>
      </c>
      <c r="C125" s="212" t="s">
        <v>330</v>
      </c>
      <c r="D125" s="227">
        <v>0</v>
      </c>
    </row>
    <row r="126" spans="1:4" x14ac:dyDescent="0.25">
      <c r="A126" s="211">
        <v>75</v>
      </c>
      <c r="B126" s="210" t="s">
        <v>331</v>
      </c>
      <c r="C126" s="210" t="s">
        <v>332</v>
      </c>
      <c r="D126" s="231">
        <f>SUM(D119:D125)</f>
        <v>0</v>
      </c>
    </row>
    <row r="127" spans="1:4" x14ac:dyDescent="0.25">
      <c r="A127" s="214">
        <v>76</v>
      </c>
      <c r="B127" s="212" t="s">
        <v>333</v>
      </c>
      <c r="C127" s="212" t="s">
        <v>334</v>
      </c>
      <c r="D127" s="227">
        <v>0</v>
      </c>
    </row>
    <row r="128" spans="1:4" x14ac:dyDescent="0.25">
      <c r="A128" s="214">
        <v>77</v>
      </c>
      <c r="B128" s="212" t="s">
        <v>335</v>
      </c>
      <c r="C128" s="212" t="s">
        <v>336</v>
      </c>
      <c r="D128" s="227">
        <v>0</v>
      </c>
    </row>
    <row r="129" spans="1:4" x14ac:dyDescent="0.25">
      <c r="A129" s="214">
        <v>78</v>
      </c>
      <c r="B129" s="212" t="s">
        <v>337</v>
      </c>
      <c r="C129" s="212" t="s">
        <v>338</v>
      </c>
      <c r="D129" s="227">
        <v>0</v>
      </c>
    </row>
    <row r="130" spans="1:4" x14ac:dyDescent="0.25">
      <c r="A130" s="214">
        <v>79</v>
      </c>
      <c r="B130" s="212" t="s">
        <v>339</v>
      </c>
      <c r="C130" s="212" t="s">
        <v>340</v>
      </c>
      <c r="D130" s="227">
        <v>0</v>
      </c>
    </row>
    <row r="131" spans="1:4" x14ac:dyDescent="0.25">
      <c r="A131" s="211">
        <v>80</v>
      </c>
      <c r="B131" s="210" t="s">
        <v>341</v>
      </c>
      <c r="C131" s="210" t="s">
        <v>342</v>
      </c>
      <c r="D131" s="231">
        <f>SUM(D127:D130)</f>
        <v>0</v>
      </c>
    </row>
    <row r="132" spans="1:4" x14ac:dyDescent="0.25">
      <c r="A132" s="214">
        <v>81</v>
      </c>
      <c r="B132" s="212" t="s">
        <v>651</v>
      </c>
      <c r="C132" s="212" t="s">
        <v>344</v>
      </c>
      <c r="D132" s="227">
        <v>0</v>
      </c>
    </row>
    <row r="133" spans="1:4" x14ac:dyDescent="0.25">
      <c r="A133" s="214">
        <v>82</v>
      </c>
      <c r="B133" s="212" t="s">
        <v>652</v>
      </c>
      <c r="C133" s="212" t="s">
        <v>346</v>
      </c>
      <c r="D133" s="227">
        <v>0</v>
      </c>
    </row>
    <row r="134" spans="1:4" x14ac:dyDescent="0.25">
      <c r="A134" s="214">
        <v>83</v>
      </c>
      <c r="B134" s="212" t="s">
        <v>653</v>
      </c>
      <c r="C134" s="212" t="s">
        <v>348</v>
      </c>
      <c r="D134" s="227">
        <v>0</v>
      </c>
    </row>
    <row r="135" spans="1:4" x14ac:dyDescent="0.25">
      <c r="A135" s="214">
        <v>84</v>
      </c>
      <c r="B135" s="212" t="s">
        <v>349</v>
      </c>
      <c r="C135" s="212" t="s">
        <v>350</v>
      </c>
      <c r="D135" s="227">
        <v>0</v>
      </c>
    </row>
    <row r="136" spans="1:4" x14ac:dyDescent="0.25">
      <c r="A136" s="214">
        <v>85</v>
      </c>
      <c r="B136" s="212" t="s">
        <v>654</v>
      </c>
      <c r="C136" s="212" t="s">
        <v>352</v>
      </c>
      <c r="D136" s="227">
        <v>0</v>
      </c>
    </row>
    <row r="137" spans="1:4" x14ac:dyDescent="0.25">
      <c r="A137" s="214">
        <v>86</v>
      </c>
      <c r="B137" s="212" t="s">
        <v>655</v>
      </c>
      <c r="C137" s="212" t="s">
        <v>354</v>
      </c>
      <c r="D137" s="227">
        <v>0</v>
      </c>
    </row>
    <row r="138" spans="1:4" x14ac:dyDescent="0.25">
      <c r="A138" s="214">
        <v>87</v>
      </c>
      <c r="B138" s="212" t="s">
        <v>355</v>
      </c>
      <c r="C138" s="212" t="s">
        <v>356</v>
      </c>
      <c r="D138" s="227">
        <v>0</v>
      </c>
    </row>
    <row r="139" spans="1:4" x14ac:dyDescent="0.25">
      <c r="A139" s="214">
        <v>88</v>
      </c>
      <c r="B139" s="212" t="s">
        <v>357</v>
      </c>
      <c r="C139" s="212" t="s">
        <v>358</v>
      </c>
      <c r="D139" s="227">
        <v>0</v>
      </c>
    </row>
    <row r="140" spans="1:4" x14ac:dyDescent="0.25">
      <c r="A140" s="211">
        <v>89</v>
      </c>
      <c r="B140" s="210" t="s">
        <v>359</v>
      </c>
      <c r="C140" s="210" t="s">
        <v>360</v>
      </c>
      <c r="D140" s="231">
        <f>SUM(D132:D139)</f>
        <v>0</v>
      </c>
    </row>
    <row r="141" spans="1:4" x14ac:dyDescent="0.25">
      <c r="A141" s="211">
        <v>90</v>
      </c>
      <c r="B141" s="210" t="s">
        <v>361</v>
      </c>
      <c r="C141" s="210" t="s">
        <v>362</v>
      </c>
      <c r="D141" s="216">
        <f>SUM(D29+D30+D96+D105+D118+D126+D131+D140)</f>
        <v>44056500</v>
      </c>
    </row>
  </sheetData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8FD0A-F71C-4F31-9074-B088E7EF635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9"/>
  <sheetViews>
    <sheetView topLeftCell="A3" workbookViewId="0">
      <selection activeCell="A18" sqref="A18:XFD18"/>
    </sheetView>
  </sheetViews>
  <sheetFormatPr defaultRowHeight="15" x14ac:dyDescent="0.25"/>
  <cols>
    <col min="1" max="1" width="28.140625" customWidth="1"/>
    <col min="2" max="3" width="17.140625" customWidth="1"/>
    <col min="4" max="4" width="17" customWidth="1"/>
  </cols>
  <sheetData>
    <row r="1" spans="1:4" ht="25.5" x14ac:dyDescent="0.25">
      <c r="A1" s="11"/>
    </row>
    <row r="2" spans="1:4" ht="15.75" x14ac:dyDescent="0.25">
      <c r="A2" s="1"/>
      <c r="B2" s="4"/>
      <c r="C2" s="1"/>
      <c r="D2" s="126" t="s">
        <v>141</v>
      </c>
    </row>
    <row r="3" spans="1:4" ht="18.75" x14ac:dyDescent="0.25">
      <c r="A3" s="321" t="s">
        <v>2</v>
      </c>
      <c r="B3" s="321"/>
      <c r="C3" s="321"/>
      <c r="D3" s="321"/>
    </row>
    <row r="4" spans="1:4" ht="15.75" x14ac:dyDescent="0.25">
      <c r="A4" s="300" t="s">
        <v>712</v>
      </c>
      <c r="B4" s="300"/>
      <c r="C4" s="300"/>
      <c r="D4" s="300"/>
    </row>
    <row r="5" spans="1:4" ht="15.75" x14ac:dyDescent="0.25">
      <c r="A5" s="18"/>
      <c r="B5" s="12"/>
      <c r="C5" s="12"/>
      <c r="D5" s="12"/>
    </row>
    <row r="6" spans="1:4" ht="15.75" x14ac:dyDescent="0.25">
      <c r="A6" s="3"/>
      <c r="B6" s="3"/>
      <c r="C6" s="3"/>
      <c r="D6" s="3"/>
    </row>
    <row r="7" spans="1:4" ht="31.5" x14ac:dyDescent="0.25">
      <c r="A7" s="57"/>
      <c r="B7" s="57" t="s">
        <v>142</v>
      </c>
      <c r="C7" s="57" t="s">
        <v>143</v>
      </c>
      <c r="D7" s="58" t="s">
        <v>144</v>
      </c>
    </row>
    <row r="8" spans="1:4" ht="15.75" x14ac:dyDescent="0.25">
      <c r="A8" s="38" t="s">
        <v>145</v>
      </c>
      <c r="B8" s="195">
        <v>450000</v>
      </c>
      <c r="C8" s="176">
        <v>0</v>
      </c>
      <c r="D8" s="101">
        <f t="shared" ref="D8:D17" si="0">SUM(B8:C8)</f>
        <v>450000</v>
      </c>
    </row>
    <row r="9" spans="1:4" ht="15.75" x14ac:dyDescent="0.25">
      <c r="A9" s="38" t="s">
        <v>713</v>
      </c>
      <c r="B9" s="195">
        <v>1100000</v>
      </c>
      <c r="C9" s="176">
        <v>0</v>
      </c>
      <c r="D9" s="101">
        <f t="shared" si="0"/>
        <v>1100000</v>
      </c>
    </row>
    <row r="10" spans="1:4" ht="15.75" x14ac:dyDescent="0.25">
      <c r="A10" s="38" t="s">
        <v>146</v>
      </c>
      <c r="B10" s="195">
        <v>6000000</v>
      </c>
      <c r="C10" s="176">
        <v>0</v>
      </c>
      <c r="D10" s="101">
        <f t="shared" si="0"/>
        <v>6000000</v>
      </c>
    </row>
    <row r="11" spans="1:4" ht="15.75" x14ac:dyDescent="0.25">
      <c r="A11" s="38" t="s">
        <v>662</v>
      </c>
      <c r="B11" s="195"/>
      <c r="C11" s="110">
        <v>0</v>
      </c>
      <c r="D11" s="101">
        <f t="shared" si="0"/>
        <v>0</v>
      </c>
    </row>
    <row r="12" spans="1:4" s="289" customFormat="1" ht="31.5" x14ac:dyDescent="0.25">
      <c r="A12" s="38" t="s">
        <v>714</v>
      </c>
      <c r="B12" s="195">
        <v>2000000</v>
      </c>
      <c r="C12" s="110"/>
      <c r="D12" s="101">
        <f>SUM(B12)</f>
        <v>2000000</v>
      </c>
    </row>
    <row r="13" spans="1:4" ht="15.75" x14ac:dyDescent="0.25">
      <c r="A13" s="38" t="s">
        <v>455</v>
      </c>
      <c r="B13" s="195">
        <v>700000</v>
      </c>
      <c r="C13" s="110">
        <v>0</v>
      </c>
      <c r="D13" s="101">
        <f t="shared" si="0"/>
        <v>700000</v>
      </c>
    </row>
    <row r="14" spans="1:4" ht="15.75" x14ac:dyDescent="0.25">
      <c r="A14" s="38" t="s">
        <v>147</v>
      </c>
      <c r="B14" s="195">
        <v>3408000</v>
      </c>
      <c r="C14" s="110">
        <v>0</v>
      </c>
      <c r="D14" s="101">
        <f t="shared" si="0"/>
        <v>3408000</v>
      </c>
    </row>
    <row r="15" spans="1:4" ht="15.75" x14ac:dyDescent="0.25">
      <c r="A15" s="38" t="s">
        <v>148</v>
      </c>
      <c r="B15" s="195">
        <v>300000</v>
      </c>
      <c r="C15" s="110">
        <v>0</v>
      </c>
      <c r="D15" s="101">
        <f t="shared" si="0"/>
        <v>300000</v>
      </c>
    </row>
    <row r="16" spans="1:4" ht="15.75" x14ac:dyDescent="0.25">
      <c r="A16" s="38" t="s">
        <v>149</v>
      </c>
      <c r="B16" s="196">
        <v>2000000</v>
      </c>
      <c r="C16" s="110">
        <v>0</v>
      </c>
      <c r="D16" s="101">
        <f t="shared" si="0"/>
        <v>2000000</v>
      </c>
    </row>
    <row r="17" spans="1:4" ht="31.5" x14ac:dyDescent="0.25">
      <c r="A17" s="38" t="s">
        <v>715</v>
      </c>
      <c r="B17" s="112">
        <v>6003000</v>
      </c>
      <c r="C17" s="110">
        <v>0</v>
      </c>
      <c r="D17" s="101">
        <f t="shared" si="0"/>
        <v>6003000</v>
      </c>
    </row>
    <row r="18" spans="1:4" s="240" customFormat="1" ht="15.75" x14ac:dyDescent="0.25">
      <c r="A18" s="38" t="s">
        <v>663</v>
      </c>
      <c r="B18" s="110"/>
      <c r="C18" s="110"/>
      <c r="D18" s="101"/>
    </row>
    <row r="19" spans="1:4" ht="15.75" x14ac:dyDescent="0.25">
      <c r="A19" s="40" t="s">
        <v>105</v>
      </c>
      <c r="B19" s="233">
        <f>SUM(B8:B18)</f>
        <v>21961000</v>
      </c>
      <c r="C19" s="111">
        <f>SUM(C8:C17)</f>
        <v>0</v>
      </c>
      <c r="D19" s="101">
        <f>SUM(D8:D18)</f>
        <v>21961000</v>
      </c>
    </row>
  </sheetData>
  <mergeCells count="2"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54"/>
  <sheetViews>
    <sheetView workbookViewId="0">
      <selection activeCell="H126" sqref="H126"/>
    </sheetView>
  </sheetViews>
  <sheetFormatPr defaultRowHeight="15" x14ac:dyDescent="0.25"/>
  <cols>
    <col min="1" max="1" width="8.7109375" customWidth="1"/>
    <col min="2" max="4" width="9.140625" hidden="1" customWidth="1"/>
    <col min="6" max="6" width="35.5703125" customWidth="1"/>
    <col min="7" max="7" width="11.85546875" customWidth="1"/>
    <col min="8" max="8" width="24.85546875" customWidth="1"/>
  </cols>
  <sheetData>
    <row r="1" spans="1:8" ht="15.75" x14ac:dyDescent="0.25">
      <c r="B1" s="137"/>
      <c r="C1" s="137"/>
      <c r="D1" s="137"/>
      <c r="E1" s="137"/>
      <c r="F1" s="137"/>
      <c r="G1" s="137"/>
      <c r="H1" s="269" t="s">
        <v>672</v>
      </c>
    </row>
    <row r="2" spans="1:8" x14ac:dyDescent="0.25">
      <c r="A2" s="134"/>
      <c r="B2" s="134"/>
      <c r="C2" s="134"/>
      <c r="D2" s="134"/>
      <c r="E2" s="134"/>
      <c r="F2" s="134"/>
      <c r="G2" s="134"/>
      <c r="H2" s="134"/>
    </row>
    <row r="3" spans="1:8" ht="15.75" x14ac:dyDescent="0.25">
      <c r="A3" s="177"/>
      <c r="B3" s="135"/>
      <c r="C3" s="135"/>
      <c r="D3" s="135"/>
      <c r="E3" s="135"/>
      <c r="F3" s="135"/>
      <c r="G3" s="177" t="s">
        <v>2</v>
      </c>
      <c r="H3" s="135"/>
    </row>
    <row r="4" spans="1:8" x14ac:dyDescent="0.25">
      <c r="A4" s="322" t="s">
        <v>716</v>
      </c>
      <c r="B4" s="323"/>
      <c r="C4" s="323"/>
      <c r="D4" s="323"/>
      <c r="E4" s="323"/>
      <c r="F4" s="323"/>
      <c r="G4" s="323"/>
      <c r="H4" s="323"/>
    </row>
    <row r="5" spans="1:8" x14ac:dyDescent="0.25">
      <c r="A5" s="134"/>
      <c r="B5" s="134"/>
      <c r="C5" s="134"/>
      <c r="D5" s="134"/>
      <c r="E5" s="134"/>
      <c r="F5" s="134"/>
      <c r="G5" s="134"/>
      <c r="H5" s="134"/>
    </row>
    <row r="6" spans="1:8" ht="15.75" x14ac:dyDescent="0.25">
      <c r="A6" s="178" t="s">
        <v>417</v>
      </c>
      <c r="B6" s="178"/>
      <c r="C6" s="178"/>
      <c r="D6" s="178"/>
      <c r="E6" s="178"/>
      <c r="F6" s="178"/>
      <c r="G6" s="178"/>
      <c r="H6" s="178"/>
    </row>
    <row r="7" spans="1:8" x14ac:dyDescent="0.25">
      <c r="A7" s="351" t="s">
        <v>153</v>
      </c>
      <c r="B7" s="351"/>
      <c r="C7" s="351"/>
      <c r="D7" s="351"/>
      <c r="E7" s="330" t="s">
        <v>155</v>
      </c>
      <c r="F7" s="330"/>
      <c r="G7" s="138" t="s">
        <v>156</v>
      </c>
      <c r="H7" s="258" t="s">
        <v>363</v>
      </c>
    </row>
    <row r="8" spans="1:8" x14ac:dyDescent="0.25">
      <c r="A8" s="351" t="s">
        <v>154</v>
      </c>
      <c r="B8" s="351"/>
      <c r="C8" s="351"/>
      <c r="D8" s="351"/>
      <c r="E8" s="330"/>
      <c r="F8" s="330"/>
      <c r="G8" s="138" t="s">
        <v>157</v>
      </c>
      <c r="H8" s="258" t="s">
        <v>418</v>
      </c>
    </row>
    <row r="9" spans="1:8" x14ac:dyDescent="0.25">
      <c r="A9" s="330" t="s">
        <v>419</v>
      </c>
      <c r="B9" s="330"/>
      <c r="C9" s="330"/>
      <c r="D9" s="330"/>
      <c r="E9" s="330" t="s">
        <v>420</v>
      </c>
      <c r="F9" s="330"/>
      <c r="G9" s="139" t="s">
        <v>421</v>
      </c>
      <c r="H9" s="250" t="s">
        <v>422</v>
      </c>
    </row>
    <row r="10" spans="1:8" x14ac:dyDescent="0.25">
      <c r="A10" s="330">
        <v>1</v>
      </c>
      <c r="B10" s="330"/>
      <c r="C10" s="330"/>
      <c r="D10" s="330"/>
      <c r="E10" s="331" t="s">
        <v>158</v>
      </c>
      <c r="F10" s="331"/>
      <c r="G10" s="190" t="s">
        <v>159</v>
      </c>
      <c r="H10" s="251">
        <v>110425824</v>
      </c>
    </row>
    <row r="11" spans="1:8" x14ac:dyDescent="0.25">
      <c r="A11" s="330">
        <v>2</v>
      </c>
      <c r="B11" s="330"/>
      <c r="C11" s="330"/>
      <c r="D11" s="330"/>
      <c r="E11" s="331" t="s">
        <v>160</v>
      </c>
      <c r="F11" s="331"/>
      <c r="G11" s="140" t="s">
        <v>161</v>
      </c>
      <c r="H11" s="251"/>
    </row>
    <row r="12" spans="1:8" x14ac:dyDescent="0.25">
      <c r="A12" s="330">
        <v>3</v>
      </c>
      <c r="B12" s="330"/>
      <c r="C12" s="330"/>
      <c r="D12" s="330"/>
      <c r="E12" s="331" t="s">
        <v>162</v>
      </c>
      <c r="F12" s="331"/>
      <c r="G12" s="140" t="s">
        <v>163</v>
      </c>
      <c r="H12" s="251"/>
    </row>
    <row r="13" spans="1:8" x14ac:dyDescent="0.25">
      <c r="A13" s="330">
        <v>4</v>
      </c>
      <c r="B13" s="330"/>
      <c r="C13" s="330"/>
      <c r="D13" s="330"/>
      <c r="E13" s="348" t="s">
        <v>164</v>
      </c>
      <c r="F13" s="348"/>
      <c r="G13" s="140" t="s">
        <v>165</v>
      </c>
      <c r="H13" s="251"/>
    </row>
    <row r="14" spans="1:8" x14ac:dyDescent="0.25">
      <c r="A14" s="330">
        <v>5</v>
      </c>
      <c r="B14" s="330"/>
      <c r="C14" s="330"/>
      <c r="D14" s="330"/>
      <c r="E14" s="348" t="s">
        <v>166</v>
      </c>
      <c r="F14" s="348"/>
      <c r="G14" s="140" t="s">
        <v>167</v>
      </c>
      <c r="H14" s="251"/>
    </row>
    <row r="15" spans="1:8" x14ac:dyDescent="0.25">
      <c r="A15" s="330">
        <v>6</v>
      </c>
      <c r="B15" s="330"/>
      <c r="C15" s="330"/>
      <c r="D15" s="330"/>
      <c r="E15" s="348" t="s">
        <v>168</v>
      </c>
      <c r="F15" s="348"/>
      <c r="G15" s="140" t="s">
        <v>169</v>
      </c>
      <c r="H15" s="251"/>
    </row>
    <row r="16" spans="1:8" x14ac:dyDescent="0.25">
      <c r="A16" s="330">
        <v>7</v>
      </c>
      <c r="B16" s="330"/>
      <c r="C16" s="330"/>
      <c r="D16" s="330"/>
      <c r="E16" s="348" t="s">
        <v>170</v>
      </c>
      <c r="F16" s="348"/>
      <c r="G16" s="140" t="s">
        <v>171</v>
      </c>
      <c r="H16" s="251"/>
    </row>
    <row r="17" spans="1:8" x14ac:dyDescent="0.25">
      <c r="A17" s="330">
        <v>8</v>
      </c>
      <c r="B17" s="330"/>
      <c r="C17" s="330"/>
      <c r="D17" s="330"/>
      <c r="E17" s="348" t="s">
        <v>172</v>
      </c>
      <c r="F17" s="348"/>
      <c r="G17" s="140" t="s">
        <v>173</v>
      </c>
      <c r="H17" s="251"/>
    </row>
    <row r="18" spans="1:8" x14ac:dyDescent="0.25">
      <c r="A18" s="330">
        <v>9</v>
      </c>
      <c r="B18" s="330"/>
      <c r="C18" s="330"/>
      <c r="D18" s="330"/>
      <c r="E18" s="348" t="s">
        <v>174</v>
      </c>
      <c r="F18" s="348"/>
      <c r="G18" s="140" t="s">
        <v>175</v>
      </c>
      <c r="H18" s="251">
        <v>108000</v>
      </c>
    </row>
    <row r="19" spans="1:8" x14ac:dyDescent="0.25">
      <c r="A19" s="330">
        <v>10</v>
      </c>
      <c r="B19" s="330"/>
      <c r="C19" s="330"/>
      <c r="D19" s="330"/>
      <c r="E19" s="348" t="s">
        <v>176</v>
      </c>
      <c r="F19" s="348"/>
      <c r="G19" s="140" t="s">
        <v>177</v>
      </c>
      <c r="H19" s="251"/>
    </row>
    <row r="20" spans="1:8" x14ac:dyDescent="0.25">
      <c r="A20" s="330">
        <v>11</v>
      </c>
      <c r="B20" s="330"/>
      <c r="C20" s="330"/>
      <c r="D20" s="330"/>
      <c r="E20" s="348" t="s">
        <v>178</v>
      </c>
      <c r="F20" s="348"/>
      <c r="G20" s="140" t="s">
        <v>179</v>
      </c>
      <c r="H20" s="251"/>
    </row>
    <row r="21" spans="1:8" x14ac:dyDescent="0.25">
      <c r="A21" s="330">
        <v>12</v>
      </c>
      <c r="B21" s="330"/>
      <c r="C21" s="330"/>
      <c r="D21" s="330"/>
      <c r="E21" s="348" t="s">
        <v>180</v>
      </c>
      <c r="F21" s="348"/>
      <c r="G21" s="140" t="s">
        <v>181</v>
      </c>
      <c r="H21" s="251"/>
    </row>
    <row r="22" spans="1:8" x14ac:dyDescent="0.25">
      <c r="A22" s="330">
        <v>13</v>
      </c>
      <c r="B22" s="330"/>
      <c r="C22" s="330"/>
      <c r="D22" s="330"/>
      <c r="E22" s="348" t="s">
        <v>182</v>
      </c>
      <c r="F22" s="348"/>
      <c r="G22" s="140" t="s">
        <v>183</v>
      </c>
      <c r="H22" s="251"/>
    </row>
    <row r="23" spans="1:8" x14ac:dyDescent="0.25">
      <c r="A23" s="344">
        <v>14</v>
      </c>
      <c r="B23" s="344"/>
      <c r="C23" s="344"/>
      <c r="D23" s="344"/>
      <c r="E23" s="345" t="s">
        <v>184</v>
      </c>
      <c r="F23" s="345"/>
      <c r="G23" s="141" t="s">
        <v>185</v>
      </c>
      <c r="H23" s="255">
        <f>SUM(H10:H22)</f>
        <v>110533824</v>
      </c>
    </row>
    <row r="24" spans="1:8" x14ac:dyDescent="0.25">
      <c r="A24" s="330">
        <v>15</v>
      </c>
      <c r="B24" s="330"/>
      <c r="C24" s="330"/>
      <c r="D24" s="330"/>
      <c r="E24" s="348" t="s">
        <v>186</v>
      </c>
      <c r="F24" s="348"/>
      <c r="G24" s="140" t="s">
        <v>187</v>
      </c>
      <c r="H24" s="262">
        <v>9286469</v>
      </c>
    </row>
    <row r="25" spans="1:8" x14ac:dyDescent="0.25">
      <c r="A25" s="330">
        <v>16</v>
      </c>
      <c r="B25" s="330"/>
      <c r="C25" s="330"/>
      <c r="D25" s="330"/>
      <c r="E25" s="348" t="s">
        <v>188</v>
      </c>
      <c r="F25" s="348"/>
      <c r="G25" s="140" t="s">
        <v>189</v>
      </c>
      <c r="H25" s="262">
        <v>11965000</v>
      </c>
    </row>
    <row r="26" spans="1:8" x14ac:dyDescent="0.25">
      <c r="A26" s="330">
        <v>17</v>
      </c>
      <c r="B26" s="330"/>
      <c r="C26" s="330"/>
      <c r="D26" s="330"/>
      <c r="E26" s="331" t="s">
        <v>190</v>
      </c>
      <c r="F26" s="331"/>
      <c r="G26" s="140" t="s">
        <v>191</v>
      </c>
      <c r="H26" s="251"/>
    </row>
    <row r="27" spans="1:8" x14ac:dyDescent="0.25">
      <c r="A27" s="344">
        <v>18</v>
      </c>
      <c r="B27" s="344"/>
      <c r="C27" s="344"/>
      <c r="D27" s="344"/>
      <c r="E27" s="345" t="s">
        <v>192</v>
      </c>
      <c r="F27" s="345"/>
      <c r="G27" s="141" t="s">
        <v>193</v>
      </c>
      <c r="H27" s="255">
        <f>SUM(H24:H26)</f>
        <v>21251469</v>
      </c>
    </row>
    <row r="28" spans="1:8" x14ac:dyDescent="0.25">
      <c r="A28" s="336">
        <v>19</v>
      </c>
      <c r="B28" s="336"/>
      <c r="C28" s="336"/>
      <c r="D28" s="336"/>
      <c r="E28" s="346" t="s">
        <v>194</v>
      </c>
      <c r="F28" s="346"/>
      <c r="G28" s="142" t="s">
        <v>195</v>
      </c>
      <c r="H28" s="254">
        <f>SUM(H23+H27)</f>
        <v>131785293</v>
      </c>
    </row>
    <row r="29" spans="1:8" ht="32.25" customHeight="1" x14ac:dyDescent="0.25">
      <c r="A29" s="336">
        <v>20</v>
      </c>
      <c r="B29" s="336"/>
      <c r="C29" s="336"/>
      <c r="D29" s="336"/>
      <c r="E29" s="346" t="s">
        <v>196</v>
      </c>
      <c r="F29" s="346"/>
      <c r="G29" s="142" t="s">
        <v>197</v>
      </c>
      <c r="H29" s="254">
        <f>SUM(H30:H33)</f>
        <v>14194313</v>
      </c>
    </row>
    <row r="30" spans="1:8" x14ac:dyDescent="0.25">
      <c r="A30" s="330"/>
      <c r="B30" s="330"/>
      <c r="C30" s="330"/>
      <c r="D30" s="330"/>
      <c r="E30" s="347" t="s">
        <v>110</v>
      </c>
      <c r="F30" s="347"/>
      <c r="G30" s="143"/>
      <c r="H30" s="257">
        <v>14171962</v>
      </c>
    </row>
    <row r="31" spans="1:8" x14ac:dyDescent="0.25">
      <c r="A31" s="330"/>
      <c r="B31" s="330"/>
      <c r="C31" s="330"/>
      <c r="D31" s="330"/>
      <c r="E31" s="347" t="s">
        <v>101</v>
      </c>
      <c r="F31" s="347"/>
      <c r="G31" s="143"/>
      <c r="H31" s="257"/>
    </row>
    <row r="32" spans="1:8" x14ac:dyDescent="0.25">
      <c r="A32" s="330"/>
      <c r="B32" s="330"/>
      <c r="C32" s="330"/>
      <c r="D32" s="330"/>
      <c r="E32" s="347" t="s">
        <v>423</v>
      </c>
      <c r="F32" s="347"/>
      <c r="G32" s="143"/>
      <c r="H32" s="257">
        <v>0</v>
      </c>
    </row>
    <row r="33" spans="1:8" x14ac:dyDescent="0.25">
      <c r="A33" s="330"/>
      <c r="B33" s="330"/>
      <c r="C33" s="330"/>
      <c r="D33" s="330"/>
      <c r="E33" s="347" t="s">
        <v>130</v>
      </c>
      <c r="F33" s="347"/>
      <c r="G33" s="143"/>
      <c r="H33" s="257">
        <v>22351</v>
      </c>
    </row>
    <row r="34" spans="1:8" x14ac:dyDescent="0.25">
      <c r="A34" s="330">
        <v>21</v>
      </c>
      <c r="B34" s="330"/>
      <c r="C34" s="330"/>
      <c r="D34" s="330"/>
      <c r="E34" s="349" t="s">
        <v>198</v>
      </c>
      <c r="F34" s="349"/>
      <c r="G34" s="144" t="s">
        <v>199</v>
      </c>
      <c r="H34" s="252">
        <f>SUM(H35:H40)</f>
        <v>100000</v>
      </c>
    </row>
    <row r="35" spans="1:8" x14ac:dyDescent="0.25">
      <c r="A35" s="330"/>
      <c r="B35" s="330"/>
      <c r="C35" s="330"/>
      <c r="D35" s="330"/>
      <c r="E35" s="347" t="s">
        <v>121</v>
      </c>
      <c r="F35" s="347"/>
      <c r="G35" s="143"/>
      <c r="H35" s="257"/>
    </row>
    <row r="36" spans="1:8" x14ac:dyDescent="0.25">
      <c r="A36" s="330"/>
      <c r="B36" s="330"/>
      <c r="C36" s="330"/>
      <c r="D36" s="330"/>
      <c r="E36" s="347" t="s">
        <v>122</v>
      </c>
      <c r="F36" s="347"/>
      <c r="G36" s="143"/>
      <c r="H36" s="257"/>
    </row>
    <row r="37" spans="1:8" x14ac:dyDescent="0.25">
      <c r="A37" s="330"/>
      <c r="B37" s="330"/>
      <c r="C37" s="330"/>
      <c r="D37" s="330"/>
      <c r="E37" s="347" t="s">
        <v>200</v>
      </c>
      <c r="F37" s="347"/>
      <c r="G37" s="143"/>
      <c r="H37" s="257"/>
    </row>
    <row r="38" spans="1:8" x14ac:dyDescent="0.25">
      <c r="A38" s="330"/>
      <c r="B38" s="330"/>
      <c r="C38" s="330"/>
      <c r="D38" s="330"/>
      <c r="E38" s="347" t="s">
        <v>201</v>
      </c>
      <c r="F38" s="347"/>
      <c r="G38" s="143"/>
      <c r="H38" s="257"/>
    </row>
    <row r="39" spans="1:8" x14ac:dyDescent="0.25">
      <c r="A39" s="330"/>
      <c r="B39" s="330"/>
      <c r="C39" s="330"/>
      <c r="D39" s="330"/>
      <c r="E39" s="347" t="s">
        <v>202</v>
      </c>
      <c r="F39" s="347"/>
      <c r="G39" s="143"/>
      <c r="H39" s="257"/>
    </row>
    <row r="40" spans="1:8" x14ac:dyDescent="0.25">
      <c r="A40" s="330"/>
      <c r="B40" s="330"/>
      <c r="C40" s="330"/>
      <c r="D40" s="330"/>
      <c r="E40" s="347" t="s">
        <v>203</v>
      </c>
      <c r="F40" s="347"/>
      <c r="G40" s="143"/>
      <c r="H40" s="257">
        <v>100000</v>
      </c>
    </row>
    <row r="41" spans="1:8" x14ac:dyDescent="0.25">
      <c r="A41" s="330">
        <v>22</v>
      </c>
      <c r="B41" s="330"/>
      <c r="C41" s="330"/>
      <c r="D41" s="330"/>
      <c r="E41" s="349" t="s">
        <v>204</v>
      </c>
      <c r="F41" s="349"/>
      <c r="G41" s="144" t="s">
        <v>205</v>
      </c>
      <c r="H41" s="252">
        <f>SUM(H42:H46)</f>
        <v>36096107</v>
      </c>
    </row>
    <row r="42" spans="1:8" x14ac:dyDescent="0.25">
      <c r="A42" s="330"/>
      <c r="B42" s="330"/>
      <c r="C42" s="330"/>
      <c r="D42" s="330"/>
      <c r="E42" s="347" t="s">
        <v>206</v>
      </c>
      <c r="F42" s="347"/>
      <c r="G42" s="143"/>
      <c r="H42" s="257"/>
    </row>
    <row r="43" spans="1:8" x14ac:dyDescent="0.25">
      <c r="A43" s="330"/>
      <c r="B43" s="330"/>
      <c r="C43" s="330"/>
      <c r="D43" s="330"/>
      <c r="E43" s="347" t="s">
        <v>113</v>
      </c>
      <c r="F43" s="347"/>
      <c r="G43" s="143"/>
      <c r="H43" s="257">
        <v>1000000</v>
      </c>
    </row>
    <row r="44" spans="1:8" x14ac:dyDescent="0.25">
      <c r="A44" s="330"/>
      <c r="B44" s="330"/>
      <c r="C44" s="330"/>
      <c r="D44" s="330"/>
      <c r="E44" s="347" t="s">
        <v>131</v>
      </c>
      <c r="F44" s="347"/>
      <c r="G44" s="143"/>
      <c r="H44" s="257">
        <v>6498200</v>
      </c>
    </row>
    <row r="45" spans="1:8" x14ac:dyDescent="0.25">
      <c r="A45" s="330"/>
      <c r="B45" s="330"/>
      <c r="C45" s="330"/>
      <c r="D45" s="330"/>
      <c r="E45" s="347" t="s">
        <v>207</v>
      </c>
      <c r="F45" s="347"/>
      <c r="G45" s="143"/>
      <c r="H45" s="257">
        <v>3862756</v>
      </c>
    </row>
    <row r="46" spans="1:8" x14ac:dyDescent="0.25">
      <c r="A46" s="330"/>
      <c r="B46" s="330"/>
      <c r="C46" s="330"/>
      <c r="D46" s="330"/>
      <c r="E46" s="347" t="s">
        <v>208</v>
      </c>
      <c r="F46" s="347"/>
      <c r="G46" s="143"/>
      <c r="H46" s="257">
        <v>24735151</v>
      </c>
    </row>
    <row r="47" spans="1:8" x14ac:dyDescent="0.25">
      <c r="A47" s="330">
        <v>23</v>
      </c>
      <c r="B47" s="330"/>
      <c r="C47" s="330"/>
      <c r="D47" s="330"/>
      <c r="E47" s="349" t="s">
        <v>209</v>
      </c>
      <c r="F47" s="349"/>
      <c r="G47" s="144" t="s">
        <v>210</v>
      </c>
      <c r="H47" s="252">
        <f>SUM(H48:H49)</f>
        <v>1300000</v>
      </c>
    </row>
    <row r="48" spans="1:8" x14ac:dyDescent="0.25">
      <c r="A48" s="330"/>
      <c r="B48" s="330"/>
      <c r="C48" s="330"/>
      <c r="D48" s="330"/>
      <c r="E48" s="347" t="s">
        <v>132</v>
      </c>
      <c r="F48" s="347"/>
      <c r="G48" s="143"/>
      <c r="H48" s="257">
        <v>400000</v>
      </c>
    </row>
    <row r="49" spans="1:8" x14ac:dyDescent="0.25">
      <c r="A49" s="330"/>
      <c r="B49" s="330"/>
      <c r="C49" s="330"/>
      <c r="D49" s="330"/>
      <c r="E49" s="347" t="s">
        <v>133</v>
      </c>
      <c r="F49" s="347"/>
      <c r="G49" s="143"/>
      <c r="H49" s="257">
        <v>900000</v>
      </c>
    </row>
    <row r="50" spans="1:8" x14ac:dyDescent="0.25">
      <c r="A50" s="344">
        <v>24</v>
      </c>
      <c r="B50" s="344"/>
      <c r="C50" s="344"/>
      <c r="D50" s="344"/>
      <c r="E50" s="345" t="s">
        <v>211</v>
      </c>
      <c r="F50" s="345"/>
      <c r="G50" s="141" t="s">
        <v>212</v>
      </c>
      <c r="H50" s="255">
        <f>SUM(H34+H41+H47)</f>
        <v>37496107</v>
      </c>
    </row>
    <row r="51" spans="1:8" x14ac:dyDescent="0.25">
      <c r="A51" s="330">
        <v>25</v>
      </c>
      <c r="B51" s="330"/>
      <c r="C51" s="330"/>
      <c r="D51" s="330"/>
      <c r="E51" s="349" t="s">
        <v>213</v>
      </c>
      <c r="F51" s="349"/>
      <c r="G51" s="144" t="s">
        <v>214</v>
      </c>
      <c r="H51" s="252">
        <f>SUM(H52:H55)</f>
        <v>350000</v>
      </c>
    </row>
    <row r="52" spans="1:8" x14ac:dyDescent="0.25">
      <c r="A52" s="330"/>
      <c r="B52" s="330"/>
      <c r="C52" s="330"/>
      <c r="D52" s="330"/>
      <c r="E52" s="347" t="s">
        <v>123</v>
      </c>
      <c r="F52" s="347"/>
      <c r="G52" s="143"/>
      <c r="H52" s="251"/>
    </row>
    <row r="53" spans="1:8" x14ac:dyDescent="0.25">
      <c r="A53" s="330"/>
      <c r="B53" s="330"/>
      <c r="C53" s="330"/>
      <c r="D53" s="330"/>
      <c r="E53" s="347" t="s">
        <v>215</v>
      </c>
      <c r="F53" s="347"/>
      <c r="G53" s="143"/>
      <c r="H53" s="251"/>
    </row>
    <row r="54" spans="1:8" x14ac:dyDescent="0.25">
      <c r="A54" s="330"/>
      <c r="B54" s="330"/>
      <c r="C54" s="330"/>
      <c r="D54" s="330"/>
      <c r="E54" s="347" t="s">
        <v>216</v>
      </c>
      <c r="F54" s="347"/>
      <c r="G54" s="143"/>
      <c r="H54" s="257">
        <v>350000</v>
      </c>
    </row>
    <row r="55" spans="1:8" x14ac:dyDescent="0.25">
      <c r="A55" s="330"/>
      <c r="B55" s="330"/>
      <c r="C55" s="330"/>
      <c r="D55" s="330"/>
      <c r="E55" s="347" t="s">
        <v>217</v>
      </c>
      <c r="F55" s="347"/>
      <c r="G55" s="143"/>
      <c r="H55" s="257"/>
    </row>
    <row r="56" spans="1:8" x14ac:dyDescent="0.25">
      <c r="A56" s="330">
        <v>26</v>
      </c>
      <c r="B56" s="330"/>
      <c r="C56" s="330"/>
      <c r="D56" s="330"/>
      <c r="E56" s="349" t="s">
        <v>218</v>
      </c>
      <c r="F56" s="349"/>
      <c r="G56" s="144" t="s">
        <v>219</v>
      </c>
      <c r="H56" s="252">
        <f>SUM(H57)</f>
        <v>900000</v>
      </c>
    </row>
    <row r="57" spans="1:8" x14ac:dyDescent="0.25">
      <c r="A57" s="330"/>
      <c r="B57" s="330"/>
      <c r="C57" s="330"/>
      <c r="D57" s="330"/>
      <c r="E57" s="347" t="s">
        <v>124</v>
      </c>
      <c r="F57" s="347"/>
      <c r="G57" s="143"/>
      <c r="H57" s="251">
        <v>900000</v>
      </c>
    </row>
    <row r="58" spans="1:8" x14ac:dyDescent="0.25">
      <c r="A58" s="344">
        <v>27</v>
      </c>
      <c r="B58" s="344"/>
      <c r="C58" s="344"/>
      <c r="D58" s="344"/>
      <c r="E58" s="345" t="s">
        <v>220</v>
      </c>
      <c r="F58" s="345"/>
      <c r="G58" s="141" t="s">
        <v>221</v>
      </c>
      <c r="H58" s="255">
        <f>SUM(H51+H56)</f>
        <v>1250000</v>
      </c>
    </row>
    <row r="59" spans="1:8" x14ac:dyDescent="0.25">
      <c r="A59" s="330">
        <v>28</v>
      </c>
      <c r="B59" s="330"/>
      <c r="C59" s="330"/>
      <c r="D59" s="330"/>
      <c r="E59" s="349" t="s">
        <v>222</v>
      </c>
      <c r="F59" s="349"/>
      <c r="G59" s="144" t="s">
        <v>223</v>
      </c>
      <c r="H59" s="252">
        <f>SUM(H60:H63)</f>
        <v>6467323</v>
      </c>
    </row>
    <row r="60" spans="1:8" x14ac:dyDescent="0.25">
      <c r="A60" s="330"/>
      <c r="B60" s="330"/>
      <c r="C60" s="330"/>
      <c r="D60" s="330"/>
      <c r="E60" s="347" t="s">
        <v>224</v>
      </c>
      <c r="F60" s="347"/>
      <c r="G60" s="143"/>
      <c r="H60" s="257">
        <v>3617323</v>
      </c>
    </row>
    <row r="61" spans="1:8" x14ac:dyDescent="0.25">
      <c r="A61" s="330"/>
      <c r="B61" s="330"/>
      <c r="C61" s="330"/>
      <c r="D61" s="330"/>
      <c r="E61" s="347" t="s">
        <v>135</v>
      </c>
      <c r="F61" s="347"/>
      <c r="G61" s="143"/>
      <c r="H61" s="257">
        <v>2300000</v>
      </c>
    </row>
    <row r="62" spans="1:8" x14ac:dyDescent="0.25">
      <c r="A62" s="330"/>
      <c r="B62" s="330"/>
      <c r="C62" s="330"/>
      <c r="D62" s="330"/>
      <c r="E62" s="347" t="s">
        <v>225</v>
      </c>
      <c r="F62" s="347"/>
      <c r="G62" s="143"/>
      <c r="H62" s="257">
        <v>400000</v>
      </c>
    </row>
    <row r="63" spans="1:8" x14ac:dyDescent="0.25">
      <c r="A63" s="330"/>
      <c r="B63" s="330"/>
      <c r="C63" s="330"/>
      <c r="D63" s="330"/>
      <c r="E63" s="347" t="s">
        <v>226</v>
      </c>
      <c r="F63" s="347"/>
      <c r="G63" s="143"/>
      <c r="H63" s="257">
        <v>150000</v>
      </c>
    </row>
    <row r="64" spans="1:8" x14ac:dyDescent="0.25">
      <c r="A64" s="330">
        <v>29</v>
      </c>
      <c r="B64" s="330"/>
      <c r="C64" s="330"/>
      <c r="D64" s="330"/>
      <c r="E64" s="349" t="s">
        <v>227</v>
      </c>
      <c r="F64" s="349"/>
      <c r="G64" s="144" t="s">
        <v>228</v>
      </c>
      <c r="H64" s="252"/>
    </row>
    <row r="65" spans="1:8" x14ac:dyDescent="0.25">
      <c r="A65" s="330">
        <v>30</v>
      </c>
      <c r="B65" s="330"/>
      <c r="C65" s="330"/>
      <c r="D65" s="330"/>
      <c r="E65" s="349" t="s">
        <v>229</v>
      </c>
      <c r="F65" s="349"/>
      <c r="G65" s="144" t="s">
        <v>230</v>
      </c>
      <c r="H65" s="252"/>
    </row>
    <row r="66" spans="1:8" x14ac:dyDescent="0.25">
      <c r="A66" s="330">
        <v>31</v>
      </c>
      <c r="B66" s="330"/>
      <c r="C66" s="330"/>
      <c r="D66" s="330"/>
      <c r="E66" s="349" t="s">
        <v>231</v>
      </c>
      <c r="F66" s="349"/>
      <c r="G66" s="144" t="s">
        <v>232</v>
      </c>
      <c r="H66" s="252">
        <v>3950000</v>
      </c>
    </row>
    <row r="67" spans="1:8" x14ac:dyDescent="0.25">
      <c r="A67" s="330">
        <v>32</v>
      </c>
      <c r="B67" s="330"/>
      <c r="C67" s="330"/>
      <c r="D67" s="330"/>
      <c r="E67" s="350" t="s">
        <v>233</v>
      </c>
      <c r="F67" s="350"/>
      <c r="G67" s="144" t="s">
        <v>234</v>
      </c>
      <c r="H67" s="252">
        <v>50000</v>
      </c>
    </row>
    <row r="68" spans="1:8" x14ac:dyDescent="0.25">
      <c r="A68" s="330">
        <v>33</v>
      </c>
      <c r="B68" s="330"/>
      <c r="C68" s="330"/>
      <c r="D68" s="330"/>
      <c r="E68" s="332" t="s">
        <v>235</v>
      </c>
      <c r="F68" s="332"/>
      <c r="G68" s="144" t="s">
        <v>236</v>
      </c>
      <c r="H68" s="252">
        <v>60000</v>
      </c>
    </row>
    <row r="69" spans="1:8" x14ac:dyDescent="0.25">
      <c r="A69" s="330"/>
      <c r="B69" s="330"/>
      <c r="C69" s="330"/>
      <c r="D69" s="330"/>
      <c r="E69" s="347" t="s">
        <v>237</v>
      </c>
      <c r="F69" s="347"/>
      <c r="G69" s="143"/>
      <c r="H69" s="257"/>
    </row>
    <row r="70" spans="1:8" x14ac:dyDescent="0.25">
      <c r="A70" s="330"/>
      <c r="B70" s="330"/>
      <c r="C70" s="330"/>
      <c r="D70" s="330"/>
      <c r="E70" s="347" t="s">
        <v>238</v>
      </c>
      <c r="F70" s="347"/>
      <c r="G70" s="143"/>
      <c r="H70" s="257"/>
    </row>
    <row r="71" spans="1:8" x14ac:dyDescent="0.25">
      <c r="A71" s="330"/>
      <c r="B71" s="330"/>
      <c r="C71" s="330"/>
      <c r="D71" s="330"/>
      <c r="E71" s="347" t="s">
        <v>239</v>
      </c>
      <c r="F71" s="347"/>
      <c r="G71" s="143"/>
      <c r="H71" s="257"/>
    </row>
    <row r="72" spans="1:8" x14ac:dyDescent="0.25">
      <c r="A72" s="330"/>
      <c r="B72" s="330"/>
      <c r="C72" s="330"/>
      <c r="D72" s="330"/>
      <c r="E72" s="347" t="s">
        <v>240</v>
      </c>
      <c r="F72" s="347"/>
      <c r="G72" s="143"/>
      <c r="H72" s="257">
        <v>60000</v>
      </c>
    </row>
    <row r="73" spans="1:8" x14ac:dyDescent="0.25">
      <c r="A73" s="330"/>
      <c r="B73" s="330"/>
      <c r="C73" s="330"/>
      <c r="D73" s="330"/>
      <c r="E73" s="347" t="s">
        <v>241</v>
      </c>
      <c r="F73" s="347"/>
      <c r="G73" s="143"/>
      <c r="H73" s="257"/>
    </row>
    <row r="74" spans="1:8" x14ac:dyDescent="0.25">
      <c r="A74" s="330">
        <v>34</v>
      </c>
      <c r="B74" s="330"/>
      <c r="C74" s="330"/>
      <c r="D74" s="330"/>
      <c r="E74" s="349" t="s">
        <v>242</v>
      </c>
      <c r="F74" s="349"/>
      <c r="G74" s="144" t="s">
        <v>243</v>
      </c>
      <c r="H74" s="252">
        <f>SUM(H75:H80)</f>
        <v>34213182</v>
      </c>
    </row>
    <row r="75" spans="1:8" x14ac:dyDescent="0.25">
      <c r="A75" s="330"/>
      <c r="B75" s="330"/>
      <c r="C75" s="330"/>
      <c r="D75" s="330"/>
      <c r="E75" s="347" t="s">
        <v>136</v>
      </c>
      <c r="F75" s="347"/>
      <c r="G75" s="143"/>
      <c r="H75" s="257">
        <v>175000</v>
      </c>
    </row>
    <row r="76" spans="1:8" x14ac:dyDescent="0.25">
      <c r="A76" s="330"/>
      <c r="B76" s="330"/>
      <c r="C76" s="330"/>
      <c r="D76" s="330"/>
      <c r="E76" s="347" t="s">
        <v>137</v>
      </c>
      <c r="F76" s="347"/>
      <c r="G76" s="143"/>
      <c r="H76" s="257"/>
    </row>
    <row r="77" spans="1:8" x14ac:dyDescent="0.25">
      <c r="A77" s="330"/>
      <c r="B77" s="330"/>
      <c r="C77" s="330"/>
      <c r="D77" s="330"/>
      <c r="E77" s="347" t="s">
        <v>244</v>
      </c>
      <c r="F77" s="347"/>
      <c r="G77" s="143"/>
      <c r="H77" s="257">
        <v>1010000</v>
      </c>
    </row>
    <row r="78" spans="1:8" x14ac:dyDescent="0.25">
      <c r="A78" s="330"/>
      <c r="B78" s="330"/>
      <c r="C78" s="330"/>
      <c r="D78" s="330"/>
      <c r="E78" s="347" t="s">
        <v>424</v>
      </c>
      <c r="F78" s="347"/>
      <c r="G78" s="143"/>
      <c r="H78" s="257"/>
    </row>
    <row r="79" spans="1:8" x14ac:dyDescent="0.25">
      <c r="A79" s="330"/>
      <c r="B79" s="330"/>
      <c r="C79" s="330"/>
      <c r="D79" s="330"/>
      <c r="E79" s="347" t="s">
        <v>138</v>
      </c>
      <c r="F79" s="347"/>
      <c r="G79" s="143"/>
      <c r="H79" s="257">
        <v>1750000</v>
      </c>
    </row>
    <row r="80" spans="1:8" x14ac:dyDescent="0.25">
      <c r="A80" s="330"/>
      <c r="B80" s="330"/>
      <c r="C80" s="330"/>
      <c r="D80" s="330"/>
      <c r="E80" s="347" t="s">
        <v>125</v>
      </c>
      <c r="F80" s="347"/>
      <c r="G80" s="143"/>
      <c r="H80" s="257">
        <v>31278182</v>
      </c>
    </row>
    <row r="81" spans="1:8" x14ac:dyDescent="0.25">
      <c r="A81" s="344">
        <v>35</v>
      </c>
      <c r="B81" s="344"/>
      <c r="C81" s="344"/>
      <c r="D81" s="344"/>
      <c r="E81" s="345" t="s">
        <v>245</v>
      </c>
      <c r="F81" s="345"/>
      <c r="G81" s="141" t="s">
        <v>246</v>
      </c>
      <c r="H81" s="255">
        <f>SUM(H59+H64+H65+H66+H67+H68+H74)</f>
        <v>44740505</v>
      </c>
    </row>
    <row r="82" spans="1:8" x14ac:dyDescent="0.25">
      <c r="A82" s="330">
        <v>36</v>
      </c>
      <c r="B82" s="330"/>
      <c r="C82" s="330"/>
      <c r="D82" s="330"/>
      <c r="E82" s="348" t="s">
        <v>247</v>
      </c>
      <c r="F82" s="348"/>
      <c r="G82" s="140" t="s">
        <v>248</v>
      </c>
      <c r="H82" s="251">
        <v>339560</v>
      </c>
    </row>
    <row r="83" spans="1:8" x14ac:dyDescent="0.25">
      <c r="A83" s="330">
        <v>37</v>
      </c>
      <c r="B83" s="330"/>
      <c r="C83" s="330"/>
      <c r="D83" s="330"/>
      <c r="E83" s="348" t="s">
        <v>249</v>
      </c>
      <c r="F83" s="348"/>
      <c r="G83" s="140" t="s">
        <v>250</v>
      </c>
      <c r="H83" s="251"/>
    </row>
    <row r="84" spans="1:8" x14ac:dyDescent="0.25">
      <c r="A84" s="344">
        <v>38</v>
      </c>
      <c r="B84" s="344"/>
      <c r="C84" s="344"/>
      <c r="D84" s="344"/>
      <c r="E84" s="345" t="s">
        <v>251</v>
      </c>
      <c r="F84" s="345"/>
      <c r="G84" s="141" t="s">
        <v>252</v>
      </c>
      <c r="H84" s="255">
        <f>SUM(H82:H83)</f>
        <v>339560</v>
      </c>
    </row>
    <row r="85" spans="1:8" ht="26.25" customHeight="1" x14ac:dyDescent="0.25">
      <c r="A85" s="330">
        <v>39</v>
      </c>
      <c r="B85" s="330"/>
      <c r="C85" s="330"/>
      <c r="D85" s="330"/>
      <c r="E85" s="349" t="s">
        <v>253</v>
      </c>
      <c r="F85" s="349"/>
      <c r="G85" s="144" t="s">
        <v>254</v>
      </c>
      <c r="H85" s="252">
        <v>16445269</v>
      </c>
    </row>
    <row r="86" spans="1:8" x14ac:dyDescent="0.25">
      <c r="A86" s="330">
        <v>40</v>
      </c>
      <c r="B86" s="330"/>
      <c r="C86" s="330"/>
      <c r="D86" s="330"/>
      <c r="E86" s="348" t="s">
        <v>255</v>
      </c>
      <c r="F86" s="348"/>
      <c r="G86" s="140" t="s">
        <v>256</v>
      </c>
      <c r="H86" s="251"/>
    </row>
    <row r="87" spans="1:8" x14ac:dyDescent="0.25">
      <c r="A87" s="330">
        <v>41</v>
      </c>
      <c r="B87" s="330"/>
      <c r="C87" s="330"/>
      <c r="D87" s="330"/>
      <c r="E87" s="348" t="s">
        <v>257</v>
      </c>
      <c r="F87" s="348"/>
      <c r="G87" s="140" t="s">
        <v>258</v>
      </c>
      <c r="H87" s="251"/>
    </row>
    <row r="88" spans="1:8" x14ac:dyDescent="0.25">
      <c r="A88" s="330">
        <v>42</v>
      </c>
      <c r="B88" s="330"/>
      <c r="C88" s="330"/>
      <c r="D88" s="330"/>
      <c r="E88" s="348" t="s">
        <v>259</v>
      </c>
      <c r="F88" s="348"/>
      <c r="G88" s="140" t="s">
        <v>260</v>
      </c>
      <c r="H88" s="251"/>
    </row>
    <row r="89" spans="1:8" x14ac:dyDescent="0.25">
      <c r="A89" s="330">
        <v>43</v>
      </c>
      <c r="B89" s="330"/>
      <c r="C89" s="330"/>
      <c r="D89" s="330"/>
      <c r="E89" s="349" t="s">
        <v>261</v>
      </c>
      <c r="F89" s="349"/>
      <c r="G89" s="144" t="s">
        <v>262</v>
      </c>
      <c r="H89" s="252">
        <f>SUM(H90:H94)</f>
        <v>600000</v>
      </c>
    </row>
    <row r="90" spans="1:8" x14ac:dyDescent="0.25">
      <c r="A90" s="330"/>
      <c r="B90" s="330"/>
      <c r="C90" s="330"/>
      <c r="D90" s="330"/>
      <c r="E90" s="347" t="s">
        <v>425</v>
      </c>
      <c r="F90" s="347"/>
      <c r="G90" s="143"/>
      <c r="H90" s="257"/>
    </row>
    <row r="91" spans="1:8" x14ac:dyDescent="0.25">
      <c r="A91" s="330"/>
      <c r="B91" s="330"/>
      <c r="C91" s="330"/>
      <c r="D91" s="330"/>
      <c r="E91" s="347" t="s">
        <v>364</v>
      </c>
      <c r="F91" s="347"/>
      <c r="G91" s="143"/>
      <c r="H91" s="257"/>
    </row>
    <row r="92" spans="1:8" x14ac:dyDescent="0.25">
      <c r="A92" s="330"/>
      <c r="B92" s="330"/>
      <c r="C92" s="330"/>
      <c r="D92" s="330"/>
      <c r="E92" s="347" t="s">
        <v>264</v>
      </c>
      <c r="F92" s="347"/>
      <c r="G92" s="143"/>
      <c r="H92" s="257"/>
    </row>
    <row r="93" spans="1:8" x14ac:dyDescent="0.25">
      <c r="A93" s="330"/>
      <c r="B93" s="330"/>
      <c r="C93" s="330"/>
      <c r="D93" s="330"/>
      <c r="E93" s="347" t="s">
        <v>265</v>
      </c>
      <c r="F93" s="347"/>
      <c r="G93" s="143"/>
      <c r="H93" s="257"/>
    </row>
    <row r="94" spans="1:8" x14ac:dyDescent="0.25">
      <c r="A94" s="330"/>
      <c r="B94" s="330"/>
      <c r="C94" s="330"/>
      <c r="D94" s="330"/>
      <c r="E94" s="347" t="s">
        <v>375</v>
      </c>
      <c r="F94" s="347"/>
      <c r="G94" s="143"/>
      <c r="H94" s="257">
        <v>600000</v>
      </c>
    </row>
    <row r="95" spans="1:8" x14ac:dyDescent="0.25">
      <c r="A95" s="344">
        <v>44</v>
      </c>
      <c r="B95" s="344"/>
      <c r="C95" s="344"/>
      <c r="D95" s="344"/>
      <c r="E95" s="345" t="s">
        <v>266</v>
      </c>
      <c r="F95" s="345"/>
      <c r="G95" s="141" t="s">
        <v>267</v>
      </c>
      <c r="H95" s="255">
        <f>SUM(H85:H89)</f>
        <v>17045269</v>
      </c>
    </row>
    <row r="96" spans="1:8" x14ac:dyDescent="0.25">
      <c r="A96" s="336">
        <v>45</v>
      </c>
      <c r="B96" s="336"/>
      <c r="C96" s="336"/>
      <c r="D96" s="336"/>
      <c r="E96" s="346" t="s">
        <v>268</v>
      </c>
      <c r="F96" s="346"/>
      <c r="G96" s="142" t="s">
        <v>269</v>
      </c>
      <c r="H96" s="254">
        <f>SUM(H50+H58+H81+H84+H95)</f>
        <v>100871441</v>
      </c>
    </row>
    <row r="97" spans="1:8" x14ac:dyDescent="0.25">
      <c r="A97" s="341">
        <v>46</v>
      </c>
      <c r="B97" s="341"/>
      <c r="C97" s="341"/>
      <c r="D97" s="341"/>
      <c r="E97" s="342" t="s">
        <v>270</v>
      </c>
      <c r="F97" s="342"/>
      <c r="G97" s="141" t="s">
        <v>271</v>
      </c>
      <c r="H97" s="255"/>
    </row>
    <row r="98" spans="1:8" x14ac:dyDescent="0.25">
      <c r="A98" s="341">
        <v>47</v>
      </c>
      <c r="B98" s="341"/>
      <c r="C98" s="341"/>
      <c r="D98" s="341"/>
      <c r="E98" s="342" t="s">
        <v>272</v>
      </c>
      <c r="F98" s="342"/>
      <c r="G98" s="141" t="s">
        <v>273</v>
      </c>
      <c r="H98" s="255"/>
    </row>
    <row r="99" spans="1:8" x14ac:dyDescent="0.25">
      <c r="A99" s="341">
        <v>48</v>
      </c>
      <c r="B99" s="341"/>
      <c r="C99" s="341"/>
      <c r="D99" s="341"/>
      <c r="E99" s="343" t="s">
        <v>275</v>
      </c>
      <c r="F99" s="343"/>
      <c r="G99" s="141" t="s">
        <v>276</v>
      </c>
      <c r="H99" s="255"/>
    </row>
    <row r="100" spans="1:8" x14ac:dyDescent="0.25">
      <c r="A100" s="341">
        <v>49</v>
      </c>
      <c r="B100" s="341"/>
      <c r="C100" s="341"/>
      <c r="D100" s="341"/>
      <c r="E100" s="343" t="s">
        <v>426</v>
      </c>
      <c r="F100" s="343"/>
      <c r="G100" s="141" t="s">
        <v>278</v>
      </c>
      <c r="H100" s="255"/>
    </row>
    <row r="101" spans="1:8" x14ac:dyDescent="0.25">
      <c r="A101" s="341">
        <v>50</v>
      </c>
      <c r="B101" s="341"/>
      <c r="C101" s="341"/>
      <c r="D101" s="341"/>
      <c r="E101" s="343" t="s">
        <v>280</v>
      </c>
      <c r="F101" s="343"/>
      <c r="G101" s="141" t="s">
        <v>281</v>
      </c>
      <c r="H101" s="255"/>
    </row>
    <row r="102" spans="1:8" x14ac:dyDescent="0.25">
      <c r="A102" s="341">
        <v>51</v>
      </c>
      <c r="B102" s="341"/>
      <c r="C102" s="341"/>
      <c r="D102" s="341"/>
      <c r="E102" s="342" t="s">
        <v>427</v>
      </c>
      <c r="F102" s="342"/>
      <c r="G102" s="141" t="s">
        <v>284</v>
      </c>
      <c r="H102" s="256"/>
    </row>
    <row r="103" spans="1:8" x14ac:dyDescent="0.25">
      <c r="A103" s="341">
        <v>52</v>
      </c>
      <c r="B103" s="341"/>
      <c r="C103" s="341"/>
      <c r="D103" s="341"/>
      <c r="E103" s="342" t="s">
        <v>286</v>
      </c>
      <c r="F103" s="342"/>
      <c r="G103" s="141" t="s">
        <v>287</v>
      </c>
      <c r="H103" s="255"/>
    </row>
    <row r="104" spans="1:8" x14ac:dyDescent="0.25">
      <c r="A104" s="341">
        <v>53</v>
      </c>
      <c r="B104" s="341"/>
      <c r="C104" s="341"/>
      <c r="D104" s="341"/>
      <c r="E104" s="342" t="s">
        <v>288</v>
      </c>
      <c r="F104" s="342"/>
      <c r="G104" s="141" t="s">
        <v>289</v>
      </c>
      <c r="H104" s="255">
        <f>SUM(H105:H112)</f>
        <v>21511000</v>
      </c>
    </row>
    <row r="105" spans="1:8" s="289" customFormat="1" x14ac:dyDescent="0.25">
      <c r="A105" s="287"/>
      <c r="B105" s="287"/>
      <c r="C105" s="287"/>
      <c r="D105" s="287"/>
      <c r="E105" s="324" t="s">
        <v>717</v>
      </c>
      <c r="F105" s="325"/>
      <c r="G105" s="141"/>
      <c r="H105" s="255">
        <v>300000</v>
      </c>
    </row>
    <row r="106" spans="1:8" s="289" customFormat="1" x14ac:dyDescent="0.25">
      <c r="A106" s="287"/>
      <c r="B106" s="287"/>
      <c r="C106" s="287"/>
      <c r="D106" s="287"/>
      <c r="E106" s="326" t="s">
        <v>718</v>
      </c>
      <c r="F106" s="327"/>
      <c r="G106" s="141"/>
      <c r="H106" s="255">
        <v>700000</v>
      </c>
    </row>
    <row r="107" spans="1:8" s="289" customFormat="1" x14ac:dyDescent="0.25">
      <c r="A107" s="287"/>
      <c r="B107" s="287"/>
      <c r="C107" s="287"/>
      <c r="D107" s="287"/>
      <c r="E107" s="324" t="s">
        <v>719</v>
      </c>
      <c r="F107" s="325"/>
      <c r="G107" s="141"/>
      <c r="H107" s="255">
        <v>3408000</v>
      </c>
    </row>
    <row r="108" spans="1:8" s="289" customFormat="1" x14ac:dyDescent="0.25">
      <c r="A108" s="287"/>
      <c r="B108" s="287"/>
      <c r="C108" s="287"/>
      <c r="D108" s="287"/>
      <c r="E108" s="324" t="s">
        <v>720</v>
      </c>
      <c r="F108" s="325"/>
      <c r="G108" s="141"/>
      <c r="H108" s="255">
        <v>1100000</v>
      </c>
    </row>
    <row r="109" spans="1:8" s="289" customFormat="1" x14ac:dyDescent="0.25">
      <c r="A109" s="287"/>
      <c r="B109" s="287"/>
      <c r="C109" s="287"/>
      <c r="D109" s="287"/>
      <c r="E109" s="324" t="s">
        <v>721</v>
      </c>
      <c r="F109" s="325"/>
      <c r="G109" s="141"/>
      <c r="H109" s="255">
        <v>2000000</v>
      </c>
    </row>
    <row r="110" spans="1:8" s="289" customFormat="1" ht="26.25" customHeight="1" x14ac:dyDescent="0.25">
      <c r="A110" s="287"/>
      <c r="B110" s="287"/>
      <c r="C110" s="287"/>
      <c r="D110" s="287"/>
      <c r="E110" s="324" t="s">
        <v>722</v>
      </c>
      <c r="F110" s="325"/>
      <c r="G110" s="141"/>
      <c r="H110" s="255">
        <v>6000000</v>
      </c>
    </row>
    <row r="111" spans="1:8" s="289" customFormat="1" x14ac:dyDescent="0.25">
      <c r="A111" s="287"/>
      <c r="B111" s="287"/>
      <c r="C111" s="287"/>
      <c r="D111" s="287"/>
      <c r="E111" s="324" t="s">
        <v>723</v>
      </c>
      <c r="F111" s="325"/>
      <c r="G111" s="141"/>
      <c r="H111" s="255">
        <v>2000000</v>
      </c>
    </row>
    <row r="112" spans="1:8" s="289" customFormat="1" x14ac:dyDescent="0.25">
      <c r="A112" s="287"/>
      <c r="B112" s="287"/>
      <c r="C112" s="287"/>
      <c r="D112" s="287"/>
      <c r="E112" s="324" t="s">
        <v>724</v>
      </c>
      <c r="F112" s="325"/>
      <c r="G112" s="141"/>
      <c r="H112" s="255">
        <v>6003000</v>
      </c>
    </row>
    <row r="113" spans="1:8" x14ac:dyDescent="0.25">
      <c r="A113" s="336">
        <v>54</v>
      </c>
      <c r="B113" s="336"/>
      <c r="C113" s="336"/>
      <c r="D113" s="336"/>
      <c r="E113" s="339" t="s">
        <v>365</v>
      </c>
      <c r="F113" s="339"/>
      <c r="G113" s="142" t="s">
        <v>290</v>
      </c>
      <c r="H113" s="254">
        <f>SUM(H105:H112)</f>
        <v>21511000</v>
      </c>
    </row>
    <row r="114" spans="1:8" x14ac:dyDescent="0.25">
      <c r="A114" s="330">
        <v>55</v>
      </c>
      <c r="B114" s="330"/>
      <c r="C114" s="330"/>
      <c r="D114" s="330"/>
      <c r="E114" s="333" t="s">
        <v>291</v>
      </c>
      <c r="F114" s="333"/>
      <c r="G114" s="140" t="s">
        <v>292</v>
      </c>
      <c r="H114" s="251"/>
    </row>
    <row r="115" spans="1:8" x14ac:dyDescent="0.25">
      <c r="A115" s="330">
        <v>56</v>
      </c>
      <c r="B115" s="330"/>
      <c r="C115" s="330"/>
      <c r="D115" s="330"/>
      <c r="E115" s="333" t="s">
        <v>293</v>
      </c>
      <c r="F115" s="333"/>
      <c r="G115" s="140" t="s">
        <v>294</v>
      </c>
      <c r="H115" s="251"/>
    </row>
    <row r="116" spans="1:8" ht="25.5" customHeight="1" x14ac:dyDescent="0.25">
      <c r="A116" s="330">
        <v>57</v>
      </c>
      <c r="B116" s="330"/>
      <c r="C116" s="330"/>
      <c r="D116" s="330"/>
      <c r="E116" s="333" t="s">
        <v>295</v>
      </c>
      <c r="F116" s="333"/>
      <c r="G116" s="140" t="s">
        <v>296</v>
      </c>
      <c r="H116" s="251"/>
    </row>
    <row r="117" spans="1:8" ht="26.25" customHeight="1" x14ac:dyDescent="0.25">
      <c r="A117" s="330">
        <v>58</v>
      </c>
      <c r="B117" s="330"/>
      <c r="C117" s="330"/>
      <c r="D117" s="330"/>
      <c r="E117" s="333" t="s">
        <v>297</v>
      </c>
      <c r="F117" s="333"/>
      <c r="G117" s="140" t="s">
        <v>298</v>
      </c>
      <c r="H117" s="251"/>
    </row>
    <row r="118" spans="1:8" ht="33" customHeight="1" x14ac:dyDescent="0.25">
      <c r="A118" s="330">
        <v>59</v>
      </c>
      <c r="B118" s="330"/>
      <c r="C118" s="330"/>
      <c r="D118" s="330"/>
      <c r="E118" s="333" t="s">
        <v>299</v>
      </c>
      <c r="F118" s="333"/>
      <c r="G118" s="140" t="s">
        <v>300</v>
      </c>
      <c r="H118" s="251"/>
    </row>
    <row r="119" spans="1:8" ht="38.25" customHeight="1" x14ac:dyDescent="0.25">
      <c r="A119" s="330">
        <v>60</v>
      </c>
      <c r="B119" s="330"/>
      <c r="C119" s="330"/>
      <c r="D119" s="330"/>
      <c r="E119" s="333" t="s">
        <v>301</v>
      </c>
      <c r="F119" s="333"/>
      <c r="G119" s="140" t="s">
        <v>302</v>
      </c>
      <c r="H119" s="251">
        <v>3881284</v>
      </c>
    </row>
    <row r="120" spans="1:8" ht="29.25" customHeight="1" x14ac:dyDescent="0.25">
      <c r="A120" s="330">
        <v>61</v>
      </c>
      <c r="B120" s="330"/>
      <c r="C120" s="330"/>
      <c r="D120" s="330"/>
      <c r="E120" s="333" t="s">
        <v>303</v>
      </c>
      <c r="F120" s="333"/>
      <c r="G120" s="140" t="s">
        <v>304</v>
      </c>
      <c r="H120" s="251"/>
    </row>
    <row r="121" spans="1:8" ht="24.75" customHeight="1" x14ac:dyDescent="0.25">
      <c r="A121" s="330">
        <v>62</v>
      </c>
      <c r="B121" s="330"/>
      <c r="C121" s="330"/>
      <c r="D121" s="330"/>
      <c r="E121" s="333" t="s">
        <v>305</v>
      </c>
      <c r="F121" s="333"/>
      <c r="G121" s="140" t="s">
        <v>306</v>
      </c>
      <c r="H121" s="251">
        <v>700000</v>
      </c>
    </row>
    <row r="122" spans="1:8" x14ac:dyDescent="0.25">
      <c r="A122" s="330">
        <v>63</v>
      </c>
      <c r="B122" s="330"/>
      <c r="C122" s="330"/>
      <c r="D122" s="330"/>
      <c r="E122" s="333" t="s">
        <v>307</v>
      </c>
      <c r="F122" s="333"/>
      <c r="G122" s="140" t="s">
        <v>308</v>
      </c>
      <c r="H122" s="251"/>
    </row>
    <row r="123" spans="1:8" x14ac:dyDescent="0.25">
      <c r="A123" s="330">
        <v>64</v>
      </c>
      <c r="B123" s="330"/>
      <c r="C123" s="330"/>
      <c r="D123" s="330"/>
      <c r="E123" s="340" t="s">
        <v>309</v>
      </c>
      <c r="F123" s="340"/>
      <c r="G123" s="140" t="s">
        <v>310</v>
      </c>
      <c r="H123" s="251"/>
    </row>
    <row r="124" spans="1:8" ht="27" customHeight="1" x14ac:dyDescent="0.25">
      <c r="A124" s="330">
        <v>65</v>
      </c>
      <c r="B124" s="330"/>
      <c r="C124" s="330"/>
      <c r="D124" s="330"/>
      <c r="E124" s="333" t="s">
        <v>311</v>
      </c>
      <c r="F124" s="333"/>
      <c r="G124" s="140" t="s">
        <v>314</v>
      </c>
      <c r="H124" s="251">
        <v>2400000</v>
      </c>
    </row>
    <row r="125" spans="1:8" x14ac:dyDescent="0.25">
      <c r="A125" s="330">
        <v>66</v>
      </c>
      <c r="B125" s="330"/>
      <c r="C125" s="330"/>
      <c r="D125" s="330"/>
      <c r="E125" s="340" t="s">
        <v>313</v>
      </c>
      <c r="F125" s="340"/>
      <c r="G125" s="140" t="s">
        <v>658</v>
      </c>
      <c r="H125" s="251">
        <v>3169191</v>
      </c>
    </row>
    <row r="126" spans="1:8" x14ac:dyDescent="0.25">
      <c r="A126" s="336">
        <v>67</v>
      </c>
      <c r="B126" s="336"/>
      <c r="C126" s="336"/>
      <c r="D126" s="336"/>
      <c r="E126" s="339" t="s">
        <v>315</v>
      </c>
      <c r="F126" s="339"/>
      <c r="G126" s="142" t="s">
        <v>316</v>
      </c>
      <c r="H126" s="254">
        <f>SUM(H114:H125)</f>
        <v>10150475</v>
      </c>
    </row>
    <row r="127" spans="1:8" x14ac:dyDescent="0.25">
      <c r="A127" s="330">
        <v>68</v>
      </c>
      <c r="B127" s="330"/>
      <c r="C127" s="330"/>
      <c r="D127" s="330"/>
      <c r="E127" s="331" t="s">
        <v>317</v>
      </c>
      <c r="F127" s="331"/>
      <c r="G127" s="140" t="s">
        <v>318</v>
      </c>
      <c r="H127" s="251"/>
    </row>
    <row r="128" spans="1:8" x14ac:dyDescent="0.25">
      <c r="A128" s="330">
        <v>69</v>
      </c>
      <c r="B128" s="330"/>
      <c r="C128" s="330"/>
      <c r="D128" s="330"/>
      <c r="E128" s="331" t="s">
        <v>319</v>
      </c>
      <c r="F128" s="331"/>
      <c r="G128" s="140" t="s">
        <v>320</v>
      </c>
      <c r="H128" s="251">
        <v>27943557</v>
      </c>
    </row>
    <row r="129" spans="1:8" x14ac:dyDescent="0.25">
      <c r="A129" s="330">
        <v>70</v>
      </c>
      <c r="B129" s="330"/>
      <c r="C129" s="330"/>
      <c r="D129" s="330"/>
      <c r="E129" s="331" t="s">
        <v>321</v>
      </c>
      <c r="F129" s="331"/>
      <c r="G129" s="140" t="s">
        <v>322</v>
      </c>
      <c r="H129" s="251"/>
    </row>
    <row r="130" spans="1:8" x14ac:dyDescent="0.25">
      <c r="A130" s="330">
        <v>71</v>
      </c>
      <c r="B130" s="330"/>
      <c r="C130" s="330"/>
      <c r="D130" s="330"/>
      <c r="E130" s="331" t="s">
        <v>323</v>
      </c>
      <c r="F130" s="331"/>
      <c r="G130" s="140" t="s">
        <v>324</v>
      </c>
      <c r="H130" s="251">
        <v>9418724</v>
      </c>
    </row>
    <row r="131" spans="1:8" x14ac:dyDescent="0.25">
      <c r="A131" s="330">
        <v>72</v>
      </c>
      <c r="B131" s="330"/>
      <c r="C131" s="330"/>
      <c r="D131" s="330"/>
      <c r="E131" s="331" t="s">
        <v>325</v>
      </c>
      <c r="F131" s="331"/>
      <c r="G131" s="140" t="s">
        <v>326</v>
      </c>
      <c r="H131" s="251"/>
    </row>
    <row r="132" spans="1:8" x14ac:dyDescent="0.25">
      <c r="A132" s="330">
        <v>73</v>
      </c>
      <c r="B132" s="330"/>
      <c r="C132" s="330"/>
      <c r="D132" s="330"/>
      <c r="E132" s="331" t="s">
        <v>327</v>
      </c>
      <c r="F132" s="331"/>
      <c r="G132" s="140" t="s">
        <v>328</v>
      </c>
      <c r="H132" s="251"/>
    </row>
    <row r="133" spans="1:8" x14ac:dyDescent="0.25">
      <c r="A133" s="330">
        <v>74</v>
      </c>
      <c r="B133" s="330"/>
      <c r="C133" s="330"/>
      <c r="D133" s="330"/>
      <c r="E133" s="331" t="s">
        <v>329</v>
      </c>
      <c r="F133" s="331"/>
      <c r="G133" s="140" t="s">
        <v>330</v>
      </c>
      <c r="H133" s="251">
        <v>9141465</v>
      </c>
    </row>
    <row r="134" spans="1:8" x14ac:dyDescent="0.25">
      <c r="A134" s="336">
        <v>75</v>
      </c>
      <c r="B134" s="336"/>
      <c r="C134" s="336"/>
      <c r="D134" s="336"/>
      <c r="E134" s="337" t="s">
        <v>331</v>
      </c>
      <c r="F134" s="337"/>
      <c r="G134" s="142" t="s">
        <v>332</v>
      </c>
      <c r="H134" s="254">
        <f>SUM(H127:H133)</f>
        <v>46503746</v>
      </c>
    </row>
    <row r="135" spans="1:8" x14ac:dyDescent="0.25">
      <c r="A135" s="330">
        <v>76</v>
      </c>
      <c r="B135" s="330"/>
      <c r="C135" s="330"/>
      <c r="D135" s="330"/>
      <c r="E135" s="333" t="s">
        <v>333</v>
      </c>
      <c r="F135" s="333"/>
      <c r="G135" s="140" t="s">
        <v>334</v>
      </c>
      <c r="H135" s="251">
        <v>86320670</v>
      </c>
    </row>
    <row r="136" spans="1:8" x14ac:dyDescent="0.25">
      <c r="A136" s="330">
        <v>77</v>
      </c>
      <c r="B136" s="330"/>
      <c r="C136" s="330"/>
      <c r="D136" s="330"/>
      <c r="E136" s="333" t="s">
        <v>335</v>
      </c>
      <c r="F136" s="333"/>
      <c r="G136" s="140" t="s">
        <v>336</v>
      </c>
      <c r="H136" s="251"/>
    </row>
    <row r="137" spans="1:8" x14ac:dyDescent="0.25">
      <c r="A137" s="330">
        <v>78</v>
      </c>
      <c r="B137" s="330"/>
      <c r="C137" s="330"/>
      <c r="D137" s="330"/>
      <c r="E137" s="333" t="s">
        <v>337</v>
      </c>
      <c r="F137" s="333"/>
      <c r="G137" s="140" t="s">
        <v>338</v>
      </c>
      <c r="H137" s="251"/>
    </row>
    <row r="138" spans="1:8" x14ac:dyDescent="0.25">
      <c r="A138" s="330">
        <v>79</v>
      </c>
      <c r="B138" s="330"/>
      <c r="C138" s="330"/>
      <c r="D138" s="330"/>
      <c r="E138" s="333" t="s">
        <v>339</v>
      </c>
      <c r="F138" s="333"/>
      <c r="G138" s="140" t="s">
        <v>340</v>
      </c>
      <c r="H138" s="251">
        <v>23306579</v>
      </c>
    </row>
    <row r="139" spans="1:8" x14ac:dyDescent="0.25">
      <c r="A139" s="336">
        <v>80</v>
      </c>
      <c r="B139" s="336"/>
      <c r="C139" s="336"/>
      <c r="D139" s="336"/>
      <c r="E139" s="339" t="s">
        <v>341</v>
      </c>
      <c r="F139" s="339"/>
      <c r="G139" s="142" t="s">
        <v>342</v>
      </c>
      <c r="H139" s="254">
        <f>SUM(H135:H138)</f>
        <v>109627249</v>
      </c>
    </row>
    <row r="140" spans="1:8" x14ac:dyDescent="0.25">
      <c r="A140" s="330">
        <v>81</v>
      </c>
      <c r="B140" s="330"/>
      <c r="C140" s="330"/>
      <c r="D140" s="330"/>
      <c r="E140" s="333" t="s">
        <v>343</v>
      </c>
      <c r="F140" s="333"/>
      <c r="G140" s="140" t="s">
        <v>344</v>
      </c>
      <c r="H140" s="251"/>
    </row>
    <row r="141" spans="1:8" x14ac:dyDescent="0.25">
      <c r="A141" s="330">
        <v>82</v>
      </c>
      <c r="B141" s="330"/>
      <c r="C141" s="330"/>
      <c r="D141" s="330"/>
      <c r="E141" s="333" t="s">
        <v>345</v>
      </c>
      <c r="F141" s="333"/>
      <c r="G141" s="140" t="s">
        <v>346</v>
      </c>
      <c r="H141" s="251"/>
    </row>
    <row r="142" spans="1:8" x14ac:dyDescent="0.25">
      <c r="A142" s="330">
        <v>83</v>
      </c>
      <c r="B142" s="330"/>
      <c r="C142" s="330"/>
      <c r="D142" s="330"/>
      <c r="E142" s="333" t="s">
        <v>347</v>
      </c>
      <c r="F142" s="333"/>
      <c r="G142" s="140" t="s">
        <v>348</v>
      </c>
      <c r="H142" s="251"/>
    </row>
    <row r="143" spans="1:8" x14ac:dyDescent="0.25">
      <c r="A143" s="330">
        <v>84</v>
      </c>
      <c r="B143" s="330"/>
      <c r="C143" s="330"/>
      <c r="D143" s="330"/>
      <c r="E143" s="333" t="s">
        <v>349</v>
      </c>
      <c r="F143" s="333"/>
      <c r="G143" s="140" t="s">
        <v>350</v>
      </c>
      <c r="H143" s="251"/>
    </row>
    <row r="144" spans="1:8" x14ac:dyDescent="0.25">
      <c r="A144" s="330">
        <v>85</v>
      </c>
      <c r="B144" s="330"/>
      <c r="C144" s="330"/>
      <c r="D144" s="330"/>
      <c r="E144" s="333" t="s">
        <v>351</v>
      </c>
      <c r="F144" s="333"/>
      <c r="G144" s="140" t="s">
        <v>352</v>
      </c>
      <c r="H144" s="251"/>
    </row>
    <row r="145" spans="1:8" x14ac:dyDescent="0.25">
      <c r="A145" s="330">
        <v>86</v>
      </c>
      <c r="B145" s="330"/>
      <c r="C145" s="330"/>
      <c r="D145" s="330"/>
      <c r="E145" s="333" t="s">
        <v>353</v>
      </c>
      <c r="F145" s="333"/>
      <c r="G145" s="140" t="s">
        <v>354</v>
      </c>
      <c r="H145" s="251"/>
    </row>
    <row r="146" spans="1:8" x14ac:dyDescent="0.25">
      <c r="A146" s="330">
        <v>87</v>
      </c>
      <c r="B146" s="330"/>
      <c r="C146" s="330"/>
      <c r="D146" s="330"/>
      <c r="E146" s="333" t="s">
        <v>355</v>
      </c>
      <c r="F146" s="333"/>
      <c r="G146" s="140" t="s">
        <v>356</v>
      </c>
      <c r="H146" s="251"/>
    </row>
    <row r="147" spans="1:8" x14ac:dyDescent="0.25">
      <c r="A147" s="330">
        <v>88</v>
      </c>
      <c r="B147" s="330"/>
      <c r="C147" s="330"/>
      <c r="D147" s="330"/>
      <c r="E147" s="333" t="s">
        <v>357</v>
      </c>
      <c r="F147" s="333"/>
      <c r="G147" s="140" t="s">
        <v>358</v>
      </c>
      <c r="H147" s="251"/>
    </row>
    <row r="148" spans="1:8" x14ac:dyDescent="0.25">
      <c r="A148" s="338">
        <v>89</v>
      </c>
      <c r="B148" s="338"/>
      <c r="C148" s="338"/>
      <c r="D148" s="338"/>
      <c r="E148" s="339" t="s">
        <v>359</v>
      </c>
      <c r="F148" s="339"/>
      <c r="G148" s="142" t="s">
        <v>360</v>
      </c>
      <c r="H148" s="254">
        <f>SUM(H140:H147)</f>
        <v>0</v>
      </c>
    </row>
    <row r="149" spans="1:8" x14ac:dyDescent="0.25">
      <c r="A149" s="334">
        <v>90</v>
      </c>
      <c r="B149" s="334"/>
      <c r="C149" s="334"/>
      <c r="D149" s="334"/>
      <c r="E149" s="335" t="s">
        <v>361</v>
      </c>
      <c r="F149" s="335"/>
      <c r="G149" s="145" t="s">
        <v>362</v>
      </c>
      <c r="H149" s="253">
        <f>SUM(H28+H29+H96+H113+H126+H134+H139+H148)</f>
        <v>434643517</v>
      </c>
    </row>
    <row r="150" spans="1:8" x14ac:dyDescent="0.25">
      <c r="A150" s="336">
        <v>91</v>
      </c>
      <c r="B150" s="336"/>
      <c r="C150" s="336"/>
      <c r="D150" s="336"/>
      <c r="E150" s="337" t="s">
        <v>428</v>
      </c>
      <c r="F150" s="337"/>
      <c r="G150" s="142" t="s">
        <v>429</v>
      </c>
      <c r="H150" s="254">
        <f>SUM(H151:H152)</f>
        <v>116871486</v>
      </c>
    </row>
    <row r="151" spans="1:8" x14ac:dyDescent="0.25">
      <c r="A151" s="330">
        <v>92</v>
      </c>
      <c r="B151" s="330"/>
      <c r="C151" s="330"/>
      <c r="D151" s="330"/>
      <c r="E151" s="331" t="s">
        <v>430</v>
      </c>
      <c r="F151" s="331"/>
      <c r="G151" s="140" t="s">
        <v>431</v>
      </c>
      <c r="H151" s="251">
        <v>111147086</v>
      </c>
    </row>
    <row r="152" spans="1:8" x14ac:dyDescent="0.25">
      <c r="A152" s="330">
        <v>93</v>
      </c>
      <c r="B152" s="330"/>
      <c r="C152" s="330"/>
      <c r="D152" s="330"/>
      <c r="E152" s="332" t="s">
        <v>432</v>
      </c>
      <c r="F152" s="332"/>
      <c r="G152" s="144" t="s">
        <v>429</v>
      </c>
      <c r="H152" s="252">
        <v>5724400</v>
      </c>
    </row>
    <row r="153" spans="1:8" x14ac:dyDescent="0.25">
      <c r="A153" s="328">
        <v>94</v>
      </c>
      <c r="B153" s="328"/>
      <c r="C153" s="328"/>
      <c r="D153" s="328"/>
      <c r="E153" s="329" t="s">
        <v>397</v>
      </c>
      <c r="F153" s="329"/>
      <c r="G153" s="146" t="s">
        <v>433</v>
      </c>
      <c r="H153" s="249">
        <f>SUM(H149+H150)</f>
        <v>551515003</v>
      </c>
    </row>
    <row r="154" spans="1:8" x14ac:dyDescent="0.25">
      <c r="A154" s="136"/>
      <c r="B154" s="136"/>
      <c r="C154" s="136"/>
      <c r="D154" s="136"/>
      <c r="E154" s="136"/>
      <c r="F154" s="136"/>
      <c r="G154" s="136"/>
      <c r="H154" s="136"/>
    </row>
  </sheetData>
  <mergeCells count="328">
    <mergeCell ref="A10:D10"/>
    <mergeCell ref="E10:F10"/>
    <mergeCell ref="A11:D11"/>
    <mergeCell ref="E11:F11"/>
    <mergeCell ref="A7:D7"/>
    <mergeCell ref="E7:F8"/>
    <mergeCell ref="A8:D8"/>
    <mergeCell ref="A9:D9"/>
    <mergeCell ref="E9:F9"/>
    <mergeCell ref="A14:D14"/>
    <mergeCell ref="E14:F14"/>
    <mergeCell ref="A15:D15"/>
    <mergeCell ref="E15:F15"/>
    <mergeCell ref="A12:D12"/>
    <mergeCell ref="E12:F12"/>
    <mergeCell ref="A13:D13"/>
    <mergeCell ref="E13:F13"/>
    <mergeCell ref="A18:D18"/>
    <mergeCell ref="E18:F18"/>
    <mergeCell ref="A19:D19"/>
    <mergeCell ref="E19:F19"/>
    <mergeCell ref="A16:D16"/>
    <mergeCell ref="E16:F16"/>
    <mergeCell ref="A17:D17"/>
    <mergeCell ref="E17:F17"/>
    <mergeCell ref="A22:D22"/>
    <mergeCell ref="E22:F22"/>
    <mergeCell ref="A23:D23"/>
    <mergeCell ref="E23:F23"/>
    <mergeCell ref="A20:D20"/>
    <mergeCell ref="E20:F20"/>
    <mergeCell ref="A21:D21"/>
    <mergeCell ref="E21:F21"/>
    <mergeCell ref="A26:D26"/>
    <mergeCell ref="E26:F26"/>
    <mergeCell ref="A27:D27"/>
    <mergeCell ref="E27:F27"/>
    <mergeCell ref="A24:D24"/>
    <mergeCell ref="E24:F24"/>
    <mergeCell ref="A25:D25"/>
    <mergeCell ref="E25:F25"/>
    <mergeCell ref="A28:D28"/>
    <mergeCell ref="E28:F28"/>
    <mergeCell ref="A31:B31"/>
    <mergeCell ref="C31:D31"/>
    <mergeCell ref="E31:F31"/>
    <mergeCell ref="A29:D29"/>
    <mergeCell ref="E29:F29"/>
    <mergeCell ref="A30:B30"/>
    <mergeCell ref="C30:D30"/>
    <mergeCell ref="E30:F30"/>
    <mergeCell ref="A33:B33"/>
    <mergeCell ref="C33:D33"/>
    <mergeCell ref="E33:F33"/>
    <mergeCell ref="A32:B32"/>
    <mergeCell ref="C32:D32"/>
    <mergeCell ref="E32:F32"/>
    <mergeCell ref="A36:B36"/>
    <mergeCell ref="C36:D36"/>
    <mergeCell ref="E36:F36"/>
    <mergeCell ref="A34:D34"/>
    <mergeCell ref="E34:F34"/>
    <mergeCell ref="A35:B35"/>
    <mergeCell ref="C35:D35"/>
    <mergeCell ref="E35:F35"/>
    <mergeCell ref="A38:B38"/>
    <mergeCell ref="C38:D38"/>
    <mergeCell ref="E38:F38"/>
    <mergeCell ref="A37:B37"/>
    <mergeCell ref="C37:D37"/>
    <mergeCell ref="E37:F37"/>
    <mergeCell ref="A40:B40"/>
    <mergeCell ref="C40:D40"/>
    <mergeCell ref="E40:F40"/>
    <mergeCell ref="A39:B39"/>
    <mergeCell ref="C39:D39"/>
    <mergeCell ref="E39:F39"/>
    <mergeCell ref="A43:B43"/>
    <mergeCell ref="C43:D43"/>
    <mergeCell ref="E43:F43"/>
    <mergeCell ref="A41:D41"/>
    <mergeCell ref="E41:F41"/>
    <mergeCell ref="A42:B42"/>
    <mergeCell ref="C42:D42"/>
    <mergeCell ref="E42:F42"/>
    <mergeCell ref="A45:B45"/>
    <mergeCell ref="C45:D45"/>
    <mergeCell ref="E45:F45"/>
    <mergeCell ref="A44:B44"/>
    <mergeCell ref="C44:D44"/>
    <mergeCell ref="E44:F44"/>
    <mergeCell ref="A47:D47"/>
    <mergeCell ref="E47:F47"/>
    <mergeCell ref="A48:B48"/>
    <mergeCell ref="C48:D48"/>
    <mergeCell ref="E48:F48"/>
    <mergeCell ref="A46:B46"/>
    <mergeCell ref="C46:D46"/>
    <mergeCell ref="E46:F46"/>
    <mergeCell ref="A50:D50"/>
    <mergeCell ref="E50:F50"/>
    <mergeCell ref="A51:D51"/>
    <mergeCell ref="E51:F51"/>
    <mergeCell ref="A49:B49"/>
    <mergeCell ref="C49:D49"/>
    <mergeCell ref="E49:F49"/>
    <mergeCell ref="A53:B53"/>
    <mergeCell ref="C53:D53"/>
    <mergeCell ref="E53:F53"/>
    <mergeCell ref="A52:B52"/>
    <mergeCell ref="C52:D52"/>
    <mergeCell ref="E52:F52"/>
    <mergeCell ref="A55:B55"/>
    <mergeCell ref="C55:D55"/>
    <mergeCell ref="E55:F55"/>
    <mergeCell ref="A54:B54"/>
    <mergeCell ref="C54:D54"/>
    <mergeCell ref="E54:F54"/>
    <mergeCell ref="A58:D58"/>
    <mergeCell ref="E58:F58"/>
    <mergeCell ref="A56:D56"/>
    <mergeCell ref="E56:F56"/>
    <mergeCell ref="A57:B57"/>
    <mergeCell ref="C57:D57"/>
    <mergeCell ref="E57:F57"/>
    <mergeCell ref="A61:B61"/>
    <mergeCell ref="C61:D61"/>
    <mergeCell ref="E61:F61"/>
    <mergeCell ref="A59:D59"/>
    <mergeCell ref="E59:F59"/>
    <mergeCell ref="A60:B60"/>
    <mergeCell ref="C60:D60"/>
    <mergeCell ref="E60:F60"/>
    <mergeCell ref="A63:B63"/>
    <mergeCell ref="C63:D63"/>
    <mergeCell ref="E63:F63"/>
    <mergeCell ref="A62:B62"/>
    <mergeCell ref="C62:D62"/>
    <mergeCell ref="E62:F62"/>
    <mergeCell ref="A66:D66"/>
    <mergeCell ref="E66:F66"/>
    <mergeCell ref="A67:D67"/>
    <mergeCell ref="E67:F67"/>
    <mergeCell ref="A64:D64"/>
    <mergeCell ref="E64:F64"/>
    <mergeCell ref="A65:D65"/>
    <mergeCell ref="E65:F65"/>
    <mergeCell ref="A70:B70"/>
    <mergeCell ref="C70:D70"/>
    <mergeCell ref="E70:F70"/>
    <mergeCell ref="A68:D68"/>
    <mergeCell ref="E68:F68"/>
    <mergeCell ref="A69:B69"/>
    <mergeCell ref="C69:D69"/>
    <mergeCell ref="E69:F69"/>
    <mergeCell ref="A72:B72"/>
    <mergeCell ref="C72:D72"/>
    <mergeCell ref="E72:F72"/>
    <mergeCell ref="A71:B71"/>
    <mergeCell ref="C71:D71"/>
    <mergeCell ref="E71:F71"/>
    <mergeCell ref="A74:D74"/>
    <mergeCell ref="E74:F74"/>
    <mergeCell ref="A75:B75"/>
    <mergeCell ref="C75:D75"/>
    <mergeCell ref="E75:F75"/>
    <mergeCell ref="A73:B73"/>
    <mergeCell ref="C73:D73"/>
    <mergeCell ref="E73:F73"/>
    <mergeCell ref="A77:B77"/>
    <mergeCell ref="C77:D77"/>
    <mergeCell ref="E77:F77"/>
    <mergeCell ref="A76:B76"/>
    <mergeCell ref="C76:D76"/>
    <mergeCell ref="E76:F76"/>
    <mergeCell ref="A79:B79"/>
    <mergeCell ref="C79:D79"/>
    <mergeCell ref="E79:F79"/>
    <mergeCell ref="A78:B78"/>
    <mergeCell ref="C78:D78"/>
    <mergeCell ref="E78:F78"/>
    <mergeCell ref="A81:D81"/>
    <mergeCell ref="E81:F81"/>
    <mergeCell ref="A82:D82"/>
    <mergeCell ref="E82:F82"/>
    <mergeCell ref="A80:B80"/>
    <mergeCell ref="C80:D80"/>
    <mergeCell ref="E80:F80"/>
    <mergeCell ref="A85:D85"/>
    <mergeCell ref="E85:F85"/>
    <mergeCell ref="A86:D86"/>
    <mergeCell ref="E86:F86"/>
    <mergeCell ref="A83:D83"/>
    <mergeCell ref="E83:F83"/>
    <mergeCell ref="A84:D84"/>
    <mergeCell ref="E84:F84"/>
    <mergeCell ref="A89:D89"/>
    <mergeCell ref="E89:F89"/>
    <mergeCell ref="A90:B90"/>
    <mergeCell ref="C90:D90"/>
    <mergeCell ref="E90:F90"/>
    <mergeCell ref="A87:D87"/>
    <mergeCell ref="E87:F87"/>
    <mergeCell ref="A88:D88"/>
    <mergeCell ref="E88:F88"/>
    <mergeCell ref="A92:B92"/>
    <mergeCell ref="C92:D92"/>
    <mergeCell ref="E92:F92"/>
    <mergeCell ref="A91:B91"/>
    <mergeCell ref="C91:D91"/>
    <mergeCell ref="E91:F91"/>
    <mergeCell ref="A94:B94"/>
    <mergeCell ref="C94:D94"/>
    <mergeCell ref="E94:F94"/>
    <mergeCell ref="A93:B93"/>
    <mergeCell ref="C93:D93"/>
    <mergeCell ref="E93:F93"/>
    <mergeCell ref="A97:D97"/>
    <mergeCell ref="E97:F97"/>
    <mergeCell ref="A98:D98"/>
    <mergeCell ref="E98:F98"/>
    <mergeCell ref="A95:D95"/>
    <mergeCell ref="E95:F95"/>
    <mergeCell ref="A96:D96"/>
    <mergeCell ref="E96:F96"/>
    <mergeCell ref="A101:D101"/>
    <mergeCell ref="E101:F101"/>
    <mergeCell ref="A102:D102"/>
    <mergeCell ref="E102:F102"/>
    <mergeCell ref="A99:D99"/>
    <mergeCell ref="E99:F99"/>
    <mergeCell ref="A100:D100"/>
    <mergeCell ref="E100:F100"/>
    <mergeCell ref="A113:D113"/>
    <mergeCell ref="E113:F113"/>
    <mergeCell ref="A114:D114"/>
    <mergeCell ref="E114:F114"/>
    <mergeCell ref="A103:D103"/>
    <mergeCell ref="E103:F103"/>
    <mergeCell ref="A104:D104"/>
    <mergeCell ref="E104:F104"/>
    <mergeCell ref="E111:F111"/>
    <mergeCell ref="E112:F112"/>
    <mergeCell ref="A117:D117"/>
    <mergeCell ref="E117:F117"/>
    <mergeCell ref="A118:D118"/>
    <mergeCell ref="E118:F118"/>
    <mergeCell ref="A115:D115"/>
    <mergeCell ref="E115:F115"/>
    <mergeCell ref="A116:D116"/>
    <mergeCell ref="E116:F116"/>
    <mergeCell ref="A121:D121"/>
    <mergeCell ref="E121:F121"/>
    <mergeCell ref="A122:D122"/>
    <mergeCell ref="E122:F122"/>
    <mergeCell ref="A119:D119"/>
    <mergeCell ref="E119:F119"/>
    <mergeCell ref="A120:D120"/>
    <mergeCell ref="E120:F120"/>
    <mergeCell ref="A125:D125"/>
    <mergeCell ref="E125:F125"/>
    <mergeCell ref="A126:D126"/>
    <mergeCell ref="E126:F126"/>
    <mergeCell ref="A123:D123"/>
    <mergeCell ref="E123:F123"/>
    <mergeCell ref="A124:D124"/>
    <mergeCell ref="E124:F124"/>
    <mergeCell ref="A129:D129"/>
    <mergeCell ref="E129:F129"/>
    <mergeCell ref="A130:D130"/>
    <mergeCell ref="E130:F130"/>
    <mergeCell ref="A127:D127"/>
    <mergeCell ref="E127:F127"/>
    <mergeCell ref="A128:D128"/>
    <mergeCell ref="E128:F128"/>
    <mergeCell ref="A133:D133"/>
    <mergeCell ref="E133:F133"/>
    <mergeCell ref="A134:D134"/>
    <mergeCell ref="E134:F134"/>
    <mergeCell ref="A131:D131"/>
    <mergeCell ref="E131:F131"/>
    <mergeCell ref="A132:D132"/>
    <mergeCell ref="E132:F132"/>
    <mergeCell ref="A137:D137"/>
    <mergeCell ref="E137:F137"/>
    <mergeCell ref="A138:D138"/>
    <mergeCell ref="E138:F138"/>
    <mergeCell ref="A135:D135"/>
    <mergeCell ref="E135:F135"/>
    <mergeCell ref="A136:D136"/>
    <mergeCell ref="E136:F136"/>
    <mergeCell ref="E147:F147"/>
    <mergeCell ref="A148:D148"/>
    <mergeCell ref="E148:F148"/>
    <mergeCell ref="A141:D141"/>
    <mergeCell ref="E141:F141"/>
    <mergeCell ref="A142:D142"/>
    <mergeCell ref="E142:F142"/>
    <mergeCell ref="A139:D139"/>
    <mergeCell ref="E139:F139"/>
    <mergeCell ref="A140:D140"/>
    <mergeCell ref="E140:F140"/>
    <mergeCell ref="A145:D145"/>
    <mergeCell ref="E145:F145"/>
    <mergeCell ref="A4:H4"/>
    <mergeCell ref="E105:F105"/>
    <mergeCell ref="E106:F106"/>
    <mergeCell ref="E107:F107"/>
    <mergeCell ref="E108:F108"/>
    <mergeCell ref="E109:F109"/>
    <mergeCell ref="E110:F110"/>
    <mergeCell ref="A153:D153"/>
    <mergeCell ref="E153:F153"/>
    <mergeCell ref="A151:D151"/>
    <mergeCell ref="E151:F151"/>
    <mergeCell ref="A152:D152"/>
    <mergeCell ref="E152:F152"/>
    <mergeCell ref="A146:D146"/>
    <mergeCell ref="E146:F146"/>
    <mergeCell ref="A143:D143"/>
    <mergeCell ref="E143:F143"/>
    <mergeCell ref="A144:D144"/>
    <mergeCell ref="E144:F144"/>
    <mergeCell ref="A149:D149"/>
    <mergeCell ref="E149:F149"/>
    <mergeCell ref="A150:D150"/>
    <mergeCell ref="E150:F150"/>
    <mergeCell ref="A147:D147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43"/>
  <sheetViews>
    <sheetView topLeftCell="A127" workbookViewId="0">
      <selection activeCell="E92" sqref="E92"/>
    </sheetView>
  </sheetViews>
  <sheetFormatPr defaultRowHeight="15" x14ac:dyDescent="0.25"/>
  <cols>
    <col min="1" max="1" width="7.140625" customWidth="1"/>
    <col min="2" max="2" width="9.140625" hidden="1" customWidth="1"/>
    <col min="3" max="3" width="52.140625" customWidth="1"/>
    <col min="4" max="4" width="8.42578125" customWidth="1"/>
    <col min="5" max="5" width="21.85546875" customWidth="1"/>
  </cols>
  <sheetData>
    <row r="1" spans="1:5" ht="15.75" x14ac:dyDescent="0.25">
      <c r="A1" s="357"/>
      <c r="B1" s="357"/>
      <c r="C1" s="357"/>
      <c r="D1" s="357"/>
      <c r="E1" s="357"/>
    </row>
    <row r="2" spans="1:5" x14ac:dyDescent="0.25">
      <c r="A2" s="134"/>
      <c r="B2" s="134"/>
      <c r="C2" s="134"/>
      <c r="D2" s="134"/>
      <c r="E2" s="134"/>
    </row>
    <row r="3" spans="1:5" x14ac:dyDescent="0.25">
      <c r="B3" s="147"/>
      <c r="C3" s="147"/>
      <c r="D3" s="147"/>
      <c r="E3" s="148" t="s">
        <v>436</v>
      </c>
    </row>
    <row r="4" spans="1:5" x14ac:dyDescent="0.25">
      <c r="A4" s="358"/>
      <c r="B4" s="358"/>
      <c r="C4" s="358"/>
      <c r="D4" s="358"/>
      <c r="E4" s="358"/>
    </row>
    <row r="5" spans="1:5" ht="15.75" x14ac:dyDescent="0.25">
      <c r="A5" s="357" t="s">
        <v>2</v>
      </c>
      <c r="B5" s="357"/>
      <c r="C5" s="357"/>
      <c r="D5" s="357"/>
      <c r="E5" s="357"/>
    </row>
    <row r="6" spans="1:5" ht="15.75" x14ac:dyDescent="0.25">
      <c r="A6" s="357" t="s">
        <v>725</v>
      </c>
      <c r="B6" s="357"/>
      <c r="C6" s="357"/>
      <c r="D6" s="357"/>
      <c r="E6" s="357"/>
    </row>
    <row r="7" spans="1:5" ht="15.75" x14ac:dyDescent="0.25">
      <c r="A7" s="352"/>
      <c r="B7" s="352"/>
      <c r="C7" s="352"/>
      <c r="D7" s="352"/>
      <c r="E7" s="352"/>
    </row>
    <row r="8" spans="1:5" ht="15.75" x14ac:dyDescent="0.25">
      <c r="A8" s="353"/>
      <c r="B8" s="353"/>
      <c r="C8" s="353"/>
      <c r="D8" s="353"/>
      <c r="E8" s="353"/>
    </row>
    <row r="9" spans="1:5" x14ac:dyDescent="0.25">
      <c r="A9" s="354"/>
      <c r="B9" s="354"/>
      <c r="C9" s="354"/>
      <c r="D9" s="354"/>
      <c r="E9" s="354"/>
    </row>
    <row r="10" spans="1:5" x14ac:dyDescent="0.25">
      <c r="A10" s="355" t="s">
        <v>153</v>
      </c>
      <c r="B10" s="355"/>
      <c r="C10" s="356" t="s">
        <v>155</v>
      </c>
      <c r="D10" s="149" t="s">
        <v>156</v>
      </c>
      <c r="E10" s="150" t="s">
        <v>363</v>
      </c>
    </row>
    <row r="11" spans="1:5" x14ac:dyDescent="0.25">
      <c r="A11" s="355" t="s">
        <v>154</v>
      </c>
      <c r="B11" s="355"/>
      <c r="C11" s="356"/>
      <c r="D11" s="149" t="s">
        <v>157</v>
      </c>
      <c r="E11" s="150" t="s">
        <v>418</v>
      </c>
    </row>
    <row r="12" spans="1:5" x14ac:dyDescent="0.25">
      <c r="A12" s="330" t="s">
        <v>419</v>
      </c>
      <c r="B12" s="330"/>
      <c r="C12" s="139" t="s">
        <v>420</v>
      </c>
      <c r="D12" s="139" t="s">
        <v>421</v>
      </c>
      <c r="E12" s="139" t="s">
        <v>422</v>
      </c>
    </row>
    <row r="13" spans="1:5" x14ac:dyDescent="0.25">
      <c r="A13" s="330">
        <v>1</v>
      </c>
      <c r="B13" s="330"/>
      <c r="C13" s="140" t="s">
        <v>158</v>
      </c>
      <c r="D13" s="140" t="s">
        <v>159</v>
      </c>
      <c r="E13" s="151">
        <v>29905188</v>
      </c>
    </row>
    <row r="14" spans="1:5" x14ac:dyDescent="0.25">
      <c r="A14" s="330">
        <v>2</v>
      </c>
      <c r="B14" s="330"/>
      <c r="C14" s="140" t="s">
        <v>160</v>
      </c>
      <c r="D14" s="140" t="s">
        <v>161</v>
      </c>
      <c r="E14" s="151"/>
    </row>
    <row r="15" spans="1:5" x14ac:dyDescent="0.25">
      <c r="A15" s="330">
        <v>3</v>
      </c>
      <c r="B15" s="330"/>
      <c r="C15" s="140" t="s">
        <v>162</v>
      </c>
      <c r="D15" s="140" t="s">
        <v>163</v>
      </c>
      <c r="E15" s="151"/>
    </row>
    <row r="16" spans="1:5" x14ac:dyDescent="0.25">
      <c r="A16" s="330">
        <v>4</v>
      </c>
      <c r="B16" s="330"/>
      <c r="C16" s="152" t="s">
        <v>164</v>
      </c>
      <c r="D16" s="140" t="s">
        <v>165</v>
      </c>
      <c r="E16" s="151"/>
    </row>
    <row r="17" spans="1:5" x14ac:dyDescent="0.25">
      <c r="A17" s="330">
        <v>5</v>
      </c>
      <c r="B17" s="330"/>
      <c r="C17" s="152" t="s">
        <v>166</v>
      </c>
      <c r="D17" s="140" t="s">
        <v>167</v>
      </c>
      <c r="E17" s="151"/>
    </row>
    <row r="18" spans="1:5" x14ac:dyDescent="0.25">
      <c r="A18" s="330">
        <v>6</v>
      </c>
      <c r="B18" s="330"/>
      <c r="C18" s="152" t="s">
        <v>168</v>
      </c>
      <c r="D18" s="140" t="s">
        <v>169</v>
      </c>
      <c r="E18" s="151">
        <v>3276670</v>
      </c>
    </row>
    <row r="19" spans="1:5" x14ac:dyDescent="0.25">
      <c r="A19" s="330">
        <v>7</v>
      </c>
      <c r="B19" s="330"/>
      <c r="C19" s="152" t="s">
        <v>170</v>
      </c>
      <c r="D19" s="140" t="s">
        <v>171</v>
      </c>
      <c r="E19" s="151"/>
    </row>
    <row r="20" spans="1:5" x14ac:dyDescent="0.25">
      <c r="A20" s="330">
        <v>8</v>
      </c>
      <c r="B20" s="330"/>
      <c r="C20" s="152" t="s">
        <v>172</v>
      </c>
      <c r="D20" s="140" t="s">
        <v>173</v>
      </c>
      <c r="E20" s="151"/>
    </row>
    <row r="21" spans="1:5" x14ac:dyDescent="0.25">
      <c r="A21" s="330">
        <v>9</v>
      </c>
      <c r="B21" s="330"/>
      <c r="C21" s="152" t="s">
        <v>174</v>
      </c>
      <c r="D21" s="140" t="s">
        <v>175</v>
      </c>
      <c r="E21" s="151">
        <v>72000</v>
      </c>
    </row>
    <row r="22" spans="1:5" x14ac:dyDescent="0.25">
      <c r="A22" s="330">
        <v>10</v>
      </c>
      <c r="B22" s="330"/>
      <c r="C22" s="152" t="s">
        <v>176</v>
      </c>
      <c r="D22" s="140" t="s">
        <v>177</v>
      </c>
      <c r="E22" s="151"/>
    </row>
    <row r="23" spans="1:5" x14ac:dyDescent="0.25">
      <c r="A23" s="330">
        <v>11</v>
      </c>
      <c r="B23" s="330"/>
      <c r="C23" s="152" t="s">
        <v>178</v>
      </c>
      <c r="D23" s="140" t="s">
        <v>179</v>
      </c>
      <c r="E23" s="151"/>
    </row>
    <row r="24" spans="1:5" x14ac:dyDescent="0.25">
      <c r="A24" s="330">
        <v>12</v>
      </c>
      <c r="B24" s="330"/>
      <c r="C24" s="152" t="s">
        <v>180</v>
      </c>
      <c r="D24" s="140" t="s">
        <v>181</v>
      </c>
      <c r="E24" s="151"/>
    </row>
    <row r="25" spans="1:5" x14ac:dyDescent="0.25">
      <c r="A25" s="330">
        <v>13</v>
      </c>
      <c r="B25" s="330"/>
      <c r="C25" s="152" t="s">
        <v>182</v>
      </c>
      <c r="D25" s="140" t="s">
        <v>183</v>
      </c>
      <c r="E25" s="151"/>
    </row>
    <row r="26" spans="1:5" x14ac:dyDescent="0.25">
      <c r="A26" s="330">
        <v>14</v>
      </c>
      <c r="B26" s="330"/>
      <c r="C26" s="153" t="s">
        <v>184</v>
      </c>
      <c r="D26" s="144" t="s">
        <v>185</v>
      </c>
      <c r="E26" s="154">
        <f>SUM(E13:E25)</f>
        <v>33253858</v>
      </c>
    </row>
    <row r="27" spans="1:5" x14ac:dyDescent="0.25">
      <c r="A27" s="330">
        <v>15</v>
      </c>
      <c r="B27" s="330"/>
      <c r="C27" s="152" t="s">
        <v>186</v>
      </c>
      <c r="D27" s="140" t="s">
        <v>187</v>
      </c>
      <c r="E27" s="151"/>
    </row>
    <row r="28" spans="1:5" ht="26.25" x14ac:dyDescent="0.25">
      <c r="A28" s="330">
        <v>16</v>
      </c>
      <c r="B28" s="330"/>
      <c r="C28" s="152" t="s">
        <v>188</v>
      </c>
      <c r="D28" s="140" t="s">
        <v>189</v>
      </c>
      <c r="E28" s="151"/>
    </row>
    <row r="29" spans="1:5" x14ac:dyDescent="0.25">
      <c r="A29" s="330">
        <v>17</v>
      </c>
      <c r="B29" s="330"/>
      <c r="C29" s="140" t="s">
        <v>190</v>
      </c>
      <c r="D29" s="140" t="s">
        <v>191</v>
      </c>
      <c r="E29" s="151"/>
    </row>
    <row r="30" spans="1:5" x14ac:dyDescent="0.25">
      <c r="A30" s="330">
        <v>18</v>
      </c>
      <c r="B30" s="330"/>
      <c r="C30" s="153" t="s">
        <v>192</v>
      </c>
      <c r="D30" s="144" t="s">
        <v>193</v>
      </c>
      <c r="E30" s="154">
        <f>SUM(E27:E29)</f>
        <v>0</v>
      </c>
    </row>
    <row r="31" spans="1:5" x14ac:dyDescent="0.25">
      <c r="A31" s="330">
        <v>19</v>
      </c>
      <c r="B31" s="330"/>
      <c r="C31" s="153" t="s">
        <v>194</v>
      </c>
      <c r="D31" s="144" t="s">
        <v>195</v>
      </c>
      <c r="E31" s="154">
        <f>SUM(E26+E30)</f>
        <v>33253858</v>
      </c>
    </row>
    <row r="32" spans="1:5" x14ac:dyDescent="0.25">
      <c r="A32" s="330">
        <v>20</v>
      </c>
      <c r="B32" s="330"/>
      <c r="C32" s="153" t="s">
        <v>196</v>
      </c>
      <c r="D32" s="144" t="s">
        <v>197</v>
      </c>
      <c r="E32" s="155">
        <f>SUM(E33:E35)</f>
        <v>5806652</v>
      </c>
    </row>
    <row r="33" spans="1:5" x14ac:dyDescent="0.25">
      <c r="A33" s="139"/>
      <c r="B33" s="139"/>
      <c r="C33" s="156" t="s">
        <v>110</v>
      </c>
      <c r="D33" s="157"/>
      <c r="E33" s="158">
        <v>5806652</v>
      </c>
    </row>
    <row r="34" spans="1:5" x14ac:dyDescent="0.25">
      <c r="A34" s="139"/>
      <c r="B34" s="139"/>
      <c r="C34" s="156" t="s">
        <v>101</v>
      </c>
      <c r="D34" s="157"/>
      <c r="E34" s="158"/>
    </row>
    <row r="35" spans="1:5" x14ac:dyDescent="0.25">
      <c r="A35" s="139"/>
      <c r="B35" s="139"/>
      <c r="C35" s="156" t="s">
        <v>423</v>
      </c>
      <c r="D35" s="157"/>
      <c r="E35" s="158"/>
    </row>
    <row r="36" spans="1:5" x14ac:dyDescent="0.25">
      <c r="A36" s="139"/>
      <c r="B36" s="139"/>
      <c r="C36" s="156" t="s">
        <v>435</v>
      </c>
      <c r="D36" s="159"/>
      <c r="E36" s="158">
        <v>0</v>
      </c>
    </row>
    <row r="37" spans="1:5" x14ac:dyDescent="0.25">
      <c r="A37" s="330">
        <v>21</v>
      </c>
      <c r="B37" s="330"/>
      <c r="C37" s="153" t="s">
        <v>198</v>
      </c>
      <c r="D37" s="144" t="s">
        <v>199</v>
      </c>
      <c r="E37" s="154">
        <f>SUM(E38:E43)</f>
        <v>175000</v>
      </c>
    </row>
    <row r="38" spans="1:5" x14ac:dyDescent="0.25">
      <c r="A38" s="139"/>
      <c r="B38" s="139"/>
      <c r="C38" s="156" t="s">
        <v>121</v>
      </c>
      <c r="D38" s="157"/>
      <c r="E38" s="158">
        <v>10000</v>
      </c>
    </row>
    <row r="39" spans="1:5" x14ac:dyDescent="0.25">
      <c r="A39" s="139"/>
      <c r="B39" s="139"/>
      <c r="C39" s="156" t="s">
        <v>122</v>
      </c>
      <c r="D39" s="157"/>
      <c r="E39" s="158"/>
    </row>
    <row r="40" spans="1:5" x14ac:dyDescent="0.25">
      <c r="A40" s="139"/>
      <c r="B40" s="139"/>
      <c r="C40" s="156" t="s">
        <v>200</v>
      </c>
      <c r="D40" s="157"/>
      <c r="E40" s="158">
        <v>110000</v>
      </c>
    </row>
    <row r="41" spans="1:5" x14ac:dyDescent="0.25">
      <c r="A41" s="139"/>
      <c r="B41" s="139"/>
      <c r="C41" s="156" t="s">
        <v>201</v>
      </c>
      <c r="D41" s="157"/>
      <c r="E41" s="158"/>
    </row>
    <row r="42" spans="1:5" x14ac:dyDescent="0.25">
      <c r="A42" s="139"/>
      <c r="B42" s="139"/>
      <c r="C42" s="156" t="s">
        <v>202</v>
      </c>
      <c r="D42" s="157"/>
      <c r="E42" s="158"/>
    </row>
    <row r="43" spans="1:5" x14ac:dyDescent="0.25">
      <c r="A43" s="139"/>
      <c r="B43" s="139"/>
      <c r="C43" s="156" t="s">
        <v>203</v>
      </c>
      <c r="D43" s="159"/>
      <c r="E43" s="158">
        <v>55000</v>
      </c>
    </row>
    <row r="44" spans="1:5" x14ac:dyDescent="0.25">
      <c r="A44" s="330">
        <v>22</v>
      </c>
      <c r="B44" s="330"/>
      <c r="C44" s="153" t="s">
        <v>204</v>
      </c>
      <c r="D44" s="144" t="s">
        <v>205</v>
      </c>
      <c r="E44" s="154">
        <f>SUM(E45:E49)</f>
        <v>40155000</v>
      </c>
    </row>
    <row r="45" spans="1:5" x14ac:dyDescent="0.25">
      <c r="A45" s="139"/>
      <c r="B45" s="139"/>
      <c r="C45" s="156" t="s">
        <v>206</v>
      </c>
      <c r="D45" s="157"/>
      <c r="E45" s="158">
        <v>37200000</v>
      </c>
    </row>
    <row r="46" spans="1:5" x14ac:dyDescent="0.25">
      <c r="A46" s="139"/>
      <c r="B46" s="139"/>
      <c r="C46" s="156" t="s">
        <v>113</v>
      </c>
      <c r="D46" s="157"/>
      <c r="E46" s="158">
        <v>110000</v>
      </c>
    </row>
    <row r="47" spans="1:5" x14ac:dyDescent="0.25">
      <c r="A47" s="139"/>
      <c r="B47" s="139"/>
      <c r="C47" s="156" t="s">
        <v>131</v>
      </c>
      <c r="D47" s="157"/>
      <c r="E47" s="158">
        <v>0</v>
      </c>
    </row>
    <row r="48" spans="1:5" x14ac:dyDescent="0.25">
      <c r="A48" s="139"/>
      <c r="B48" s="139"/>
      <c r="C48" s="156" t="s">
        <v>207</v>
      </c>
      <c r="D48" s="157"/>
      <c r="E48" s="158">
        <v>45000</v>
      </c>
    </row>
    <row r="49" spans="1:5" x14ac:dyDescent="0.25">
      <c r="A49" s="139"/>
      <c r="B49" s="139"/>
      <c r="C49" s="156" t="s">
        <v>208</v>
      </c>
      <c r="D49" s="159"/>
      <c r="E49" s="158">
        <v>2800000</v>
      </c>
    </row>
    <row r="50" spans="1:5" x14ac:dyDescent="0.25">
      <c r="A50" s="330">
        <v>23</v>
      </c>
      <c r="B50" s="330"/>
      <c r="C50" s="153" t="s">
        <v>209</v>
      </c>
      <c r="D50" s="144" t="s">
        <v>210</v>
      </c>
      <c r="E50" s="155"/>
    </row>
    <row r="51" spans="1:5" x14ac:dyDescent="0.25">
      <c r="A51" s="139"/>
      <c r="B51" s="139"/>
      <c r="C51" s="156" t="s">
        <v>132</v>
      </c>
      <c r="D51" s="157"/>
      <c r="E51" s="158"/>
    </row>
    <row r="52" spans="1:5" x14ac:dyDescent="0.25">
      <c r="A52" s="139"/>
      <c r="B52" s="139"/>
      <c r="C52" s="156" t="s">
        <v>133</v>
      </c>
      <c r="D52" s="160"/>
      <c r="E52" s="158"/>
    </row>
    <row r="53" spans="1:5" x14ac:dyDescent="0.25">
      <c r="A53" s="330">
        <v>24</v>
      </c>
      <c r="B53" s="330"/>
      <c r="C53" s="153" t="s">
        <v>211</v>
      </c>
      <c r="D53" s="144" t="s">
        <v>212</v>
      </c>
      <c r="E53" s="154">
        <f>SUM(E37+E44+E50)</f>
        <v>40330000</v>
      </c>
    </row>
    <row r="54" spans="1:5" x14ac:dyDescent="0.25">
      <c r="A54" s="330">
        <v>25</v>
      </c>
      <c r="B54" s="330"/>
      <c r="C54" s="153" t="s">
        <v>213</v>
      </c>
      <c r="D54" s="144" t="s">
        <v>214</v>
      </c>
      <c r="E54" s="154">
        <f>SUM(E55:E58)</f>
        <v>162500</v>
      </c>
    </row>
    <row r="55" spans="1:5" x14ac:dyDescent="0.25">
      <c r="A55" s="139"/>
      <c r="B55" s="139"/>
      <c r="C55" s="156" t="s">
        <v>123</v>
      </c>
      <c r="D55" s="157"/>
      <c r="E55" s="158">
        <v>42500</v>
      </c>
    </row>
    <row r="56" spans="1:5" x14ac:dyDescent="0.25">
      <c r="A56" s="139"/>
      <c r="B56" s="139"/>
      <c r="C56" s="156" t="s">
        <v>215</v>
      </c>
      <c r="D56" s="157"/>
      <c r="E56" s="158"/>
    </row>
    <row r="57" spans="1:5" x14ac:dyDescent="0.25">
      <c r="A57" s="139"/>
      <c r="B57" s="139"/>
      <c r="C57" s="156" t="s">
        <v>216</v>
      </c>
      <c r="D57" s="157"/>
      <c r="E57" s="158">
        <v>120000</v>
      </c>
    </row>
    <row r="58" spans="1:5" x14ac:dyDescent="0.25">
      <c r="A58" s="139"/>
      <c r="B58" s="139"/>
      <c r="C58" s="156" t="s">
        <v>217</v>
      </c>
      <c r="D58" s="159"/>
      <c r="E58" s="155"/>
    </row>
    <row r="59" spans="1:5" x14ac:dyDescent="0.25">
      <c r="A59" s="330">
        <v>26</v>
      </c>
      <c r="B59" s="330"/>
      <c r="C59" s="153" t="s">
        <v>218</v>
      </c>
      <c r="D59" s="144" t="s">
        <v>219</v>
      </c>
      <c r="E59" s="154">
        <f>SUM(E60)</f>
        <v>60000</v>
      </c>
    </row>
    <row r="60" spans="1:5" x14ac:dyDescent="0.25">
      <c r="A60" s="139"/>
      <c r="B60" s="139"/>
      <c r="C60" s="156" t="s">
        <v>124</v>
      </c>
      <c r="D60" s="160"/>
      <c r="E60" s="158">
        <v>60000</v>
      </c>
    </row>
    <row r="61" spans="1:5" x14ac:dyDescent="0.25">
      <c r="A61" s="330">
        <v>27</v>
      </c>
      <c r="B61" s="330"/>
      <c r="C61" s="153" t="s">
        <v>220</v>
      </c>
      <c r="D61" s="144" t="s">
        <v>221</v>
      </c>
      <c r="E61" s="154">
        <f>SUM(E54+E59)</f>
        <v>222500</v>
      </c>
    </row>
    <row r="62" spans="1:5" x14ac:dyDescent="0.25">
      <c r="A62" s="330">
        <v>28</v>
      </c>
      <c r="B62" s="330"/>
      <c r="C62" s="153" t="s">
        <v>222</v>
      </c>
      <c r="D62" s="144" t="s">
        <v>223</v>
      </c>
      <c r="E62" s="154">
        <f>SUM(E63:E66)</f>
        <v>3000000</v>
      </c>
    </row>
    <row r="63" spans="1:5" x14ac:dyDescent="0.25">
      <c r="A63" s="139"/>
      <c r="B63" s="139"/>
      <c r="C63" s="156" t="s">
        <v>224</v>
      </c>
      <c r="D63" s="157"/>
      <c r="E63" s="158">
        <v>1560000</v>
      </c>
    </row>
    <row r="64" spans="1:5" x14ac:dyDescent="0.25">
      <c r="A64" s="139"/>
      <c r="B64" s="139"/>
      <c r="C64" s="156" t="s">
        <v>135</v>
      </c>
      <c r="D64" s="157"/>
      <c r="E64" s="158">
        <v>1000000</v>
      </c>
    </row>
    <row r="65" spans="1:5" x14ac:dyDescent="0.25">
      <c r="A65" s="139"/>
      <c r="B65" s="139"/>
      <c r="C65" s="156" t="s">
        <v>225</v>
      </c>
      <c r="D65" s="157"/>
      <c r="E65" s="158">
        <v>200000</v>
      </c>
    </row>
    <row r="66" spans="1:5" s="289" customFormat="1" x14ac:dyDescent="0.25">
      <c r="A66" s="286"/>
      <c r="B66" s="286"/>
      <c r="C66" s="288" t="s">
        <v>726</v>
      </c>
      <c r="D66" s="157"/>
      <c r="E66" s="257">
        <v>240000</v>
      </c>
    </row>
    <row r="67" spans="1:5" x14ac:dyDescent="0.25">
      <c r="A67" s="330">
        <v>29</v>
      </c>
      <c r="B67" s="330"/>
      <c r="C67" s="152" t="s">
        <v>227</v>
      </c>
      <c r="D67" s="140" t="s">
        <v>228</v>
      </c>
      <c r="E67" s="151"/>
    </row>
    <row r="68" spans="1:5" x14ac:dyDescent="0.25">
      <c r="A68" s="330">
        <v>30</v>
      </c>
      <c r="B68" s="330"/>
      <c r="C68" s="152" t="s">
        <v>229</v>
      </c>
      <c r="D68" s="140" t="s">
        <v>230</v>
      </c>
      <c r="E68" s="151"/>
    </row>
    <row r="69" spans="1:5" x14ac:dyDescent="0.25">
      <c r="A69" s="330">
        <v>31</v>
      </c>
      <c r="B69" s="330"/>
      <c r="C69" s="153" t="s">
        <v>231</v>
      </c>
      <c r="D69" s="144" t="s">
        <v>232</v>
      </c>
      <c r="E69" s="154">
        <v>100000</v>
      </c>
    </row>
    <row r="70" spans="1:5" x14ac:dyDescent="0.25">
      <c r="A70" s="330">
        <v>32</v>
      </c>
      <c r="B70" s="330"/>
      <c r="C70" s="161" t="s">
        <v>233</v>
      </c>
      <c r="D70" s="140" t="s">
        <v>234</v>
      </c>
      <c r="E70" s="151"/>
    </row>
    <row r="71" spans="1:5" x14ac:dyDescent="0.25">
      <c r="A71" s="330">
        <v>33</v>
      </c>
      <c r="B71" s="330"/>
      <c r="C71" s="144" t="s">
        <v>235</v>
      </c>
      <c r="D71" s="144" t="s">
        <v>236</v>
      </c>
      <c r="E71" s="154">
        <f>SUM(E72:E76)</f>
        <v>330000</v>
      </c>
    </row>
    <row r="72" spans="1:5" x14ac:dyDescent="0.25">
      <c r="A72" s="139"/>
      <c r="B72" s="139"/>
      <c r="C72" s="156" t="s">
        <v>237</v>
      </c>
      <c r="D72" s="157"/>
      <c r="E72" s="158"/>
    </row>
    <row r="73" spans="1:5" x14ac:dyDescent="0.25">
      <c r="A73" s="139"/>
      <c r="B73" s="139"/>
      <c r="C73" s="156" t="s">
        <v>238</v>
      </c>
      <c r="D73" s="157"/>
      <c r="E73" s="158"/>
    </row>
    <row r="74" spans="1:5" x14ac:dyDescent="0.25">
      <c r="A74" s="139"/>
      <c r="B74" s="139"/>
      <c r="C74" s="156" t="s">
        <v>239</v>
      </c>
      <c r="D74" s="157"/>
      <c r="E74" s="158">
        <v>330000</v>
      </c>
    </row>
    <row r="75" spans="1:5" x14ac:dyDescent="0.25">
      <c r="A75" s="139"/>
      <c r="B75" s="139"/>
      <c r="C75" s="156" t="s">
        <v>240</v>
      </c>
      <c r="D75" s="157"/>
      <c r="E75" s="158"/>
    </row>
    <row r="76" spans="1:5" x14ac:dyDescent="0.25">
      <c r="A76" s="139"/>
      <c r="B76" s="139"/>
      <c r="C76" s="156" t="s">
        <v>241</v>
      </c>
      <c r="D76" s="159"/>
      <c r="E76" s="158"/>
    </row>
    <row r="77" spans="1:5" x14ac:dyDescent="0.25">
      <c r="A77" s="330">
        <v>34</v>
      </c>
      <c r="B77" s="330"/>
      <c r="C77" s="153" t="s">
        <v>242</v>
      </c>
      <c r="D77" s="144" t="s">
        <v>243</v>
      </c>
      <c r="E77" s="155">
        <f>SUM(E78:E82)</f>
        <v>1030000</v>
      </c>
    </row>
    <row r="78" spans="1:5" x14ac:dyDescent="0.25">
      <c r="A78" s="139"/>
      <c r="B78" s="139"/>
      <c r="C78" s="156" t="s">
        <v>136</v>
      </c>
      <c r="D78" s="157"/>
      <c r="E78" s="158">
        <v>5000</v>
      </c>
    </row>
    <row r="79" spans="1:5" x14ac:dyDescent="0.25">
      <c r="A79" s="139"/>
      <c r="B79" s="139"/>
      <c r="C79" s="156" t="s">
        <v>137</v>
      </c>
      <c r="D79" s="157"/>
      <c r="E79" s="158">
        <v>160000</v>
      </c>
    </row>
    <row r="80" spans="1:5" x14ac:dyDescent="0.25">
      <c r="A80" s="139"/>
      <c r="B80" s="139"/>
      <c r="C80" s="156" t="s">
        <v>138</v>
      </c>
      <c r="D80" s="157"/>
      <c r="E80" s="158">
        <v>400000</v>
      </c>
    </row>
    <row r="81" spans="1:5" x14ac:dyDescent="0.25">
      <c r="A81" s="139"/>
      <c r="B81" s="139"/>
      <c r="C81" s="156" t="s">
        <v>125</v>
      </c>
      <c r="D81" s="160"/>
      <c r="E81" s="158">
        <v>245000</v>
      </c>
    </row>
    <row r="82" spans="1:5" s="289" customFormat="1" x14ac:dyDescent="0.25">
      <c r="A82" s="286"/>
      <c r="B82" s="286"/>
      <c r="C82" s="288" t="s">
        <v>727</v>
      </c>
      <c r="D82" s="160"/>
      <c r="E82" s="257">
        <v>220000</v>
      </c>
    </row>
    <row r="83" spans="1:5" x14ac:dyDescent="0.25">
      <c r="A83" s="330">
        <v>35</v>
      </c>
      <c r="B83" s="330"/>
      <c r="C83" s="153" t="s">
        <v>245</v>
      </c>
      <c r="D83" s="144" t="s">
        <v>246</v>
      </c>
      <c r="E83" s="154">
        <f>SUM(E62+E67+E68+E69+E70+E71+E77)</f>
        <v>4460000</v>
      </c>
    </row>
    <row r="84" spans="1:5" x14ac:dyDescent="0.25">
      <c r="A84" s="330">
        <v>36</v>
      </c>
      <c r="B84" s="330"/>
      <c r="C84" s="152" t="s">
        <v>247</v>
      </c>
      <c r="D84" s="140" t="s">
        <v>248</v>
      </c>
      <c r="E84" s="151"/>
    </row>
    <row r="85" spans="1:5" x14ac:dyDescent="0.25">
      <c r="A85" s="330">
        <v>37</v>
      </c>
      <c r="B85" s="330"/>
      <c r="C85" s="152" t="s">
        <v>249</v>
      </c>
      <c r="D85" s="140" t="s">
        <v>250</v>
      </c>
      <c r="E85" s="151"/>
    </row>
    <row r="86" spans="1:5" x14ac:dyDescent="0.25">
      <c r="A86" s="330">
        <v>38</v>
      </c>
      <c r="B86" s="330"/>
      <c r="C86" s="153" t="s">
        <v>251</v>
      </c>
      <c r="D86" s="144" t="s">
        <v>252</v>
      </c>
      <c r="E86" s="154">
        <f>SUM(E84:E85)</f>
        <v>0</v>
      </c>
    </row>
    <row r="87" spans="1:5" x14ac:dyDescent="0.25">
      <c r="A87" s="330">
        <v>39</v>
      </c>
      <c r="B87" s="330"/>
      <c r="C87" s="153" t="s">
        <v>253</v>
      </c>
      <c r="D87" s="144" t="s">
        <v>254</v>
      </c>
      <c r="E87" s="154">
        <v>8289474</v>
      </c>
    </row>
    <row r="88" spans="1:5" x14ac:dyDescent="0.25">
      <c r="A88" s="330">
        <v>40</v>
      </c>
      <c r="B88" s="330"/>
      <c r="C88" s="152" t="s">
        <v>255</v>
      </c>
      <c r="D88" s="140" t="s">
        <v>256</v>
      </c>
      <c r="E88" s="151"/>
    </row>
    <row r="89" spans="1:5" x14ac:dyDescent="0.25">
      <c r="A89" s="330">
        <v>41</v>
      </c>
      <c r="B89" s="330"/>
      <c r="C89" s="152" t="s">
        <v>257</v>
      </c>
      <c r="D89" s="140" t="s">
        <v>258</v>
      </c>
      <c r="E89" s="151"/>
    </row>
    <row r="90" spans="1:5" x14ac:dyDescent="0.25">
      <c r="A90" s="330">
        <v>42</v>
      </c>
      <c r="B90" s="330"/>
      <c r="C90" s="152" t="s">
        <v>259</v>
      </c>
      <c r="D90" s="140" t="s">
        <v>260</v>
      </c>
      <c r="E90" s="151"/>
    </row>
    <row r="91" spans="1:5" x14ac:dyDescent="0.25">
      <c r="A91" s="330">
        <v>43</v>
      </c>
      <c r="B91" s="330"/>
      <c r="C91" s="153" t="s">
        <v>261</v>
      </c>
      <c r="D91" s="144" t="s">
        <v>262</v>
      </c>
      <c r="E91" s="154">
        <f>SUM(E92:E96)</f>
        <v>4000</v>
      </c>
    </row>
    <row r="92" spans="1:5" x14ac:dyDescent="0.25">
      <c r="A92" s="139"/>
      <c r="B92" s="139"/>
      <c r="C92" s="156" t="s">
        <v>263</v>
      </c>
      <c r="D92" s="157"/>
      <c r="E92" s="158"/>
    </row>
    <row r="93" spans="1:5" x14ac:dyDescent="0.25">
      <c r="A93" s="139"/>
      <c r="B93" s="139"/>
      <c r="C93" s="156" t="s">
        <v>364</v>
      </c>
      <c r="D93" s="157"/>
      <c r="E93" s="158"/>
    </row>
    <row r="94" spans="1:5" x14ac:dyDescent="0.25">
      <c r="A94" s="139"/>
      <c r="B94" s="139"/>
      <c r="C94" s="156" t="s">
        <v>264</v>
      </c>
      <c r="D94" s="157"/>
      <c r="E94" s="158"/>
    </row>
    <row r="95" spans="1:5" x14ac:dyDescent="0.25">
      <c r="A95" s="139"/>
      <c r="B95" s="139"/>
      <c r="C95" s="156" t="s">
        <v>265</v>
      </c>
      <c r="D95" s="157"/>
      <c r="E95" s="158"/>
    </row>
    <row r="96" spans="1:5" x14ac:dyDescent="0.25">
      <c r="A96" s="139"/>
      <c r="B96" s="139"/>
      <c r="C96" s="156" t="s">
        <v>375</v>
      </c>
      <c r="D96" s="160"/>
      <c r="E96" s="158">
        <v>4000</v>
      </c>
    </row>
    <row r="97" spans="1:5" x14ac:dyDescent="0.25">
      <c r="A97" s="330">
        <v>44</v>
      </c>
      <c r="B97" s="330"/>
      <c r="C97" s="153" t="s">
        <v>266</v>
      </c>
      <c r="D97" s="144" t="s">
        <v>267</v>
      </c>
      <c r="E97" s="154">
        <f>SUM(E87:E91)</f>
        <v>8293474</v>
      </c>
    </row>
    <row r="98" spans="1:5" x14ac:dyDescent="0.25">
      <c r="A98" s="330">
        <v>45</v>
      </c>
      <c r="B98" s="330"/>
      <c r="C98" s="153" t="s">
        <v>268</v>
      </c>
      <c r="D98" s="144" t="s">
        <v>269</v>
      </c>
      <c r="E98" s="154">
        <f>SUM(E53+E61+E97+E86+E83)</f>
        <v>53305974</v>
      </c>
    </row>
    <row r="99" spans="1:5" x14ac:dyDescent="0.25">
      <c r="A99" s="330">
        <v>46</v>
      </c>
      <c r="B99" s="330"/>
      <c r="C99" s="162" t="s">
        <v>270</v>
      </c>
      <c r="D99" s="140" t="s">
        <v>271</v>
      </c>
      <c r="E99" s="151"/>
    </row>
    <row r="100" spans="1:5" x14ac:dyDescent="0.25">
      <c r="A100" s="330">
        <v>47</v>
      </c>
      <c r="B100" s="330"/>
      <c r="C100" s="162" t="s">
        <v>272</v>
      </c>
      <c r="D100" s="140" t="s">
        <v>273</v>
      </c>
      <c r="E100" s="151"/>
    </row>
    <row r="101" spans="1:5" x14ac:dyDescent="0.25">
      <c r="A101" s="330">
        <v>48</v>
      </c>
      <c r="B101" s="330"/>
      <c r="C101" s="163" t="s">
        <v>275</v>
      </c>
      <c r="D101" s="140" t="s">
        <v>276</v>
      </c>
      <c r="E101" s="151"/>
    </row>
    <row r="102" spans="1:5" x14ac:dyDescent="0.25">
      <c r="A102" s="330">
        <v>49</v>
      </c>
      <c r="B102" s="330"/>
      <c r="C102" s="163" t="s">
        <v>277</v>
      </c>
      <c r="D102" s="140" t="s">
        <v>278</v>
      </c>
      <c r="E102" s="151"/>
    </row>
    <row r="103" spans="1:5" x14ac:dyDescent="0.25">
      <c r="A103" s="330">
        <v>50</v>
      </c>
      <c r="B103" s="330"/>
      <c r="C103" s="163" t="s">
        <v>280</v>
      </c>
      <c r="D103" s="140" t="s">
        <v>281</v>
      </c>
      <c r="E103" s="151"/>
    </row>
    <row r="104" spans="1:5" x14ac:dyDescent="0.25">
      <c r="A104" s="330">
        <v>51</v>
      </c>
      <c r="B104" s="330"/>
      <c r="C104" s="162" t="s">
        <v>283</v>
      </c>
      <c r="D104" s="140" t="s">
        <v>284</v>
      </c>
      <c r="E104" s="151"/>
    </row>
    <row r="105" spans="1:5" x14ac:dyDescent="0.25">
      <c r="A105" s="330">
        <v>52</v>
      </c>
      <c r="B105" s="330"/>
      <c r="C105" s="162" t="s">
        <v>286</v>
      </c>
      <c r="D105" s="140" t="s">
        <v>287</v>
      </c>
      <c r="E105" s="151"/>
    </row>
    <row r="106" spans="1:5" x14ac:dyDescent="0.25">
      <c r="A106" s="330">
        <v>53</v>
      </c>
      <c r="B106" s="330"/>
      <c r="C106" s="162" t="s">
        <v>288</v>
      </c>
      <c r="D106" s="140" t="s">
        <v>289</v>
      </c>
      <c r="E106" s="151"/>
    </row>
    <row r="107" spans="1:5" x14ac:dyDescent="0.25">
      <c r="A107" s="330">
        <v>54</v>
      </c>
      <c r="B107" s="330"/>
      <c r="C107" s="164" t="s">
        <v>365</v>
      </c>
      <c r="D107" s="144" t="s">
        <v>290</v>
      </c>
      <c r="E107" s="154"/>
    </row>
    <row r="108" spans="1:5" x14ac:dyDescent="0.25">
      <c r="A108" s="330">
        <v>55</v>
      </c>
      <c r="B108" s="330"/>
      <c r="C108" s="162" t="s">
        <v>291</v>
      </c>
      <c r="D108" s="140" t="s">
        <v>292</v>
      </c>
      <c r="E108" s="151"/>
    </row>
    <row r="109" spans="1:5" x14ac:dyDescent="0.25">
      <c r="A109" s="330">
        <v>56</v>
      </c>
      <c r="B109" s="330"/>
      <c r="C109" s="162" t="s">
        <v>293</v>
      </c>
      <c r="D109" s="140" t="s">
        <v>294</v>
      </c>
      <c r="E109" s="151"/>
    </row>
    <row r="110" spans="1:5" ht="26.25" x14ac:dyDescent="0.25">
      <c r="A110" s="330">
        <v>57</v>
      </c>
      <c r="B110" s="330"/>
      <c r="C110" s="162" t="s">
        <v>295</v>
      </c>
      <c r="D110" s="140" t="s">
        <v>296</v>
      </c>
      <c r="E110" s="151"/>
    </row>
    <row r="111" spans="1:5" ht="26.25" x14ac:dyDescent="0.25">
      <c r="A111" s="330">
        <v>58</v>
      </c>
      <c r="B111" s="330"/>
      <c r="C111" s="162" t="s">
        <v>297</v>
      </c>
      <c r="D111" s="140" t="s">
        <v>298</v>
      </c>
      <c r="E111" s="151"/>
    </row>
    <row r="112" spans="1:5" ht="26.25" x14ac:dyDescent="0.25">
      <c r="A112" s="330">
        <v>59</v>
      </c>
      <c r="B112" s="330"/>
      <c r="C112" s="162" t="s">
        <v>299</v>
      </c>
      <c r="D112" s="140" t="s">
        <v>300</v>
      </c>
      <c r="E112" s="154"/>
    </row>
    <row r="113" spans="1:5" x14ac:dyDescent="0.25">
      <c r="A113" s="330">
        <v>60</v>
      </c>
      <c r="B113" s="330"/>
      <c r="C113" s="162" t="s">
        <v>301</v>
      </c>
      <c r="D113" s="140" t="s">
        <v>302</v>
      </c>
      <c r="E113" s="154"/>
    </row>
    <row r="114" spans="1:5" ht="26.25" x14ac:dyDescent="0.25">
      <c r="A114" s="330">
        <v>61</v>
      </c>
      <c r="B114" s="330"/>
      <c r="C114" s="162" t="s">
        <v>303</v>
      </c>
      <c r="D114" s="140" t="s">
        <v>304</v>
      </c>
      <c r="E114" s="154"/>
    </row>
    <row r="115" spans="1:5" ht="26.25" x14ac:dyDescent="0.25">
      <c r="A115" s="330">
        <v>62</v>
      </c>
      <c r="B115" s="330"/>
      <c r="C115" s="162" t="s">
        <v>305</v>
      </c>
      <c r="D115" s="140" t="s">
        <v>306</v>
      </c>
      <c r="E115" s="154"/>
    </row>
    <row r="116" spans="1:5" x14ac:dyDescent="0.25">
      <c r="A116" s="330">
        <v>63</v>
      </c>
      <c r="B116" s="330"/>
      <c r="C116" s="162" t="s">
        <v>307</v>
      </c>
      <c r="D116" s="140" t="s">
        <v>308</v>
      </c>
      <c r="E116" s="154"/>
    </row>
    <row r="117" spans="1:5" x14ac:dyDescent="0.25">
      <c r="A117" s="330">
        <v>64</v>
      </c>
      <c r="B117" s="330"/>
      <c r="C117" s="165" t="s">
        <v>309</v>
      </c>
      <c r="D117" s="140" t="s">
        <v>310</v>
      </c>
      <c r="E117" s="154"/>
    </row>
    <row r="118" spans="1:5" x14ac:dyDescent="0.25">
      <c r="A118" s="330">
        <v>65</v>
      </c>
      <c r="B118" s="330"/>
      <c r="C118" s="162" t="s">
        <v>311</v>
      </c>
      <c r="D118" s="140" t="s">
        <v>312</v>
      </c>
      <c r="E118" s="154"/>
    </row>
    <row r="119" spans="1:5" x14ac:dyDescent="0.25">
      <c r="A119" s="330">
        <v>66</v>
      </c>
      <c r="B119" s="330"/>
      <c r="C119" s="165" t="s">
        <v>313</v>
      </c>
      <c r="D119" s="140" t="s">
        <v>314</v>
      </c>
      <c r="E119" s="151"/>
    </row>
    <row r="120" spans="1:5" x14ac:dyDescent="0.25">
      <c r="A120" s="330">
        <v>67</v>
      </c>
      <c r="B120" s="330"/>
      <c r="C120" s="164" t="s">
        <v>315</v>
      </c>
      <c r="D120" s="144" t="s">
        <v>316</v>
      </c>
      <c r="E120" s="154">
        <f>SUM(E108:E119)</f>
        <v>0</v>
      </c>
    </row>
    <row r="121" spans="1:5" x14ac:dyDescent="0.25">
      <c r="A121" s="330">
        <v>68</v>
      </c>
      <c r="B121" s="330"/>
      <c r="C121" s="140" t="s">
        <v>317</v>
      </c>
      <c r="D121" s="140" t="s">
        <v>318</v>
      </c>
      <c r="E121" s="154"/>
    </row>
    <row r="122" spans="1:5" x14ac:dyDescent="0.25">
      <c r="A122" s="330">
        <v>69</v>
      </c>
      <c r="B122" s="330"/>
      <c r="C122" s="144" t="s">
        <v>319</v>
      </c>
      <c r="D122" s="144" t="s">
        <v>320</v>
      </c>
      <c r="E122" s="154">
        <v>0</v>
      </c>
    </row>
    <row r="123" spans="1:5" x14ac:dyDescent="0.25">
      <c r="A123" s="330">
        <v>70</v>
      </c>
      <c r="B123" s="330"/>
      <c r="C123" s="140" t="s">
        <v>321</v>
      </c>
      <c r="D123" s="140" t="s">
        <v>322</v>
      </c>
      <c r="E123" s="154"/>
    </row>
    <row r="124" spans="1:5" x14ac:dyDescent="0.25">
      <c r="A124" s="330">
        <v>71</v>
      </c>
      <c r="B124" s="330"/>
      <c r="C124" s="140" t="s">
        <v>323</v>
      </c>
      <c r="D124" s="140" t="s">
        <v>324</v>
      </c>
      <c r="E124" s="154"/>
    </row>
    <row r="125" spans="1:5" x14ac:dyDescent="0.25">
      <c r="A125" s="330">
        <v>72</v>
      </c>
      <c r="B125" s="330"/>
      <c r="C125" s="140" t="s">
        <v>325</v>
      </c>
      <c r="D125" s="140" t="s">
        <v>326</v>
      </c>
      <c r="E125" s="154"/>
    </row>
    <row r="126" spans="1:5" x14ac:dyDescent="0.25">
      <c r="A126" s="330">
        <v>73</v>
      </c>
      <c r="B126" s="330"/>
      <c r="C126" s="140" t="s">
        <v>327</v>
      </c>
      <c r="D126" s="140" t="s">
        <v>328</v>
      </c>
      <c r="E126" s="154"/>
    </row>
    <row r="127" spans="1:5" x14ac:dyDescent="0.25">
      <c r="A127" s="330">
        <v>74</v>
      </c>
      <c r="B127" s="330"/>
      <c r="C127" s="140" t="s">
        <v>329</v>
      </c>
      <c r="D127" s="140" t="s">
        <v>330</v>
      </c>
      <c r="E127" s="154">
        <v>0</v>
      </c>
    </row>
    <row r="128" spans="1:5" x14ac:dyDescent="0.25">
      <c r="A128" s="330">
        <v>75</v>
      </c>
      <c r="B128" s="330"/>
      <c r="C128" s="144" t="s">
        <v>331</v>
      </c>
      <c r="D128" s="144" t="s">
        <v>332</v>
      </c>
      <c r="E128" s="154">
        <f>SUM(E121:E127)</f>
        <v>0</v>
      </c>
    </row>
    <row r="129" spans="1:5" x14ac:dyDescent="0.25">
      <c r="A129" s="330">
        <v>76</v>
      </c>
      <c r="B129" s="330"/>
      <c r="C129" s="162" t="s">
        <v>333</v>
      </c>
      <c r="D129" s="140" t="s">
        <v>334</v>
      </c>
      <c r="E129" s="154"/>
    </row>
    <row r="130" spans="1:5" x14ac:dyDescent="0.25">
      <c r="A130" s="330">
        <v>77</v>
      </c>
      <c r="B130" s="330"/>
      <c r="C130" s="162" t="s">
        <v>335</v>
      </c>
      <c r="D130" s="140" t="s">
        <v>336</v>
      </c>
      <c r="E130" s="154"/>
    </row>
    <row r="131" spans="1:5" x14ac:dyDescent="0.25">
      <c r="A131" s="330">
        <v>78</v>
      </c>
      <c r="B131" s="330"/>
      <c r="C131" s="162" t="s">
        <v>337</v>
      </c>
      <c r="D131" s="140" t="s">
        <v>338</v>
      </c>
      <c r="E131" s="154"/>
    </row>
    <row r="132" spans="1:5" x14ac:dyDescent="0.25">
      <c r="A132" s="330">
        <v>79</v>
      </c>
      <c r="B132" s="330"/>
      <c r="C132" s="162" t="s">
        <v>339</v>
      </c>
      <c r="D132" s="140" t="s">
        <v>340</v>
      </c>
      <c r="E132" s="151"/>
    </row>
    <row r="133" spans="1:5" x14ac:dyDescent="0.25">
      <c r="A133" s="330">
        <v>80</v>
      </c>
      <c r="B133" s="330"/>
      <c r="C133" s="164" t="s">
        <v>341</v>
      </c>
      <c r="D133" s="144" t="s">
        <v>342</v>
      </c>
      <c r="E133" s="154"/>
    </row>
    <row r="134" spans="1:5" ht="26.25" x14ac:dyDescent="0.25">
      <c r="A134" s="330">
        <v>81</v>
      </c>
      <c r="B134" s="330"/>
      <c r="C134" s="162" t="s">
        <v>343</v>
      </c>
      <c r="D134" s="140" t="s">
        <v>344</v>
      </c>
      <c r="E134" s="154"/>
    </row>
    <row r="135" spans="1:5" ht="26.25" x14ac:dyDescent="0.25">
      <c r="A135" s="330">
        <v>82</v>
      </c>
      <c r="B135" s="330"/>
      <c r="C135" s="162" t="s">
        <v>345</v>
      </c>
      <c r="D135" s="140" t="s">
        <v>346</v>
      </c>
      <c r="E135" s="154"/>
    </row>
    <row r="136" spans="1:5" ht="26.25" x14ac:dyDescent="0.25">
      <c r="A136" s="330">
        <v>83</v>
      </c>
      <c r="B136" s="330"/>
      <c r="C136" s="162" t="s">
        <v>347</v>
      </c>
      <c r="D136" s="140" t="s">
        <v>348</v>
      </c>
      <c r="E136" s="154"/>
    </row>
    <row r="137" spans="1:5" x14ac:dyDescent="0.25">
      <c r="A137" s="330">
        <v>84</v>
      </c>
      <c r="B137" s="330"/>
      <c r="C137" s="162" t="s">
        <v>349</v>
      </c>
      <c r="D137" s="140" t="s">
        <v>350</v>
      </c>
      <c r="E137" s="154"/>
    </row>
    <row r="138" spans="1:5" ht="26.25" x14ac:dyDescent="0.25">
      <c r="A138" s="330">
        <v>85</v>
      </c>
      <c r="B138" s="330"/>
      <c r="C138" s="162" t="s">
        <v>351</v>
      </c>
      <c r="D138" s="140" t="s">
        <v>352</v>
      </c>
      <c r="E138" s="154"/>
    </row>
    <row r="139" spans="1:5" ht="26.25" x14ac:dyDescent="0.25">
      <c r="A139" s="330">
        <v>86</v>
      </c>
      <c r="B139" s="330"/>
      <c r="C139" s="162" t="s">
        <v>353</v>
      </c>
      <c r="D139" s="140" t="s">
        <v>354</v>
      </c>
      <c r="E139" s="154"/>
    </row>
    <row r="140" spans="1:5" x14ac:dyDescent="0.25">
      <c r="A140" s="330">
        <v>87</v>
      </c>
      <c r="B140" s="330"/>
      <c r="C140" s="162" t="s">
        <v>355</v>
      </c>
      <c r="D140" s="140" t="s">
        <v>356</v>
      </c>
      <c r="E140" s="154"/>
    </row>
    <row r="141" spans="1:5" x14ac:dyDescent="0.25">
      <c r="A141" s="330">
        <v>88</v>
      </c>
      <c r="B141" s="330"/>
      <c r="C141" s="162" t="s">
        <v>357</v>
      </c>
      <c r="D141" s="140" t="s">
        <v>358</v>
      </c>
      <c r="E141" s="151"/>
    </row>
    <row r="142" spans="1:5" x14ac:dyDescent="0.25">
      <c r="A142" s="330">
        <v>89</v>
      </c>
      <c r="B142" s="330"/>
      <c r="C142" s="164" t="s">
        <v>359</v>
      </c>
      <c r="D142" s="144" t="s">
        <v>360</v>
      </c>
      <c r="E142" s="154">
        <f>SUM(E134:E141)</f>
        <v>0</v>
      </c>
    </row>
    <row r="143" spans="1:5" x14ac:dyDescent="0.25">
      <c r="A143" s="330">
        <v>90</v>
      </c>
      <c r="B143" s="330"/>
      <c r="C143" s="144" t="s">
        <v>361</v>
      </c>
      <c r="D143" s="144" t="s">
        <v>362</v>
      </c>
      <c r="E143" s="154">
        <f>SUM(E31+E32+E98+E107+E120+E128+E133)</f>
        <v>92366484</v>
      </c>
    </row>
  </sheetData>
  <mergeCells count="101">
    <mergeCell ref="A143:B143"/>
    <mergeCell ref="A137:B137"/>
    <mergeCell ref="A138:B138"/>
    <mergeCell ref="A139:B139"/>
    <mergeCell ref="A140:B140"/>
    <mergeCell ref="A141:B141"/>
    <mergeCell ref="A142:B142"/>
    <mergeCell ref="A131:B131"/>
    <mergeCell ref="A132:B132"/>
    <mergeCell ref="A133:B133"/>
    <mergeCell ref="A134:B134"/>
    <mergeCell ref="A135:B135"/>
    <mergeCell ref="A136:B136"/>
    <mergeCell ref="A125:B125"/>
    <mergeCell ref="A126:B126"/>
    <mergeCell ref="A127:B127"/>
    <mergeCell ref="A128:B128"/>
    <mergeCell ref="A129:B129"/>
    <mergeCell ref="A130:B130"/>
    <mergeCell ref="A119:B119"/>
    <mergeCell ref="A120:B120"/>
    <mergeCell ref="A121:B121"/>
    <mergeCell ref="A122:B122"/>
    <mergeCell ref="A123:B123"/>
    <mergeCell ref="A124:B124"/>
    <mergeCell ref="A113:B113"/>
    <mergeCell ref="A114:B114"/>
    <mergeCell ref="A115:B115"/>
    <mergeCell ref="A116:B116"/>
    <mergeCell ref="A117:B117"/>
    <mergeCell ref="A118:B118"/>
    <mergeCell ref="A107:B107"/>
    <mergeCell ref="A108:B108"/>
    <mergeCell ref="A109:B109"/>
    <mergeCell ref="A110:B110"/>
    <mergeCell ref="A111:B111"/>
    <mergeCell ref="A112:B112"/>
    <mergeCell ref="A101:B101"/>
    <mergeCell ref="A102:B102"/>
    <mergeCell ref="A103:B103"/>
    <mergeCell ref="A104:B104"/>
    <mergeCell ref="A105:B105"/>
    <mergeCell ref="A106:B106"/>
    <mergeCell ref="A90:B90"/>
    <mergeCell ref="A91:B91"/>
    <mergeCell ref="A97:B97"/>
    <mergeCell ref="A98:B98"/>
    <mergeCell ref="A99:B99"/>
    <mergeCell ref="A100:B100"/>
    <mergeCell ref="A84:B84"/>
    <mergeCell ref="A85:B85"/>
    <mergeCell ref="A86:B86"/>
    <mergeCell ref="A87:B87"/>
    <mergeCell ref="A88:B88"/>
    <mergeCell ref="A89:B89"/>
    <mergeCell ref="A68:B68"/>
    <mergeCell ref="A69:B69"/>
    <mergeCell ref="A70:B70"/>
    <mergeCell ref="A71:B71"/>
    <mergeCell ref="A77:B77"/>
    <mergeCell ref="A83:B83"/>
    <mergeCell ref="A53:B53"/>
    <mergeCell ref="A54:B54"/>
    <mergeCell ref="A59:B59"/>
    <mergeCell ref="A61:B61"/>
    <mergeCell ref="A62:B62"/>
    <mergeCell ref="A67:B67"/>
    <mergeCell ref="A30:B30"/>
    <mergeCell ref="A31:B31"/>
    <mergeCell ref="A32:B32"/>
    <mergeCell ref="A37:B37"/>
    <mergeCell ref="A44:B44"/>
    <mergeCell ref="A50:B50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A17:B17"/>
    <mergeCell ref="A7:E7"/>
    <mergeCell ref="A8:E8"/>
    <mergeCell ref="A9:E9"/>
    <mergeCell ref="A10:B10"/>
    <mergeCell ref="C10:C11"/>
    <mergeCell ref="A11:B11"/>
    <mergeCell ref="A1:E1"/>
    <mergeCell ref="A4:E4"/>
    <mergeCell ref="A5:E5"/>
    <mergeCell ref="A6:E6"/>
    <mergeCell ref="A12:B12"/>
    <mergeCell ref="A13:B13"/>
    <mergeCell ref="A14:B14"/>
    <mergeCell ref="A15:B15"/>
    <mergeCell ref="A16:B16"/>
  </mergeCells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workbookViewId="0">
      <selection activeCell="D9" sqref="D9"/>
    </sheetView>
  </sheetViews>
  <sheetFormatPr defaultRowHeight="15" x14ac:dyDescent="0.25"/>
  <cols>
    <col min="1" max="1" width="36.5703125" customWidth="1"/>
    <col min="2" max="2" width="11.140625" customWidth="1"/>
    <col min="3" max="3" width="11.28515625" customWidth="1"/>
    <col min="4" max="4" width="11.28515625" style="235" customWidth="1"/>
    <col min="5" max="5" width="12.5703125" customWidth="1"/>
  </cols>
  <sheetData>
    <row r="1" spans="1:5" ht="15.75" x14ac:dyDescent="0.25">
      <c r="A1" s="359" t="s">
        <v>366</v>
      </c>
      <c r="B1" s="359"/>
      <c r="C1" s="359"/>
      <c r="D1" s="359"/>
      <c r="E1" s="359"/>
    </row>
    <row r="2" spans="1:5" ht="15.75" x14ac:dyDescent="0.25">
      <c r="A2" s="300" t="s">
        <v>2</v>
      </c>
      <c r="B2" s="300"/>
      <c r="C2" s="300"/>
      <c r="D2" s="300"/>
      <c r="E2" s="300"/>
    </row>
    <row r="3" spans="1:5" ht="15.75" x14ac:dyDescent="0.25">
      <c r="A3" s="300" t="s">
        <v>367</v>
      </c>
      <c r="B3" s="300"/>
      <c r="C3" s="300"/>
      <c r="D3" s="300"/>
      <c r="E3" s="300"/>
    </row>
    <row r="4" spans="1:5" ht="15.75" x14ac:dyDescent="0.25">
      <c r="A4" s="3"/>
      <c r="B4" s="1"/>
      <c r="C4" s="1"/>
      <c r="D4" s="234"/>
      <c r="E4" s="1"/>
    </row>
    <row r="5" spans="1:5" ht="15.75" x14ac:dyDescent="0.25">
      <c r="A5" s="3"/>
      <c r="B5" s="1"/>
      <c r="C5" s="1"/>
      <c r="D5" s="234"/>
      <c r="E5" s="1"/>
    </row>
    <row r="6" spans="1:5" ht="47.25" x14ac:dyDescent="0.25">
      <c r="A6" s="65" t="s">
        <v>368</v>
      </c>
      <c r="B6" s="68" t="s">
        <v>369</v>
      </c>
      <c r="C6" s="68" t="s">
        <v>370</v>
      </c>
      <c r="D6" s="68" t="s">
        <v>659</v>
      </c>
      <c r="E6" s="68" t="s">
        <v>371</v>
      </c>
    </row>
    <row r="7" spans="1:5" ht="15.75" x14ac:dyDescent="0.25">
      <c r="A7" s="38" t="s">
        <v>456</v>
      </c>
      <c r="B7" s="48">
        <v>8</v>
      </c>
      <c r="C7" s="48">
        <v>93</v>
      </c>
      <c r="D7" s="48">
        <v>6</v>
      </c>
      <c r="E7" s="48">
        <f>SUM(B7:D7)</f>
        <v>107</v>
      </c>
    </row>
    <row r="8" spans="1:5" ht="31.5" x14ac:dyDescent="0.25">
      <c r="A8" s="38" t="s">
        <v>452</v>
      </c>
      <c r="B8" s="48">
        <v>7</v>
      </c>
      <c r="C8" s="48">
        <v>0</v>
      </c>
      <c r="D8" s="48">
        <v>0</v>
      </c>
      <c r="E8" s="48">
        <f>SUM(B8:D8)</f>
        <v>7</v>
      </c>
    </row>
    <row r="9" spans="1:5" s="134" customFormat="1" ht="31.5" x14ac:dyDescent="0.25">
      <c r="A9" s="38" t="s">
        <v>656</v>
      </c>
      <c r="B9" s="48">
        <v>6</v>
      </c>
      <c r="C9" s="48">
        <v>0</v>
      </c>
      <c r="D9" s="48">
        <v>0</v>
      </c>
      <c r="E9" s="48">
        <f>SUM(B9:D9)</f>
        <v>6</v>
      </c>
    </row>
    <row r="10" spans="1:5" ht="15.75" x14ac:dyDescent="0.25">
      <c r="A10" s="66" t="s">
        <v>105</v>
      </c>
      <c r="B10" s="67">
        <f>SUM(B7:B9)</f>
        <v>21</v>
      </c>
      <c r="C10" s="67">
        <f t="shared" ref="C10" si="0">SUM(C7:C9)</f>
        <v>93</v>
      </c>
      <c r="D10" s="67">
        <v>6</v>
      </c>
      <c r="E10" s="67">
        <f>SUM(E7:E9)</f>
        <v>120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G158"/>
  <sheetViews>
    <sheetView zoomScale="82" zoomScaleNormal="82" workbookViewId="0">
      <selection activeCell="C2" sqref="C2"/>
    </sheetView>
  </sheetViews>
  <sheetFormatPr defaultRowHeight="15" x14ac:dyDescent="0.25"/>
  <cols>
    <col min="1" max="1" width="3.28515625" customWidth="1"/>
    <col min="2" max="2" width="4.5703125" customWidth="1"/>
    <col min="3" max="3" width="36" customWidth="1"/>
    <col min="4" max="4" width="5.140625" customWidth="1"/>
    <col min="5" max="5" width="12.140625" customWidth="1"/>
    <col min="6" max="6" width="12.140625" style="181" customWidth="1"/>
    <col min="7" max="7" width="0.28515625" style="181" hidden="1" customWidth="1"/>
    <col min="8" max="9" width="12.140625" style="181" customWidth="1"/>
    <col min="10" max="10" width="9.140625" style="181" hidden="1" customWidth="1"/>
    <col min="11" max="11" width="5.5703125" style="181" hidden="1" customWidth="1"/>
    <col min="12" max="13" width="9.140625" style="181" hidden="1" customWidth="1"/>
    <col min="14" max="14" width="12" style="181" customWidth="1"/>
    <col min="15" max="17" width="9.140625" style="181" hidden="1" customWidth="1"/>
    <col min="18" max="19" width="12.140625" style="181" customWidth="1"/>
    <col min="20" max="20" width="13.42578125" style="181" customWidth="1"/>
    <col min="21" max="21" width="15.42578125" style="242" customWidth="1"/>
    <col min="22" max="22" width="16.5703125" customWidth="1"/>
  </cols>
  <sheetData>
    <row r="1" spans="1:33" x14ac:dyDescent="0.25">
      <c r="A1" s="26"/>
      <c r="B1" s="26"/>
      <c r="C1" s="26"/>
      <c r="D1" s="26"/>
      <c r="E1" s="26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246"/>
      <c r="V1" s="26"/>
      <c r="W1" s="27"/>
      <c r="X1" s="27"/>
      <c r="Y1" s="27"/>
      <c r="Z1" s="27"/>
      <c r="AA1" s="27"/>
      <c r="AB1" s="27"/>
      <c r="AC1" s="27"/>
      <c r="AD1" s="27"/>
    </row>
    <row r="2" spans="1:33" ht="25.5" x14ac:dyDescent="0.25">
      <c r="A2" s="184"/>
      <c r="B2" s="184"/>
      <c r="C2" s="69" t="s">
        <v>736</v>
      </c>
      <c r="D2" s="69"/>
      <c r="E2" s="69"/>
      <c r="F2" s="69"/>
      <c r="G2" s="69"/>
      <c r="H2" s="69"/>
      <c r="I2" s="6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1"/>
      <c r="AG2" s="25"/>
    </row>
    <row r="3" spans="1:33" x14ac:dyDescent="0.25">
      <c r="A3" s="28"/>
      <c r="B3" s="28"/>
      <c r="C3" s="28"/>
      <c r="D3" s="28"/>
      <c r="E3" s="28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241"/>
      <c r="V3" s="260" t="s">
        <v>372</v>
      </c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</row>
    <row r="4" spans="1:33" x14ac:dyDescent="0.25">
      <c r="A4" s="361"/>
      <c r="B4" s="361"/>
      <c r="C4" s="361"/>
      <c r="D4" s="361"/>
      <c r="E4" s="361"/>
      <c r="F4" s="184"/>
      <c r="G4" s="183"/>
      <c r="H4" s="183"/>
      <c r="I4" s="183"/>
      <c r="J4" s="184"/>
      <c r="K4" s="184"/>
      <c r="L4" s="184"/>
      <c r="M4" s="184"/>
      <c r="N4" s="183"/>
      <c r="O4" s="184"/>
      <c r="P4" s="184"/>
      <c r="Q4" s="183"/>
      <c r="R4" s="183"/>
      <c r="S4" s="183"/>
      <c r="T4" s="184"/>
      <c r="U4" s="246"/>
      <c r="V4" s="183"/>
    </row>
    <row r="5" spans="1:33" ht="22.5" customHeight="1" x14ac:dyDescent="0.25">
      <c r="A5" s="362" t="s">
        <v>153</v>
      </c>
      <c r="B5" s="362"/>
      <c r="C5" s="363" t="s">
        <v>155</v>
      </c>
      <c r="D5" s="70" t="s">
        <v>156</v>
      </c>
      <c r="E5" s="365" t="s">
        <v>460</v>
      </c>
      <c r="F5" s="187" t="s">
        <v>461</v>
      </c>
      <c r="G5" s="187"/>
      <c r="H5" s="187" t="s">
        <v>462</v>
      </c>
      <c r="I5" s="187" t="s">
        <v>493</v>
      </c>
      <c r="J5" s="187"/>
      <c r="K5" s="187"/>
      <c r="L5" s="187"/>
      <c r="M5" s="187"/>
      <c r="N5" s="187" t="s">
        <v>463</v>
      </c>
      <c r="O5" s="187"/>
      <c r="P5" s="187"/>
      <c r="Q5" s="187"/>
      <c r="R5" s="187" t="s">
        <v>464</v>
      </c>
      <c r="S5" s="187" t="s">
        <v>465</v>
      </c>
      <c r="T5" s="187" t="s">
        <v>459</v>
      </c>
      <c r="U5" s="364" t="s">
        <v>671</v>
      </c>
      <c r="V5" s="364" t="s">
        <v>373</v>
      </c>
    </row>
    <row r="6" spans="1:33" ht="22.5" customHeight="1" x14ac:dyDescent="0.25">
      <c r="A6" s="362" t="s">
        <v>154</v>
      </c>
      <c r="B6" s="362"/>
      <c r="C6" s="363"/>
      <c r="D6" s="70" t="s">
        <v>157</v>
      </c>
      <c r="E6" s="366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7"/>
      <c r="T6" s="187"/>
      <c r="U6" s="364"/>
      <c r="V6" s="364"/>
    </row>
    <row r="7" spans="1:33" x14ac:dyDescent="0.25">
      <c r="A7" s="363">
        <v>1</v>
      </c>
      <c r="B7" s="363"/>
      <c r="C7" s="71">
        <v>2</v>
      </c>
      <c r="D7" s="71">
        <v>3</v>
      </c>
      <c r="E7" s="72">
        <v>4</v>
      </c>
      <c r="F7" s="182">
        <v>4</v>
      </c>
      <c r="G7" s="182"/>
      <c r="H7" s="182">
        <v>4</v>
      </c>
      <c r="I7" s="182">
        <v>4</v>
      </c>
      <c r="J7" s="182"/>
      <c r="K7" s="182"/>
      <c r="L7" s="182"/>
      <c r="M7" s="182"/>
      <c r="N7" s="182">
        <v>4</v>
      </c>
      <c r="O7" s="182"/>
      <c r="P7" s="182"/>
      <c r="Q7" s="182"/>
      <c r="R7" s="182">
        <v>4</v>
      </c>
      <c r="S7" s="182">
        <v>4</v>
      </c>
      <c r="T7" s="182"/>
      <c r="U7" s="245"/>
      <c r="V7" s="268">
        <v>4</v>
      </c>
    </row>
    <row r="8" spans="1:33" ht="15.75" customHeight="1" x14ac:dyDescent="0.25">
      <c r="A8" s="360">
        <v>1</v>
      </c>
      <c r="B8" s="360"/>
      <c r="C8" s="79" t="s">
        <v>158</v>
      </c>
      <c r="D8" s="73" t="s">
        <v>159</v>
      </c>
      <c r="E8" s="185">
        <v>0</v>
      </c>
      <c r="F8" s="186">
        <v>0</v>
      </c>
      <c r="G8" s="186"/>
      <c r="H8" s="186">
        <v>4515864</v>
      </c>
      <c r="I8" s="186">
        <v>0</v>
      </c>
      <c r="J8" s="186"/>
      <c r="K8" s="186"/>
      <c r="L8" s="186"/>
      <c r="M8" s="186"/>
      <c r="N8" s="186">
        <v>0</v>
      </c>
      <c r="O8" s="186"/>
      <c r="P8" s="186"/>
      <c r="Q8" s="186"/>
      <c r="R8" s="186"/>
      <c r="S8" s="186">
        <v>0</v>
      </c>
      <c r="T8" s="186">
        <v>1755000</v>
      </c>
      <c r="U8" s="243">
        <v>104154960</v>
      </c>
      <c r="V8" s="270">
        <f t="shared" ref="V8:V39" si="0">SUM(E8:U8)</f>
        <v>110425824</v>
      </c>
    </row>
    <row r="9" spans="1:33" ht="15.75" customHeight="1" x14ac:dyDescent="0.25">
      <c r="A9" s="360">
        <v>2</v>
      </c>
      <c r="B9" s="360"/>
      <c r="C9" s="79" t="s">
        <v>160</v>
      </c>
      <c r="D9" s="73" t="s">
        <v>161</v>
      </c>
      <c r="E9" s="185">
        <v>0</v>
      </c>
      <c r="F9" s="186">
        <v>0</v>
      </c>
      <c r="G9" s="186"/>
      <c r="H9" s="186">
        <v>0</v>
      </c>
      <c r="I9" s="186">
        <v>0</v>
      </c>
      <c r="J9" s="186"/>
      <c r="K9" s="186"/>
      <c r="L9" s="186"/>
      <c r="M9" s="186"/>
      <c r="N9" s="186">
        <v>0</v>
      </c>
      <c r="O9" s="186"/>
      <c r="P9" s="186"/>
      <c r="Q9" s="186"/>
      <c r="R9" s="186">
        <v>0</v>
      </c>
      <c r="S9" s="186">
        <v>0</v>
      </c>
      <c r="T9" s="186">
        <v>0</v>
      </c>
      <c r="U9" s="243"/>
      <c r="V9" s="259">
        <f t="shared" si="0"/>
        <v>0</v>
      </c>
    </row>
    <row r="10" spans="1:33" ht="15.75" customHeight="1" x14ac:dyDescent="0.25">
      <c r="A10" s="360">
        <v>3</v>
      </c>
      <c r="B10" s="360"/>
      <c r="C10" s="79" t="s">
        <v>162</v>
      </c>
      <c r="D10" s="73" t="s">
        <v>163</v>
      </c>
      <c r="E10" s="185">
        <v>0</v>
      </c>
      <c r="F10" s="186">
        <v>0</v>
      </c>
      <c r="G10" s="186"/>
      <c r="H10" s="186">
        <v>0</v>
      </c>
      <c r="I10" s="186">
        <v>0</v>
      </c>
      <c r="J10" s="186"/>
      <c r="K10" s="186"/>
      <c r="L10" s="186"/>
      <c r="M10" s="186"/>
      <c r="N10" s="186">
        <v>0</v>
      </c>
      <c r="O10" s="186"/>
      <c r="P10" s="186"/>
      <c r="Q10" s="186"/>
      <c r="R10" s="186">
        <v>0</v>
      </c>
      <c r="S10" s="186">
        <v>0</v>
      </c>
      <c r="T10" s="186">
        <v>0</v>
      </c>
      <c r="U10" s="243"/>
      <c r="V10" s="259">
        <f t="shared" si="0"/>
        <v>0</v>
      </c>
    </row>
    <row r="11" spans="1:33" ht="15.75" customHeight="1" x14ac:dyDescent="0.25">
      <c r="A11" s="360">
        <v>4</v>
      </c>
      <c r="B11" s="360"/>
      <c r="C11" s="80" t="s">
        <v>164</v>
      </c>
      <c r="D11" s="73" t="s">
        <v>165</v>
      </c>
      <c r="E11" s="185">
        <v>0</v>
      </c>
      <c r="F11" s="186">
        <v>0</v>
      </c>
      <c r="G11" s="186"/>
      <c r="H11" s="186">
        <v>0</v>
      </c>
      <c r="I11" s="186">
        <v>0</v>
      </c>
      <c r="J11" s="186"/>
      <c r="K11" s="186"/>
      <c r="L11" s="186"/>
      <c r="M11" s="186"/>
      <c r="N11" s="186">
        <v>0</v>
      </c>
      <c r="O11" s="186"/>
      <c r="P11" s="186"/>
      <c r="Q11" s="186"/>
      <c r="R11" s="186">
        <v>0</v>
      </c>
      <c r="S11" s="186">
        <v>0</v>
      </c>
      <c r="T11" s="186">
        <v>0</v>
      </c>
      <c r="U11" s="243"/>
      <c r="V11" s="259">
        <f t="shared" si="0"/>
        <v>0</v>
      </c>
    </row>
    <row r="12" spans="1:33" ht="15.75" customHeight="1" x14ac:dyDescent="0.25">
      <c r="A12" s="360">
        <v>5</v>
      </c>
      <c r="B12" s="360"/>
      <c r="C12" s="80" t="s">
        <v>166</v>
      </c>
      <c r="D12" s="73" t="s">
        <v>167</v>
      </c>
      <c r="E12" s="185">
        <v>0</v>
      </c>
      <c r="F12" s="186">
        <v>0</v>
      </c>
      <c r="G12" s="186"/>
      <c r="H12" s="186">
        <v>0</v>
      </c>
      <c r="I12" s="186">
        <v>0</v>
      </c>
      <c r="J12" s="186"/>
      <c r="K12" s="186"/>
      <c r="L12" s="186"/>
      <c r="M12" s="186"/>
      <c r="N12" s="186">
        <v>0</v>
      </c>
      <c r="O12" s="186"/>
      <c r="P12" s="186"/>
      <c r="Q12" s="186"/>
      <c r="R12" s="186">
        <v>0</v>
      </c>
      <c r="S12" s="186">
        <v>0</v>
      </c>
      <c r="T12" s="186">
        <v>0</v>
      </c>
      <c r="U12" s="243"/>
      <c r="V12" s="259">
        <f t="shared" si="0"/>
        <v>0</v>
      </c>
    </row>
    <row r="13" spans="1:33" ht="15.75" customHeight="1" x14ac:dyDescent="0.25">
      <c r="A13" s="360">
        <v>6</v>
      </c>
      <c r="B13" s="360"/>
      <c r="C13" s="80" t="s">
        <v>168</v>
      </c>
      <c r="D13" s="73" t="s">
        <v>169</v>
      </c>
      <c r="E13" s="185">
        <v>0</v>
      </c>
      <c r="F13" s="186">
        <v>0</v>
      </c>
      <c r="G13" s="186"/>
      <c r="H13" s="186">
        <v>0</v>
      </c>
      <c r="I13" s="186">
        <v>0</v>
      </c>
      <c r="J13" s="186"/>
      <c r="K13" s="186"/>
      <c r="L13" s="186"/>
      <c r="M13" s="186"/>
      <c r="N13" s="186">
        <v>0</v>
      </c>
      <c r="O13" s="186"/>
      <c r="P13" s="186"/>
      <c r="Q13" s="186"/>
      <c r="R13" s="186">
        <v>0</v>
      </c>
      <c r="S13" s="186">
        <v>0</v>
      </c>
      <c r="T13" s="186">
        <v>0</v>
      </c>
      <c r="U13" s="243"/>
      <c r="V13" s="259">
        <f t="shared" si="0"/>
        <v>0</v>
      </c>
    </row>
    <row r="14" spans="1:33" ht="15.75" customHeight="1" x14ac:dyDescent="0.25">
      <c r="A14" s="360">
        <v>7</v>
      </c>
      <c r="B14" s="360"/>
      <c r="C14" s="80" t="s">
        <v>170</v>
      </c>
      <c r="D14" s="73" t="s">
        <v>171</v>
      </c>
      <c r="E14" s="185">
        <v>0</v>
      </c>
      <c r="F14" s="186">
        <v>0</v>
      </c>
      <c r="G14" s="186"/>
      <c r="H14" s="186">
        <v>0</v>
      </c>
      <c r="I14" s="186">
        <v>0</v>
      </c>
      <c r="J14" s="186"/>
      <c r="K14" s="186"/>
      <c r="L14" s="186"/>
      <c r="M14" s="186"/>
      <c r="N14" s="186">
        <v>0</v>
      </c>
      <c r="O14" s="186"/>
      <c r="P14" s="186"/>
      <c r="Q14" s="186"/>
      <c r="R14" s="186">
        <v>0</v>
      </c>
      <c r="S14" s="186">
        <v>0</v>
      </c>
      <c r="T14" s="186">
        <v>0</v>
      </c>
      <c r="U14" s="243"/>
      <c r="V14" s="259">
        <f t="shared" si="0"/>
        <v>0</v>
      </c>
    </row>
    <row r="15" spans="1:33" ht="15.75" customHeight="1" x14ac:dyDescent="0.25">
      <c r="A15" s="360">
        <v>8</v>
      </c>
      <c r="B15" s="360"/>
      <c r="C15" s="80" t="s">
        <v>172</v>
      </c>
      <c r="D15" s="73" t="s">
        <v>173</v>
      </c>
      <c r="E15" s="185">
        <v>0</v>
      </c>
      <c r="F15" s="186">
        <v>0</v>
      </c>
      <c r="G15" s="186"/>
      <c r="H15" s="186">
        <v>0</v>
      </c>
      <c r="I15" s="186">
        <v>0</v>
      </c>
      <c r="J15" s="186"/>
      <c r="K15" s="186"/>
      <c r="L15" s="186"/>
      <c r="M15" s="186"/>
      <c r="N15" s="186">
        <v>0</v>
      </c>
      <c r="O15" s="186"/>
      <c r="P15" s="186"/>
      <c r="Q15" s="186"/>
      <c r="R15" s="186">
        <v>0</v>
      </c>
      <c r="S15" s="186">
        <v>0</v>
      </c>
      <c r="T15" s="186">
        <v>0</v>
      </c>
      <c r="U15" s="243"/>
      <c r="V15" s="259">
        <f t="shared" si="0"/>
        <v>0</v>
      </c>
    </row>
    <row r="16" spans="1:33" ht="15.75" customHeight="1" x14ac:dyDescent="0.25">
      <c r="A16" s="360">
        <v>9</v>
      </c>
      <c r="B16" s="360"/>
      <c r="C16" s="80" t="s">
        <v>174</v>
      </c>
      <c r="D16" s="73" t="s">
        <v>175</v>
      </c>
      <c r="E16" s="185">
        <v>0</v>
      </c>
      <c r="F16" s="186">
        <v>0</v>
      </c>
      <c r="G16" s="186"/>
      <c r="H16" s="186">
        <v>108000</v>
      </c>
      <c r="I16" s="186">
        <v>0</v>
      </c>
      <c r="J16" s="186"/>
      <c r="K16" s="186"/>
      <c r="L16" s="186"/>
      <c r="M16" s="186"/>
      <c r="N16" s="186">
        <v>0</v>
      </c>
      <c r="O16" s="186"/>
      <c r="P16" s="186"/>
      <c r="Q16" s="186"/>
      <c r="R16" s="186">
        <v>0</v>
      </c>
      <c r="S16" s="186">
        <v>0</v>
      </c>
      <c r="T16" s="186">
        <v>0</v>
      </c>
      <c r="U16" s="243"/>
      <c r="V16" s="259">
        <f t="shared" si="0"/>
        <v>108000</v>
      </c>
    </row>
    <row r="17" spans="1:22" ht="15.75" customHeight="1" x14ac:dyDescent="0.25">
      <c r="A17" s="360">
        <v>10</v>
      </c>
      <c r="B17" s="360"/>
      <c r="C17" s="80" t="s">
        <v>176</v>
      </c>
      <c r="D17" s="73" t="s">
        <v>177</v>
      </c>
      <c r="E17" s="185">
        <v>0</v>
      </c>
      <c r="F17" s="186">
        <v>0</v>
      </c>
      <c r="G17" s="186"/>
      <c r="H17" s="186">
        <v>0</v>
      </c>
      <c r="I17" s="186">
        <v>0</v>
      </c>
      <c r="J17" s="186"/>
      <c r="K17" s="186"/>
      <c r="L17" s="186"/>
      <c r="M17" s="186"/>
      <c r="N17" s="186">
        <v>0</v>
      </c>
      <c r="O17" s="186"/>
      <c r="P17" s="186"/>
      <c r="Q17" s="186"/>
      <c r="R17" s="186">
        <v>0</v>
      </c>
      <c r="S17" s="186">
        <v>0</v>
      </c>
      <c r="T17" s="186">
        <v>0</v>
      </c>
      <c r="U17" s="243"/>
      <c r="V17" s="259">
        <f t="shared" si="0"/>
        <v>0</v>
      </c>
    </row>
    <row r="18" spans="1:22" ht="15.75" customHeight="1" x14ac:dyDescent="0.25">
      <c r="A18" s="360">
        <v>11</v>
      </c>
      <c r="B18" s="360"/>
      <c r="C18" s="80" t="s">
        <v>178</v>
      </c>
      <c r="D18" s="73" t="s">
        <v>179</v>
      </c>
      <c r="E18" s="185">
        <v>0</v>
      </c>
      <c r="F18" s="186">
        <v>0</v>
      </c>
      <c r="G18" s="186"/>
      <c r="H18" s="186">
        <v>0</v>
      </c>
      <c r="I18" s="186">
        <v>0</v>
      </c>
      <c r="J18" s="186"/>
      <c r="K18" s="186"/>
      <c r="L18" s="186"/>
      <c r="M18" s="186"/>
      <c r="N18" s="186">
        <v>0</v>
      </c>
      <c r="O18" s="186"/>
      <c r="P18" s="186"/>
      <c r="Q18" s="186"/>
      <c r="R18" s="186">
        <v>0</v>
      </c>
      <c r="S18" s="186">
        <v>0</v>
      </c>
      <c r="T18" s="186">
        <v>0</v>
      </c>
      <c r="U18" s="243"/>
      <c r="V18" s="259">
        <f t="shared" si="0"/>
        <v>0</v>
      </c>
    </row>
    <row r="19" spans="1:22" ht="15.75" customHeight="1" x14ac:dyDescent="0.25">
      <c r="A19" s="360">
        <v>12</v>
      </c>
      <c r="B19" s="360"/>
      <c r="C19" s="80" t="s">
        <v>180</v>
      </c>
      <c r="D19" s="73" t="s">
        <v>181</v>
      </c>
      <c r="E19" s="185">
        <v>0</v>
      </c>
      <c r="F19" s="186">
        <v>0</v>
      </c>
      <c r="G19" s="186"/>
      <c r="H19" s="186">
        <v>0</v>
      </c>
      <c r="I19" s="186">
        <v>0</v>
      </c>
      <c r="J19" s="186"/>
      <c r="K19" s="186"/>
      <c r="L19" s="186"/>
      <c r="M19" s="186"/>
      <c r="N19" s="186">
        <v>0</v>
      </c>
      <c r="O19" s="186"/>
      <c r="P19" s="186"/>
      <c r="Q19" s="186"/>
      <c r="R19" s="186">
        <v>0</v>
      </c>
      <c r="S19" s="186">
        <v>0</v>
      </c>
      <c r="T19" s="186">
        <v>0</v>
      </c>
      <c r="U19" s="243"/>
      <c r="V19" s="259">
        <f t="shared" si="0"/>
        <v>0</v>
      </c>
    </row>
    <row r="20" spans="1:22" ht="15.75" customHeight="1" x14ac:dyDescent="0.25">
      <c r="A20" s="360">
        <v>13</v>
      </c>
      <c r="B20" s="360"/>
      <c r="C20" s="80" t="s">
        <v>182</v>
      </c>
      <c r="D20" s="73" t="s">
        <v>183</v>
      </c>
      <c r="E20" s="185">
        <v>0</v>
      </c>
      <c r="F20" s="186">
        <v>0</v>
      </c>
      <c r="G20" s="186"/>
      <c r="H20" s="186">
        <v>0</v>
      </c>
      <c r="I20" s="186">
        <v>0</v>
      </c>
      <c r="J20" s="186"/>
      <c r="K20" s="186"/>
      <c r="L20" s="186"/>
      <c r="M20" s="186"/>
      <c r="N20" s="186">
        <v>0</v>
      </c>
      <c r="O20" s="186"/>
      <c r="P20" s="186"/>
      <c r="Q20" s="186"/>
      <c r="R20" s="186">
        <v>0</v>
      </c>
      <c r="S20" s="186">
        <v>0</v>
      </c>
      <c r="T20" s="186">
        <v>0</v>
      </c>
      <c r="U20" s="243"/>
      <c r="V20" s="259">
        <f t="shared" si="0"/>
        <v>0</v>
      </c>
    </row>
    <row r="21" spans="1:22" ht="21.75" customHeight="1" x14ac:dyDescent="0.25">
      <c r="A21" s="360">
        <v>14</v>
      </c>
      <c r="B21" s="360"/>
      <c r="C21" s="74" t="s">
        <v>184</v>
      </c>
      <c r="D21" s="73" t="s">
        <v>185</v>
      </c>
      <c r="E21" s="185">
        <f>SUM(E8:E20)</f>
        <v>0</v>
      </c>
      <c r="F21" s="186">
        <f>SUM(F8:F20)</f>
        <v>0</v>
      </c>
      <c r="G21" s="186"/>
      <c r="H21" s="186">
        <f>SUM(H8:H20)</f>
        <v>4623864</v>
      </c>
      <c r="I21" s="186">
        <f>SUM(I8:I20)</f>
        <v>0</v>
      </c>
      <c r="J21" s="186"/>
      <c r="K21" s="186"/>
      <c r="L21" s="186"/>
      <c r="M21" s="186"/>
      <c r="N21" s="186">
        <f>SUM(N8:N20)</f>
        <v>0</v>
      </c>
      <c r="O21" s="186"/>
      <c r="P21" s="186"/>
      <c r="Q21" s="186"/>
      <c r="R21" s="186">
        <f>SUM(R8:R20)</f>
        <v>0</v>
      </c>
      <c r="S21" s="186">
        <f>SUM(S8:S20)</f>
        <v>0</v>
      </c>
      <c r="T21" s="186">
        <f>SUM(T8:T20)</f>
        <v>1755000</v>
      </c>
      <c r="U21" s="243">
        <f>SUM(U8:U20)</f>
        <v>104154960</v>
      </c>
      <c r="V21" s="259">
        <f t="shared" si="0"/>
        <v>110533824</v>
      </c>
    </row>
    <row r="22" spans="1:22" ht="15.75" customHeight="1" x14ac:dyDescent="0.25">
      <c r="A22" s="360">
        <v>15</v>
      </c>
      <c r="B22" s="360"/>
      <c r="C22" s="80" t="s">
        <v>186</v>
      </c>
      <c r="D22" s="73" t="s">
        <v>187</v>
      </c>
      <c r="E22" s="185">
        <v>9286469</v>
      </c>
      <c r="F22" s="186">
        <v>0</v>
      </c>
      <c r="G22" s="186"/>
      <c r="H22" s="186">
        <v>0</v>
      </c>
      <c r="I22" s="186">
        <v>0</v>
      </c>
      <c r="J22" s="186"/>
      <c r="K22" s="186"/>
      <c r="L22" s="186"/>
      <c r="M22" s="186"/>
      <c r="N22" s="186">
        <v>0</v>
      </c>
      <c r="O22" s="186"/>
      <c r="P22" s="186"/>
      <c r="Q22" s="186"/>
      <c r="R22" s="186">
        <v>0</v>
      </c>
      <c r="S22" s="186">
        <v>0</v>
      </c>
      <c r="T22" s="186">
        <v>0</v>
      </c>
      <c r="U22" s="243"/>
      <c r="V22" s="259">
        <f t="shared" si="0"/>
        <v>9286469</v>
      </c>
    </row>
    <row r="23" spans="1:22" ht="22.5" x14ac:dyDescent="0.25">
      <c r="A23" s="360">
        <v>16</v>
      </c>
      <c r="B23" s="360"/>
      <c r="C23" s="80" t="s">
        <v>188</v>
      </c>
      <c r="D23" s="73" t="s">
        <v>189</v>
      </c>
      <c r="E23" s="185">
        <v>0</v>
      </c>
      <c r="F23" s="186"/>
      <c r="G23" s="186"/>
      <c r="H23" s="186">
        <v>0</v>
      </c>
      <c r="I23" s="186">
        <v>0</v>
      </c>
      <c r="J23" s="186"/>
      <c r="K23" s="186"/>
      <c r="L23" s="186"/>
      <c r="M23" s="186"/>
      <c r="N23" s="186">
        <v>0</v>
      </c>
      <c r="O23" s="186"/>
      <c r="P23" s="186"/>
      <c r="Q23" s="186"/>
      <c r="R23" s="186">
        <v>0</v>
      </c>
      <c r="S23" s="186">
        <v>216000</v>
      </c>
      <c r="T23" s="186">
        <v>11749000</v>
      </c>
      <c r="U23" s="243"/>
      <c r="V23" s="259">
        <f t="shared" si="0"/>
        <v>11965000</v>
      </c>
    </row>
    <row r="24" spans="1:22" ht="15.75" customHeight="1" x14ac:dyDescent="0.25">
      <c r="A24" s="360">
        <v>17</v>
      </c>
      <c r="B24" s="360"/>
      <c r="C24" s="79" t="s">
        <v>190</v>
      </c>
      <c r="D24" s="73" t="s">
        <v>191</v>
      </c>
      <c r="E24" s="185"/>
      <c r="F24" s="186">
        <v>0</v>
      </c>
      <c r="G24" s="186"/>
      <c r="H24" s="186">
        <v>0</v>
      </c>
      <c r="I24" s="186">
        <v>0</v>
      </c>
      <c r="J24" s="186"/>
      <c r="K24" s="186"/>
      <c r="L24" s="186"/>
      <c r="M24" s="186"/>
      <c r="N24" s="186">
        <v>0</v>
      </c>
      <c r="O24" s="186"/>
      <c r="P24" s="186"/>
      <c r="Q24" s="186"/>
      <c r="R24" s="186">
        <v>0</v>
      </c>
      <c r="S24" s="186">
        <v>0</v>
      </c>
      <c r="T24" s="186">
        <v>0</v>
      </c>
      <c r="U24" s="243"/>
      <c r="V24" s="259">
        <f t="shared" si="0"/>
        <v>0</v>
      </c>
    </row>
    <row r="25" spans="1:22" ht="15.75" customHeight="1" x14ac:dyDescent="0.25">
      <c r="A25" s="360">
        <v>18</v>
      </c>
      <c r="B25" s="360"/>
      <c r="C25" s="74" t="s">
        <v>192</v>
      </c>
      <c r="D25" s="73" t="s">
        <v>193</v>
      </c>
      <c r="E25" s="185">
        <f>SUM(E22:E24)</f>
        <v>9286469</v>
      </c>
      <c r="F25" s="186">
        <f>SUM(F22:F24)</f>
        <v>0</v>
      </c>
      <c r="G25" s="186"/>
      <c r="H25" s="186">
        <f>SUM(H22:H24)</f>
        <v>0</v>
      </c>
      <c r="I25" s="186">
        <f>SUM(I22:I24)</f>
        <v>0</v>
      </c>
      <c r="J25" s="186"/>
      <c r="K25" s="186"/>
      <c r="L25" s="186"/>
      <c r="M25" s="186"/>
      <c r="N25" s="186">
        <f>SUM(N22:N24)</f>
        <v>0</v>
      </c>
      <c r="O25" s="186"/>
      <c r="P25" s="186"/>
      <c r="Q25" s="186"/>
      <c r="R25" s="186">
        <f>SUM(R22:R24)</f>
        <v>0</v>
      </c>
      <c r="S25" s="186">
        <f>SUM(S22:S24)</f>
        <v>216000</v>
      </c>
      <c r="T25" s="186">
        <f>SUM(T22:T24)</f>
        <v>11749000</v>
      </c>
      <c r="U25" s="243"/>
      <c r="V25" s="259">
        <f t="shared" si="0"/>
        <v>21251469</v>
      </c>
    </row>
    <row r="26" spans="1:22" ht="20.25" customHeight="1" x14ac:dyDescent="0.25">
      <c r="A26" s="360">
        <v>19</v>
      </c>
      <c r="B26" s="360"/>
      <c r="C26" s="74" t="s">
        <v>194</v>
      </c>
      <c r="D26" s="73" t="s">
        <v>195</v>
      </c>
      <c r="E26" s="185">
        <f>SUM(E21+E25)</f>
        <v>9286469</v>
      </c>
      <c r="F26" s="186">
        <f>SUM(F21+F25)</f>
        <v>0</v>
      </c>
      <c r="G26" s="186"/>
      <c r="H26" s="186">
        <f>SUM(H21+H25)</f>
        <v>4623864</v>
      </c>
      <c r="I26" s="186">
        <f>SUM(I21+I25)</f>
        <v>0</v>
      </c>
      <c r="J26" s="186"/>
      <c r="K26" s="186"/>
      <c r="L26" s="186"/>
      <c r="M26" s="186"/>
      <c r="N26" s="186">
        <f>SUM(N21+N25)</f>
        <v>0</v>
      </c>
      <c r="O26" s="186"/>
      <c r="P26" s="186"/>
      <c r="Q26" s="186"/>
      <c r="R26" s="186">
        <f>SUM(R21+R25)</f>
        <v>0</v>
      </c>
      <c r="S26" s="186">
        <f>SUM(S21+S25)</f>
        <v>216000</v>
      </c>
      <c r="T26" s="186">
        <f>SUM(T21+T25)</f>
        <v>13504000</v>
      </c>
      <c r="U26" s="243">
        <f>U21+U25</f>
        <v>104154960</v>
      </c>
      <c r="V26" s="259">
        <f t="shared" si="0"/>
        <v>131785293</v>
      </c>
    </row>
    <row r="27" spans="1:22" ht="22.5" x14ac:dyDescent="0.25">
      <c r="A27" s="360">
        <v>20</v>
      </c>
      <c r="B27" s="360"/>
      <c r="C27" s="74" t="s">
        <v>196</v>
      </c>
      <c r="D27" s="73" t="s">
        <v>197</v>
      </c>
      <c r="E27" s="185">
        <f>SUM(E28:E30)</f>
        <v>1577563</v>
      </c>
      <c r="F27" s="186">
        <f>SUM(F28:F30)</f>
        <v>0</v>
      </c>
      <c r="G27" s="186"/>
      <c r="H27" s="186">
        <f>SUM(H28:H30)</f>
        <v>812748</v>
      </c>
      <c r="I27" s="186">
        <f>SUM(I28:I30)</f>
        <v>0</v>
      </c>
      <c r="J27" s="186"/>
      <c r="K27" s="186"/>
      <c r="L27" s="186"/>
      <c r="M27" s="186"/>
      <c r="N27" s="186">
        <f>SUM(N28:N30)</f>
        <v>0</v>
      </c>
      <c r="O27" s="186"/>
      <c r="P27" s="186"/>
      <c r="Q27" s="186"/>
      <c r="R27" s="186">
        <f>SUM(R28:R30)</f>
        <v>0</v>
      </c>
      <c r="S27" s="186">
        <f>SUM(S28:S30)</f>
        <v>36288</v>
      </c>
      <c r="T27" s="243">
        <f t="shared" ref="T27" si="1">SUM(T28:T30)</f>
        <v>2317543</v>
      </c>
      <c r="U27" s="243">
        <f t="shared" ref="U27" si="2">SUM(U28:U30)</f>
        <v>9450171</v>
      </c>
      <c r="V27" s="259">
        <f t="shared" si="0"/>
        <v>14194313</v>
      </c>
    </row>
    <row r="28" spans="1:22" ht="15.75" customHeight="1" x14ac:dyDescent="0.25">
      <c r="A28" s="81"/>
      <c r="B28" s="81"/>
      <c r="C28" s="82" t="s">
        <v>110</v>
      </c>
      <c r="D28" s="75"/>
      <c r="E28" s="185">
        <v>1555212</v>
      </c>
      <c r="F28" s="185"/>
      <c r="G28" s="185"/>
      <c r="H28" s="185">
        <v>812748</v>
      </c>
      <c r="I28" s="185">
        <v>0</v>
      </c>
      <c r="J28" s="185"/>
      <c r="K28" s="185"/>
      <c r="L28" s="185"/>
      <c r="M28" s="185"/>
      <c r="N28" s="185">
        <v>0</v>
      </c>
      <c r="O28" s="185"/>
      <c r="P28" s="185"/>
      <c r="Q28" s="185"/>
      <c r="R28" s="243">
        <v>0</v>
      </c>
      <c r="S28" s="185">
        <v>36288</v>
      </c>
      <c r="T28" s="185">
        <v>2317543</v>
      </c>
      <c r="U28" s="244">
        <v>9450171</v>
      </c>
      <c r="V28" s="259">
        <f t="shared" si="0"/>
        <v>14171962</v>
      </c>
    </row>
    <row r="29" spans="1:22" ht="15.75" customHeight="1" x14ac:dyDescent="0.25">
      <c r="A29" s="81"/>
      <c r="B29" s="81"/>
      <c r="C29" s="82" t="s">
        <v>101</v>
      </c>
      <c r="D29" s="75"/>
      <c r="E29" s="185"/>
      <c r="F29" s="185">
        <v>0</v>
      </c>
      <c r="G29" s="185"/>
      <c r="H29" s="185">
        <v>0</v>
      </c>
      <c r="I29" s="185">
        <v>0</v>
      </c>
      <c r="J29" s="185"/>
      <c r="K29" s="185"/>
      <c r="L29" s="185"/>
      <c r="M29" s="185"/>
      <c r="N29" s="185">
        <v>0</v>
      </c>
      <c r="O29" s="185"/>
      <c r="P29" s="185"/>
      <c r="Q29" s="185"/>
      <c r="R29" s="243">
        <v>0</v>
      </c>
      <c r="S29" s="185">
        <v>0</v>
      </c>
      <c r="T29" s="185">
        <v>0</v>
      </c>
      <c r="U29" s="244"/>
      <c r="V29" s="259">
        <f t="shared" si="0"/>
        <v>0</v>
      </c>
    </row>
    <row r="30" spans="1:22" ht="15.75" customHeight="1" x14ac:dyDescent="0.25">
      <c r="A30" s="360"/>
      <c r="B30" s="360"/>
      <c r="C30" s="80" t="s">
        <v>374</v>
      </c>
      <c r="D30" s="73"/>
      <c r="E30" s="185">
        <v>22351</v>
      </c>
      <c r="F30" s="186">
        <v>0</v>
      </c>
      <c r="G30" s="186"/>
      <c r="H30" s="186">
        <v>0</v>
      </c>
      <c r="I30" s="186">
        <v>0</v>
      </c>
      <c r="J30" s="186"/>
      <c r="K30" s="186"/>
      <c r="L30" s="186"/>
      <c r="M30" s="186"/>
      <c r="N30" s="186">
        <v>0</v>
      </c>
      <c r="O30" s="186"/>
      <c r="P30" s="186"/>
      <c r="Q30" s="186"/>
      <c r="R30" s="186">
        <v>0</v>
      </c>
      <c r="S30" s="186">
        <v>0</v>
      </c>
      <c r="T30" s="186">
        <v>0</v>
      </c>
      <c r="U30" s="243"/>
      <c r="V30" s="259">
        <f t="shared" si="0"/>
        <v>22351</v>
      </c>
    </row>
    <row r="31" spans="1:22" ht="15" customHeight="1" x14ac:dyDescent="0.25">
      <c r="A31" s="360">
        <v>21</v>
      </c>
      <c r="B31" s="360"/>
      <c r="C31" s="74" t="s">
        <v>198</v>
      </c>
      <c r="D31" s="73" t="s">
        <v>199</v>
      </c>
      <c r="E31" s="185">
        <v>0</v>
      </c>
      <c r="F31" s="186">
        <v>0</v>
      </c>
      <c r="G31" s="186"/>
      <c r="H31" s="186">
        <f>SUM(H32:H37)</f>
        <v>100000</v>
      </c>
      <c r="I31" s="243">
        <f t="shared" ref="I31:U31" si="3">SUM(I32:I37)</f>
        <v>0</v>
      </c>
      <c r="J31" s="243">
        <f t="shared" si="3"/>
        <v>0</v>
      </c>
      <c r="K31" s="243">
        <f t="shared" si="3"/>
        <v>0</v>
      </c>
      <c r="L31" s="243">
        <f t="shared" si="3"/>
        <v>0</v>
      </c>
      <c r="M31" s="243">
        <f t="shared" si="3"/>
        <v>0</v>
      </c>
      <c r="N31" s="243">
        <f t="shared" si="3"/>
        <v>0</v>
      </c>
      <c r="O31" s="243">
        <f t="shared" si="3"/>
        <v>0</v>
      </c>
      <c r="P31" s="243">
        <f t="shared" si="3"/>
        <v>0</v>
      </c>
      <c r="Q31" s="243">
        <f t="shared" si="3"/>
        <v>0</v>
      </c>
      <c r="R31" s="243">
        <f t="shared" si="3"/>
        <v>0</v>
      </c>
      <c r="S31" s="243">
        <f t="shared" si="3"/>
        <v>0</v>
      </c>
      <c r="T31" s="243">
        <f t="shared" si="3"/>
        <v>0</v>
      </c>
      <c r="U31" s="243">
        <f t="shared" si="3"/>
        <v>0</v>
      </c>
      <c r="V31" s="259">
        <f t="shared" si="0"/>
        <v>100000</v>
      </c>
    </row>
    <row r="32" spans="1:22" ht="15.75" customHeight="1" x14ac:dyDescent="0.25">
      <c r="A32" s="81"/>
      <c r="B32" s="81"/>
      <c r="C32" s="82" t="s">
        <v>121</v>
      </c>
      <c r="D32" s="75"/>
      <c r="E32" s="185">
        <v>0</v>
      </c>
      <c r="F32" s="185">
        <v>0</v>
      </c>
      <c r="G32" s="185"/>
      <c r="H32" s="186"/>
      <c r="I32" s="186">
        <v>0</v>
      </c>
      <c r="J32" s="186"/>
      <c r="K32" s="186"/>
      <c r="L32" s="186"/>
      <c r="M32" s="186"/>
      <c r="N32" s="186">
        <v>0</v>
      </c>
      <c r="O32" s="186"/>
      <c r="P32" s="186"/>
      <c r="Q32" s="186"/>
      <c r="R32" s="186">
        <v>0</v>
      </c>
      <c r="S32" s="186">
        <v>0</v>
      </c>
      <c r="T32" s="186">
        <v>0</v>
      </c>
      <c r="U32" s="243"/>
      <c r="V32" s="259">
        <f t="shared" si="0"/>
        <v>0</v>
      </c>
    </row>
    <row r="33" spans="1:22" ht="15.75" customHeight="1" x14ac:dyDescent="0.25">
      <c r="A33" s="81"/>
      <c r="B33" s="81"/>
      <c r="C33" s="82" t="s">
        <v>122</v>
      </c>
      <c r="D33" s="75"/>
      <c r="E33" s="185">
        <v>0</v>
      </c>
      <c r="F33" s="185">
        <v>0</v>
      </c>
      <c r="G33" s="185"/>
      <c r="H33" s="186">
        <v>0</v>
      </c>
      <c r="I33" s="186">
        <v>0</v>
      </c>
      <c r="J33" s="186"/>
      <c r="K33" s="186"/>
      <c r="L33" s="186"/>
      <c r="M33" s="186"/>
      <c r="N33" s="186">
        <v>0</v>
      </c>
      <c r="O33" s="186"/>
      <c r="P33" s="186"/>
      <c r="Q33" s="186"/>
      <c r="R33" s="186">
        <v>0</v>
      </c>
      <c r="S33" s="186">
        <v>0</v>
      </c>
      <c r="T33" s="186">
        <v>0</v>
      </c>
      <c r="U33" s="243"/>
      <c r="V33" s="259">
        <f t="shared" si="0"/>
        <v>0</v>
      </c>
    </row>
    <row r="34" spans="1:22" ht="15.75" customHeight="1" x14ac:dyDescent="0.25">
      <c r="A34" s="81"/>
      <c r="B34" s="81"/>
      <c r="C34" s="82" t="s">
        <v>200</v>
      </c>
      <c r="D34" s="75"/>
      <c r="E34" s="185">
        <v>0</v>
      </c>
      <c r="F34" s="185">
        <v>0</v>
      </c>
      <c r="G34" s="185"/>
      <c r="H34" s="186">
        <v>0</v>
      </c>
      <c r="I34" s="186">
        <v>0</v>
      </c>
      <c r="J34" s="186"/>
      <c r="K34" s="186"/>
      <c r="L34" s="186"/>
      <c r="M34" s="186"/>
      <c r="N34" s="186">
        <v>0</v>
      </c>
      <c r="O34" s="186"/>
      <c r="P34" s="186"/>
      <c r="Q34" s="186"/>
      <c r="R34" s="186"/>
      <c r="S34" s="186">
        <v>0</v>
      </c>
      <c r="T34" s="186">
        <v>0</v>
      </c>
      <c r="U34" s="243"/>
      <c r="V34" s="259">
        <f t="shared" si="0"/>
        <v>0</v>
      </c>
    </row>
    <row r="35" spans="1:22" ht="15" customHeight="1" x14ac:dyDescent="0.25">
      <c r="A35" s="81"/>
      <c r="B35" s="81"/>
      <c r="C35" s="82" t="s">
        <v>201</v>
      </c>
      <c r="D35" s="75"/>
      <c r="E35" s="185">
        <v>0</v>
      </c>
      <c r="F35" s="185">
        <v>0</v>
      </c>
      <c r="G35" s="185"/>
      <c r="H35" s="186">
        <v>0</v>
      </c>
      <c r="I35" s="186">
        <v>0</v>
      </c>
      <c r="J35" s="186"/>
      <c r="K35" s="186"/>
      <c r="L35" s="186"/>
      <c r="M35" s="186"/>
      <c r="N35" s="186">
        <v>0</v>
      </c>
      <c r="O35" s="186"/>
      <c r="P35" s="186"/>
      <c r="Q35" s="186"/>
      <c r="R35" s="186">
        <v>0</v>
      </c>
      <c r="S35" s="186">
        <v>0</v>
      </c>
      <c r="T35" s="186">
        <v>0</v>
      </c>
      <c r="U35" s="243"/>
      <c r="V35" s="259">
        <f t="shared" si="0"/>
        <v>0</v>
      </c>
    </row>
    <row r="36" spans="1:22" ht="15.75" customHeight="1" x14ac:dyDescent="0.25">
      <c r="A36" s="81"/>
      <c r="B36" s="81"/>
      <c r="C36" s="82" t="s">
        <v>202</v>
      </c>
      <c r="D36" s="75"/>
      <c r="E36" s="185">
        <v>0</v>
      </c>
      <c r="F36" s="185">
        <v>0</v>
      </c>
      <c r="G36" s="185"/>
      <c r="H36" s="186">
        <v>0</v>
      </c>
      <c r="I36" s="186">
        <v>0</v>
      </c>
      <c r="J36" s="186"/>
      <c r="K36" s="186"/>
      <c r="L36" s="186"/>
      <c r="M36" s="186"/>
      <c r="N36" s="186">
        <v>0</v>
      </c>
      <c r="O36" s="186"/>
      <c r="P36" s="186"/>
      <c r="Q36" s="186"/>
      <c r="R36" s="186">
        <v>0</v>
      </c>
      <c r="S36" s="186">
        <v>0</v>
      </c>
      <c r="T36" s="186">
        <v>0</v>
      </c>
      <c r="U36" s="243"/>
      <c r="V36" s="259">
        <f t="shared" si="0"/>
        <v>0</v>
      </c>
    </row>
    <row r="37" spans="1:22" ht="22.5" customHeight="1" x14ac:dyDescent="0.25">
      <c r="A37" s="81"/>
      <c r="B37" s="81"/>
      <c r="C37" s="82" t="s">
        <v>203</v>
      </c>
      <c r="D37" s="75"/>
      <c r="E37" s="185">
        <v>0</v>
      </c>
      <c r="F37" s="185">
        <v>0</v>
      </c>
      <c r="G37" s="185"/>
      <c r="H37" s="186">
        <v>100000</v>
      </c>
      <c r="I37" s="186">
        <v>0</v>
      </c>
      <c r="J37" s="186"/>
      <c r="K37" s="186"/>
      <c r="L37" s="186"/>
      <c r="M37" s="186"/>
      <c r="N37" s="186">
        <v>0</v>
      </c>
      <c r="O37" s="186"/>
      <c r="P37" s="186"/>
      <c r="Q37" s="186"/>
      <c r="R37" s="186">
        <v>0</v>
      </c>
      <c r="S37" s="186">
        <v>0</v>
      </c>
      <c r="T37" s="186">
        <v>0</v>
      </c>
      <c r="U37" s="243"/>
      <c r="V37" s="259">
        <f t="shared" si="0"/>
        <v>100000</v>
      </c>
    </row>
    <row r="38" spans="1:22" ht="15.75" customHeight="1" x14ac:dyDescent="0.25">
      <c r="A38" s="360">
        <v>22</v>
      </c>
      <c r="B38" s="360"/>
      <c r="C38" s="74" t="s">
        <v>204</v>
      </c>
      <c r="D38" s="73" t="s">
        <v>205</v>
      </c>
      <c r="E38" s="243">
        <f t="shared" ref="E38" si="4">SUM(E39:E43)</f>
        <v>700000</v>
      </c>
      <c r="F38" s="243">
        <f t="shared" ref="F38" si="5">SUM(F39:F43)</f>
        <v>450000</v>
      </c>
      <c r="G38" s="243">
        <f t="shared" ref="G38" si="6">SUM(G39:G43)</f>
        <v>0</v>
      </c>
      <c r="H38" s="243">
        <f t="shared" ref="H38" si="7">SUM(H39:H43)</f>
        <v>30000</v>
      </c>
      <c r="I38" s="243">
        <f t="shared" ref="I38:M38" si="8">SUM(I39:I43)</f>
        <v>845000</v>
      </c>
      <c r="J38" s="243">
        <f t="shared" si="8"/>
        <v>0</v>
      </c>
      <c r="K38" s="243">
        <f t="shared" si="8"/>
        <v>0</v>
      </c>
      <c r="L38" s="243">
        <f t="shared" si="8"/>
        <v>0</v>
      </c>
      <c r="M38" s="243">
        <f t="shared" si="8"/>
        <v>0</v>
      </c>
      <c r="N38" s="186">
        <f>SUM(N39:N43)</f>
        <v>0</v>
      </c>
      <c r="O38" s="186"/>
      <c r="P38" s="186"/>
      <c r="Q38" s="186"/>
      <c r="R38" s="186">
        <f>SUM(R39:R43)</f>
        <v>1825000</v>
      </c>
      <c r="S38" s="186">
        <f>SUM(S39:S43)</f>
        <v>50000</v>
      </c>
      <c r="T38" s="186">
        <f>SUM(T39:T43)</f>
        <v>12030777</v>
      </c>
      <c r="U38" s="243">
        <f>SUM(U39:U43)</f>
        <v>20165330</v>
      </c>
      <c r="V38" s="259">
        <f t="shared" si="0"/>
        <v>36096107</v>
      </c>
    </row>
    <row r="39" spans="1:22" ht="15.75" customHeight="1" x14ac:dyDescent="0.25">
      <c r="A39" s="81"/>
      <c r="B39" s="81"/>
      <c r="C39" s="82" t="s">
        <v>206</v>
      </c>
      <c r="D39" s="75"/>
      <c r="E39" s="185">
        <v>0</v>
      </c>
      <c r="F39" s="185">
        <v>0</v>
      </c>
      <c r="G39" s="185"/>
      <c r="H39" s="186">
        <v>0</v>
      </c>
      <c r="I39" s="186">
        <v>0</v>
      </c>
      <c r="J39" s="186"/>
      <c r="K39" s="186"/>
      <c r="L39" s="186"/>
      <c r="M39" s="186"/>
      <c r="N39" s="186">
        <v>0</v>
      </c>
      <c r="O39" s="186"/>
      <c r="P39" s="186"/>
      <c r="Q39" s="186"/>
      <c r="R39" s="186">
        <v>0</v>
      </c>
      <c r="S39" s="186">
        <v>0</v>
      </c>
      <c r="T39" s="186">
        <v>0</v>
      </c>
      <c r="U39" s="243"/>
      <c r="V39" s="259">
        <f t="shared" si="0"/>
        <v>0</v>
      </c>
    </row>
    <row r="40" spans="1:22" ht="15.75" customHeight="1" x14ac:dyDescent="0.25">
      <c r="A40" s="81"/>
      <c r="B40" s="81"/>
      <c r="C40" s="82" t="s">
        <v>113</v>
      </c>
      <c r="D40" s="75"/>
      <c r="E40" s="185">
        <v>700000</v>
      </c>
      <c r="F40" s="185">
        <v>100000</v>
      </c>
      <c r="G40" s="185"/>
      <c r="H40" s="186">
        <v>30000</v>
      </c>
      <c r="I40" s="186">
        <v>0</v>
      </c>
      <c r="J40" s="186"/>
      <c r="K40" s="186"/>
      <c r="L40" s="186"/>
      <c r="M40" s="186"/>
      <c r="N40" s="186">
        <v>0</v>
      </c>
      <c r="O40" s="186"/>
      <c r="P40" s="186"/>
      <c r="Q40" s="186"/>
      <c r="R40" s="186">
        <v>170000</v>
      </c>
      <c r="S40" s="186">
        <v>0</v>
      </c>
      <c r="T40" s="186">
        <v>0</v>
      </c>
      <c r="U40" s="243"/>
      <c r="V40" s="259">
        <f t="shared" ref="V40:V71" si="9">SUM(E40:U40)</f>
        <v>1000000</v>
      </c>
    </row>
    <row r="41" spans="1:22" ht="15.75" customHeight="1" x14ac:dyDescent="0.25">
      <c r="A41" s="81"/>
      <c r="B41" s="81"/>
      <c r="C41" s="82" t="s">
        <v>131</v>
      </c>
      <c r="D41" s="75"/>
      <c r="E41" s="185">
        <v>0</v>
      </c>
      <c r="F41" s="185">
        <v>0</v>
      </c>
      <c r="G41" s="185"/>
      <c r="H41" s="186">
        <v>0</v>
      </c>
      <c r="I41" s="186">
        <v>300000</v>
      </c>
      <c r="J41" s="186"/>
      <c r="K41" s="186"/>
      <c r="L41" s="186"/>
      <c r="M41" s="186"/>
      <c r="N41" s="186">
        <v>0</v>
      </c>
      <c r="O41" s="186"/>
      <c r="P41" s="186"/>
      <c r="Q41" s="186"/>
      <c r="R41" s="186">
        <v>1400000</v>
      </c>
      <c r="S41" s="186">
        <v>0</v>
      </c>
      <c r="T41" s="186">
        <v>0</v>
      </c>
      <c r="U41" s="243">
        <v>4798200</v>
      </c>
      <c r="V41" s="259">
        <f t="shared" si="9"/>
        <v>6498200</v>
      </c>
    </row>
    <row r="42" spans="1:22" ht="15.75" customHeight="1" x14ac:dyDescent="0.25">
      <c r="A42" s="81"/>
      <c r="B42" s="81"/>
      <c r="C42" s="82" t="s">
        <v>207</v>
      </c>
      <c r="D42" s="75"/>
      <c r="E42" s="185">
        <v>0</v>
      </c>
      <c r="F42" s="185">
        <v>0</v>
      </c>
      <c r="G42" s="185"/>
      <c r="H42" s="186">
        <v>0</v>
      </c>
      <c r="I42" s="186">
        <v>0</v>
      </c>
      <c r="J42" s="186"/>
      <c r="K42" s="186"/>
      <c r="L42" s="186"/>
      <c r="M42" s="186"/>
      <c r="N42" s="186">
        <v>0</v>
      </c>
      <c r="O42" s="186"/>
      <c r="P42" s="186"/>
      <c r="Q42" s="186"/>
      <c r="R42" s="186">
        <v>0</v>
      </c>
      <c r="S42" s="186">
        <v>0</v>
      </c>
      <c r="T42" s="186">
        <v>0</v>
      </c>
      <c r="U42" s="243">
        <v>3862756</v>
      </c>
      <c r="V42" s="259">
        <f t="shared" si="9"/>
        <v>3862756</v>
      </c>
    </row>
    <row r="43" spans="1:22" ht="21" customHeight="1" x14ac:dyDescent="0.25">
      <c r="A43" s="81"/>
      <c r="B43" s="81"/>
      <c r="C43" s="82" t="s">
        <v>208</v>
      </c>
      <c r="D43" s="75"/>
      <c r="E43" s="185">
        <v>0</v>
      </c>
      <c r="F43" s="185">
        <v>350000</v>
      </c>
      <c r="G43" s="185"/>
      <c r="H43" s="186">
        <v>0</v>
      </c>
      <c r="I43" s="186">
        <v>545000</v>
      </c>
      <c r="J43" s="186"/>
      <c r="K43" s="186"/>
      <c r="L43" s="186"/>
      <c r="M43" s="186"/>
      <c r="N43" s="186">
        <v>0</v>
      </c>
      <c r="O43" s="186"/>
      <c r="P43" s="186"/>
      <c r="Q43" s="186"/>
      <c r="R43" s="186">
        <v>255000</v>
      </c>
      <c r="S43" s="186">
        <v>50000</v>
      </c>
      <c r="T43" s="186">
        <v>12030777</v>
      </c>
      <c r="U43" s="243">
        <v>11504374</v>
      </c>
      <c r="V43" s="259">
        <f t="shared" si="9"/>
        <v>24735151</v>
      </c>
    </row>
    <row r="44" spans="1:22" ht="15.75" customHeight="1" x14ac:dyDescent="0.25">
      <c r="A44" s="360">
        <v>23</v>
      </c>
      <c r="B44" s="360"/>
      <c r="C44" s="74" t="s">
        <v>209</v>
      </c>
      <c r="D44" s="73" t="s">
        <v>210</v>
      </c>
      <c r="E44" s="185">
        <f>SUM(E45:E47)</f>
        <v>230000</v>
      </c>
      <c r="F44" s="186">
        <f>SUM(F45:F47)</f>
        <v>120000</v>
      </c>
      <c r="G44" s="248">
        <f t="shared" ref="G44:U44" si="10">SUM(G45:G47)</f>
        <v>0</v>
      </c>
      <c r="H44" s="248">
        <f t="shared" si="10"/>
        <v>0</v>
      </c>
      <c r="I44" s="248">
        <f t="shared" si="10"/>
        <v>0</v>
      </c>
      <c r="J44" s="248">
        <f t="shared" si="10"/>
        <v>0</v>
      </c>
      <c r="K44" s="248">
        <f t="shared" si="10"/>
        <v>0</v>
      </c>
      <c r="L44" s="248">
        <f t="shared" si="10"/>
        <v>0</v>
      </c>
      <c r="M44" s="248">
        <f t="shared" si="10"/>
        <v>0</v>
      </c>
      <c r="N44" s="248">
        <f t="shared" si="10"/>
        <v>0</v>
      </c>
      <c r="O44" s="248">
        <f t="shared" si="10"/>
        <v>0</v>
      </c>
      <c r="P44" s="248">
        <f t="shared" si="10"/>
        <v>0</v>
      </c>
      <c r="Q44" s="248">
        <f t="shared" si="10"/>
        <v>0</v>
      </c>
      <c r="R44" s="248">
        <f t="shared" si="10"/>
        <v>930000</v>
      </c>
      <c r="S44" s="248">
        <f t="shared" si="10"/>
        <v>20000</v>
      </c>
      <c r="T44" s="248">
        <f t="shared" si="10"/>
        <v>0</v>
      </c>
      <c r="U44" s="248">
        <f t="shared" si="10"/>
        <v>0</v>
      </c>
      <c r="V44" s="259">
        <f t="shared" si="9"/>
        <v>1300000</v>
      </c>
    </row>
    <row r="45" spans="1:22" ht="15.75" customHeight="1" x14ac:dyDescent="0.25">
      <c r="A45" s="81"/>
      <c r="B45" s="81"/>
      <c r="C45" s="82" t="s">
        <v>132</v>
      </c>
      <c r="D45" s="75"/>
      <c r="E45" s="185">
        <v>0</v>
      </c>
      <c r="F45" s="185">
        <v>0</v>
      </c>
      <c r="G45" s="185"/>
      <c r="H45" s="186">
        <v>0</v>
      </c>
      <c r="I45" s="186">
        <v>0</v>
      </c>
      <c r="J45" s="186"/>
      <c r="K45" s="186"/>
      <c r="L45" s="186"/>
      <c r="M45" s="186"/>
      <c r="N45" s="186">
        <v>0</v>
      </c>
      <c r="O45" s="186"/>
      <c r="P45" s="186"/>
      <c r="Q45" s="186"/>
      <c r="R45" s="186">
        <v>400000</v>
      </c>
      <c r="S45" s="186">
        <v>0</v>
      </c>
      <c r="T45" s="186">
        <v>0</v>
      </c>
      <c r="U45" s="243"/>
      <c r="V45" s="259">
        <f t="shared" si="9"/>
        <v>400000</v>
      </c>
    </row>
    <row r="46" spans="1:22" ht="15.75" customHeight="1" x14ac:dyDescent="0.25">
      <c r="A46" s="81"/>
      <c r="B46" s="81"/>
      <c r="C46" s="82" t="s">
        <v>133</v>
      </c>
      <c r="D46" s="75"/>
      <c r="E46" s="185">
        <v>230000</v>
      </c>
      <c r="F46" s="185">
        <v>120000</v>
      </c>
      <c r="G46" s="185"/>
      <c r="H46" s="186"/>
      <c r="I46" s="186"/>
      <c r="J46" s="186"/>
      <c r="K46" s="186"/>
      <c r="L46" s="186"/>
      <c r="M46" s="186"/>
      <c r="N46" s="186">
        <v>0</v>
      </c>
      <c r="O46" s="186"/>
      <c r="P46" s="186"/>
      <c r="Q46" s="186"/>
      <c r="R46" s="186">
        <v>530000</v>
      </c>
      <c r="S46" s="186">
        <v>20000</v>
      </c>
      <c r="T46" s="186">
        <v>0</v>
      </c>
      <c r="U46" s="243"/>
      <c r="V46" s="259">
        <f t="shared" si="9"/>
        <v>900000</v>
      </c>
    </row>
    <row r="47" spans="1:22" ht="15.75" customHeight="1" x14ac:dyDescent="0.25">
      <c r="A47" s="81"/>
      <c r="B47" s="81"/>
      <c r="C47" s="82" t="s">
        <v>134</v>
      </c>
      <c r="D47" s="75"/>
      <c r="E47" s="185">
        <v>0</v>
      </c>
      <c r="F47" s="185">
        <v>0</v>
      </c>
      <c r="G47" s="185"/>
      <c r="H47" s="186">
        <v>0</v>
      </c>
      <c r="I47" s="186">
        <v>0</v>
      </c>
      <c r="J47" s="186"/>
      <c r="K47" s="186"/>
      <c r="L47" s="186"/>
      <c r="M47" s="186"/>
      <c r="N47" s="186">
        <v>0</v>
      </c>
      <c r="O47" s="186"/>
      <c r="P47" s="186"/>
      <c r="Q47" s="186"/>
      <c r="R47" s="186">
        <v>0</v>
      </c>
      <c r="S47" s="186">
        <v>0</v>
      </c>
      <c r="T47" s="186">
        <v>0</v>
      </c>
      <c r="U47" s="243"/>
      <c r="V47" s="259">
        <f t="shared" si="9"/>
        <v>0</v>
      </c>
    </row>
    <row r="48" spans="1:22" ht="20.25" customHeight="1" x14ac:dyDescent="0.25">
      <c r="A48" s="360">
        <v>24</v>
      </c>
      <c r="B48" s="360"/>
      <c r="C48" s="74" t="s">
        <v>211</v>
      </c>
      <c r="D48" s="73" t="s">
        <v>212</v>
      </c>
      <c r="E48" s="185">
        <f>SUM(E31+E38+E44)</f>
        <v>930000</v>
      </c>
      <c r="F48" s="186">
        <f>SUM(F31+F38+F44)</f>
        <v>570000</v>
      </c>
      <c r="G48" s="186"/>
      <c r="H48" s="186">
        <f>SUM(H31+H38+H44)</f>
        <v>130000</v>
      </c>
      <c r="I48" s="186">
        <f>SUM(I31+I38+I44)</f>
        <v>845000</v>
      </c>
      <c r="J48" s="186"/>
      <c r="K48" s="186"/>
      <c r="L48" s="186"/>
      <c r="M48" s="186"/>
      <c r="N48" s="186">
        <f>SUM(N31+N38+N44)</f>
        <v>0</v>
      </c>
      <c r="O48" s="186"/>
      <c r="P48" s="186"/>
      <c r="Q48" s="186"/>
      <c r="R48" s="186">
        <f>SUM(R31+R38+R44)</f>
        <v>2755000</v>
      </c>
      <c r="S48" s="186">
        <f>SUM(S31+S38+S44)</f>
        <v>70000</v>
      </c>
      <c r="T48" s="186">
        <f>SUM(T31+T38+T44)</f>
        <v>12030777</v>
      </c>
      <c r="U48" s="243">
        <f>SUM(U31+U38+U44)</f>
        <v>20165330</v>
      </c>
      <c r="V48" s="259">
        <f t="shared" si="9"/>
        <v>37496107</v>
      </c>
    </row>
    <row r="49" spans="1:22" ht="19.5" customHeight="1" x14ac:dyDescent="0.25">
      <c r="A49" s="360">
        <v>25</v>
      </c>
      <c r="B49" s="360"/>
      <c r="C49" s="74" t="s">
        <v>213</v>
      </c>
      <c r="D49" s="73" t="s">
        <v>214</v>
      </c>
      <c r="E49" s="185">
        <v>260000</v>
      </c>
      <c r="F49" s="186">
        <f>SUM(F50:F53)</f>
        <v>40000</v>
      </c>
      <c r="G49" s="186"/>
      <c r="H49" s="186">
        <f>SUM(H50:H53)</f>
        <v>0</v>
      </c>
      <c r="I49" s="186">
        <v>0</v>
      </c>
      <c r="J49" s="186"/>
      <c r="K49" s="186"/>
      <c r="L49" s="186"/>
      <c r="M49" s="186"/>
      <c r="N49" s="186">
        <v>0</v>
      </c>
      <c r="O49" s="186"/>
      <c r="P49" s="186"/>
      <c r="Q49" s="186"/>
      <c r="R49" s="186">
        <f>SUM(R50:R53)</f>
        <v>50000</v>
      </c>
      <c r="S49" s="186">
        <v>0</v>
      </c>
      <c r="T49" s="186">
        <v>0</v>
      </c>
      <c r="U49" s="243"/>
      <c r="V49" s="259">
        <f t="shared" si="9"/>
        <v>350000</v>
      </c>
    </row>
    <row r="50" spans="1:22" ht="15.75" customHeight="1" x14ac:dyDescent="0.25">
      <c r="A50" s="81"/>
      <c r="B50" s="81"/>
      <c r="C50" s="82" t="s">
        <v>123</v>
      </c>
      <c r="D50" s="75"/>
      <c r="E50" s="185">
        <v>0</v>
      </c>
      <c r="F50" s="185">
        <v>0</v>
      </c>
      <c r="G50" s="185"/>
      <c r="H50" s="186">
        <v>0</v>
      </c>
      <c r="I50" s="186">
        <v>0</v>
      </c>
      <c r="J50" s="186"/>
      <c r="K50" s="186"/>
      <c r="L50" s="186"/>
      <c r="M50" s="186"/>
      <c r="N50" s="186">
        <v>0</v>
      </c>
      <c r="O50" s="186"/>
      <c r="P50" s="186"/>
      <c r="Q50" s="186"/>
      <c r="R50" s="186">
        <v>0</v>
      </c>
      <c r="S50" s="186">
        <v>0</v>
      </c>
      <c r="T50" s="186">
        <v>0</v>
      </c>
      <c r="U50" s="243"/>
      <c r="V50" s="259">
        <f t="shared" si="9"/>
        <v>0</v>
      </c>
    </row>
    <row r="51" spans="1:22" ht="15.75" customHeight="1" x14ac:dyDescent="0.25">
      <c r="A51" s="81"/>
      <c r="B51" s="81"/>
      <c r="C51" s="82" t="s">
        <v>215</v>
      </c>
      <c r="D51" s="75"/>
      <c r="E51" s="185">
        <v>0</v>
      </c>
      <c r="F51" s="185">
        <v>0</v>
      </c>
      <c r="G51" s="185"/>
      <c r="H51" s="186">
        <v>0</v>
      </c>
      <c r="I51" s="186">
        <v>0</v>
      </c>
      <c r="J51" s="186"/>
      <c r="K51" s="186"/>
      <c r="L51" s="186"/>
      <c r="M51" s="186"/>
      <c r="N51" s="186">
        <v>0</v>
      </c>
      <c r="O51" s="186"/>
      <c r="P51" s="186"/>
      <c r="Q51" s="186"/>
      <c r="R51" s="186">
        <v>0</v>
      </c>
      <c r="S51" s="186">
        <v>0</v>
      </c>
      <c r="T51" s="186">
        <v>0</v>
      </c>
      <c r="U51" s="243"/>
      <c r="V51" s="259">
        <f t="shared" si="9"/>
        <v>0</v>
      </c>
    </row>
    <row r="52" spans="1:22" ht="15.75" customHeight="1" x14ac:dyDescent="0.25">
      <c r="A52" s="81"/>
      <c r="B52" s="81"/>
      <c r="C52" s="82" t="s">
        <v>216</v>
      </c>
      <c r="D52" s="75"/>
      <c r="E52" s="185">
        <v>260000</v>
      </c>
      <c r="F52" s="185">
        <v>40000</v>
      </c>
      <c r="G52" s="185"/>
      <c r="H52" s="186"/>
      <c r="I52" s="186"/>
      <c r="J52" s="186"/>
      <c r="K52" s="186"/>
      <c r="L52" s="186"/>
      <c r="M52" s="186"/>
      <c r="N52" s="186">
        <v>0</v>
      </c>
      <c r="O52" s="186"/>
      <c r="P52" s="186"/>
      <c r="Q52" s="186"/>
      <c r="R52" s="186">
        <v>50000</v>
      </c>
      <c r="S52" s="186">
        <v>0</v>
      </c>
      <c r="T52" s="186">
        <v>0</v>
      </c>
      <c r="U52" s="243"/>
      <c r="V52" s="259">
        <f t="shared" si="9"/>
        <v>350000</v>
      </c>
    </row>
    <row r="53" spans="1:22" ht="15.75" customHeight="1" x14ac:dyDescent="0.25">
      <c r="A53" s="81"/>
      <c r="B53" s="81"/>
      <c r="C53" s="82" t="s">
        <v>217</v>
      </c>
      <c r="D53" s="75"/>
      <c r="E53" s="185">
        <v>0</v>
      </c>
      <c r="F53" s="185">
        <v>0</v>
      </c>
      <c r="G53" s="185"/>
      <c r="H53" s="186">
        <v>0</v>
      </c>
      <c r="I53" s="186">
        <v>0</v>
      </c>
      <c r="J53" s="186"/>
      <c r="K53" s="186"/>
      <c r="L53" s="186"/>
      <c r="M53" s="186"/>
      <c r="N53" s="186">
        <v>0</v>
      </c>
      <c r="O53" s="186"/>
      <c r="P53" s="186"/>
      <c r="Q53" s="186"/>
      <c r="R53" s="186">
        <v>0</v>
      </c>
      <c r="S53" s="186">
        <v>0</v>
      </c>
      <c r="T53" s="186">
        <v>0</v>
      </c>
      <c r="U53" s="243"/>
      <c r="V53" s="259">
        <f t="shared" si="9"/>
        <v>0</v>
      </c>
    </row>
    <row r="54" spans="1:22" ht="15.75" customHeight="1" x14ac:dyDescent="0.25">
      <c r="A54" s="360">
        <v>26</v>
      </c>
      <c r="B54" s="360"/>
      <c r="C54" s="74" t="s">
        <v>218</v>
      </c>
      <c r="D54" s="73" t="s">
        <v>219</v>
      </c>
      <c r="E54" s="185">
        <v>730000</v>
      </c>
      <c r="F54" s="186">
        <f>SUM(F55)</f>
        <v>170000</v>
      </c>
      <c r="G54" s="186"/>
      <c r="H54" s="186">
        <f>SUM(H55)</f>
        <v>0</v>
      </c>
      <c r="I54" s="186">
        <v>0</v>
      </c>
      <c r="J54" s="186"/>
      <c r="K54" s="186"/>
      <c r="L54" s="186"/>
      <c r="M54" s="186"/>
      <c r="N54" s="186">
        <v>0</v>
      </c>
      <c r="O54" s="186"/>
      <c r="P54" s="186"/>
      <c r="Q54" s="186"/>
      <c r="R54" s="186"/>
      <c r="S54" s="186">
        <v>0</v>
      </c>
      <c r="T54" s="186">
        <v>0</v>
      </c>
      <c r="U54" s="243"/>
      <c r="V54" s="259">
        <f t="shared" si="9"/>
        <v>900000</v>
      </c>
    </row>
    <row r="55" spans="1:22" ht="15.75" customHeight="1" x14ac:dyDescent="0.25">
      <c r="A55" s="81"/>
      <c r="B55" s="81"/>
      <c r="C55" s="82" t="s">
        <v>124</v>
      </c>
      <c r="D55" s="75"/>
      <c r="E55" s="185">
        <v>730000</v>
      </c>
      <c r="F55" s="185">
        <v>170000</v>
      </c>
      <c r="G55" s="185"/>
      <c r="H55" s="186"/>
      <c r="I55" s="186"/>
      <c r="J55" s="186"/>
      <c r="K55" s="186"/>
      <c r="L55" s="186"/>
      <c r="M55" s="186"/>
      <c r="N55" s="186">
        <v>0</v>
      </c>
      <c r="O55" s="186"/>
      <c r="P55" s="186"/>
      <c r="Q55" s="186"/>
      <c r="R55" s="186"/>
      <c r="S55" s="186">
        <v>0</v>
      </c>
      <c r="T55" s="186">
        <v>0</v>
      </c>
      <c r="U55" s="243"/>
      <c r="V55" s="259">
        <f t="shared" si="9"/>
        <v>900000</v>
      </c>
    </row>
    <row r="56" spans="1:22" ht="20.25" customHeight="1" x14ac:dyDescent="0.25">
      <c r="A56" s="360">
        <v>27</v>
      </c>
      <c r="B56" s="360"/>
      <c r="C56" s="74" t="s">
        <v>220</v>
      </c>
      <c r="D56" s="73" t="s">
        <v>221</v>
      </c>
      <c r="E56" s="185">
        <f>SUM(E54+E49)</f>
        <v>990000</v>
      </c>
      <c r="F56" s="186">
        <f>SUM(F49+F54)</f>
        <v>210000</v>
      </c>
      <c r="G56" s="186"/>
      <c r="H56" s="186">
        <f>SUM(H49+H54)</f>
        <v>0</v>
      </c>
      <c r="I56" s="186">
        <f>SUM(I49+I54)</f>
        <v>0</v>
      </c>
      <c r="J56" s="186"/>
      <c r="K56" s="186"/>
      <c r="L56" s="186"/>
      <c r="M56" s="186"/>
      <c r="N56" s="186">
        <f>SUM(N49+N54)</f>
        <v>0</v>
      </c>
      <c r="O56" s="186"/>
      <c r="P56" s="186"/>
      <c r="Q56" s="186"/>
      <c r="R56" s="186">
        <f>SUM(R49+R54)</f>
        <v>50000</v>
      </c>
      <c r="S56" s="186">
        <f>SUM(S49+S54)</f>
        <v>0</v>
      </c>
      <c r="T56" s="186">
        <f>SUM(T49+T54)</f>
        <v>0</v>
      </c>
      <c r="U56" s="243"/>
      <c r="V56" s="259">
        <f t="shared" si="9"/>
        <v>1250000</v>
      </c>
    </row>
    <row r="57" spans="1:22" ht="20.25" customHeight="1" x14ac:dyDescent="0.25">
      <c r="A57" s="360">
        <v>28</v>
      </c>
      <c r="B57" s="360"/>
      <c r="C57" s="74" t="s">
        <v>222</v>
      </c>
      <c r="D57" s="73" t="s">
        <v>223</v>
      </c>
      <c r="E57" s="185">
        <f>SUM(E58:E61)</f>
        <v>977700</v>
      </c>
      <c r="F57" s="186">
        <f>SUM(F58:F61)</f>
        <v>147700</v>
      </c>
      <c r="G57" s="186"/>
      <c r="H57" s="186">
        <f>SUM(H58:H61)</f>
        <v>20000</v>
      </c>
      <c r="I57" s="186">
        <f>SUM(I58:I60)</f>
        <v>0</v>
      </c>
      <c r="J57" s="186"/>
      <c r="K57" s="186"/>
      <c r="L57" s="186"/>
      <c r="M57" s="186"/>
      <c r="N57" s="186">
        <f>SUM(N58:N61)</f>
        <v>1560000</v>
      </c>
      <c r="O57" s="186"/>
      <c r="P57" s="186"/>
      <c r="Q57" s="186"/>
      <c r="R57" s="186">
        <f>SUM(R58:R61)</f>
        <v>2279600</v>
      </c>
      <c r="S57" s="243">
        <f t="shared" ref="S57:T57" si="11">SUM(S58:S61)</f>
        <v>65000</v>
      </c>
      <c r="T57" s="243">
        <f t="shared" si="11"/>
        <v>1417323</v>
      </c>
      <c r="U57" s="243"/>
      <c r="V57" s="259">
        <f t="shared" si="9"/>
        <v>6467323</v>
      </c>
    </row>
    <row r="58" spans="1:22" ht="15.75" customHeight="1" x14ac:dyDescent="0.25">
      <c r="A58" s="81"/>
      <c r="B58" s="81"/>
      <c r="C58" s="82" t="s">
        <v>494</v>
      </c>
      <c r="D58" s="75"/>
      <c r="E58" s="185">
        <v>800000</v>
      </c>
      <c r="F58" s="185"/>
      <c r="G58" s="185"/>
      <c r="H58" s="186"/>
      <c r="I58" s="188"/>
      <c r="J58" s="188"/>
      <c r="K58" s="188"/>
      <c r="L58" s="188"/>
      <c r="M58" s="188"/>
      <c r="N58" s="186">
        <v>0</v>
      </c>
      <c r="O58" s="186"/>
      <c r="P58" s="186"/>
      <c r="Q58" s="186"/>
      <c r="R58" s="186">
        <v>1400000</v>
      </c>
      <c r="S58" s="186">
        <v>0</v>
      </c>
      <c r="T58" s="186">
        <v>1417323</v>
      </c>
      <c r="U58" s="243"/>
      <c r="V58" s="259">
        <f t="shared" si="9"/>
        <v>3617323</v>
      </c>
    </row>
    <row r="59" spans="1:22" ht="15.75" customHeight="1" x14ac:dyDescent="0.25">
      <c r="A59" s="81"/>
      <c r="B59" s="81"/>
      <c r="C59" s="82" t="s">
        <v>135</v>
      </c>
      <c r="D59" s="75"/>
      <c r="E59" s="185">
        <v>140000</v>
      </c>
      <c r="F59" s="185">
        <v>115000</v>
      </c>
      <c r="G59" s="185"/>
      <c r="H59" s="186"/>
      <c r="I59" s="186"/>
      <c r="J59" s="186"/>
      <c r="K59" s="186"/>
      <c r="L59" s="186"/>
      <c r="M59" s="186"/>
      <c r="N59" s="186">
        <v>1560000</v>
      </c>
      <c r="O59" s="186"/>
      <c r="P59" s="186"/>
      <c r="Q59" s="186"/>
      <c r="R59" s="186">
        <v>455000</v>
      </c>
      <c r="S59" s="186">
        <v>30000</v>
      </c>
      <c r="T59" s="186">
        <v>0</v>
      </c>
      <c r="U59" s="243"/>
      <c r="V59" s="259">
        <f t="shared" si="9"/>
        <v>2300000</v>
      </c>
    </row>
    <row r="60" spans="1:22" ht="15.75" customHeight="1" x14ac:dyDescent="0.25">
      <c r="A60" s="81"/>
      <c r="B60" s="81"/>
      <c r="C60" s="82" t="s">
        <v>225</v>
      </c>
      <c r="D60" s="75"/>
      <c r="E60" s="185">
        <v>30000</v>
      </c>
      <c r="F60" s="185">
        <v>25000</v>
      </c>
      <c r="G60" s="185"/>
      <c r="H60" s="186"/>
      <c r="I60" s="186"/>
      <c r="J60" s="186"/>
      <c r="K60" s="186"/>
      <c r="L60" s="186"/>
      <c r="M60" s="186"/>
      <c r="N60" s="186">
        <v>0</v>
      </c>
      <c r="O60" s="186"/>
      <c r="P60" s="186"/>
      <c r="Q60" s="186"/>
      <c r="R60" s="186">
        <v>310000</v>
      </c>
      <c r="S60" s="186">
        <v>35000</v>
      </c>
      <c r="T60" s="186">
        <v>0</v>
      </c>
      <c r="U60" s="243"/>
      <c r="V60" s="259">
        <f t="shared" si="9"/>
        <v>400000</v>
      </c>
    </row>
    <row r="61" spans="1:22" ht="15.75" customHeight="1" x14ac:dyDescent="0.25">
      <c r="A61" s="81"/>
      <c r="B61" s="81"/>
      <c r="C61" s="82" t="s">
        <v>226</v>
      </c>
      <c r="D61" s="75"/>
      <c r="E61" s="185">
        <v>7700</v>
      </c>
      <c r="F61" s="185">
        <v>7700</v>
      </c>
      <c r="G61" s="185"/>
      <c r="H61" s="186">
        <v>20000</v>
      </c>
      <c r="I61" s="186">
        <v>0</v>
      </c>
      <c r="J61" s="186"/>
      <c r="K61" s="186"/>
      <c r="L61" s="186"/>
      <c r="M61" s="186"/>
      <c r="N61" s="186">
        <v>0</v>
      </c>
      <c r="O61" s="186"/>
      <c r="P61" s="186"/>
      <c r="Q61" s="186"/>
      <c r="R61" s="186">
        <v>114600</v>
      </c>
      <c r="S61" s="186">
        <v>0</v>
      </c>
      <c r="T61" s="186">
        <v>0</v>
      </c>
      <c r="U61" s="243"/>
      <c r="V61" s="259">
        <f t="shared" si="9"/>
        <v>150000</v>
      </c>
    </row>
    <row r="62" spans="1:22" ht="15.75" customHeight="1" x14ac:dyDescent="0.25">
      <c r="A62" s="360">
        <v>29</v>
      </c>
      <c r="B62" s="360"/>
      <c r="C62" s="74" t="s">
        <v>227</v>
      </c>
      <c r="D62" s="73" t="s">
        <v>228</v>
      </c>
      <c r="E62" s="185">
        <v>0</v>
      </c>
      <c r="F62" s="186">
        <v>0</v>
      </c>
      <c r="G62" s="186"/>
      <c r="H62" s="186">
        <v>0</v>
      </c>
      <c r="I62" s="186">
        <v>0</v>
      </c>
      <c r="J62" s="186"/>
      <c r="K62" s="186"/>
      <c r="L62" s="186"/>
      <c r="M62" s="186"/>
      <c r="N62" s="186">
        <v>0</v>
      </c>
      <c r="O62" s="186"/>
      <c r="P62" s="186"/>
      <c r="Q62" s="186"/>
      <c r="R62" s="186">
        <v>0</v>
      </c>
      <c r="S62" s="186">
        <v>0</v>
      </c>
      <c r="T62" s="186">
        <v>0</v>
      </c>
      <c r="U62" s="243"/>
      <c r="V62" s="259">
        <f t="shared" si="9"/>
        <v>0</v>
      </c>
    </row>
    <row r="63" spans="1:22" ht="15.75" customHeight="1" x14ac:dyDescent="0.25">
      <c r="A63" s="360">
        <v>30</v>
      </c>
      <c r="B63" s="360"/>
      <c r="C63" s="74" t="s">
        <v>229</v>
      </c>
      <c r="D63" s="73" t="s">
        <v>230</v>
      </c>
      <c r="E63" s="185">
        <v>0</v>
      </c>
      <c r="F63" s="186">
        <v>0</v>
      </c>
      <c r="G63" s="186"/>
      <c r="H63" s="186">
        <v>0</v>
      </c>
      <c r="I63" s="186">
        <v>0</v>
      </c>
      <c r="J63" s="186"/>
      <c r="K63" s="186"/>
      <c r="L63" s="186"/>
      <c r="M63" s="186"/>
      <c r="N63" s="186">
        <v>0</v>
      </c>
      <c r="O63" s="186"/>
      <c r="P63" s="186"/>
      <c r="Q63" s="186"/>
      <c r="R63" s="186">
        <v>0</v>
      </c>
      <c r="S63" s="186">
        <v>0</v>
      </c>
      <c r="T63" s="186">
        <v>0</v>
      </c>
      <c r="U63" s="243"/>
      <c r="V63" s="259">
        <f t="shared" si="9"/>
        <v>0</v>
      </c>
    </row>
    <row r="64" spans="1:22" ht="15.75" customHeight="1" x14ac:dyDescent="0.25">
      <c r="A64" s="360">
        <v>31</v>
      </c>
      <c r="B64" s="360"/>
      <c r="C64" s="74" t="s">
        <v>231</v>
      </c>
      <c r="D64" s="73" t="s">
        <v>232</v>
      </c>
      <c r="E64" s="185">
        <v>850000</v>
      </c>
      <c r="F64" s="186"/>
      <c r="G64" s="186"/>
      <c r="H64" s="186"/>
      <c r="I64" s="186">
        <v>0</v>
      </c>
      <c r="J64" s="186"/>
      <c r="K64" s="186"/>
      <c r="L64" s="186"/>
      <c r="M64" s="186"/>
      <c r="N64" s="186"/>
      <c r="O64" s="186"/>
      <c r="P64" s="186"/>
      <c r="Q64" s="186"/>
      <c r="R64" s="186">
        <v>1550000</v>
      </c>
      <c r="S64" s="186"/>
      <c r="T64" s="186">
        <v>1550000</v>
      </c>
      <c r="U64" s="243"/>
      <c r="V64" s="259">
        <f t="shared" si="9"/>
        <v>3950000</v>
      </c>
    </row>
    <row r="65" spans="1:22" ht="15.75" customHeight="1" x14ac:dyDescent="0.25">
      <c r="A65" s="360">
        <v>32</v>
      </c>
      <c r="B65" s="360"/>
      <c r="C65" s="76" t="s">
        <v>233</v>
      </c>
      <c r="D65" s="73" t="s">
        <v>234</v>
      </c>
      <c r="E65" s="185">
        <v>0</v>
      </c>
      <c r="F65" s="186">
        <v>0</v>
      </c>
      <c r="G65" s="186"/>
      <c r="H65" s="186">
        <v>0</v>
      </c>
      <c r="I65" s="186">
        <v>0</v>
      </c>
      <c r="J65" s="186"/>
      <c r="K65" s="186"/>
      <c r="L65" s="186"/>
      <c r="M65" s="186"/>
      <c r="N65" s="186">
        <v>0</v>
      </c>
      <c r="O65" s="186"/>
      <c r="P65" s="186"/>
      <c r="Q65" s="186"/>
      <c r="R65" s="186">
        <v>50000</v>
      </c>
      <c r="S65" s="186">
        <v>0</v>
      </c>
      <c r="T65" s="186">
        <v>0</v>
      </c>
      <c r="U65" s="243"/>
      <c r="V65" s="259">
        <f t="shared" si="9"/>
        <v>50000</v>
      </c>
    </row>
    <row r="66" spans="1:22" ht="15.75" customHeight="1" x14ac:dyDescent="0.25">
      <c r="A66" s="360">
        <v>33</v>
      </c>
      <c r="B66" s="360"/>
      <c r="C66" s="73" t="s">
        <v>235</v>
      </c>
      <c r="D66" s="73" t="s">
        <v>236</v>
      </c>
      <c r="E66" s="185">
        <v>0</v>
      </c>
      <c r="F66" s="186">
        <v>0</v>
      </c>
      <c r="G66" s="186"/>
      <c r="H66" s="186">
        <v>6000</v>
      </c>
      <c r="I66" s="186">
        <v>0</v>
      </c>
      <c r="J66" s="186"/>
      <c r="K66" s="186"/>
      <c r="L66" s="186"/>
      <c r="M66" s="186"/>
      <c r="N66" s="186">
        <v>0</v>
      </c>
      <c r="O66" s="186"/>
      <c r="P66" s="186"/>
      <c r="Q66" s="186"/>
      <c r="R66" s="186">
        <v>54000</v>
      </c>
      <c r="S66" s="186">
        <v>0</v>
      </c>
      <c r="T66" s="186">
        <v>0</v>
      </c>
      <c r="U66" s="243"/>
      <c r="V66" s="259">
        <f t="shared" si="9"/>
        <v>60000</v>
      </c>
    </row>
    <row r="67" spans="1:22" ht="15.75" customHeight="1" x14ac:dyDescent="0.25">
      <c r="A67" s="81"/>
      <c r="B67" s="81"/>
      <c r="C67" s="82" t="s">
        <v>237</v>
      </c>
      <c r="D67" s="75"/>
      <c r="E67" s="185">
        <v>0</v>
      </c>
      <c r="F67" s="185">
        <v>0</v>
      </c>
      <c r="G67" s="185"/>
      <c r="H67" s="186">
        <v>0</v>
      </c>
      <c r="I67" s="186">
        <v>0</v>
      </c>
      <c r="J67" s="186"/>
      <c r="K67" s="186"/>
      <c r="L67" s="186"/>
      <c r="M67" s="186"/>
      <c r="N67" s="186">
        <v>0</v>
      </c>
      <c r="O67" s="186"/>
      <c r="P67" s="186"/>
      <c r="Q67" s="186"/>
      <c r="R67" s="186">
        <v>20000</v>
      </c>
      <c r="S67" s="186">
        <v>0</v>
      </c>
      <c r="T67" s="186">
        <v>0</v>
      </c>
      <c r="U67" s="243"/>
      <c r="V67" s="259">
        <f t="shared" si="9"/>
        <v>20000</v>
      </c>
    </row>
    <row r="68" spans="1:22" ht="15" customHeight="1" x14ac:dyDescent="0.25">
      <c r="A68" s="81"/>
      <c r="B68" s="81"/>
      <c r="C68" s="82" t="s">
        <v>238</v>
      </c>
      <c r="D68" s="75"/>
      <c r="E68" s="185">
        <v>0</v>
      </c>
      <c r="F68" s="185">
        <v>0</v>
      </c>
      <c r="G68" s="185"/>
      <c r="H68" s="186">
        <v>0</v>
      </c>
      <c r="I68" s="186">
        <v>0</v>
      </c>
      <c r="J68" s="186"/>
      <c r="K68" s="186"/>
      <c r="L68" s="186"/>
      <c r="M68" s="186"/>
      <c r="N68" s="186">
        <v>0</v>
      </c>
      <c r="O68" s="186"/>
      <c r="P68" s="186"/>
      <c r="Q68" s="186"/>
      <c r="R68" s="186">
        <v>0</v>
      </c>
      <c r="S68" s="186">
        <v>0</v>
      </c>
      <c r="T68" s="186">
        <v>0</v>
      </c>
      <c r="U68" s="243"/>
      <c r="V68" s="259">
        <f t="shared" si="9"/>
        <v>0</v>
      </c>
    </row>
    <row r="69" spans="1:22" ht="15.75" customHeight="1" x14ac:dyDescent="0.25">
      <c r="A69" s="81"/>
      <c r="B69" s="81"/>
      <c r="C69" s="82" t="s">
        <v>239</v>
      </c>
      <c r="D69" s="75"/>
      <c r="E69" s="185">
        <v>0</v>
      </c>
      <c r="F69" s="185">
        <v>0</v>
      </c>
      <c r="G69" s="185"/>
      <c r="H69" s="186">
        <v>0</v>
      </c>
      <c r="I69" s="186">
        <v>0</v>
      </c>
      <c r="J69" s="186"/>
      <c r="K69" s="186"/>
      <c r="L69" s="186"/>
      <c r="M69" s="186"/>
      <c r="N69" s="186">
        <v>0</v>
      </c>
      <c r="O69" s="186"/>
      <c r="P69" s="186"/>
      <c r="Q69" s="186"/>
      <c r="R69" s="186">
        <v>0</v>
      </c>
      <c r="S69" s="186">
        <v>0</v>
      </c>
      <c r="T69" s="186">
        <v>0</v>
      </c>
      <c r="U69" s="243"/>
      <c r="V69" s="259">
        <f t="shared" si="9"/>
        <v>0</v>
      </c>
    </row>
    <row r="70" spans="1:22" ht="15.75" customHeight="1" x14ac:dyDescent="0.25">
      <c r="A70" s="81"/>
      <c r="B70" s="81"/>
      <c r="C70" s="82" t="s">
        <v>240</v>
      </c>
      <c r="D70" s="75"/>
      <c r="E70" s="185">
        <v>0</v>
      </c>
      <c r="F70" s="185">
        <v>0</v>
      </c>
      <c r="G70" s="185"/>
      <c r="H70" s="186">
        <v>0</v>
      </c>
      <c r="I70" s="186">
        <v>0</v>
      </c>
      <c r="J70" s="186"/>
      <c r="K70" s="186"/>
      <c r="L70" s="186"/>
      <c r="M70" s="186"/>
      <c r="N70" s="186">
        <v>0</v>
      </c>
      <c r="O70" s="186"/>
      <c r="P70" s="186"/>
      <c r="Q70" s="186"/>
      <c r="R70" s="186">
        <v>500000</v>
      </c>
      <c r="S70" s="186">
        <v>0</v>
      </c>
      <c r="T70" s="186">
        <v>0</v>
      </c>
      <c r="U70" s="243"/>
      <c r="V70" s="259">
        <f t="shared" si="9"/>
        <v>500000</v>
      </c>
    </row>
    <row r="71" spans="1:22" ht="15.75" customHeight="1" x14ac:dyDescent="0.25">
      <c r="A71" s="81"/>
      <c r="B71" s="81"/>
      <c r="C71" s="82" t="s">
        <v>241</v>
      </c>
      <c r="D71" s="75"/>
      <c r="E71" s="185">
        <v>0</v>
      </c>
      <c r="F71" s="185">
        <v>0</v>
      </c>
      <c r="G71" s="185"/>
      <c r="H71" s="186">
        <v>0</v>
      </c>
      <c r="I71" s="186">
        <v>0</v>
      </c>
      <c r="J71" s="186"/>
      <c r="K71" s="186"/>
      <c r="L71" s="186"/>
      <c r="M71" s="186"/>
      <c r="N71" s="186">
        <v>0</v>
      </c>
      <c r="O71" s="186"/>
      <c r="P71" s="186"/>
      <c r="Q71" s="186"/>
      <c r="R71" s="186">
        <v>0</v>
      </c>
      <c r="S71" s="186">
        <v>0</v>
      </c>
      <c r="T71" s="186">
        <v>0</v>
      </c>
      <c r="U71" s="243"/>
      <c r="V71" s="259">
        <f t="shared" si="9"/>
        <v>0</v>
      </c>
    </row>
    <row r="72" spans="1:22" ht="18.75" customHeight="1" x14ac:dyDescent="0.25">
      <c r="A72" s="360">
        <v>34</v>
      </c>
      <c r="B72" s="360"/>
      <c r="C72" s="74" t="s">
        <v>242</v>
      </c>
      <c r="D72" s="73" t="s">
        <v>243</v>
      </c>
      <c r="E72" s="239">
        <v>0</v>
      </c>
      <c r="F72" s="186">
        <f>SUM(F73:F77)</f>
        <v>300000</v>
      </c>
      <c r="G72" s="186"/>
      <c r="H72" s="186">
        <f>SUM(H73:H77)</f>
        <v>0</v>
      </c>
      <c r="I72" s="248">
        <f>SUM(I73:I77)</f>
        <v>500000</v>
      </c>
      <c r="J72" s="186"/>
      <c r="K72" s="186"/>
      <c r="L72" s="186"/>
      <c r="M72" s="186"/>
      <c r="N72" s="186">
        <f>SUM(N73:N77)</f>
        <v>200000</v>
      </c>
      <c r="O72" s="186"/>
      <c r="P72" s="186"/>
      <c r="Q72" s="186"/>
      <c r="R72" s="186">
        <f>SUM(R73:R77)</f>
        <v>4435000</v>
      </c>
      <c r="S72" s="186">
        <f>SUM(S73:S77)</f>
        <v>0</v>
      </c>
      <c r="T72" s="186">
        <f>SUM(T73:T77)</f>
        <v>28353182</v>
      </c>
      <c r="U72" s="243">
        <f>SUM(U73:U77)</f>
        <v>425000</v>
      </c>
      <c r="V72" s="259">
        <f t="shared" ref="V72:V103" si="12">SUM(E72:U72)</f>
        <v>34213182</v>
      </c>
    </row>
    <row r="73" spans="1:22" ht="15.75" customHeight="1" x14ac:dyDescent="0.25">
      <c r="A73" s="81"/>
      <c r="B73" s="81"/>
      <c r="C73" s="82" t="s">
        <v>136</v>
      </c>
      <c r="D73" s="75"/>
      <c r="E73" s="239">
        <v>0</v>
      </c>
      <c r="F73" s="185">
        <v>0</v>
      </c>
      <c r="G73" s="185"/>
      <c r="H73" s="186">
        <v>0</v>
      </c>
      <c r="I73" s="186">
        <v>0</v>
      </c>
      <c r="J73" s="186"/>
      <c r="K73" s="186"/>
      <c r="L73" s="186"/>
      <c r="M73" s="186"/>
      <c r="N73" s="186">
        <v>0</v>
      </c>
      <c r="O73" s="186"/>
      <c r="P73" s="186"/>
      <c r="Q73" s="186"/>
      <c r="R73" s="186">
        <v>175000</v>
      </c>
      <c r="S73" s="186">
        <v>0</v>
      </c>
      <c r="T73" s="186">
        <v>0</v>
      </c>
      <c r="U73" s="243"/>
      <c r="V73" s="259">
        <f t="shared" si="12"/>
        <v>175000</v>
      </c>
    </row>
    <row r="74" spans="1:22" ht="15.75" customHeight="1" x14ac:dyDescent="0.25">
      <c r="A74" s="81"/>
      <c r="B74" s="81"/>
      <c r="C74" s="82" t="s">
        <v>137</v>
      </c>
      <c r="D74" s="75"/>
      <c r="E74" s="239">
        <v>0</v>
      </c>
      <c r="F74" s="185">
        <v>0</v>
      </c>
      <c r="G74" s="185"/>
      <c r="H74" s="186"/>
      <c r="I74" s="186">
        <v>0</v>
      </c>
      <c r="J74" s="186"/>
      <c r="K74" s="186"/>
      <c r="L74" s="186"/>
      <c r="M74" s="186"/>
      <c r="N74" s="186">
        <v>0</v>
      </c>
      <c r="O74" s="186"/>
      <c r="P74" s="186"/>
      <c r="Q74" s="186"/>
      <c r="R74" s="186"/>
      <c r="S74" s="186"/>
      <c r="T74" s="186">
        <v>0</v>
      </c>
      <c r="U74" s="243"/>
      <c r="V74" s="259">
        <f t="shared" si="12"/>
        <v>0</v>
      </c>
    </row>
    <row r="75" spans="1:22" s="236" customFormat="1" ht="15.75" customHeight="1" x14ac:dyDescent="0.25">
      <c r="A75" s="238"/>
      <c r="B75" s="238"/>
      <c r="C75" s="82" t="s">
        <v>126</v>
      </c>
      <c r="D75" s="75"/>
      <c r="E75" s="239">
        <v>0</v>
      </c>
      <c r="F75" s="239"/>
      <c r="G75" s="239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>
        <v>1010000</v>
      </c>
      <c r="S75" s="237"/>
      <c r="T75" s="237"/>
      <c r="U75" s="243"/>
      <c r="V75" s="271">
        <f t="shared" si="12"/>
        <v>1010000</v>
      </c>
    </row>
    <row r="76" spans="1:22" ht="15.75" customHeight="1" x14ac:dyDescent="0.25">
      <c r="A76" s="81"/>
      <c r="B76" s="81"/>
      <c r="C76" s="82" t="s">
        <v>138</v>
      </c>
      <c r="D76" s="75"/>
      <c r="E76" s="185">
        <v>0</v>
      </c>
      <c r="F76" s="185">
        <v>0</v>
      </c>
      <c r="G76" s="185"/>
      <c r="H76" s="186">
        <v>0</v>
      </c>
      <c r="I76" s="186">
        <v>0</v>
      </c>
      <c r="J76" s="186"/>
      <c r="K76" s="186"/>
      <c r="L76" s="186"/>
      <c r="M76" s="186"/>
      <c r="N76" s="186">
        <v>0</v>
      </c>
      <c r="O76" s="186"/>
      <c r="P76" s="186"/>
      <c r="Q76" s="186"/>
      <c r="R76" s="186">
        <v>1750000</v>
      </c>
      <c r="S76" s="186">
        <v>0</v>
      </c>
      <c r="T76" s="186">
        <v>0</v>
      </c>
      <c r="U76" s="243"/>
      <c r="V76" s="259">
        <f t="shared" si="12"/>
        <v>1750000</v>
      </c>
    </row>
    <row r="77" spans="1:22" ht="15.75" customHeight="1" x14ac:dyDescent="0.25">
      <c r="A77" s="81"/>
      <c r="B77" s="81"/>
      <c r="C77" s="82" t="s">
        <v>125</v>
      </c>
      <c r="D77" s="75"/>
      <c r="E77" s="239">
        <v>0</v>
      </c>
      <c r="F77" s="185">
        <v>300000</v>
      </c>
      <c r="G77" s="185"/>
      <c r="H77" s="186"/>
      <c r="I77" s="186">
        <v>500000</v>
      </c>
      <c r="J77" s="186"/>
      <c r="K77" s="186"/>
      <c r="L77" s="186"/>
      <c r="M77" s="186"/>
      <c r="N77" s="186">
        <v>200000</v>
      </c>
      <c r="O77" s="186"/>
      <c r="P77" s="186"/>
      <c r="Q77" s="186"/>
      <c r="R77" s="186">
        <v>1500000</v>
      </c>
      <c r="S77" s="186">
        <v>0</v>
      </c>
      <c r="T77" s="186">
        <v>28353182</v>
      </c>
      <c r="U77" s="243">
        <v>425000</v>
      </c>
      <c r="V77" s="259">
        <f t="shared" si="12"/>
        <v>31278182</v>
      </c>
    </row>
    <row r="78" spans="1:22" ht="20.25" customHeight="1" x14ac:dyDescent="0.25">
      <c r="A78" s="360">
        <v>35</v>
      </c>
      <c r="B78" s="360"/>
      <c r="C78" s="74" t="s">
        <v>245</v>
      </c>
      <c r="D78" s="73" t="s">
        <v>246</v>
      </c>
      <c r="E78" s="185">
        <f>SUM(E57+E62+E63+E64+E65+E66+E72)</f>
        <v>1827700</v>
      </c>
      <c r="F78" s="186">
        <f>SUM(F57+F62+F63+F64+F65+F66+F72)</f>
        <v>447700</v>
      </c>
      <c r="G78" s="186"/>
      <c r="H78" s="186">
        <f>SUM(H57+H62+H63+H64+H65+H66+H72)</f>
        <v>26000</v>
      </c>
      <c r="I78" s="186">
        <f>SUM(I57+I62+I63+I64+I65+I66+I72)</f>
        <v>500000</v>
      </c>
      <c r="J78" s="186"/>
      <c r="K78" s="186"/>
      <c r="L78" s="186"/>
      <c r="M78" s="186"/>
      <c r="N78" s="186">
        <f>SUM(N57+N62+N63+N64+N65+N66+N72)</f>
        <v>1760000</v>
      </c>
      <c r="O78" s="186"/>
      <c r="P78" s="186"/>
      <c r="Q78" s="186"/>
      <c r="R78" s="186">
        <f>SUM(R57+R62+R63+R64+R65+R66+R72)</f>
        <v>8368600</v>
      </c>
      <c r="S78" s="186">
        <f>SUM(S57+S62+S63+S64+S65+S66+S72)</f>
        <v>65000</v>
      </c>
      <c r="T78" s="186">
        <f>SUM(T57+T62+T63+T64+T65+T66+T72)</f>
        <v>31320505</v>
      </c>
      <c r="U78" s="243">
        <f>SUM(U57+U62+U63+U64+U65+U66+U72)</f>
        <v>425000</v>
      </c>
      <c r="V78" s="259">
        <f t="shared" si="12"/>
        <v>44740505</v>
      </c>
    </row>
    <row r="79" spans="1:22" ht="15.75" customHeight="1" x14ac:dyDescent="0.25">
      <c r="A79" s="360">
        <v>36</v>
      </c>
      <c r="B79" s="360"/>
      <c r="C79" s="80" t="s">
        <v>247</v>
      </c>
      <c r="D79" s="73" t="s">
        <v>248</v>
      </c>
      <c r="E79" s="185">
        <v>0</v>
      </c>
      <c r="F79" s="186">
        <v>0</v>
      </c>
      <c r="G79" s="186"/>
      <c r="H79" s="186">
        <v>50000</v>
      </c>
      <c r="I79" s="186">
        <v>0</v>
      </c>
      <c r="J79" s="186"/>
      <c r="K79" s="186"/>
      <c r="L79" s="186"/>
      <c r="M79" s="186"/>
      <c r="N79" s="186">
        <v>0</v>
      </c>
      <c r="O79" s="186"/>
      <c r="P79" s="186"/>
      <c r="Q79" s="186"/>
      <c r="R79" s="186"/>
      <c r="S79" s="186">
        <v>0</v>
      </c>
      <c r="T79" s="186">
        <v>289560</v>
      </c>
      <c r="U79" s="243"/>
      <c r="V79" s="259">
        <f t="shared" si="12"/>
        <v>339560</v>
      </c>
    </row>
    <row r="80" spans="1:22" ht="15" customHeight="1" x14ac:dyDescent="0.25">
      <c r="A80" s="360">
        <v>37</v>
      </c>
      <c r="B80" s="360"/>
      <c r="C80" s="80" t="s">
        <v>249</v>
      </c>
      <c r="D80" s="73" t="s">
        <v>250</v>
      </c>
      <c r="E80" s="185">
        <v>0</v>
      </c>
      <c r="F80" s="186">
        <v>0</v>
      </c>
      <c r="G80" s="186"/>
      <c r="H80" s="186">
        <v>0</v>
      </c>
      <c r="I80" s="186">
        <v>0</v>
      </c>
      <c r="J80" s="186"/>
      <c r="K80" s="186"/>
      <c r="L80" s="186"/>
      <c r="M80" s="186"/>
      <c r="N80" s="186">
        <v>0</v>
      </c>
      <c r="O80" s="186"/>
      <c r="P80" s="186"/>
      <c r="Q80" s="186"/>
      <c r="R80" s="186">
        <v>0</v>
      </c>
      <c r="S80" s="186">
        <v>0</v>
      </c>
      <c r="T80" s="186">
        <v>0</v>
      </c>
      <c r="U80" s="243"/>
      <c r="V80" s="259">
        <f t="shared" si="12"/>
        <v>0</v>
      </c>
    </row>
    <row r="81" spans="1:22" ht="22.5" customHeight="1" x14ac:dyDescent="0.25">
      <c r="A81" s="360">
        <v>38</v>
      </c>
      <c r="B81" s="360"/>
      <c r="C81" s="74" t="s">
        <v>251</v>
      </c>
      <c r="D81" s="73" t="s">
        <v>252</v>
      </c>
      <c r="E81" s="185">
        <f>SUM(E79+E80)</f>
        <v>0</v>
      </c>
      <c r="F81" s="186">
        <f>SUM(F79:F80)</f>
        <v>0</v>
      </c>
      <c r="G81" s="186"/>
      <c r="H81" s="186">
        <f>SUM(H79:H80)</f>
        <v>50000</v>
      </c>
      <c r="I81" s="186">
        <f>SUM(I79:I80)</f>
        <v>0</v>
      </c>
      <c r="J81" s="186"/>
      <c r="K81" s="186"/>
      <c r="L81" s="186"/>
      <c r="M81" s="186"/>
      <c r="N81" s="186">
        <f>SUM(N79:N80)</f>
        <v>0</v>
      </c>
      <c r="O81" s="186"/>
      <c r="P81" s="186"/>
      <c r="Q81" s="186"/>
      <c r="R81" s="186">
        <f>SUM(R79:R80)</f>
        <v>0</v>
      </c>
      <c r="S81" s="186">
        <f>SUM(S79:S80)</f>
        <v>0</v>
      </c>
      <c r="T81" s="186">
        <f>SUM(T79:T80)</f>
        <v>289560</v>
      </c>
      <c r="U81" s="243"/>
      <c r="V81" s="259">
        <f t="shared" si="12"/>
        <v>339560</v>
      </c>
    </row>
    <row r="82" spans="1:22" ht="22.5" customHeight="1" x14ac:dyDescent="0.25">
      <c r="A82" s="360">
        <v>39</v>
      </c>
      <c r="B82" s="360"/>
      <c r="C82" s="80" t="s">
        <v>253</v>
      </c>
      <c r="D82" s="73" t="s">
        <v>254</v>
      </c>
      <c r="E82" s="185">
        <v>910000</v>
      </c>
      <c r="F82" s="186">
        <v>225000</v>
      </c>
      <c r="G82" s="186"/>
      <c r="H82" s="186">
        <v>40000</v>
      </c>
      <c r="I82" s="186">
        <v>605000</v>
      </c>
      <c r="J82" s="186"/>
      <c r="K82" s="186"/>
      <c r="L82" s="186"/>
      <c r="M82" s="186"/>
      <c r="N82" s="186">
        <v>650000</v>
      </c>
      <c r="O82" s="186"/>
      <c r="P82" s="186"/>
      <c r="Q82" s="186"/>
      <c r="R82" s="186">
        <v>1868500</v>
      </c>
      <c r="S82" s="186">
        <v>35000</v>
      </c>
      <c r="T82" s="186">
        <v>5924631</v>
      </c>
      <c r="U82" s="243">
        <v>6187138</v>
      </c>
      <c r="V82" s="259">
        <f t="shared" si="12"/>
        <v>16445269</v>
      </c>
    </row>
    <row r="83" spans="1:22" ht="15.75" customHeight="1" x14ac:dyDescent="0.25">
      <c r="A83" s="360">
        <v>40</v>
      </c>
      <c r="B83" s="360"/>
      <c r="C83" s="80" t="s">
        <v>255</v>
      </c>
      <c r="D83" s="73" t="s">
        <v>256</v>
      </c>
      <c r="E83" s="185">
        <v>0</v>
      </c>
      <c r="F83" s="186">
        <v>0</v>
      </c>
      <c r="G83" s="186"/>
      <c r="H83" s="186">
        <v>0</v>
      </c>
      <c r="I83" s="186">
        <v>0</v>
      </c>
      <c r="J83" s="186"/>
      <c r="K83" s="186"/>
      <c r="L83" s="186"/>
      <c r="M83" s="186"/>
      <c r="N83" s="186">
        <v>0</v>
      </c>
      <c r="O83" s="186"/>
      <c r="P83" s="186"/>
      <c r="Q83" s="186"/>
      <c r="R83" s="186">
        <v>0</v>
      </c>
      <c r="S83" s="186">
        <v>0</v>
      </c>
      <c r="T83" s="186">
        <v>0</v>
      </c>
      <c r="U83" s="243"/>
      <c r="V83" s="259">
        <f t="shared" si="12"/>
        <v>0</v>
      </c>
    </row>
    <row r="84" spans="1:22" ht="15.75" customHeight="1" x14ac:dyDescent="0.25">
      <c r="A84" s="360">
        <v>41</v>
      </c>
      <c r="B84" s="360"/>
      <c r="C84" s="80" t="s">
        <v>257</v>
      </c>
      <c r="D84" s="73" t="s">
        <v>258</v>
      </c>
      <c r="E84" s="185">
        <v>0</v>
      </c>
      <c r="F84" s="186">
        <v>0</v>
      </c>
      <c r="G84" s="186"/>
      <c r="H84" s="186">
        <v>0</v>
      </c>
      <c r="I84" s="186">
        <v>0</v>
      </c>
      <c r="J84" s="186"/>
      <c r="K84" s="186"/>
      <c r="L84" s="186"/>
      <c r="M84" s="186"/>
      <c r="N84" s="186">
        <v>0</v>
      </c>
      <c r="O84" s="186"/>
      <c r="P84" s="186"/>
      <c r="Q84" s="186"/>
      <c r="R84" s="186">
        <v>0</v>
      </c>
      <c r="S84" s="186">
        <v>0</v>
      </c>
      <c r="T84" s="186">
        <v>0</v>
      </c>
      <c r="U84" s="243"/>
      <c r="V84" s="259">
        <f t="shared" si="12"/>
        <v>0</v>
      </c>
    </row>
    <row r="85" spans="1:22" ht="15.75" customHeight="1" x14ac:dyDescent="0.25">
      <c r="A85" s="360">
        <v>42</v>
      </c>
      <c r="B85" s="360"/>
      <c r="C85" s="80" t="s">
        <v>259</v>
      </c>
      <c r="D85" s="73" t="s">
        <v>260</v>
      </c>
      <c r="E85" s="185">
        <v>0</v>
      </c>
      <c r="F85" s="186">
        <v>0</v>
      </c>
      <c r="G85" s="186"/>
      <c r="H85" s="186">
        <v>0</v>
      </c>
      <c r="I85" s="186">
        <v>0</v>
      </c>
      <c r="J85" s="186"/>
      <c r="K85" s="186"/>
      <c r="L85" s="186"/>
      <c r="M85" s="186"/>
      <c r="N85" s="186">
        <v>0</v>
      </c>
      <c r="O85" s="186"/>
      <c r="P85" s="186"/>
      <c r="Q85" s="186"/>
      <c r="R85" s="186">
        <v>0</v>
      </c>
      <c r="S85" s="186">
        <v>0</v>
      </c>
      <c r="T85" s="186">
        <v>0</v>
      </c>
      <c r="U85" s="243"/>
      <c r="V85" s="259">
        <f t="shared" si="12"/>
        <v>0</v>
      </c>
    </row>
    <row r="86" spans="1:22" ht="16.5" customHeight="1" x14ac:dyDescent="0.25">
      <c r="A86" s="360">
        <v>43</v>
      </c>
      <c r="B86" s="360"/>
      <c r="C86" s="74" t="s">
        <v>261</v>
      </c>
      <c r="D86" s="73" t="s">
        <v>262</v>
      </c>
      <c r="E86" s="185">
        <v>0</v>
      </c>
      <c r="F86" s="186">
        <v>0</v>
      </c>
      <c r="G86" s="186"/>
      <c r="H86" s="186">
        <v>0</v>
      </c>
      <c r="I86" s="186">
        <v>0</v>
      </c>
      <c r="J86" s="186"/>
      <c r="K86" s="186"/>
      <c r="L86" s="186"/>
      <c r="M86" s="186"/>
      <c r="N86" s="186">
        <v>0</v>
      </c>
      <c r="O86" s="186"/>
      <c r="P86" s="186"/>
      <c r="Q86" s="186"/>
      <c r="R86" s="186">
        <f>SUM(R87:R92)</f>
        <v>600000</v>
      </c>
      <c r="S86" s="186">
        <v>0</v>
      </c>
      <c r="T86" s="186">
        <v>0</v>
      </c>
      <c r="U86" s="243">
        <f>SUM(U87:U92)</f>
        <v>0</v>
      </c>
      <c r="V86" s="259">
        <f t="shared" si="12"/>
        <v>600000</v>
      </c>
    </row>
    <row r="87" spans="1:22" ht="15.75" customHeight="1" x14ac:dyDescent="0.25">
      <c r="A87" s="81"/>
      <c r="B87" s="81"/>
      <c r="C87" s="82" t="s">
        <v>127</v>
      </c>
      <c r="D87" s="75"/>
      <c r="E87" s="185">
        <v>0</v>
      </c>
      <c r="F87" s="185">
        <v>0</v>
      </c>
      <c r="G87" s="185"/>
      <c r="H87" s="186">
        <v>0</v>
      </c>
      <c r="I87" s="186">
        <v>0</v>
      </c>
      <c r="J87" s="186"/>
      <c r="K87" s="186"/>
      <c r="L87" s="186"/>
      <c r="M87" s="186"/>
      <c r="N87" s="186">
        <v>0</v>
      </c>
      <c r="O87" s="186"/>
      <c r="P87" s="186"/>
      <c r="Q87" s="186"/>
      <c r="R87" s="186"/>
      <c r="S87" s="186">
        <v>0</v>
      </c>
      <c r="T87" s="186">
        <v>0</v>
      </c>
      <c r="U87" s="243"/>
      <c r="V87" s="259">
        <f t="shared" si="12"/>
        <v>0</v>
      </c>
    </row>
    <row r="88" spans="1:22" ht="15.75" customHeight="1" x14ac:dyDescent="0.25">
      <c r="A88" s="81"/>
      <c r="B88" s="81"/>
      <c r="C88" s="82" t="s">
        <v>263</v>
      </c>
      <c r="D88" s="75"/>
      <c r="E88" s="185">
        <v>0</v>
      </c>
      <c r="F88" s="185">
        <v>0</v>
      </c>
      <c r="G88" s="185"/>
      <c r="H88" s="186">
        <v>0</v>
      </c>
      <c r="I88" s="186">
        <v>0</v>
      </c>
      <c r="J88" s="186"/>
      <c r="K88" s="186"/>
      <c r="L88" s="186"/>
      <c r="M88" s="186"/>
      <c r="N88" s="186">
        <v>0</v>
      </c>
      <c r="O88" s="186"/>
      <c r="P88" s="186"/>
      <c r="Q88" s="186"/>
      <c r="R88" s="186">
        <v>0</v>
      </c>
      <c r="S88" s="186">
        <v>0</v>
      </c>
      <c r="T88" s="186">
        <v>0</v>
      </c>
      <c r="U88" s="243"/>
      <c r="V88" s="259">
        <f t="shared" si="12"/>
        <v>0</v>
      </c>
    </row>
    <row r="89" spans="1:22" ht="15.75" customHeight="1" x14ac:dyDescent="0.25">
      <c r="A89" s="81"/>
      <c r="B89" s="81"/>
      <c r="C89" s="82" t="s">
        <v>364</v>
      </c>
      <c r="D89" s="75"/>
      <c r="E89" s="185">
        <v>0</v>
      </c>
      <c r="F89" s="185">
        <v>0</v>
      </c>
      <c r="G89" s="185"/>
      <c r="H89" s="185">
        <v>0</v>
      </c>
      <c r="I89" s="185">
        <v>0</v>
      </c>
      <c r="J89" s="185"/>
      <c r="K89" s="185"/>
      <c r="L89" s="185"/>
      <c r="M89" s="185"/>
      <c r="N89" s="185">
        <v>0</v>
      </c>
      <c r="O89" s="185"/>
      <c r="P89" s="185"/>
      <c r="Q89" s="185"/>
      <c r="R89" s="185">
        <v>0</v>
      </c>
      <c r="S89" s="185">
        <v>0</v>
      </c>
      <c r="T89" s="185">
        <v>0</v>
      </c>
      <c r="U89" s="244"/>
      <c r="V89" s="259">
        <f t="shared" si="12"/>
        <v>0</v>
      </c>
    </row>
    <row r="90" spans="1:22" ht="15.75" customHeight="1" x14ac:dyDescent="0.25">
      <c r="A90" s="81"/>
      <c r="B90" s="81"/>
      <c r="C90" s="82" t="s">
        <v>264</v>
      </c>
      <c r="D90" s="75"/>
      <c r="E90" s="185">
        <v>0</v>
      </c>
      <c r="F90" s="185">
        <v>0</v>
      </c>
      <c r="G90" s="185"/>
      <c r="H90" s="186">
        <v>0</v>
      </c>
      <c r="I90" s="186">
        <v>0</v>
      </c>
      <c r="J90" s="186"/>
      <c r="K90" s="186"/>
      <c r="L90" s="186"/>
      <c r="M90" s="186"/>
      <c r="N90" s="186">
        <v>0</v>
      </c>
      <c r="O90" s="186"/>
      <c r="P90" s="186"/>
      <c r="Q90" s="186"/>
      <c r="R90" s="186">
        <v>0</v>
      </c>
      <c r="S90" s="186">
        <v>0</v>
      </c>
      <c r="T90" s="186">
        <v>0</v>
      </c>
      <c r="U90" s="243"/>
      <c r="V90" s="259">
        <f t="shared" si="12"/>
        <v>0</v>
      </c>
    </row>
    <row r="91" spans="1:22" ht="15.75" customHeight="1" x14ac:dyDescent="0.25">
      <c r="A91" s="81"/>
      <c r="B91" s="81"/>
      <c r="C91" s="82" t="s">
        <v>265</v>
      </c>
      <c r="D91" s="75"/>
      <c r="E91" s="185">
        <v>0</v>
      </c>
      <c r="F91" s="185">
        <v>0</v>
      </c>
      <c r="G91" s="185"/>
      <c r="H91" s="186">
        <v>0</v>
      </c>
      <c r="I91" s="186">
        <v>0</v>
      </c>
      <c r="J91" s="186"/>
      <c r="K91" s="186"/>
      <c r="L91" s="186"/>
      <c r="M91" s="186"/>
      <c r="N91" s="186">
        <v>0</v>
      </c>
      <c r="O91" s="186"/>
      <c r="P91" s="186"/>
      <c r="Q91" s="186"/>
      <c r="R91" s="186">
        <v>0</v>
      </c>
      <c r="S91" s="186">
        <v>0</v>
      </c>
      <c r="T91" s="186">
        <v>0</v>
      </c>
      <c r="U91" s="243"/>
      <c r="V91" s="259">
        <f t="shared" si="12"/>
        <v>0</v>
      </c>
    </row>
    <row r="92" spans="1:22" ht="15.75" customHeight="1" x14ac:dyDescent="0.25">
      <c r="A92" s="81"/>
      <c r="B92" s="81"/>
      <c r="C92" s="82" t="s">
        <v>375</v>
      </c>
      <c r="D92" s="75"/>
      <c r="E92" s="185">
        <v>0</v>
      </c>
      <c r="F92" s="185">
        <v>0</v>
      </c>
      <c r="G92" s="185"/>
      <c r="H92" s="186">
        <v>0</v>
      </c>
      <c r="I92" s="186">
        <v>0</v>
      </c>
      <c r="J92" s="186"/>
      <c r="K92" s="186"/>
      <c r="L92" s="186"/>
      <c r="M92" s="186"/>
      <c r="N92" s="186">
        <v>0</v>
      </c>
      <c r="O92" s="186"/>
      <c r="P92" s="186"/>
      <c r="Q92" s="186"/>
      <c r="R92" s="186">
        <v>600000</v>
      </c>
      <c r="S92" s="186">
        <v>0</v>
      </c>
      <c r="T92" s="186">
        <v>0</v>
      </c>
      <c r="U92" s="243"/>
      <c r="V92" s="259">
        <f t="shared" si="12"/>
        <v>600000</v>
      </c>
    </row>
    <row r="93" spans="1:22" ht="22.5" x14ac:dyDescent="0.25">
      <c r="A93" s="360">
        <v>44</v>
      </c>
      <c r="B93" s="360"/>
      <c r="C93" s="74" t="s">
        <v>266</v>
      </c>
      <c r="D93" s="73" t="s">
        <v>267</v>
      </c>
      <c r="E93" s="185">
        <f>SUM(E82:E92)</f>
        <v>910000</v>
      </c>
      <c r="F93" s="186">
        <f>SUM(F82:F86)</f>
        <v>225000</v>
      </c>
      <c r="G93" s="186"/>
      <c r="H93" s="186">
        <v>400000</v>
      </c>
      <c r="I93" s="186">
        <f>SUM(I82:I92)</f>
        <v>605000</v>
      </c>
      <c r="J93" s="186"/>
      <c r="K93" s="186"/>
      <c r="L93" s="186"/>
      <c r="M93" s="186"/>
      <c r="N93" s="186">
        <f>SUM(N82:N86)</f>
        <v>650000</v>
      </c>
      <c r="O93" s="186"/>
      <c r="P93" s="186"/>
      <c r="Q93" s="186"/>
      <c r="R93" s="186">
        <f>SUM(R82:R86)</f>
        <v>2468500</v>
      </c>
      <c r="S93" s="186">
        <f>SUM(S82:S86)</f>
        <v>35000</v>
      </c>
      <c r="T93" s="243">
        <f t="shared" ref="T93:U93" si="13">SUM(T82:T86)</f>
        <v>5924631</v>
      </c>
      <c r="U93" s="243">
        <f t="shared" si="13"/>
        <v>6187138</v>
      </c>
      <c r="V93" s="259">
        <f>SUM(V82:V86)</f>
        <v>17045269</v>
      </c>
    </row>
    <row r="94" spans="1:22" ht="20.25" customHeight="1" x14ac:dyDescent="0.25">
      <c r="A94" s="360">
        <v>45</v>
      </c>
      <c r="B94" s="360"/>
      <c r="C94" s="74" t="s">
        <v>268</v>
      </c>
      <c r="D94" s="73" t="s">
        <v>269</v>
      </c>
      <c r="E94" s="185">
        <f>SUM(E48+E56+E78+E81+E93)</f>
        <v>4657700</v>
      </c>
      <c r="F94" s="185">
        <f>F48+F56+F78+F81+F93</f>
        <v>1452700</v>
      </c>
      <c r="G94" s="185">
        <f>SUM(G48+G56+G78+H93)</f>
        <v>400000</v>
      </c>
      <c r="H94" s="185">
        <f>SUM(H48+H56+H78+H81+H93)</f>
        <v>606000</v>
      </c>
      <c r="I94" s="186">
        <f>SUM(I48+I56+I78+I81+I93)</f>
        <v>1950000</v>
      </c>
      <c r="J94" s="186"/>
      <c r="K94" s="186"/>
      <c r="L94" s="186"/>
      <c r="M94" s="186"/>
      <c r="N94" s="186">
        <f>SUM(N48+N56+N78+N81+N93)</f>
        <v>2410000</v>
      </c>
      <c r="O94" s="186"/>
      <c r="P94" s="186"/>
      <c r="Q94" s="186"/>
      <c r="R94" s="186">
        <f>SUM(R48+R56+R78+R81+R93)</f>
        <v>13642100</v>
      </c>
      <c r="S94" s="186">
        <f>SUM(S48+S56+S78+S81+S93)</f>
        <v>170000</v>
      </c>
      <c r="T94" s="243">
        <f t="shared" ref="T94" si="14">SUM(T48+T56+T78+T81+T93)</f>
        <v>49565473</v>
      </c>
      <c r="U94" s="243">
        <f>SUM(U48+U56+U78+U81+U93)</f>
        <v>26777468</v>
      </c>
      <c r="V94" s="259">
        <f>SUM(V48+V56+V78+V81+V93)</f>
        <v>100871441</v>
      </c>
    </row>
    <row r="95" spans="1:22" ht="15.75" customHeight="1" x14ac:dyDescent="0.25">
      <c r="A95" s="360">
        <v>46</v>
      </c>
      <c r="B95" s="360"/>
      <c r="C95" s="83" t="s">
        <v>270</v>
      </c>
      <c r="D95" s="73" t="s">
        <v>271</v>
      </c>
      <c r="E95" s="185">
        <v>0</v>
      </c>
      <c r="F95" s="186">
        <v>0</v>
      </c>
      <c r="G95" s="186"/>
      <c r="H95" s="186">
        <v>0</v>
      </c>
      <c r="I95" s="186">
        <v>0</v>
      </c>
      <c r="J95" s="186"/>
      <c r="K95" s="186"/>
      <c r="L95" s="186"/>
      <c r="M95" s="186"/>
      <c r="N95" s="186">
        <v>0</v>
      </c>
      <c r="O95" s="186"/>
      <c r="P95" s="186"/>
      <c r="Q95" s="186"/>
      <c r="R95" s="186">
        <v>0</v>
      </c>
      <c r="S95" s="186">
        <v>0</v>
      </c>
      <c r="T95" s="186">
        <v>0</v>
      </c>
      <c r="U95" s="243"/>
      <c r="V95" s="259">
        <f t="shared" ref="V95:V126" si="15">SUM(E95:U95)</f>
        <v>0</v>
      </c>
    </row>
    <row r="96" spans="1:22" ht="15" customHeight="1" x14ac:dyDescent="0.25">
      <c r="A96" s="360">
        <v>47</v>
      </c>
      <c r="B96" s="360"/>
      <c r="C96" s="77" t="s">
        <v>272</v>
      </c>
      <c r="D96" s="73" t="s">
        <v>273</v>
      </c>
      <c r="E96" s="185">
        <v>0</v>
      </c>
      <c r="F96" s="186">
        <v>0</v>
      </c>
      <c r="G96" s="186"/>
      <c r="H96" s="186">
        <v>0</v>
      </c>
      <c r="I96" s="186">
        <v>0</v>
      </c>
      <c r="J96" s="186"/>
      <c r="K96" s="186"/>
      <c r="L96" s="186"/>
      <c r="M96" s="186"/>
      <c r="N96" s="186">
        <v>0</v>
      </c>
      <c r="O96" s="186"/>
      <c r="P96" s="186"/>
      <c r="Q96" s="186"/>
      <c r="R96" s="186">
        <v>0</v>
      </c>
      <c r="S96" s="186">
        <v>0</v>
      </c>
      <c r="T96" s="186"/>
      <c r="U96" s="243"/>
      <c r="V96" s="259">
        <f t="shared" si="15"/>
        <v>0</v>
      </c>
    </row>
    <row r="97" spans="1:22" ht="28.5" customHeight="1" x14ac:dyDescent="0.25">
      <c r="A97" s="81"/>
      <c r="B97" s="81"/>
      <c r="C97" s="82" t="s">
        <v>274</v>
      </c>
      <c r="D97" s="75"/>
      <c r="E97" s="185">
        <v>0</v>
      </c>
      <c r="F97" s="185">
        <v>0</v>
      </c>
      <c r="G97" s="185"/>
      <c r="H97" s="186">
        <v>0</v>
      </c>
      <c r="I97" s="186">
        <v>0</v>
      </c>
      <c r="J97" s="186"/>
      <c r="K97" s="186"/>
      <c r="L97" s="186"/>
      <c r="M97" s="186"/>
      <c r="N97" s="186">
        <v>0</v>
      </c>
      <c r="O97" s="186"/>
      <c r="P97" s="186"/>
      <c r="Q97" s="186"/>
      <c r="R97" s="186">
        <v>0</v>
      </c>
      <c r="S97" s="186">
        <v>0</v>
      </c>
      <c r="T97" s="186">
        <v>0</v>
      </c>
      <c r="U97" s="243"/>
      <c r="V97" s="259">
        <f t="shared" si="15"/>
        <v>0</v>
      </c>
    </row>
    <row r="98" spans="1:22" ht="15.75" customHeight="1" x14ac:dyDescent="0.25">
      <c r="A98" s="81"/>
      <c r="B98" s="81"/>
      <c r="C98" s="82"/>
      <c r="D98" s="75"/>
      <c r="E98" s="185">
        <v>0</v>
      </c>
      <c r="F98" s="185">
        <v>0</v>
      </c>
      <c r="G98" s="185"/>
      <c r="H98" s="186">
        <v>0</v>
      </c>
      <c r="I98" s="186">
        <v>0</v>
      </c>
      <c r="J98" s="186"/>
      <c r="K98" s="186"/>
      <c r="L98" s="186"/>
      <c r="M98" s="186"/>
      <c r="N98" s="186">
        <v>0</v>
      </c>
      <c r="O98" s="186"/>
      <c r="P98" s="186"/>
      <c r="Q98" s="186"/>
      <c r="R98" s="186">
        <v>0</v>
      </c>
      <c r="S98" s="186">
        <v>0</v>
      </c>
      <c r="T98" s="186">
        <v>0</v>
      </c>
      <c r="U98" s="243"/>
      <c r="V98" s="259">
        <f t="shared" si="15"/>
        <v>0</v>
      </c>
    </row>
    <row r="99" spans="1:22" ht="15.75" customHeight="1" x14ac:dyDescent="0.25">
      <c r="A99" s="360">
        <v>48</v>
      </c>
      <c r="B99" s="360"/>
      <c r="C99" s="78" t="s">
        <v>275</v>
      </c>
      <c r="D99" s="73" t="s">
        <v>276</v>
      </c>
      <c r="E99" s="185">
        <v>0</v>
      </c>
      <c r="F99" s="186">
        <v>0</v>
      </c>
      <c r="G99" s="186"/>
      <c r="H99" s="186">
        <v>0</v>
      </c>
      <c r="I99" s="186">
        <v>0</v>
      </c>
      <c r="J99" s="186"/>
      <c r="K99" s="186"/>
      <c r="L99" s="186"/>
      <c r="M99" s="186"/>
      <c r="N99" s="186">
        <v>0</v>
      </c>
      <c r="O99" s="186"/>
      <c r="P99" s="186"/>
      <c r="Q99" s="186"/>
      <c r="R99" s="186">
        <v>0</v>
      </c>
      <c r="S99" s="186">
        <v>0</v>
      </c>
      <c r="T99" s="186">
        <v>0</v>
      </c>
      <c r="U99" s="243"/>
      <c r="V99" s="259">
        <f t="shared" si="15"/>
        <v>0</v>
      </c>
    </row>
    <row r="100" spans="1:22" ht="27" customHeight="1" x14ac:dyDescent="0.25">
      <c r="A100" s="360">
        <v>49</v>
      </c>
      <c r="B100" s="360"/>
      <c r="C100" s="78" t="s">
        <v>277</v>
      </c>
      <c r="D100" s="73" t="s">
        <v>278</v>
      </c>
      <c r="E100" s="185">
        <v>0</v>
      </c>
      <c r="F100" s="186">
        <v>0</v>
      </c>
      <c r="G100" s="186"/>
      <c r="H100" s="186">
        <v>0</v>
      </c>
      <c r="I100" s="186">
        <v>0</v>
      </c>
      <c r="J100" s="186"/>
      <c r="K100" s="186"/>
      <c r="L100" s="186"/>
      <c r="M100" s="186"/>
      <c r="N100" s="186">
        <v>0</v>
      </c>
      <c r="O100" s="186"/>
      <c r="P100" s="186"/>
      <c r="Q100" s="186"/>
      <c r="R100" s="186">
        <v>0</v>
      </c>
      <c r="S100" s="186">
        <v>0</v>
      </c>
      <c r="T100" s="186"/>
      <c r="U100" s="243"/>
      <c r="V100" s="259">
        <f t="shared" si="15"/>
        <v>0</v>
      </c>
    </row>
    <row r="101" spans="1:22" ht="15.75" customHeight="1" x14ac:dyDescent="0.25">
      <c r="A101" s="81"/>
      <c r="B101" s="81"/>
      <c r="C101" s="82" t="s">
        <v>279</v>
      </c>
      <c r="D101" s="75"/>
      <c r="E101" s="185">
        <v>0</v>
      </c>
      <c r="F101" s="185">
        <v>0</v>
      </c>
      <c r="G101" s="185"/>
      <c r="H101" s="186">
        <v>0</v>
      </c>
      <c r="I101" s="186">
        <v>0</v>
      </c>
      <c r="J101" s="186"/>
      <c r="K101" s="186"/>
      <c r="L101" s="186"/>
      <c r="M101" s="186"/>
      <c r="N101" s="186">
        <v>0</v>
      </c>
      <c r="O101" s="186"/>
      <c r="P101" s="186"/>
      <c r="Q101" s="186"/>
      <c r="R101" s="186">
        <v>0</v>
      </c>
      <c r="S101" s="186">
        <v>0</v>
      </c>
      <c r="T101" s="186">
        <v>0</v>
      </c>
      <c r="U101" s="243"/>
      <c r="V101" s="259">
        <f t="shared" si="15"/>
        <v>0</v>
      </c>
    </row>
    <row r="102" spans="1:22" ht="22.5" x14ac:dyDescent="0.25">
      <c r="A102" s="360">
        <v>50</v>
      </c>
      <c r="B102" s="360"/>
      <c r="C102" s="78" t="s">
        <v>280</v>
      </c>
      <c r="D102" s="73" t="s">
        <v>281</v>
      </c>
      <c r="E102" s="185">
        <v>0</v>
      </c>
      <c r="F102" s="186">
        <v>0</v>
      </c>
      <c r="G102" s="186"/>
      <c r="H102" s="186">
        <v>0</v>
      </c>
      <c r="I102" s="186">
        <v>0</v>
      </c>
      <c r="J102" s="186"/>
      <c r="K102" s="186"/>
      <c r="L102" s="186"/>
      <c r="M102" s="186"/>
      <c r="N102" s="186">
        <v>0</v>
      </c>
      <c r="O102" s="186"/>
      <c r="P102" s="186"/>
      <c r="Q102" s="186"/>
      <c r="R102" s="186">
        <v>0</v>
      </c>
      <c r="S102" s="186">
        <v>0</v>
      </c>
      <c r="T102" s="186">
        <v>0</v>
      </c>
      <c r="U102" s="243"/>
      <c r="V102" s="259">
        <f t="shared" si="15"/>
        <v>0</v>
      </c>
    </row>
    <row r="103" spans="1:22" ht="15.75" customHeight="1" x14ac:dyDescent="0.25">
      <c r="A103" s="81"/>
      <c r="B103" s="81"/>
      <c r="C103" s="82" t="s">
        <v>282</v>
      </c>
      <c r="D103" s="75"/>
      <c r="E103" s="185">
        <v>0</v>
      </c>
      <c r="F103" s="185">
        <v>0</v>
      </c>
      <c r="G103" s="185"/>
      <c r="H103" s="186">
        <v>0</v>
      </c>
      <c r="I103" s="186">
        <v>0</v>
      </c>
      <c r="J103" s="186"/>
      <c r="K103" s="186"/>
      <c r="L103" s="186"/>
      <c r="M103" s="186"/>
      <c r="N103" s="186">
        <v>0</v>
      </c>
      <c r="O103" s="186"/>
      <c r="P103" s="186"/>
      <c r="Q103" s="186"/>
      <c r="R103" s="186">
        <v>0</v>
      </c>
      <c r="S103" s="186">
        <v>0</v>
      </c>
      <c r="T103" s="186">
        <v>0</v>
      </c>
      <c r="U103" s="243"/>
      <c r="V103" s="259">
        <f t="shared" si="15"/>
        <v>0</v>
      </c>
    </row>
    <row r="104" spans="1:22" ht="15.75" customHeight="1" x14ac:dyDescent="0.25">
      <c r="A104" s="360">
        <v>51</v>
      </c>
      <c r="B104" s="360"/>
      <c r="C104" s="77" t="s">
        <v>283</v>
      </c>
      <c r="D104" s="73" t="s">
        <v>284</v>
      </c>
      <c r="E104" s="185">
        <v>0</v>
      </c>
      <c r="F104" s="186">
        <v>0</v>
      </c>
      <c r="G104" s="186"/>
      <c r="H104" s="186">
        <v>0</v>
      </c>
      <c r="I104" s="186">
        <v>0</v>
      </c>
      <c r="J104" s="186"/>
      <c r="K104" s="186"/>
      <c r="L104" s="186"/>
      <c r="M104" s="186"/>
      <c r="N104" s="186">
        <v>0</v>
      </c>
      <c r="O104" s="186"/>
      <c r="P104" s="186"/>
      <c r="Q104" s="186"/>
      <c r="R104" s="186">
        <v>0</v>
      </c>
      <c r="S104" s="186">
        <v>0</v>
      </c>
      <c r="T104" s="186"/>
      <c r="U104" s="243"/>
      <c r="V104" s="259">
        <f t="shared" si="15"/>
        <v>0</v>
      </c>
    </row>
    <row r="105" spans="1:22" ht="15.75" customHeight="1" x14ac:dyDescent="0.25">
      <c r="A105" s="81"/>
      <c r="B105" s="81"/>
      <c r="C105" s="82" t="s">
        <v>285</v>
      </c>
      <c r="D105" s="75"/>
      <c r="E105" s="185">
        <v>0</v>
      </c>
      <c r="F105" s="185">
        <v>0</v>
      </c>
      <c r="G105" s="185"/>
      <c r="H105" s="186">
        <v>0</v>
      </c>
      <c r="I105" s="186">
        <v>0</v>
      </c>
      <c r="J105" s="186"/>
      <c r="K105" s="186"/>
      <c r="L105" s="186"/>
      <c r="M105" s="186"/>
      <c r="N105" s="186">
        <v>0</v>
      </c>
      <c r="O105" s="186"/>
      <c r="P105" s="186"/>
      <c r="Q105" s="186"/>
      <c r="R105" s="186">
        <v>0</v>
      </c>
      <c r="S105" s="186">
        <v>0</v>
      </c>
      <c r="T105" s="186">
        <v>0</v>
      </c>
      <c r="U105" s="243"/>
      <c r="V105" s="259">
        <f t="shared" si="15"/>
        <v>0</v>
      </c>
    </row>
    <row r="106" spans="1:22" ht="15.75" customHeight="1" x14ac:dyDescent="0.25">
      <c r="A106" s="360">
        <v>52</v>
      </c>
      <c r="B106" s="360"/>
      <c r="C106" s="77" t="s">
        <v>286</v>
      </c>
      <c r="D106" s="73" t="s">
        <v>287</v>
      </c>
      <c r="E106" s="185">
        <v>0</v>
      </c>
      <c r="F106" s="186">
        <v>0</v>
      </c>
      <c r="G106" s="186"/>
      <c r="H106" s="186">
        <v>0</v>
      </c>
      <c r="I106" s="186">
        <v>0</v>
      </c>
      <c r="J106" s="186"/>
      <c r="K106" s="186"/>
      <c r="L106" s="186"/>
      <c r="M106" s="186"/>
      <c r="N106" s="186">
        <v>0</v>
      </c>
      <c r="O106" s="186"/>
      <c r="P106" s="186"/>
      <c r="Q106" s="186"/>
      <c r="R106" s="186">
        <v>0</v>
      </c>
      <c r="S106" s="186">
        <v>0</v>
      </c>
      <c r="T106" s="186"/>
      <c r="U106" s="243"/>
      <c r="V106" s="259">
        <f t="shared" si="15"/>
        <v>0</v>
      </c>
    </row>
    <row r="107" spans="1:22" ht="15.75" customHeight="1" x14ac:dyDescent="0.25">
      <c r="A107" s="81"/>
      <c r="B107" s="81"/>
      <c r="C107" s="82" t="s">
        <v>376</v>
      </c>
      <c r="D107" s="75"/>
      <c r="E107" s="185">
        <v>0</v>
      </c>
      <c r="F107" s="185">
        <v>0</v>
      </c>
      <c r="G107" s="185"/>
      <c r="H107" s="186">
        <v>0</v>
      </c>
      <c r="I107" s="186">
        <v>0</v>
      </c>
      <c r="J107" s="186"/>
      <c r="K107" s="186"/>
      <c r="L107" s="186"/>
      <c r="M107" s="186"/>
      <c r="N107" s="186">
        <v>0</v>
      </c>
      <c r="O107" s="186"/>
      <c r="P107" s="186"/>
      <c r="Q107" s="186"/>
      <c r="R107" s="186">
        <v>0</v>
      </c>
      <c r="S107" s="186">
        <v>0</v>
      </c>
      <c r="T107" s="186">
        <v>0</v>
      </c>
      <c r="U107" s="243"/>
      <c r="V107" s="259">
        <f t="shared" si="15"/>
        <v>0</v>
      </c>
    </row>
    <row r="108" spans="1:22" ht="15.75" customHeight="1" x14ac:dyDescent="0.25">
      <c r="A108" s="81"/>
      <c r="B108" s="81"/>
      <c r="C108" s="82" t="s">
        <v>377</v>
      </c>
      <c r="D108" s="75"/>
      <c r="E108" s="185">
        <v>0</v>
      </c>
      <c r="F108" s="185">
        <v>0</v>
      </c>
      <c r="G108" s="185"/>
      <c r="H108" s="186">
        <v>0</v>
      </c>
      <c r="I108" s="186">
        <v>0</v>
      </c>
      <c r="J108" s="186"/>
      <c r="K108" s="186"/>
      <c r="L108" s="186"/>
      <c r="M108" s="186"/>
      <c r="N108" s="186">
        <v>0</v>
      </c>
      <c r="O108" s="186"/>
      <c r="P108" s="186"/>
      <c r="Q108" s="186"/>
      <c r="R108" s="186">
        <v>0</v>
      </c>
      <c r="S108" s="186">
        <v>0</v>
      </c>
      <c r="T108" s="186">
        <v>0</v>
      </c>
      <c r="U108" s="243"/>
      <c r="V108" s="259">
        <f t="shared" si="15"/>
        <v>0</v>
      </c>
    </row>
    <row r="109" spans="1:22" ht="15.75" customHeight="1" x14ac:dyDescent="0.25">
      <c r="A109" s="81"/>
      <c r="B109" s="81"/>
      <c r="C109" s="82" t="s">
        <v>378</v>
      </c>
      <c r="D109" s="75"/>
      <c r="E109" s="185">
        <v>0</v>
      </c>
      <c r="F109" s="185">
        <v>0</v>
      </c>
      <c r="G109" s="185"/>
      <c r="H109" s="186">
        <v>0</v>
      </c>
      <c r="I109" s="186">
        <v>0</v>
      </c>
      <c r="J109" s="186"/>
      <c r="K109" s="186"/>
      <c r="L109" s="186"/>
      <c r="M109" s="186"/>
      <c r="N109" s="186">
        <v>0</v>
      </c>
      <c r="O109" s="186"/>
      <c r="P109" s="186"/>
      <c r="Q109" s="186"/>
      <c r="R109" s="186">
        <v>0</v>
      </c>
      <c r="S109" s="186">
        <v>0</v>
      </c>
      <c r="T109" s="186">
        <v>0</v>
      </c>
      <c r="U109" s="243"/>
      <c r="V109" s="259">
        <f t="shared" si="15"/>
        <v>0</v>
      </c>
    </row>
    <row r="110" spans="1:22" ht="22.5" customHeight="1" x14ac:dyDescent="0.25">
      <c r="A110" s="360">
        <v>53</v>
      </c>
      <c r="B110" s="360"/>
      <c r="C110" s="77" t="s">
        <v>288</v>
      </c>
      <c r="D110" s="73" t="s">
        <v>289</v>
      </c>
      <c r="E110" s="185">
        <v>0</v>
      </c>
      <c r="F110" s="186">
        <v>0</v>
      </c>
      <c r="G110" s="186"/>
      <c r="H110" s="186">
        <v>0</v>
      </c>
      <c r="I110" s="186">
        <v>0</v>
      </c>
      <c r="J110" s="186"/>
      <c r="K110" s="186"/>
      <c r="L110" s="186"/>
      <c r="M110" s="186"/>
      <c r="N110" s="186">
        <v>0</v>
      </c>
      <c r="O110" s="186"/>
      <c r="P110" s="186"/>
      <c r="Q110" s="186"/>
      <c r="R110" s="186">
        <v>0</v>
      </c>
      <c r="S110" s="186">
        <v>0</v>
      </c>
      <c r="T110" s="186">
        <f>SUM(T111:T119)</f>
        <v>21511000</v>
      </c>
      <c r="U110" s="243"/>
      <c r="V110" s="259">
        <f t="shared" si="15"/>
        <v>21511000</v>
      </c>
    </row>
    <row r="111" spans="1:22" ht="15.75" customHeight="1" x14ac:dyDescent="0.25">
      <c r="A111" s="81"/>
      <c r="B111" s="81"/>
      <c r="C111" s="82" t="s">
        <v>665</v>
      </c>
      <c r="D111" s="75"/>
      <c r="E111" s="185">
        <v>0</v>
      </c>
      <c r="F111" s="185">
        <v>0</v>
      </c>
      <c r="G111" s="185"/>
      <c r="H111" s="186">
        <v>0</v>
      </c>
      <c r="I111" s="186">
        <v>0</v>
      </c>
      <c r="J111" s="186"/>
      <c r="K111" s="186"/>
      <c r="L111" s="186"/>
      <c r="M111" s="186"/>
      <c r="N111" s="186">
        <v>0</v>
      </c>
      <c r="O111" s="186"/>
      <c r="P111" s="186"/>
      <c r="Q111" s="186"/>
      <c r="R111" s="186">
        <v>0</v>
      </c>
      <c r="S111" s="186">
        <v>0</v>
      </c>
      <c r="T111" s="186"/>
      <c r="U111" s="243"/>
      <c r="V111" s="259">
        <f t="shared" si="15"/>
        <v>0</v>
      </c>
    </row>
    <row r="112" spans="1:22" ht="15.75" customHeight="1" x14ac:dyDescent="0.25">
      <c r="A112" s="81"/>
      <c r="B112" s="81"/>
      <c r="C112" s="82" t="s">
        <v>666</v>
      </c>
      <c r="D112" s="75"/>
      <c r="E112" s="185">
        <v>0</v>
      </c>
      <c r="F112" s="185">
        <v>0</v>
      </c>
      <c r="G112" s="185"/>
      <c r="H112" s="186">
        <v>0</v>
      </c>
      <c r="I112" s="186">
        <v>0</v>
      </c>
      <c r="J112" s="186"/>
      <c r="K112" s="186"/>
      <c r="L112" s="186"/>
      <c r="M112" s="186"/>
      <c r="N112" s="186">
        <v>0</v>
      </c>
      <c r="O112" s="186"/>
      <c r="P112" s="186"/>
      <c r="Q112" s="186"/>
      <c r="R112" s="186">
        <v>0</v>
      </c>
      <c r="S112" s="186">
        <v>0</v>
      </c>
      <c r="T112" s="186">
        <v>3408000</v>
      </c>
      <c r="U112" s="243"/>
      <c r="V112" s="259">
        <f t="shared" si="15"/>
        <v>3408000</v>
      </c>
    </row>
    <row r="113" spans="1:22" ht="15.75" customHeight="1" x14ac:dyDescent="0.25">
      <c r="A113" s="81"/>
      <c r="B113" s="81"/>
      <c r="C113" s="82" t="s">
        <v>667</v>
      </c>
      <c r="D113" s="75"/>
      <c r="E113" s="185">
        <v>0</v>
      </c>
      <c r="F113" s="185">
        <v>0</v>
      </c>
      <c r="G113" s="185"/>
      <c r="H113" s="186">
        <v>0</v>
      </c>
      <c r="I113" s="186">
        <v>0</v>
      </c>
      <c r="J113" s="186"/>
      <c r="K113" s="186"/>
      <c r="L113" s="186"/>
      <c r="M113" s="186"/>
      <c r="N113" s="186">
        <v>0</v>
      </c>
      <c r="O113" s="186"/>
      <c r="P113" s="186"/>
      <c r="Q113" s="186"/>
      <c r="R113" s="186">
        <v>0</v>
      </c>
      <c r="S113" s="186">
        <v>0</v>
      </c>
      <c r="T113" s="186">
        <v>1100000</v>
      </c>
      <c r="U113" s="243"/>
      <c r="V113" s="259">
        <f t="shared" si="15"/>
        <v>1100000</v>
      </c>
    </row>
    <row r="114" spans="1:22" ht="15.75" customHeight="1" x14ac:dyDescent="0.25">
      <c r="A114" s="81"/>
      <c r="B114" s="81"/>
      <c r="C114" s="82" t="s">
        <v>728</v>
      </c>
      <c r="D114" s="75"/>
      <c r="E114" s="185">
        <v>0</v>
      </c>
      <c r="F114" s="185">
        <v>0</v>
      </c>
      <c r="G114" s="185"/>
      <c r="H114" s="186">
        <v>0</v>
      </c>
      <c r="I114" s="186">
        <v>0</v>
      </c>
      <c r="J114" s="186"/>
      <c r="K114" s="186"/>
      <c r="L114" s="186"/>
      <c r="M114" s="186"/>
      <c r="N114" s="186">
        <v>0</v>
      </c>
      <c r="O114" s="186"/>
      <c r="P114" s="186"/>
      <c r="Q114" s="186"/>
      <c r="R114" s="186">
        <v>0</v>
      </c>
      <c r="S114" s="186">
        <v>0</v>
      </c>
      <c r="T114" s="186">
        <v>2000000</v>
      </c>
      <c r="U114" s="243"/>
      <c r="V114" s="259">
        <f t="shared" si="15"/>
        <v>2000000</v>
      </c>
    </row>
    <row r="115" spans="1:22" ht="15.75" customHeight="1" x14ac:dyDescent="0.25">
      <c r="A115" s="81"/>
      <c r="B115" s="81"/>
      <c r="C115" s="82" t="s">
        <v>668</v>
      </c>
      <c r="D115" s="75"/>
      <c r="E115" s="185">
        <v>0</v>
      </c>
      <c r="F115" s="185">
        <v>0</v>
      </c>
      <c r="G115" s="185"/>
      <c r="H115" s="186">
        <v>0</v>
      </c>
      <c r="I115" s="186">
        <v>0</v>
      </c>
      <c r="J115" s="186"/>
      <c r="K115" s="186"/>
      <c r="L115" s="186"/>
      <c r="M115" s="186"/>
      <c r="N115" s="186">
        <v>0</v>
      </c>
      <c r="O115" s="186"/>
      <c r="P115" s="186"/>
      <c r="Q115" s="186"/>
      <c r="R115" s="186">
        <v>0</v>
      </c>
      <c r="S115" s="186">
        <v>0</v>
      </c>
      <c r="T115" s="186">
        <v>300000</v>
      </c>
      <c r="U115" s="243"/>
      <c r="V115" s="259">
        <f t="shared" si="15"/>
        <v>300000</v>
      </c>
    </row>
    <row r="116" spans="1:22" ht="15.75" customHeight="1" x14ac:dyDescent="0.25">
      <c r="A116" s="81"/>
      <c r="B116" s="81"/>
      <c r="C116" s="82" t="s">
        <v>669</v>
      </c>
      <c r="D116" s="75"/>
      <c r="E116" s="185">
        <v>0</v>
      </c>
      <c r="F116" s="185">
        <v>0</v>
      </c>
      <c r="G116" s="185"/>
      <c r="H116" s="186">
        <v>0</v>
      </c>
      <c r="I116" s="186">
        <v>0</v>
      </c>
      <c r="J116" s="186"/>
      <c r="K116" s="186"/>
      <c r="L116" s="186"/>
      <c r="M116" s="186"/>
      <c r="N116" s="186">
        <v>0</v>
      </c>
      <c r="O116" s="186"/>
      <c r="P116" s="186"/>
      <c r="Q116" s="186"/>
      <c r="R116" s="186">
        <v>0</v>
      </c>
      <c r="S116" s="186">
        <v>0</v>
      </c>
      <c r="T116" s="186">
        <v>2000000</v>
      </c>
      <c r="U116" s="243"/>
      <c r="V116" s="259">
        <f t="shared" si="15"/>
        <v>2000000</v>
      </c>
    </row>
    <row r="117" spans="1:22" ht="15.75" customHeight="1" x14ac:dyDescent="0.25">
      <c r="A117" s="81"/>
      <c r="B117" s="81"/>
      <c r="C117" s="82" t="s">
        <v>670</v>
      </c>
      <c r="D117" s="75"/>
      <c r="E117" s="185">
        <v>0</v>
      </c>
      <c r="F117" s="185">
        <v>0</v>
      </c>
      <c r="G117" s="185"/>
      <c r="H117" s="186">
        <v>0</v>
      </c>
      <c r="I117" s="186">
        <v>0</v>
      </c>
      <c r="J117" s="186"/>
      <c r="K117" s="186"/>
      <c r="L117" s="186"/>
      <c r="M117" s="186"/>
      <c r="N117" s="186">
        <v>0</v>
      </c>
      <c r="O117" s="186"/>
      <c r="P117" s="186"/>
      <c r="Q117" s="186"/>
      <c r="R117" s="186">
        <v>0</v>
      </c>
      <c r="S117" s="186">
        <v>0</v>
      </c>
      <c r="T117" s="186">
        <v>700000</v>
      </c>
      <c r="U117" s="243"/>
      <c r="V117" s="259">
        <f t="shared" si="15"/>
        <v>700000</v>
      </c>
    </row>
    <row r="118" spans="1:22" ht="15.75" customHeight="1" x14ac:dyDescent="0.25">
      <c r="A118" s="81"/>
      <c r="B118" s="81"/>
      <c r="C118" s="82" t="s">
        <v>730</v>
      </c>
      <c r="D118" s="75"/>
      <c r="E118" s="185">
        <v>0</v>
      </c>
      <c r="F118" s="185">
        <v>0</v>
      </c>
      <c r="G118" s="185"/>
      <c r="H118" s="186">
        <v>0</v>
      </c>
      <c r="I118" s="186">
        <v>0</v>
      </c>
      <c r="J118" s="186"/>
      <c r="K118" s="186"/>
      <c r="L118" s="186"/>
      <c r="M118" s="186"/>
      <c r="N118" s="186">
        <v>0</v>
      </c>
      <c r="O118" s="186"/>
      <c r="P118" s="186"/>
      <c r="Q118" s="186"/>
      <c r="R118" s="186">
        <v>0</v>
      </c>
      <c r="S118" s="186">
        <v>0</v>
      </c>
      <c r="T118" s="186">
        <v>6000000</v>
      </c>
      <c r="U118" s="243"/>
      <c r="V118" s="259">
        <f t="shared" si="15"/>
        <v>6000000</v>
      </c>
    </row>
    <row r="119" spans="1:22" ht="15.75" customHeight="1" x14ac:dyDescent="0.25">
      <c r="A119" s="81"/>
      <c r="B119" s="81"/>
      <c r="C119" s="82" t="s">
        <v>729</v>
      </c>
      <c r="D119" s="75"/>
      <c r="E119" s="185">
        <v>0</v>
      </c>
      <c r="F119" s="185">
        <v>0</v>
      </c>
      <c r="G119" s="185"/>
      <c r="H119" s="186">
        <v>0</v>
      </c>
      <c r="I119" s="186">
        <v>0</v>
      </c>
      <c r="J119" s="186"/>
      <c r="K119" s="186"/>
      <c r="L119" s="186"/>
      <c r="M119" s="186"/>
      <c r="N119" s="186">
        <v>0</v>
      </c>
      <c r="O119" s="186"/>
      <c r="P119" s="186"/>
      <c r="Q119" s="186"/>
      <c r="R119" s="186">
        <v>0</v>
      </c>
      <c r="S119" s="186">
        <v>0</v>
      </c>
      <c r="T119" s="186">
        <v>6003000</v>
      </c>
      <c r="U119" s="243"/>
      <c r="V119" s="259">
        <f t="shared" si="15"/>
        <v>6003000</v>
      </c>
    </row>
    <row r="120" spans="1:22" ht="20.25" customHeight="1" x14ac:dyDescent="0.25">
      <c r="A120" s="360">
        <v>54</v>
      </c>
      <c r="B120" s="360"/>
      <c r="C120" s="77" t="s">
        <v>365</v>
      </c>
      <c r="D120" s="73" t="s">
        <v>290</v>
      </c>
      <c r="E120" s="185">
        <f>SUM(E95+E96+E99+E100+E102+E104+E106+E110)</f>
        <v>0</v>
      </c>
      <c r="F120" s="185">
        <f>SUM(F95+F96+F99+F100+F102+F104+F106+F110)</f>
        <v>0</v>
      </c>
      <c r="G120" s="185">
        <f>SUM(G95+G96+G99+G100+G102+G104+G106+G110)</f>
        <v>0</v>
      </c>
      <c r="H120" s="185">
        <f>SUM(H95+H96+H99+H100+H102+H104+H106+H110)</f>
        <v>0</v>
      </c>
      <c r="I120" s="186">
        <f>SUM(I95+I96+I99+I100+I102+I104+I106+I110)</f>
        <v>0</v>
      </c>
      <c r="J120" s="186"/>
      <c r="K120" s="186"/>
      <c r="L120" s="186"/>
      <c r="M120" s="186"/>
      <c r="N120" s="186">
        <f>SUM(N95+N96+N99+N100+N102+N104+N106+N110)</f>
        <v>0</v>
      </c>
      <c r="O120" s="186"/>
      <c r="P120" s="186"/>
      <c r="Q120" s="186"/>
      <c r="R120" s="186">
        <f>SUM(R95+R96+R99+R100+R102+R104+R106+R110)</f>
        <v>0</v>
      </c>
      <c r="S120" s="186">
        <f>SUM(S95+S96+S99+S100+S102+S104+S106+S110)</f>
        <v>0</v>
      </c>
      <c r="T120" s="186">
        <f>SUM(T95+T96+T99+T100+T102+T104+T106+T110)</f>
        <v>21511000</v>
      </c>
      <c r="U120" s="243"/>
      <c r="V120" s="259">
        <f t="shared" si="15"/>
        <v>21511000</v>
      </c>
    </row>
    <row r="121" spans="1:22" ht="15.75" customHeight="1" x14ac:dyDescent="0.25">
      <c r="A121" s="360">
        <v>55</v>
      </c>
      <c r="B121" s="360"/>
      <c r="C121" s="83" t="s">
        <v>291</v>
      </c>
      <c r="D121" s="73" t="s">
        <v>292</v>
      </c>
      <c r="E121" s="185">
        <v>0</v>
      </c>
      <c r="F121" s="186">
        <v>0</v>
      </c>
      <c r="G121" s="186"/>
      <c r="H121" s="186">
        <v>0</v>
      </c>
      <c r="I121" s="186">
        <v>0</v>
      </c>
      <c r="J121" s="186"/>
      <c r="K121" s="186"/>
      <c r="L121" s="186"/>
      <c r="M121" s="186"/>
      <c r="N121" s="186">
        <v>0</v>
      </c>
      <c r="O121" s="186"/>
      <c r="P121" s="186"/>
      <c r="Q121" s="186"/>
      <c r="R121" s="186">
        <v>0</v>
      </c>
      <c r="S121" s="186">
        <v>0</v>
      </c>
      <c r="T121" s="186">
        <v>0</v>
      </c>
      <c r="U121" s="243"/>
      <c r="V121" s="259">
        <f t="shared" si="15"/>
        <v>0</v>
      </c>
    </row>
    <row r="122" spans="1:22" ht="15.75" customHeight="1" x14ac:dyDescent="0.25">
      <c r="A122" s="360">
        <v>56</v>
      </c>
      <c r="B122" s="360"/>
      <c r="C122" s="83" t="s">
        <v>293</v>
      </c>
      <c r="D122" s="73" t="s">
        <v>294</v>
      </c>
      <c r="E122" s="185">
        <v>0</v>
      </c>
      <c r="F122" s="186">
        <v>0</v>
      </c>
      <c r="G122" s="186"/>
      <c r="H122" s="186">
        <v>0</v>
      </c>
      <c r="I122" s="186">
        <v>0</v>
      </c>
      <c r="J122" s="186"/>
      <c r="K122" s="186"/>
      <c r="L122" s="186"/>
      <c r="M122" s="186"/>
      <c r="N122" s="186">
        <v>0</v>
      </c>
      <c r="O122" s="186"/>
      <c r="P122" s="186"/>
      <c r="Q122" s="186"/>
      <c r="R122" s="186">
        <v>0</v>
      </c>
      <c r="S122" s="186">
        <v>0</v>
      </c>
      <c r="T122" s="186">
        <v>0</v>
      </c>
      <c r="U122" s="243"/>
      <c r="V122" s="259">
        <f t="shared" si="15"/>
        <v>0</v>
      </c>
    </row>
    <row r="123" spans="1:22" ht="24" customHeight="1" x14ac:dyDescent="0.25">
      <c r="A123" s="360">
        <v>57</v>
      </c>
      <c r="B123" s="360"/>
      <c r="C123" s="83" t="s">
        <v>295</v>
      </c>
      <c r="D123" s="73" t="s">
        <v>296</v>
      </c>
      <c r="E123" s="185">
        <v>0</v>
      </c>
      <c r="F123" s="186">
        <v>0</v>
      </c>
      <c r="G123" s="186"/>
      <c r="H123" s="186">
        <v>0</v>
      </c>
      <c r="I123" s="186">
        <v>0</v>
      </c>
      <c r="J123" s="186"/>
      <c r="K123" s="186"/>
      <c r="L123" s="186"/>
      <c r="M123" s="186"/>
      <c r="N123" s="186">
        <v>0</v>
      </c>
      <c r="O123" s="186"/>
      <c r="P123" s="186"/>
      <c r="Q123" s="186"/>
      <c r="R123" s="186">
        <v>0</v>
      </c>
      <c r="S123" s="186">
        <v>0</v>
      </c>
      <c r="T123" s="186">
        <v>0</v>
      </c>
      <c r="U123" s="243"/>
      <c r="V123" s="259">
        <f t="shared" si="15"/>
        <v>0</v>
      </c>
    </row>
    <row r="124" spans="1:22" ht="24" customHeight="1" x14ac:dyDescent="0.25">
      <c r="A124" s="360">
        <v>58</v>
      </c>
      <c r="B124" s="360"/>
      <c r="C124" s="83" t="s">
        <v>297</v>
      </c>
      <c r="D124" s="73" t="s">
        <v>298</v>
      </c>
      <c r="E124" s="185">
        <v>0</v>
      </c>
      <c r="F124" s="186">
        <v>0</v>
      </c>
      <c r="G124" s="186"/>
      <c r="H124" s="186">
        <v>0</v>
      </c>
      <c r="I124" s="186">
        <v>0</v>
      </c>
      <c r="J124" s="186"/>
      <c r="K124" s="186"/>
      <c r="L124" s="186"/>
      <c r="M124" s="186"/>
      <c r="N124" s="186">
        <v>0</v>
      </c>
      <c r="O124" s="186"/>
      <c r="P124" s="186"/>
      <c r="Q124" s="186"/>
      <c r="R124" s="186">
        <v>0</v>
      </c>
      <c r="S124" s="186">
        <v>0</v>
      </c>
      <c r="T124" s="186">
        <v>0</v>
      </c>
      <c r="U124" s="243"/>
      <c r="V124" s="259">
        <f t="shared" si="15"/>
        <v>0</v>
      </c>
    </row>
    <row r="125" spans="1:22" ht="24" customHeight="1" x14ac:dyDescent="0.25">
      <c r="A125" s="360">
        <v>59</v>
      </c>
      <c r="B125" s="360"/>
      <c r="C125" s="83" t="s">
        <v>299</v>
      </c>
      <c r="D125" s="73" t="s">
        <v>300</v>
      </c>
      <c r="E125" s="185">
        <v>0</v>
      </c>
      <c r="F125" s="186">
        <v>0</v>
      </c>
      <c r="G125" s="186"/>
      <c r="H125" s="186">
        <v>0</v>
      </c>
      <c r="I125" s="186">
        <v>0</v>
      </c>
      <c r="J125" s="186"/>
      <c r="K125" s="186"/>
      <c r="L125" s="186"/>
      <c r="M125" s="186"/>
      <c r="N125" s="186">
        <v>0</v>
      </c>
      <c r="O125" s="186"/>
      <c r="P125" s="186"/>
      <c r="Q125" s="186"/>
      <c r="R125" s="186">
        <v>0</v>
      </c>
      <c r="S125" s="186">
        <v>0</v>
      </c>
      <c r="T125" s="186">
        <v>0</v>
      </c>
      <c r="U125" s="243"/>
      <c r="V125" s="259">
        <f t="shared" si="15"/>
        <v>0</v>
      </c>
    </row>
    <row r="126" spans="1:22" ht="24" customHeight="1" x14ac:dyDescent="0.25">
      <c r="A126" s="360">
        <v>60</v>
      </c>
      <c r="B126" s="360"/>
      <c r="C126" s="83" t="s">
        <v>301</v>
      </c>
      <c r="D126" s="73" t="s">
        <v>302</v>
      </c>
      <c r="E126" s="185">
        <v>0</v>
      </c>
      <c r="F126" s="186">
        <v>0</v>
      </c>
      <c r="G126" s="186"/>
      <c r="H126" s="186">
        <v>0</v>
      </c>
      <c r="I126" s="186">
        <v>0</v>
      </c>
      <c r="J126" s="186"/>
      <c r="K126" s="186"/>
      <c r="L126" s="186"/>
      <c r="M126" s="186"/>
      <c r="N126" s="186">
        <v>0</v>
      </c>
      <c r="O126" s="186"/>
      <c r="P126" s="186"/>
      <c r="Q126" s="186"/>
      <c r="R126" s="186">
        <v>0</v>
      </c>
      <c r="S126" s="186">
        <v>0</v>
      </c>
      <c r="T126" s="186">
        <v>3881284</v>
      </c>
      <c r="U126" s="243"/>
      <c r="V126" s="259">
        <f t="shared" si="15"/>
        <v>3881284</v>
      </c>
    </row>
    <row r="127" spans="1:22" ht="24" customHeight="1" x14ac:dyDescent="0.25">
      <c r="A127" s="360">
        <v>61</v>
      </c>
      <c r="B127" s="360"/>
      <c r="C127" s="83" t="s">
        <v>303</v>
      </c>
      <c r="D127" s="73" t="s">
        <v>304</v>
      </c>
      <c r="E127" s="185">
        <v>0</v>
      </c>
      <c r="F127" s="186">
        <v>0</v>
      </c>
      <c r="G127" s="186"/>
      <c r="H127" s="186">
        <v>0</v>
      </c>
      <c r="I127" s="186">
        <v>0</v>
      </c>
      <c r="J127" s="186"/>
      <c r="K127" s="186"/>
      <c r="L127" s="186"/>
      <c r="M127" s="186"/>
      <c r="N127" s="186">
        <v>0</v>
      </c>
      <c r="O127" s="186"/>
      <c r="P127" s="186"/>
      <c r="Q127" s="186"/>
      <c r="R127" s="186">
        <v>0</v>
      </c>
      <c r="S127" s="186">
        <v>0</v>
      </c>
      <c r="T127" s="186">
        <v>0</v>
      </c>
      <c r="U127" s="243"/>
      <c r="V127" s="259">
        <f t="shared" ref="V127:V158" si="16">SUM(E127:U127)</f>
        <v>0</v>
      </c>
    </row>
    <row r="128" spans="1:22" ht="24" customHeight="1" x14ac:dyDescent="0.25">
      <c r="A128" s="360">
        <v>62</v>
      </c>
      <c r="B128" s="360"/>
      <c r="C128" s="83" t="s">
        <v>305</v>
      </c>
      <c r="D128" s="73" t="s">
        <v>306</v>
      </c>
      <c r="E128" s="185">
        <v>0</v>
      </c>
      <c r="F128" s="186">
        <v>0</v>
      </c>
      <c r="G128" s="186"/>
      <c r="H128" s="186">
        <v>0</v>
      </c>
      <c r="I128" s="186">
        <v>0</v>
      </c>
      <c r="J128" s="186"/>
      <c r="K128" s="186"/>
      <c r="L128" s="186"/>
      <c r="M128" s="186"/>
      <c r="N128" s="186">
        <v>0</v>
      </c>
      <c r="O128" s="186"/>
      <c r="P128" s="186"/>
      <c r="Q128" s="186"/>
      <c r="R128" s="186">
        <v>700000</v>
      </c>
      <c r="S128" s="186">
        <v>0</v>
      </c>
      <c r="T128" s="186"/>
      <c r="U128" s="243"/>
      <c r="V128" s="259">
        <f t="shared" si="16"/>
        <v>700000</v>
      </c>
    </row>
    <row r="129" spans="1:22" ht="15.75" customHeight="1" x14ac:dyDescent="0.25">
      <c r="A129" s="360">
        <v>63</v>
      </c>
      <c r="B129" s="360"/>
      <c r="C129" s="83" t="s">
        <v>307</v>
      </c>
      <c r="D129" s="73" t="s">
        <v>308</v>
      </c>
      <c r="E129" s="185">
        <v>0</v>
      </c>
      <c r="F129" s="186">
        <v>0</v>
      </c>
      <c r="G129" s="186"/>
      <c r="H129" s="186">
        <v>0</v>
      </c>
      <c r="I129" s="186">
        <v>0</v>
      </c>
      <c r="J129" s="186"/>
      <c r="K129" s="186"/>
      <c r="L129" s="186"/>
      <c r="M129" s="186"/>
      <c r="N129" s="186">
        <v>0</v>
      </c>
      <c r="O129" s="186"/>
      <c r="P129" s="186"/>
      <c r="Q129" s="186"/>
      <c r="R129" s="186">
        <v>0</v>
      </c>
      <c r="S129" s="186">
        <v>0</v>
      </c>
      <c r="T129" s="186">
        <v>0</v>
      </c>
      <c r="U129" s="243"/>
      <c r="V129" s="259">
        <f t="shared" si="16"/>
        <v>0</v>
      </c>
    </row>
    <row r="130" spans="1:22" ht="15.75" customHeight="1" x14ac:dyDescent="0.25">
      <c r="A130" s="360">
        <v>64</v>
      </c>
      <c r="B130" s="360"/>
      <c r="C130" s="84" t="s">
        <v>309</v>
      </c>
      <c r="D130" s="73" t="s">
        <v>310</v>
      </c>
      <c r="E130" s="185">
        <v>0</v>
      </c>
      <c r="F130" s="186">
        <v>0</v>
      </c>
      <c r="G130" s="186"/>
      <c r="H130" s="186">
        <v>0</v>
      </c>
      <c r="I130" s="186">
        <v>0</v>
      </c>
      <c r="J130" s="186"/>
      <c r="K130" s="186"/>
      <c r="L130" s="186"/>
      <c r="M130" s="186"/>
      <c r="N130" s="186">
        <v>0</v>
      </c>
      <c r="O130" s="186"/>
      <c r="P130" s="186"/>
      <c r="Q130" s="186"/>
      <c r="R130" s="186">
        <v>0</v>
      </c>
      <c r="S130" s="186">
        <v>0</v>
      </c>
      <c r="T130" s="186">
        <v>0</v>
      </c>
      <c r="U130" s="243"/>
      <c r="V130" s="259">
        <f t="shared" si="16"/>
        <v>0</v>
      </c>
    </row>
    <row r="131" spans="1:22" ht="23.25" customHeight="1" x14ac:dyDescent="0.25">
      <c r="A131" s="360">
        <v>65</v>
      </c>
      <c r="B131" s="360"/>
      <c r="C131" s="83" t="s">
        <v>311</v>
      </c>
      <c r="D131" s="73" t="s">
        <v>314</v>
      </c>
      <c r="E131" s="185">
        <v>0</v>
      </c>
      <c r="F131" s="186">
        <v>0</v>
      </c>
      <c r="G131" s="186"/>
      <c r="H131" s="186">
        <v>0</v>
      </c>
      <c r="I131" s="186">
        <v>0</v>
      </c>
      <c r="J131" s="186"/>
      <c r="K131" s="186"/>
      <c r="L131" s="186"/>
      <c r="M131" s="186"/>
      <c r="N131" s="186">
        <v>0</v>
      </c>
      <c r="O131" s="186"/>
      <c r="P131" s="186"/>
      <c r="Q131" s="186"/>
      <c r="R131" s="186">
        <v>0</v>
      </c>
      <c r="S131" s="186">
        <v>0</v>
      </c>
      <c r="T131" s="186">
        <v>2400000</v>
      </c>
      <c r="U131" s="243"/>
      <c r="V131" s="259">
        <f t="shared" si="16"/>
        <v>2400000</v>
      </c>
    </row>
    <row r="132" spans="1:22" ht="15.75" customHeight="1" x14ac:dyDescent="0.25">
      <c r="A132" s="360">
        <v>66</v>
      </c>
      <c r="B132" s="360"/>
      <c r="C132" s="84" t="s">
        <v>313</v>
      </c>
      <c r="D132" s="73" t="s">
        <v>658</v>
      </c>
      <c r="E132" s="185">
        <v>0</v>
      </c>
      <c r="F132" s="186">
        <v>0</v>
      </c>
      <c r="G132" s="186"/>
      <c r="H132" s="186">
        <v>0</v>
      </c>
      <c r="I132" s="186">
        <v>0</v>
      </c>
      <c r="J132" s="186"/>
      <c r="K132" s="186"/>
      <c r="L132" s="186"/>
      <c r="M132" s="186"/>
      <c r="N132" s="186">
        <v>0</v>
      </c>
      <c r="O132" s="186"/>
      <c r="P132" s="186"/>
      <c r="Q132" s="186"/>
      <c r="R132" s="186">
        <v>0</v>
      </c>
      <c r="S132" s="186">
        <v>0</v>
      </c>
      <c r="T132" s="186">
        <v>12615339</v>
      </c>
      <c r="U132" s="243"/>
      <c r="V132" s="259">
        <f t="shared" si="16"/>
        <v>12615339</v>
      </c>
    </row>
    <row r="133" spans="1:22" ht="15.75" customHeight="1" x14ac:dyDescent="0.25">
      <c r="A133" s="360">
        <v>67</v>
      </c>
      <c r="B133" s="360"/>
      <c r="C133" s="77" t="s">
        <v>315</v>
      </c>
      <c r="D133" s="73" t="s">
        <v>316</v>
      </c>
      <c r="E133" s="185">
        <f>SUM(E121:E132)</f>
        <v>0</v>
      </c>
      <c r="F133" s="185">
        <f t="shared" ref="F133:H133" si="17">SUM(F121:F132)</f>
        <v>0</v>
      </c>
      <c r="G133" s="185">
        <f t="shared" si="17"/>
        <v>0</v>
      </c>
      <c r="H133" s="185">
        <f t="shared" si="17"/>
        <v>0</v>
      </c>
      <c r="I133" s="186">
        <f>SUM(I121:I132)</f>
        <v>0</v>
      </c>
      <c r="J133" s="186"/>
      <c r="K133" s="186"/>
      <c r="L133" s="186"/>
      <c r="M133" s="186"/>
      <c r="N133" s="186">
        <f>SUM(N121:N132)</f>
        <v>0</v>
      </c>
      <c r="O133" s="186"/>
      <c r="P133" s="186"/>
      <c r="Q133" s="186"/>
      <c r="R133" s="186">
        <f>SUM(R121:R132)</f>
        <v>700000</v>
      </c>
      <c r="S133" s="186">
        <f>SUM(S121:S132)</f>
        <v>0</v>
      </c>
      <c r="T133" s="186">
        <f>SUM(T121:T132)</f>
        <v>18896623</v>
      </c>
      <c r="U133" s="243"/>
      <c r="V133" s="259">
        <f t="shared" si="16"/>
        <v>19596623</v>
      </c>
    </row>
    <row r="134" spans="1:22" ht="15.75" customHeight="1" x14ac:dyDescent="0.25">
      <c r="A134" s="360">
        <v>68</v>
      </c>
      <c r="B134" s="360"/>
      <c r="C134" s="79" t="s">
        <v>317</v>
      </c>
      <c r="D134" s="73" t="s">
        <v>318</v>
      </c>
      <c r="E134" s="185">
        <v>0</v>
      </c>
      <c r="F134" s="186">
        <v>0</v>
      </c>
      <c r="G134" s="186"/>
      <c r="H134" s="186">
        <v>0</v>
      </c>
      <c r="I134" s="186">
        <v>0</v>
      </c>
      <c r="J134" s="186"/>
      <c r="K134" s="186"/>
      <c r="L134" s="186"/>
      <c r="M134" s="186"/>
      <c r="N134" s="186">
        <v>0</v>
      </c>
      <c r="O134" s="186"/>
      <c r="P134" s="186"/>
      <c r="Q134" s="186"/>
      <c r="R134" s="186">
        <v>0</v>
      </c>
      <c r="S134" s="189">
        <v>0</v>
      </c>
      <c r="T134" s="243">
        <v>0</v>
      </c>
      <c r="U134" s="243"/>
      <c r="V134" s="259">
        <f t="shared" si="16"/>
        <v>0</v>
      </c>
    </row>
    <row r="135" spans="1:22" ht="15.75" customHeight="1" x14ac:dyDescent="0.25">
      <c r="A135" s="360">
        <v>69</v>
      </c>
      <c r="B135" s="360"/>
      <c r="C135" s="79" t="s">
        <v>319</v>
      </c>
      <c r="D135" s="73" t="s">
        <v>320</v>
      </c>
      <c r="E135" s="185">
        <v>0</v>
      </c>
      <c r="F135" s="186">
        <v>0</v>
      </c>
      <c r="G135" s="186"/>
      <c r="H135" s="186">
        <v>0</v>
      </c>
      <c r="I135" s="186">
        <v>0</v>
      </c>
      <c r="J135" s="186"/>
      <c r="K135" s="186"/>
      <c r="L135" s="186"/>
      <c r="M135" s="186"/>
      <c r="N135" s="186">
        <v>0</v>
      </c>
      <c r="O135" s="186"/>
      <c r="P135" s="186"/>
      <c r="Q135" s="186"/>
      <c r="R135" s="186">
        <v>0</v>
      </c>
      <c r="S135" s="186">
        <v>0</v>
      </c>
      <c r="T135" s="186">
        <v>27943557</v>
      </c>
      <c r="U135" s="243"/>
      <c r="V135" s="259">
        <f t="shared" si="16"/>
        <v>27943557</v>
      </c>
    </row>
    <row r="136" spans="1:22" ht="15.75" customHeight="1" x14ac:dyDescent="0.25">
      <c r="A136" s="360">
        <v>70</v>
      </c>
      <c r="B136" s="360"/>
      <c r="C136" s="79" t="s">
        <v>321</v>
      </c>
      <c r="D136" s="73" t="s">
        <v>322</v>
      </c>
      <c r="E136" s="185">
        <v>0</v>
      </c>
      <c r="F136" s="186">
        <v>0</v>
      </c>
      <c r="G136" s="186"/>
      <c r="H136" s="186">
        <v>0</v>
      </c>
      <c r="I136" s="186">
        <v>0</v>
      </c>
      <c r="J136" s="186"/>
      <c r="K136" s="186"/>
      <c r="L136" s="186"/>
      <c r="M136" s="186"/>
      <c r="N136" s="186">
        <v>0</v>
      </c>
      <c r="O136" s="186"/>
      <c r="P136" s="186"/>
      <c r="Q136" s="186"/>
      <c r="R136" s="186">
        <v>0</v>
      </c>
      <c r="S136" s="186">
        <v>0</v>
      </c>
      <c r="T136" s="186">
        <v>0</v>
      </c>
      <c r="U136" s="243"/>
      <c r="V136" s="259">
        <f t="shared" si="16"/>
        <v>0</v>
      </c>
    </row>
    <row r="137" spans="1:22" ht="15.75" customHeight="1" x14ac:dyDescent="0.25">
      <c r="A137" s="360">
        <v>71</v>
      </c>
      <c r="B137" s="360"/>
      <c r="C137" s="79" t="s">
        <v>323</v>
      </c>
      <c r="D137" s="73" t="s">
        <v>324</v>
      </c>
      <c r="E137" s="185">
        <v>0</v>
      </c>
      <c r="F137" s="186">
        <v>0</v>
      </c>
      <c r="G137" s="186"/>
      <c r="H137" s="186">
        <v>0</v>
      </c>
      <c r="I137" s="186">
        <v>0</v>
      </c>
      <c r="J137" s="186"/>
      <c r="K137" s="186"/>
      <c r="L137" s="186"/>
      <c r="M137" s="186"/>
      <c r="N137" s="186">
        <v>0</v>
      </c>
      <c r="O137" s="186"/>
      <c r="P137" s="186"/>
      <c r="Q137" s="186"/>
      <c r="R137" s="186">
        <v>0</v>
      </c>
      <c r="S137" s="186">
        <v>0</v>
      </c>
      <c r="T137" s="186">
        <v>6784724</v>
      </c>
      <c r="U137" s="243">
        <v>2634000</v>
      </c>
      <c r="V137" s="259">
        <f t="shared" si="16"/>
        <v>9418724</v>
      </c>
    </row>
    <row r="138" spans="1:22" ht="15.75" customHeight="1" x14ac:dyDescent="0.25">
      <c r="A138" s="360">
        <v>72</v>
      </c>
      <c r="B138" s="360"/>
      <c r="C138" s="79" t="s">
        <v>325</v>
      </c>
      <c r="D138" s="73" t="s">
        <v>326</v>
      </c>
      <c r="E138" s="185">
        <v>0</v>
      </c>
      <c r="F138" s="186">
        <v>0</v>
      </c>
      <c r="G138" s="186"/>
      <c r="H138" s="186">
        <v>0</v>
      </c>
      <c r="I138" s="186">
        <v>0</v>
      </c>
      <c r="J138" s="186"/>
      <c r="K138" s="186"/>
      <c r="L138" s="186"/>
      <c r="M138" s="186"/>
      <c r="N138" s="186">
        <v>0</v>
      </c>
      <c r="O138" s="186"/>
      <c r="P138" s="186"/>
      <c r="Q138" s="186"/>
      <c r="R138" s="186">
        <v>0</v>
      </c>
      <c r="S138" s="186">
        <v>0</v>
      </c>
      <c r="T138" s="186">
        <v>0</v>
      </c>
      <c r="U138" s="243"/>
      <c r="V138" s="259">
        <f t="shared" si="16"/>
        <v>0</v>
      </c>
    </row>
    <row r="139" spans="1:22" ht="15.75" customHeight="1" x14ac:dyDescent="0.25">
      <c r="A139" s="360">
        <v>73</v>
      </c>
      <c r="B139" s="360"/>
      <c r="C139" s="79" t="s">
        <v>327</v>
      </c>
      <c r="D139" s="73" t="s">
        <v>328</v>
      </c>
      <c r="E139" s="185">
        <v>0</v>
      </c>
      <c r="F139" s="186">
        <v>0</v>
      </c>
      <c r="G139" s="186"/>
      <c r="H139" s="186">
        <v>0</v>
      </c>
      <c r="I139" s="186">
        <v>0</v>
      </c>
      <c r="J139" s="186"/>
      <c r="K139" s="186"/>
      <c r="L139" s="186"/>
      <c r="M139" s="186"/>
      <c r="N139" s="186">
        <v>0</v>
      </c>
      <c r="O139" s="186"/>
      <c r="P139" s="186"/>
      <c r="Q139" s="186"/>
      <c r="R139" s="186">
        <v>0</v>
      </c>
      <c r="S139" s="186">
        <v>0</v>
      </c>
      <c r="T139" s="186">
        <v>0</v>
      </c>
      <c r="U139" s="243"/>
      <c r="V139" s="259">
        <f t="shared" si="16"/>
        <v>0</v>
      </c>
    </row>
    <row r="140" spans="1:22" ht="15.75" customHeight="1" x14ac:dyDescent="0.25">
      <c r="A140" s="360">
        <v>74</v>
      </c>
      <c r="B140" s="360"/>
      <c r="C140" s="79" t="s">
        <v>329</v>
      </c>
      <c r="D140" s="73" t="s">
        <v>330</v>
      </c>
      <c r="E140" s="185">
        <v>0</v>
      </c>
      <c r="F140" s="186">
        <v>0</v>
      </c>
      <c r="G140" s="186"/>
      <c r="H140" s="186">
        <v>0</v>
      </c>
      <c r="I140" s="186">
        <v>0</v>
      </c>
      <c r="J140" s="186"/>
      <c r="K140" s="186"/>
      <c r="L140" s="186"/>
      <c r="M140" s="186"/>
      <c r="N140" s="186">
        <v>0</v>
      </c>
      <c r="O140" s="186"/>
      <c r="P140" s="186"/>
      <c r="Q140" s="186"/>
      <c r="R140" s="186">
        <v>0</v>
      </c>
      <c r="S140" s="186">
        <v>0</v>
      </c>
      <c r="T140" s="186">
        <v>8639535</v>
      </c>
      <c r="U140" s="243">
        <v>501930</v>
      </c>
      <c r="V140" s="259">
        <f t="shared" si="16"/>
        <v>9141465</v>
      </c>
    </row>
    <row r="141" spans="1:22" ht="15.75" customHeight="1" x14ac:dyDescent="0.25">
      <c r="A141" s="360">
        <v>75</v>
      </c>
      <c r="B141" s="360"/>
      <c r="C141" s="73" t="s">
        <v>331</v>
      </c>
      <c r="D141" s="73" t="s">
        <v>332</v>
      </c>
      <c r="E141" s="185">
        <f>SUM(E134:E140)</f>
        <v>0</v>
      </c>
      <c r="F141" s="185">
        <f t="shared" ref="F141:H141" si="18">SUM(F134:F140)</f>
        <v>0</v>
      </c>
      <c r="G141" s="185">
        <f t="shared" si="18"/>
        <v>0</v>
      </c>
      <c r="H141" s="185">
        <f t="shared" si="18"/>
        <v>0</v>
      </c>
      <c r="I141" s="186">
        <f>SUM(I134:I140)</f>
        <v>0</v>
      </c>
      <c r="J141" s="186"/>
      <c r="K141" s="186"/>
      <c r="L141" s="186"/>
      <c r="M141" s="186"/>
      <c r="N141" s="186">
        <f>SUM(N134:N140)</f>
        <v>0</v>
      </c>
      <c r="O141" s="186"/>
      <c r="P141" s="186"/>
      <c r="Q141" s="186"/>
      <c r="R141" s="186">
        <f>SUM(R134:R140)</f>
        <v>0</v>
      </c>
      <c r="S141" s="186">
        <f>SUM(S134:S140)</f>
        <v>0</v>
      </c>
      <c r="T141" s="186">
        <f>SUM(T134:T140)</f>
        <v>43367816</v>
      </c>
      <c r="U141" s="243">
        <f>SUM(U135:U140)</f>
        <v>3135930</v>
      </c>
      <c r="V141" s="259">
        <f t="shared" si="16"/>
        <v>46503746</v>
      </c>
    </row>
    <row r="142" spans="1:22" ht="15.75" customHeight="1" x14ac:dyDescent="0.25">
      <c r="A142" s="360">
        <v>76</v>
      </c>
      <c r="B142" s="360"/>
      <c r="C142" s="83" t="s">
        <v>333</v>
      </c>
      <c r="D142" s="73" t="s">
        <v>334</v>
      </c>
      <c r="E142" s="185">
        <v>0</v>
      </c>
      <c r="F142" s="186">
        <v>0</v>
      </c>
      <c r="G142" s="186"/>
      <c r="H142" s="186">
        <v>0</v>
      </c>
      <c r="I142" s="186">
        <v>0</v>
      </c>
      <c r="J142" s="186"/>
      <c r="K142" s="186"/>
      <c r="L142" s="186"/>
      <c r="M142" s="186"/>
      <c r="N142" s="186">
        <v>0</v>
      </c>
      <c r="O142" s="186"/>
      <c r="P142" s="186"/>
      <c r="Q142" s="186"/>
      <c r="R142" s="186">
        <v>0</v>
      </c>
      <c r="S142" s="186">
        <v>0</v>
      </c>
      <c r="T142" s="186">
        <v>86320670</v>
      </c>
      <c r="U142" s="243"/>
      <c r="V142" s="259">
        <f t="shared" si="16"/>
        <v>86320670</v>
      </c>
    </row>
    <row r="143" spans="1:22" ht="15.75" customHeight="1" x14ac:dyDescent="0.25">
      <c r="A143" s="360">
        <v>77</v>
      </c>
      <c r="B143" s="360"/>
      <c r="C143" s="83" t="s">
        <v>335</v>
      </c>
      <c r="D143" s="73" t="s">
        <v>336</v>
      </c>
      <c r="E143" s="185">
        <v>0</v>
      </c>
      <c r="F143" s="186">
        <v>0</v>
      </c>
      <c r="G143" s="186"/>
      <c r="H143" s="186">
        <v>0</v>
      </c>
      <c r="I143" s="186">
        <v>0</v>
      </c>
      <c r="J143" s="186"/>
      <c r="K143" s="186"/>
      <c r="L143" s="186"/>
      <c r="M143" s="186"/>
      <c r="N143" s="186">
        <v>0</v>
      </c>
      <c r="O143" s="186"/>
      <c r="P143" s="186"/>
      <c r="Q143" s="186"/>
      <c r="R143" s="186">
        <v>0</v>
      </c>
      <c r="S143" s="186">
        <v>0</v>
      </c>
      <c r="T143" s="186">
        <v>0</v>
      </c>
      <c r="U143" s="243"/>
      <c r="V143" s="259">
        <f t="shared" si="16"/>
        <v>0</v>
      </c>
    </row>
    <row r="144" spans="1:22" ht="15.75" customHeight="1" x14ac:dyDescent="0.25">
      <c r="A144" s="360">
        <v>78</v>
      </c>
      <c r="B144" s="360"/>
      <c r="C144" s="83" t="s">
        <v>337</v>
      </c>
      <c r="D144" s="73" t="s">
        <v>338</v>
      </c>
      <c r="E144" s="185">
        <v>0</v>
      </c>
      <c r="F144" s="186">
        <v>0</v>
      </c>
      <c r="G144" s="186"/>
      <c r="H144" s="186">
        <v>0</v>
      </c>
      <c r="I144" s="186">
        <v>0</v>
      </c>
      <c r="J144" s="186"/>
      <c r="K144" s="186"/>
      <c r="L144" s="186"/>
      <c r="M144" s="186"/>
      <c r="N144" s="186">
        <v>0</v>
      </c>
      <c r="O144" s="186"/>
      <c r="P144" s="186"/>
      <c r="Q144" s="186"/>
      <c r="R144" s="186">
        <v>0</v>
      </c>
      <c r="S144" s="186">
        <v>0</v>
      </c>
      <c r="T144" s="186">
        <v>0</v>
      </c>
      <c r="U144" s="243"/>
      <c r="V144" s="259">
        <f t="shared" si="16"/>
        <v>0</v>
      </c>
    </row>
    <row r="145" spans="1:22" ht="24" customHeight="1" x14ac:dyDescent="0.25">
      <c r="A145" s="360">
        <v>79</v>
      </c>
      <c r="B145" s="360"/>
      <c r="C145" s="83" t="s">
        <v>339</v>
      </c>
      <c r="D145" s="73" t="s">
        <v>340</v>
      </c>
      <c r="E145" s="185">
        <v>0</v>
      </c>
      <c r="F145" s="186">
        <v>0</v>
      </c>
      <c r="G145" s="186"/>
      <c r="H145" s="186">
        <v>0</v>
      </c>
      <c r="I145" s="186">
        <v>0</v>
      </c>
      <c r="J145" s="186"/>
      <c r="K145" s="186"/>
      <c r="L145" s="186"/>
      <c r="M145" s="186"/>
      <c r="N145" s="186">
        <v>0</v>
      </c>
      <c r="O145" s="186"/>
      <c r="P145" s="186"/>
      <c r="Q145" s="186"/>
      <c r="R145" s="186">
        <v>0</v>
      </c>
      <c r="S145" s="186">
        <v>0</v>
      </c>
      <c r="T145" s="186">
        <v>23306579</v>
      </c>
      <c r="U145" s="243"/>
      <c r="V145" s="259">
        <f t="shared" si="16"/>
        <v>23306579</v>
      </c>
    </row>
    <row r="146" spans="1:22" ht="15.75" customHeight="1" x14ac:dyDescent="0.25">
      <c r="A146" s="360">
        <v>80</v>
      </c>
      <c r="B146" s="360"/>
      <c r="C146" s="77" t="s">
        <v>341</v>
      </c>
      <c r="D146" s="73" t="s">
        <v>342</v>
      </c>
      <c r="E146" s="185">
        <f>SUM(E142:E145)</f>
        <v>0</v>
      </c>
      <c r="F146" s="185">
        <f t="shared" ref="F146:H146" si="19">SUM(F142:F145)</f>
        <v>0</v>
      </c>
      <c r="G146" s="185">
        <f t="shared" si="19"/>
        <v>0</v>
      </c>
      <c r="H146" s="185">
        <f t="shared" si="19"/>
        <v>0</v>
      </c>
      <c r="I146" s="186">
        <f>SUM(I142:I145)</f>
        <v>0</v>
      </c>
      <c r="J146" s="186"/>
      <c r="K146" s="186"/>
      <c r="L146" s="186"/>
      <c r="M146" s="186"/>
      <c r="N146" s="186">
        <f>SUM(N142:N145)</f>
        <v>0</v>
      </c>
      <c r="O146" s="186"/>
      <c r="P146" s="186"/>
      <c r="Q146" s="186"/>
      <c r="R146" s="186">
        <f>SUM(R142:R145)</f>
        <v>0</v>
      </c>
      <c r="S146" s="186">
        <f>SUM(S142:S145)</f>
        <v>0</v>
      </c>
      <c r="T146" s="186">
        <f>SUM(T142:T145)</f>
        <v>109627249</v>
      </c>
      <c r="U146" s="243"/>
      <c r="V146" s="259">
        <f t="shared" si="16"/>
        <v>109627249</v>
      </c>
    </row>
    <row r="147" spans="1:22" ht="36.75" customHeight="1" x14ac:dyDescent="0.25">
      <c r="A147" s="360">
        <v>81</v>
      </c>
      <c r="B147" s="360"/>
      <c r="C147" s="83" t="s">
        <v>343</v>
      </c>
      <c r="D147" s="73" t="s">
        <v>344</v>
      </c>
      <c r="E147" s="185">
        <v>0</v>
      </c>
      <c r="F147" s="186">
        <v>0</v>
      </c>
      <c r="G147" s="186"/>
      <c r="H147" s="186">
        <v>0</v>
      </c>
      <c r="I147" s="186">
        <v>0</v>
      </c>
      <c r="J147" s="186"/>
      <c r="K147" s="186"/>
      <c r="L147" s="186"/>
      <c r="M147" s="186"/>
      <c r="N147" s="186">
        <v>0</v>
      </c>
      <c r="O147" s="186"/>
      <c r="P147" s="186"/>
      <c r="Q147" s="186"/>
      <c r="R147" s="186">
        <v>0</v>
      </c>
      <c r="S147" s="186">
        <v>0</v>
      </c>
      <c r="T147" s="186">
        <v>0</v>
      </c>
      <c r="U147" s="243"/>
      <c r="V147" s="259">
        <f t="shared" si="16"/>
        <v>0</v>
      </c>
    </row>
    <row r="148" spans="1:22" ht="24" customHeight="1" x14ac:dyDescent="0.25">
      <c r="A148" s="360">
        <v>82</v>
      </c>
      <c r="B148" s="360"/>
      <c r="C148" s="83" t="s">
        <v>345</v>
      </c>
      <c r="D148" s="73" t="s">
        <v>346</v>
      </c>
      <c r="E148" s="185">
        <v>0</v>
      </c>
      <c r="F148" s="186">
        <v>0</v>
      </c>
      <c r="G148" s="186"/>
      <c r="H148" s="186">
        <v>0</v>
      </c>
      <c r="I148" s="186">
        <v>0</v>
      </c>
      <c r="J148" s="186"/>
      <c r="K148" s="186"/>
      <c r="L148" s="186"/>
      <c r="M148" s="186"/>
      <c r="N148" s="186">
        <v>0</v>
      </c>
      <c r="O148" s="186"/>
      <c r="P148" s="186"/>
      <c r="Q148" s="186"/>
      <c r="R148" s="186">
        <v>0</v>
      </c>
      <c r="S148" s="186">
        <v>0</v>
      </c>
      <c r="T148" s="186">
        <v>0</v>
      </c>
      <c r="U148" s="243"/>
      <c r="V148" s="259">
        <f t="shared" si="16"/>
        <v>0</v>
      </c>
    </row>
    <row r="149" spans="1:22" ht="24" customHeight="1" x14ac:dyDescent="0.25">
      <c r="A149" s="360">
        <v>83</v>
      </c>
      <c r="B149" s="360"/>
      <c r="C149" s="83" t="s">
        <v>347</v>
      </c>
      <c r="D149" s="73" t="s">
        <v>348</v>
      </c>
      <c r="E149" s="185">
        <v>0</v>
      </c>
      <c r="F149" s="186">
        <v>0</v>
      </c>
      <c r="G149" s="186"/>
      <c r="H149" s="186">
        <v>0</v>
      </c>
      <c r="I149" s="186">
        <v>0</v>
      </c>
      <c r="J149" s="186"/>
      <c r="K149" s="186"/>
      <c r="L149" s="186"/>
      <c r="M149" s="186"/>
      <c r="N149" s="186">
        <v>0</v>
      </c>
      <c r="O149" s="186"/>
      <c r="P149" s="186"/>
      <c r="Q149" s="186"/>
      <c r="R149" s="186">
        <v>0</v>
      </c>
      <c r="S149" s="186">
        <v>0</v>
      </c>
      <c r="T149" s="186">
        <v>0</v>
      </c>
      <c r="U149" s="243"/>
      <c r="V149" s="259">
        <f t="shared" si="16"/>
        <v>0</v>
      </c>
    </row>
    <row r="150" spans="1:22" ht="24" customHeight="1" x14ac:dyDescent="0.25">
      <c r="A150" s="360">
        <v>84</v>
      </c>
      <c r="B150" s="360"/>
      <c r="C150" s="83" t="s">
        <v>349</v>
      </c>
      <c r="D150" s="73" t="s">
        <v>350</v>
      </c>
      <c r="E150" s="185">
        <v>0</v>
      </c>
      <c r="F150" s="186">
        <v>0</v>
      </c>
      <c r="G150" s="186"/>
      <c r="H150" s="186">
        <v>0</v>
      </c>
      <c r="I150" s="186">
        <v>0</v>
      </c>
      <c r="J150" s="186"/>
      <c r="K150" s="186"/>
      <c r="L150" s="186"/>
      <c r="M150" s="186"/>
      <c r="N150" s="186">
        <v>0</v>
      </c>
      <c r="O150" s="186"/>
      <c r="P150" s="186"/>
      <c r="Q150" s="186"/>
      <c r="R150" s="186">
        <v>0</v>
      </c>
      <c r="S150" s="186">
        <v>0</v>
      </c>
      <c r="T150" s="186">
        <v>0</v>
      </c>
      <c r="U150" s="243"/>
      <c r="V150" s="259">
        <f t="shared" si="16"/>
        <v>0</v>
      </c>
    </row>
    <row r="151" spans="1:22" ht="31.5" customHeight="1" x14ac:dyDescent="0.25">
      <c r="A151" s="360">
        <v>85</v>
      </c>
      <c r="B151" s="360"/>
      <c r="C151" s="83" t="s">
        <v>351</v>
      </c>
      <c r="D151" s="73" t="s">
        <v>352</v>
      </c>
      <c r="E151" s="185">
        <v>0</v>
      </c>
      <c r="F151" s="186">
        <v>0</v>
      </c>
      <c r="G151" s="186"/>
      <c r="H151" s="186">
        <v>0</v>
      </c>
      <c r="I151" s="186">
        <v>0</v>
      </c>
      <c r="J151" s="186"/>
      <c r="K151" s="186"/>
      <c r="L151" s="186"/>
      <c r="M151" s="186"/>
      <c r="N151" s="186">
        <v>0</v>
      </c>
      <c r="O151" s="186"/>
      <c r="P151" s="186"/>
      <c r="Q151" s="186"/>
      <c r="R151" s="186">
        <v>0</v>
      </c>
      <c r="S151" s="186">
        <v>0</v>
      </c>
      <c r="T151" s="186">
        <v>0</v>
      </c>
      <c r="U151" s="243"/>
      <c r="V151" s="259">
        <f t="shared" si="16"/>
        <v>0</v>
      </c>
    </row>
    <row r="152" spans="1:22" ht="24" customHeight="1" x14ac:dyDescent="0.25">
      <c r="A152" s="360">
        <v>86</v>
      </c>
      <c r="B152" s="360"/>
      <c r="C152" s="83" t="s">
        <v>353</v>
      </c>
      <c r="D152" s="73" t="s">
        <v>354</v>
      </c>
      <c r="E152" s="185">
        <v>0</v>
      </c>
      <c r="F152" s="186">
        <v>0</v>
      </c>
      <c r="G152" s="186"/>
      <c r="H152" s="186">
        <v>0</v>
      </c>
      <c r="I152" s="186">
        <v>0</v>
      </c>
      <c r="J152" s="186"/>
      <c r="K152" s="186"/>
      <c r="L152" s="186"/>
      <c r="M152" s="186"/>
      <c r="N152" s="186">
        <v>0</v>
      </c>
      <c r="O152" s="186"/>
      <c r="P152" s="186"/>
      <c r="Q152" s="186"/>
      <c r="R152" s="186">
        <v>0</v>
      </c>
      <c r="S152" s="186">
        <v>0</v>
      </c>
      <c r="T152" s="186">
        <v>0</v>
      </c>
      <c r="U152" s="243"/>
      <c r="V152" s="259">
        <f t="shared" si="16"/>
        <v>0</v>
      </c>
    </row>
    <row r="153" spans="1:22" ht="15.75" customHeight="1" x14ac:dyDescent="0.25">
      <c r="A153" s="360">
        <v>87</v>
      </c>
      <c r="B153" s="360"/>
      <c r="C153" s="83" t="s">
        <v>355</v>
      </c>
      <c r="D153" s="73" t="s">
        <v>356</v>
      </c>
      <c r="E153" s="185">
        <v>0</v>
      </c>
      <c r="F153" s="186">
        <v>0</v>
      </c>
      <c r="G153" s="186"/>
      <c r="H153" s="186">
        <v>0</v>
      </c>
      <c r="I153" s="186">
        <v>0</v>
      </c>
      <c r="J153" s="186"/>
      <c r="K153" s="186"/>
      <c r="L153" s="186"/>
      <c r="M153" s="186"/>
      <c r="N153" s="186">
        <v>0</v>
      </c>
      <c r="O153" s="186"/>
      <c r="P153" s="186"/>
      <c r="Q153" s="186"/>
      <c r="R153" s="186">
        <v>0</v>
      </c>
      <c r="S153" s="186">
        <v>0</v>
      </c>
      <c r="T153" s="186">
        <v>0</v>
      </c>
      <c r="U153" s="243"/>
      <c r="V153" s="259">
        <f t="shared" si="16"/>
        <v>0</v>
      </c>
    </row>
    <row r="154" spans="1:22" ht="24" customHeight="1" x14ac:dyDescent="0.25">
      <c r="A154" s="360">
        <v>88</v>
      </c>
      <c r="B154" s="360"/>
      <c r="C154" s="83" t="s">
        <v>357</v>
      </c>
      <c r="D154" s="73" t="s">
        <v>358</v>
      </c>
      <c r="E154" s="185">
        <v>0</v>
      </c>
      <c r="F154" s="186">
        <v>0</v>
      </c>
      <c r="G154" s="186"/>
      <c r="H154" s="186">
        <v>0</v>
      </c>
      <c r="I154" s="186">
        <v>0</v>
      </c>
      <c r="J154" s="186"/>
      <c r="K154" s="186"/>
      <c r="L154" s="186"/>
      <c r="M154" s="186"/>
      <c r="N154" s="186">
        <v>0</v>
      </c>
      <c r="O154" s="186"/>
      <c r="P154" s="186"/>
      <c r="Q154" s="186"/>
      <c r="R154" s="186">
        <v>0</v>
      </c>
      <c r="S154" s="186">
        <v>0</v>
      </c>
      <c r="T154" s="186">
        <v>0</v>
      </c>
      <c r="U154" s="243"/>
      <c r="V154" s="259">
        <f t="shared" si="16"/>
        <v>0</v>
      </c>
    </row>
    <row r="155" spans="1:22" ht="24" customHeight="1" x14ac:dyDescent="0.25">
      <c r="A155" s="360">
        <v>89</v>
      </c>
      <c r="B155" s="360"/>
      <c r="C155" s="77" t="s">
        <v>359</v>
      </c>
      <c r="D155" s="73" t="s">
        <v>360</v>
      </c>
      <c r="E155" s="185">
        <f>SUM(E147:E154)</f>
        <v>0</v>
      </c>
      <c r="F155" s="185">
        <f t="shared" ref="F155:H155" si="20">SUM(F147:F154)</f>
        <v>0</v>
      </c>
      <c r="G155" s="185">
        <f t="shared" si="20"/>
        <v>0</v>
      </c>
      <c r="H155" s="185">
        <f t="shared" si="20"/>
        <v>0</v>
      </c>
      <c r="I155" s="186">
        <f>SUM(I147:I154)</f>
        <v>0</v>
      </c>
      <c r="J155" s="186"/>
      <c r="K155" s="186"/>
      <c r="L155" s="186"/>
      <c r="M155" s="186"/>
      <c r="N155" s="186">
        <f>SUM(N147:N154)</f>
        <v>0</v>
      </c>
      <c r="O155" s="186"/>
      <c r="P155" s="186"/>
      <c r="Q155" s="186"/>
      <c r="R155" s="186">
        <f>SUM(R147:R154)</f>
        <v>0</v>
      </c>
      <c r="S155" s="186">
        <f>SUM(S147:S154)</f>
        <v>0</v>
      </c>
      <c r="T155" s="186">
        <f>SUM(T147:T154)</f>
        <v>0</v>
      </c>
      <c r="U155" s="243"/>
      <c r="V155" s="259">
        <f t="shared" si="16"/>
        <v>0</v>
      </c>
    </row>
    <row r="156" spans="1:22" ht="24" customHeight="1" x14ac:dyDescent="0.25">
      <c r="A156" s="360">
        <v>90</v>
      </c>
      <c r="B156" s="360"/>
      <c r="C156" s="73" t="s">
        <v>361</v>
      </c>
      <c r="D156" s="73" t="s">
        <v>362</v>
      </c>
      <c r="E156" s="185">
        <f>SUM(E26+E27+E94+E120+E133+E141+E146+E155)</f>
        <v>15521732</v>
      </c>
      <c r="F156" s="185">
        <f>SUM(F26+F27+F94+F120+F133+F141+F146+F155)</f>
        <v>1452700</v>
      </c>
      <c r="G156" s="185">
        <f>SUM(G26+G27+G94+G120+G133+G141+G146+G155)</f>
        <v>400000</v>
      </c>
      <c r="H156" s="185">
        <f>SUM(H26+H27+H94+H120+H133+H141+H146+H155)</f>
        <v>6042612</v>
      </c>
      <c r="I156" s="186">
        <f>SUM(I26+I27+I94+I120+I133+I141+I146+I155)</f>
        <v>1950000</v>
      </c>
      <c r="J156" s="186"/>
      <c r="K156" s="186"/>
      <c r="L156" s="186"/>
      <c r="M156" s="186"/>
      <c r="N156" s="186">
        <f>SUM(N26+N27+N94+N120+N133+N141+N146+N155)</f>
        <v>2410000</v>
      </c>
      <c r="O156" s="186"/>
      <c r="P156" s="186"/>
      <c r="Q156" s="186"/>
      <c r="R156" s="186">
        <f>SUM(R26+R27+R94+R120+R132+R141+R146+R155)</f>
        <v>13642100</v>
      </c>
      <c r="S156" s="186">
        <f>SUM(S26+S27+S94+S120+S133+S141+S146+S155)</f>
        <v>422288</v>
      </c>
      <c r="T156" s="186">
        <f>SUM(T26+T27+T94+T120+T133+T141+T146+T155)</f>
        <v>258789704</v>
      </c>
      <c r="U156" s="243">
        <f>SUM(U26+U27+U94+U120+U133+U141+U146+U155)</f>
        <v>143518529</v>
      </c>
      <c r="V156" s="259">
        <f>SUM(V26+V27+V94+V120+V133+V141+V146+V155)</f>
        <v>444089665</v>
      </c>
    </row>
    <row r="157" spans="1:22" x14ac:dyDescent="0.25">
      <c r="A157" s="28"/>
      <c r="B157" s="28"/>
      <c r="C157" s="28"/>
      <c r="D157" s="28"/>
      <c r="E157" s="28"/>
      <c r="F157" s="180"/>
      <c r="G157" s="180"/>
      <c r="H157" s="180"/>
      <c r="I157" s="180"/>
      <c r="J157" s="180"/>
      <c r="K157" s="180"/>
      <c r="L157" s="180"/>
      <c r="M157" s="180"/>
      <c r="N157" s="180"/>
      <c r="O157" s="180"/>
      <c r="P157" s="180"/>
      <c r="Q157" s="180"/>
      <c r="R157" s="180"/>
      <c r="S157" s="180"/>
      <c r="T157" s="180"/>
      <c r="U157" s="241"/>
      <c r="V157" s="28"/>
    </row>
    <row r="158" spans="1:22" x14ac:dyDescent="0.25">
      <c r="A158" s="19"/>
    </row>
  </sheetData>
  <mergeCells count="99">
    <mergeCell ref="A4:E4"/>
    <mergeCell ref="A6:B6"/>
    <mergeCell ref="A7:B7"/>
    <mergeCell ref="V5:V6"/>
    <mergeCell ref="A5:B5"/>
    <mergeCell ref="C5:C6"/>
    <mergeCell ref="E5:E6"/>
    <mergeCell ref="U5:U6"/>
    <mergeCell ref="A10:B10"/>
    <mergeCell ref="A9:B9"/>
    <mergeCell ref="A8:B8"/>
    <mergeCell ref="A13:B13"/>
    <mergeCell ref="A12:B12"/>
    <mergeCell ref="A11:B11"/>
    <mergeCell ref="A18:B18"/>
    <mergeCell ref="A17:B17"/>
    <mergeCell ref="A16:B16"/>
    <mergeCell ref="A15:B15"/>
    <mergeCell ref="A14:B14"/>
    <mergeCell ref="A23:B23"/>
    <mergeCell ref="A22:B22"/>
    <mergeCell ref="A21:B21"/>
    <mergeCell ref="A20:B20"/>
    <mergeCell ref="A19:B19"/>
    <mergeCell ref="A30:B30"/>
    <mergeCell ref="A27:B27"/>
    <mergeCell ref="A26:B26"/>
    <mergeCell ref="A25:B25"/>
    <mergeCell ref="A24:B24"/>
    <mergeCell ref="A49:B49"/>
    <mergeCell ref="A48:B48"/>
    <mergeCell ref="A44:B44"/>
    <mergeCell ref="A38:B38"/>
    <mergeCell ref="A31:B31"/>
    <mergeCell ref="A63:B63"/>
    <mergeCell ref="A62:B62"/>
    <mergeCell ref="A54:B54"/>
    <mergeCell ref="A57:B57"/>
    <mergeCell ref="A56:B56"/>
    <mergeCell ref="A78:B78"/>
    <mergeCell ref="A72:B72"/>
    <mergeCell ref="A66:B66"/>
    <mergeCell ref="A65:B65"/>
    <mergeCell ref="A64:B64"/>
    <mergeCell ref="A83:B83"/>
    <mergeCell ref="A82:B82"/>
    <mergeCell ref="A81:B81"/>
    <mergeCell ref="A80:B80"/>
    <mergeCell ref="A79:B79"/>
    <mergeCell ref="A94:B94"/>
    <mergeCell ref="A93:B93"/>
    <mergeCell ref="A86:B86"/>
    <mergeCell ref="A85:B85"/>
    <mergeCell ref="A84:B84"/>
    <mergeCell ref="A102:B102"/>
    <mergeCell ref="A100:B100"/>
    <mergeCell ref="A99:B99"/>
    <mergeCell ref="A96:B96"/>
    <mergeCell ref="A95:B95"/>
    <mergeCell ref="A121:B121"/>
    <mergeCell ref="A120:B120"/>
    <mergeCell ref="A110:B110"/>
    <mergeCell ref="A106:B106"/>
    <mergeCell ref="A104:B104"/>
    <mergeCell ref="A126:B126"/>
    <mergeCell ref="A125:B125"/>
    <mergeCell ref="A124:B124"/>
    <mergeCell ref="A123:B123"/>
    <mergeCell ref="A122:B122"/>
    <mergeCell ref="A131:B131"/>
    <mergeCell ref="A130:B130"/>
    <mergeCell ref="A129:B129"/>
    <mergeCell ref="A128:B128"/>
    <mergeCell ref="A127:B127"/>
    <mergeCell ref="A136:B136"/>
    <mergeCell ref="A135:B135"/>
    <mergeCell ref="A134:B134"/>
    <mergeCell ref="A133:B133"/>
    <mergeCell ref="A132:B132"/>
    <mergeCell ref="A141:B141"/>
    <mergeCell ref="A140:B140"/>
    <mergeCell ref="A139:B139"/>
    <mergeCell ref="A138:B138"/>
    <mergeCell ref="A137:B137"/>
    <mergeCell ref="A146:B146"/>
    <mergeCell ref="A145:B145"/>
    <mergeCell ref="A144:B144"/>
    <mergeCell ref="A143:B143"/>
    <mergeCell ref="A142:B142"/>
    <mergeCell ref="A151:B151"/>
    <mergeCell ref="A150:B150"/>
    <mergeCell ref="A149:B149"/>
    <mergeCell ref="A148:B148"/>
    <mergeCell ref="A147:B147"/>
    <mergeCell ref="A156:B156"/>
    <mergeCell ref="A155:B155"/>
    <mergeCell ref="A154:B154"/>
    <mergeCell ref="A153:B153"/>
    <mergeCell ref="A152:B152"/>
  </mergeCells>
  <pageMargins left="0.25" right="0.25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59"/>
  <sheetViews>
    <sheetView topLeftCell="A43" workbookViewId="0">
      <selection activeCell="A2" sqref="A2:B60"/>
    </sheetView>
  </sheetViews>
  <sheetFormatPr defaultRowHeight="15" x14ac:dyDescent="0.25"/>
  <cols>
    <col min="1" max="1" width="52.42578125" customWidth="1"/>
    <col min="2" max="2" width="27" customWidth="1"/>
  </cols>
  <sheetData>
    <row r="1" spans="1:2" ht="25.5" x14ac:dyDescent="0.25">
      <c r="A1" s="11"/>
    </row>
    <row r="2" spans="1:2" x14ac:dyDescent="0.25">
      <c r="A2" s="24"/>
      <c r="B2" s="85" t="s">
        <v>379</v>
      </c>
    </row>
    <row r="3" spans="1:2" x14ac:dyDescent="0.25">
      <c r="A3" s="86"/>
      <c r="B3" s="87"/>
    </row>
    <row r="4" spans="1:2" ht="18" x14ac:dyDescent="0.25">
      <c r="A4" s="367" t="s">
        <v>656</v>
      </c>
      <c r="B4" s="367"/>
    </row>
    <row r="5" spans="1:2" ht="18.75" x14ac:dyDescent="0.25">
      <c r="A5" s="91"/>
      <c r="B5" s="90"/>
    </row>
    <row r="6" spans="1:2" ht="25.5" x14ac:dyDescent="0.25">
      <c r="A6" s="64" t="s">
        <v>380</v>
      </c>
      <c r="B6" s="114"/>
    </row>
    <row r="7" spans="1:2" ht="25.5" x14ac:dyDescent="0.25">
      <c r="A7" s="64" t="s">
        <v>381</v>
      </c>
      <c r="B7" s="114"/>
    </row>
    <row r="8" spans="1:2" x14ac:dyDescent="0.25">
      <c r="A8" s="88" t="s">
        <v>382</v>
      </c>
      <c r="B8" s="128">
        <v>74447666</v>
      </c>
    </row>
    <row r="9" spans="1:2" x14ac:dyDescent="0.25">
      <c r="A9" s="88" t="s">
        <v>383</v>
      </c>
      <c r="B9" s="114">
        <v>0</v>
      </c>
    </row>
    <row r="10" spans="1:2" x14ac:dyDescent="0.25">
      <c r="A10" s="63" t="s">
        <v>384</v>
      </c>
      <c r="B10" s="114">
        <v>0</v>
      </c>
    </row>
    <row r="11" spans="1:2" x14ac:dyDescent="0.25">
      <c r="A11" s="63" t="s">
        <v>385</v>
      </c>
      <c r="B11" s="128">
        <v>13730000</v>
      </c>
    </row>
    <row r="12" spans="1:2" ht="25.5" x14ac:dyDescent="0.25">
      <c r="A12" s="63" t="s">
        <v>386</v>
      </c>
      <c r="B12" s="114">
        <v>0</v>
      </c>
    </row>
    <row r="13" spans="1:2" ht="25.5" x14ac:dyDescent="0.25">
      <c r="A13" s="63" t="s">
        <v>387</v>
      </c>
      <c r="B13" s="114">
        <v>0</v>
      </c>
    </row>
    <row r="14" spans="1:2" x14ac:dyDescent="0.25">
      <c r="A14" s="63" t="s">
        <v>388</v>
      </c>
      <c r="B14" s="128">
        <v>4188818</v>
      </c>
    </row>
    <row r="15" spans="1:2" x14ac:dyDescent="0.25">
      <c r="A15" s="89" t="s">
        <v>389</v>
      </c>
      <c r="B15" s="129">
        <f>SUM(B8:B14)</f>
        <v>92366484</v>
      </c>
    </row>
    <row r="16" spans="1:2" x14ac:dyDescent="0.25">
      <c r="A16" s="64" t="s">
        <v>390</v>
      </c>
      <c r="B16" s="115"/>
    </row>
    <row r="17" spans="1:2" x14ac:dyDescent="0.25">
      <c r="A17" s="63" t="s">
        <v>99</v>
      </c>
      <c r="B17" s="128">
        <v>33253858</v>
      </c>
    </row>
    <row r="18" spans="1:2" ht="25.5" x14ac:dyDescent="0.25">
      <c r="A18" s="63" t="s">
        <v>103</v>
      </c>
      <c r="B18" s="128">
        <v>5806652</v>
      </c>
    </row>
    <row r="19" spans="1:2" x14ac:dyDescent="0.25">
      <c r="A19" s="64" t="s">
        <v>112</v>
      </c>
      <c r="B19" s="128">
        <v>53305974</v>
      </c>
    </row>
    <row r="20" spans="1:2" x14ac:dyDescent="0.25">
      <c r="A20" s="63" t="s">
        <v>391</v>
      </c>
      <c r="B20" s="128">
        <v>0</v>
      </c>
    </row>
    <row r="21" spans="1:2" x14ac:dyDescent="0.25">
      <c r="A21" s="63" t="s">
        <v>392</v>
      </c>
      <c r="B21" s="128">
        <v>0</v>
      </c>
    </row>
    <row r="22" spans="1:2" x14ac:dyDescent="0.25">
      <c r="A22" s="64" t="s">
        <v>393</v>
      </c>
      <c r="B22" s="115">
        <v>0</v>
      </c>
    </row>
    <row r="23" spans="1:2" x14ac:dyDescent="0.25">
      <c r="A23" s="63" t="s">
        <v>394</v>
      </c>
      <c r="B23" s="128">
        <v>0</v>
      </c>
    </row>
    <row r="24" spans="1:2" x14ac:dyDescent="0.25">
      <c r="A24" s="63" t="s">
        <v>395</v>
      </c>
      <c r="B24" s="128">
        <v>0</v>
      </c>
    </row>
    <row r="25" spans="1:2" x14ac:dyDescent="0.25">
      <c r="A25" s="63" t="s">
        <v>396</v>
      </c>
      <c r="B25" s="116">
        <v>0</v>
      </c>
    </row>
    <row r="26" spans="1:2" x14ac:dyDescent="0.25">
      <c r="A26" s="89" t="s">
        <v>397</v>
      </c>
      <c r="B26" s="129">
        <f>SUM(B17:B19)</f>
        <v>92366484</v>
      </c>
    </row>
    <row r="27" spans="1:2" x14ac:dyDescent="0.25">
      <c r="A27" s="24"/>
      <c r="B27" s="23"/>
    </row>
    <row r="28" spans="1:2" x14ac:dyDescent="0.25">
      <c r="A28" s="19"/>
    </row>
    <row r="29" spans="1:2" ht="25.5" x14ac:dyDescent="0.25">
      <c r="A29" s="11"/>
    </row>
    <row r="30" spans="1:2" ht="231.75" customHeight="1" x14ac:dyDescent="0.25">
      <c r="A30" s="11"/>
    </row>
    <row r="31" spans="1:2" x14ac:dyDescent="0.25">
      <c r="A31" s="24"/>
      <c r="B31" s="23"/>
    </row>
    <row r="32" spans="1:2" x14ac:dyDescent="0.25">
      <c r="A32" s="24"/>
      <c r="B32" s="85" t="s">
        <v>398</v>
      </c>
    </row>
    <row r="33" spans="1:2" x14ac:dyDescent="0.25">
      <c r="A33" s="86"/>
      <c r="B33" s="87"/>
    </row>
    <row r="34" spans="1:2" ht="18" x14ac:dyDescent="0.25">
      <c r="A34" s="367" t="s">
        <v>456</v>
      </c>
      <c r="B34" s="367"/>
    </row>
    <row r="35" spans="1:2" ht="18" x14ac:dyDescent="0.25">
      <c r="A35" s="94"/>
      <c r="B35" s="95"/>
    </row>
    <row r="36" spans="1:2" x14ac:dyDescent="0.25">
      <c r="A36" s="92"/>
      <c r="B36" s="92"/>
    </row>
    <row r="37" spans="1:2" ht="25.5" x14ac:dyDescent="0.25">
      <c r="A37" s="63" t="s">
        <v>380</v>
      </c>
      <c r="B37" s="117">
        <v>158619895</v>
      </c>
    </row>
    <row r="38" spans="1:2" ht="25.5" x14ac:dyDescent="0.25">
      <c r="A38" s="63" t="s">
        <v>381</v>
      </c>
      <c r="B38" s="117">
        <v>213507515</v>
      </c>
    </row>
    <row r="39" spans="1:2" x14ac:dyDescent="0.25">
      <c r="A39" s="63" t="s">
        <v>384</v>
      </c>
      <c r="B39" s="117">
        <v>22125000</v>
      </c>
    </row>
    <row r="40" spans="1:2" x14ac:dyDescent="0.25">
      <c r="A40" s="63" t="s">
        <v>385</v>
      </c>
      <c r="B40" s="117">
        <v>315010</v>
      </c>
    </row>
    <row r="41" spans="1:2" ht="25.5" x14ac:dyDescent="0.25">
      <c r="A41" s="63" t="s">
        <v>386</v>
      </c>
      <c r="B41" s="117">
        <v>0</v>
      </c>
    </row>
    <row r="42" spans="1:2" ht="25.5" x14ac:dyDescent="0.25">
      <c r="A42" s="63" t="s">
        <v>387</v>
      </c>
      <c r="B42" s="117">
        <v>700000</v>
      </c>
    </row>
    <row r="43" spans="1:2" x14ac:dyDescent="0.25">
      <c r="A43" s="63" t="s">
        <v>388</v>
      </c>
      <c r="B43" s="118">
        <v>156247583</v>
      </c>
    </row>
    <row r="44" spans="1:2" x14ac:dyDescent="0.25">
      <c r="A44" s="89" t="s">
        <v>389</v>
      </c>
      <c r="B44" s="119">
        <f>SUM(B37:B43)</f>
        <v>551515003</v>
      </c>
    </row>
    <row r="45" spans="1:2" x14ac:dyDescent="0.25">
      <c r="A45" s="64" t="s">
        <v>399</v>
      </c>
      <c r="B45" s="120">
        <f>SUM(B46:B50)</f>
        <v>278512522</v>
      </c>
    </row>
    <row r="46" spans="1:2" x14ac:dyDescent="0.25">
      <c r="A46" s="63" t="s">
        <v>99</v>
      </c>
      <c r="B46" s="117">
        <v>131785293</v>
      </c>
    </row>
    <row r="47" spans="1:2" ht="25.5" x14ac:dyDescent="0.25">
      <c r="A47" s="63" t="s">
        <v>103</v>
      </c>
      <c r="B47" s="117">
        <v>14194313</v>
      </c>
    </row>
    <row r="48" spans="1:2" x14ac:dyDescent="0.25">
      <c r="A48" s="64" t="s">
        <v>112</v>
      </c>
      <c r="B48" s="133">
        <v>100871441</v>
      </c>
    </row>
    <row r="49" spans="1:2" x14ac:dyDescent="0.25">
      <c r="A49" s="63" t="s">
        <v>391</v>
      </c>
      <c r="B49" s="117">
        <v>21511000</v>
      </c>
    </row>
    <row r="50" spans="1:2" x14ac:dyDescent="0.25">
      <c r="A50" s="63" t="s">
        <v>392</v>
      </c>
      <c r="B50" s="117">
        <v>10150475</v>
      </c>
    </row>
    <row r="51" spans="1:2" x14ac:dyDescent="0.25">
      <c r="A51" s="64" t="s">
        <v>400</v>
      </c>
      <c r="B51" s="120">
        <f>SUM(B52+B54)</f>
        <v>156130995</v>
      </c>
    </row>
    <row r="52" spans="1:2" x14ac:dyDescent="0.25">
      <c r="A52" s="63" t="s">
        <v>394</v>
      </c>
      <c r="B52" s="117">
        <v>46503746</v>
      </c>
    </row>
    <row r="53" spans="1:2" x14ac:dyDescent="0.25">
      <c r="A53" s="93" t="s">
        <v>401</v>
      </c>
      <c r="B53" s="121">
        <v>0</v>
      </c>
    </row>
    <row r="54" spans="1:2" x14ac:dyDescent="0.25">
      <c r="A54" s="63" t="s">
        <v>395</v>
      </c>
      <c r="B54" s="117">
        <v>109627249</v>
      </c>
    </row>
    <row r="55" spans="1:2" x14ac:dyDescent="0.25">
      <c r="A55" s="93" t="s">
        <v>401</v>
      </c>
      <c r="B55" s="121">
        <v>0</v>
      </c>
    </row>
    <row r="56" spans="1:2" x14ac:dyDescent="0.25">
      <c r="A56" s="63" t="s">
        <v>396</v>
      </c>
      <c r="B56" s="117">
        <v>0</v>
      </c>
    </row>
    <row r="57" spans="1:2" s="289" customFormat="1" x14ac:dyDescent="0.25">
      <c r="A57" s="132" t="s">
        <v>428</v>
      </c>
      <c r="B57" s="117">
        <v>116871486</v>
      </c>
    </row>
    <row r="58" spans="1:2" x14ac:dyDescent="0.25">
      <c r="A58" s="89" t="s">
        <v>397</v>
      </c>
      <c r="B58" s="122">
        <f>SUM(B46+B47+B48+B49+B50+B51+B57)</f>
        <v>551515003</v>
      </c>
    </row>
    <row r="59" spans="1:2" ht="15.75" x14ac:dyDescent="0.25">
      <c r="A59" s="14"/>
    </row>
  </sheetData>
  <mergeCells count="2">
    <mergeCell ref="A4:B4"/>
    <mergeCell ref="A34:B3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8"/>
  <sheetViews>
    <sheetView workbookViewId="0">
      <selection activeCell="D5" sqref="B5:D5"/>
    </sheetView>
  </sheetViews>
  <sheetFormatPr defaultRowHeight="15" x14ac:dyDescent="0.25"/>
  <cols>
    <col min="1" max="1" width="25.85546875" customWidth="1"/>
    <col min="2" max="2" width="14.42578125" customWidth="1"/>
    <col min="3" max="3" width="13.5703125" customWidth="1"/>
    <col min="4" max="4" width="15" style="134" customWidth="1"/>
    <col min="5" max="5" width="16.5703125" customWidth="1"/>
  </cols>
  <sheetData>
    <row r="1" spans="1:5" ht="15.75" x14ac:dyDescent="0.25">
      <c r="A1" s="20"/>
      <c r="B1" s="232"/>
      <c r="C1" s="134"/>
      <c r="E1" s="134"/>
    </row>
    <row r="2" spans="1:5" x14ac:dyDescent="0.25">
      <c r="A2" s="22"/>
      <c r="B2" s="22"/>
      <c r="C2" s="127"/>
      <c r="D2" s="127"/>
      <c r="E2" s="85" t="s">
        <v>402</v>
      </c>
    </row>
    <row r="3" spans="1:5" x14ac:dyDescent="0.25">
      <c r="A3" s="22"/>
      <c r="B3" s="22"/>
      <c r="C3" s="127"/>
      <c r="D3" s="127"/>
      <c r="E3" s="131"/>
    </row>
    <row r="4" spans="1:5" ht="49.5" customHeight="1" x14ac:dyDescent="0.25">
      <c r="A4" s="96" t="s">
        <v>403</v>
      </c>
      <c r="B4" s="130" t="s">
        <v>456</v>
      </c>
      <c r="C4" s="130" t="s">
        <v>458</v>
      </c>
      <c r="D4" s="130" t="s">
        <v>452</v>
      </c>
      <c r="E4" s="130" t="s">
        <v>105</v>
      </c>
    </row>
    <row r="5" spans="1:5" x14ac:dyDescent="0.25">
      <c r="A5" s="132" t="s">
        <v>415</v>
      </c>
      <c r="B5" s="128">
        <v>546395812</v>
      </c>
      <c r="C5" s="128">
        <v>92366484</v>
      </c>
      <c r="D5" s="128">
        <v>44056500</v>
      </c>
      <c r="E5" s="128">
        <f>SUM(B5:D5)</f>
        <v>682818796</v>
      </c>
    </row>
    <row r="6" spans="1:5" x14ac:dyDescent="0.25">
      <c r="A6" s="132" t="s">
        <v>404</v>
      </c>
      <c r="B6" s="128">
        <v>5119191</v>
      </c>
      <c r="C6" s="128">
        <v>0</v>
      </c>
      <c r="D6" s="128"/>
      <c r="E6" s="192">
        <f t="shared" ref="E6:E7" si="0">SUM(B6:D6)</f>
        <v>5119191</v>
      </c>
    </row>
    <row r="7" spans="1:5" x14ac:dyDescent="0.25">
      <c r="A7" s="132" t="s">
        <v>416</v>
      </c>
      <c r="B7" s="128">
        <v>0</v>
      </c>
      <c r="C7" s="128">
        <v>0</v>
      </c>
      <c r="D7" s="128">
        <v>0</v>
      </c>
      <c r="E7" s="192">
        <f t="shared" si="0"/>
        <v>0</v>
      </c>
    </row>
    <row r="8" spans="1:5" x14ac:dyDescent="0.25">
      <c r="A8" s="64" t="s">
        <v>373</v>
      </c>
      <c r="B8" s="115">
        <f>SUM(B5:B7)</f>
        <v>551515003</v>
      </c>
      <c r="C8" s="115">
        <f t="shared" ref="C8:E8" si="1">SUM(C5:C7)</f>
        <v>92366484</v>
      </c>
      <c r="D8" s="115">
        <f t="shared" si="1"/>
        <v>44056500</v>
      </c>
      <c r="E8" s="115">
        <f t="shared" si="1"/>
        <v>687937987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37"/>
  <sheetViews>
    <sheetView topLeftCell="A8" workbookViewId="0">
      <selection activeCell="A3" sqref="A3:E38"/>
    </sheetView>
  </sheetViews>
  <sheetFormatPr defaultRowHeight="15" x14ac:dyDescent="0.25"/>
  <cols>
    <col min="1" max="1" width="45" customWidth="1"/>
    <col min="2" max="2" width="18.7109375" customWidth="1"/>
    <col min="3" max="3" width="19.28515625" customWidth="1"/>
    <col min="4" max="4" width="1.7109375" hidden="1" customWidth="1"/>
    <col min="5" max="5" width="19.42578125" customWidth="1"/>
  </cols>
  <sheetData>
    <row r="1" spans="1:7" ht="25.5" x14ac:dyDescent="0.25">
      <c r="A1" s="11"/>
    </row>
    <row r="2" spans="1:7" ht="25.5" x14ac:dyDescent="0.25">
      <c r="A2" s="22"/>
      <c r="B2" s="22"/>
      <c r="C2" s="261"/>
      <c r="D2" s="368" t="s">
        <v>405</v>
      </c>
      <c r="E2" s="368"/>
      <c r="F2" s="368"/>
      <c r="G2" s="31"/>
    </row>
    <row r="3" spans="1:7" x14ac:dyDescent="0.25">
      <c r="A3" s="369"/>
      <c r="B3" s="371"/>
      <c r="C3" s="371"/>
      <c r="D3" s="371"/>
      <c r="E3" s="371"/>
      <c r="F3" s="371"/>
      <c r="G3" s="371"/>
    </row>
    <row r="4" spans="1:7" x14ac:dyDescent="0.25">
      <c r="A4" s="370"/>
      <c r="B4" s="372"/>
      <c r="C4" s="372"/>
      <c r="D4" s="372"/>
      <c r="E4" s="372"/>
      <c r="F4" s="371"/>
      <c r="G4" s="371"/>
    </row>
    <row r="5" spans="1:7" ht="38.25" x14ac:dyDescent="0.25">
      <c r="A5" s="97" t="s">
        <v>406</v>
      </c>
      <c r="B5" s="263" t="s">
        <v>456</v>
      </c>
      <c r="C5" s="374" t="s">
        <v>457</v>
      </c>
      <c r="D5" s="374"/>
      <c r="E5" s="97" t="s">
        <v>452</v>
      </c>
      <c r="F5" s="375"/>
      <c r="G5" s="376"/>
    </row>
    <row r="6" spans="1:7" ht="25.5" x14ac:dyDescent="0.25">
      <c r="A6" s="63" t="s">
        <v>380</v>
      </c>
      <c r="B6" s="264">
        <v>158619895</v>
      </c>
      <c r="C6" s="373">
        <v>0</v>
      </c>
      <c r="D6" s="373"/>
      <c r="E6" s="113">
        <v>0</v>
      </c>
      <c r="F6" s="372"/>
      <c r="G6" s="371"/>
    </row>
    <row r="7" spans="1:7" ht="25.5" x14ac:dyDescent="0.25">
      <c r="A7" s="63" t="s">
        <v>381</v>
      </c>
      <c r="B7" s="264">
        <v>213507515</v>
      </c>
      <c r="C7" s="373">
        <v>74447666</v>
      </c>
      <c r="D7" s="373"/>
      <c r="E7" s="113">
        <v>43600000</v>
      </c>
      <c r="F7" s="372"/>
      <c r="G7" s="371"/>
    </row>
    <row r="8" spans="1:7" x14ac:dyDescent="0.25">
      <c r="A8" s="63" t="s">
        <v>384</v>
      </c>
      <c r="B8" s="264">
        <v>22125000</v>
      </c>
      <c r="C8" s="373">
        <v>0</v>
      </c>
      <c r="D8" s="373"/>
      <c r="E8" s="113">
        <v>0</v>
      </c>
      <c r="F8" s="372"/>
      <c r="G8" s="371"/>
    </row>
    <row r="9" spans="1:7" x14ac:dyDescent="0.25">
      <c r="A9" s="63" t="s">
        <v>385</v>
      </c>
      <c r="B9" s="264">
        <v>315010</v>
      </c>
      <c r="C9" s="373">
        <v>13730000</v>
      </c>
      <c r="D9" s="373"/>
      <c r="E9" s="113">
        <v>0</v>
      </c>
      <c r="F9" s="372"/>
      <c r="G9" s="371"/>
    </row>
    <row r="10" spans="1:7" ht="25.5" x14ac:dyDescent="0.25">
      <c r="A10" s="63" t="s">
        <v>386</v>
      </c>
      <c r="B10" s="264">
        <v>0</v>
      </c>
      <c r="C10" s="373">
        <v>0</v>
      </c>
      <c r="D10" s="373"/>
      <c r="E10" s="113">
        <v>0</v>
      </c>
      <c r="F10" s="372"/>
      <c r="G10" s="371"/>
    </row>
    <row r="11" spans="1:7" ht="25.5" x14ac:dyDescent="0.25">
      <c r="A11" s="63" t="s">
        <v>387</v>
      </c>
      <c r="B11" s="264">
        <v>700000</v>
      </c>
      <c r="C11" s="373">
        <v>0</v>
      </c>
      <c r="D11" s="373"/>
      <c r="E11" s="113">
        <v>0</v>
      </c>
      <c r="F11" s="372"/>
      <c r="G11" s="371"/>
    </row>
    <row r="12" spans="1:7" x14ac:dyDescent="0.25">
      <c r="A12" s="63" t="s">
        <v>388</v>
      </c>
      <c r="B12" s="264">
        <v>156247583</v>
      </c>
      <c r="C12" s="373">
        <v>4188818</v>
      </c>
      <c r="D12" s="373"/>
      <c r="E12" s="113">
        <v>456500</v>
      </c>
      <c r="F12" s="372"/>
      <c r="G12" s="371"/>
    </row>
    <row r="13" spans="1:7" x14ac:dyDescent="0.25">
      <c r="A13" s="89" t="s">
        <v>407</v>
      </c>
      <c r="B13" s="265">
        <f>SUM(B6+B7+B8+B9+B10+B11+B12)</f>
        <v>551515003</v>
      </c>
      <c r="C13" s="377">
        <f>SUM(C6:D12)</f>
        <v>92366484</v>
      </c>
      <c r="D13" s="377"/>
      <c r="E13" s="123">
        <f>SUM(E6:E12)</f>
        <v>44056500</v>
      </c>
      <c r="F13" s="372"/>
      <c r="G13" s="371"/>
    </row>
    <row r="14" spans="1:7" ht="25.5" x14ac:dyDescent="0.25">
      <c r="A14" s="63" t="s">
        <v>380</v>
      </c>
      <c r="B14" s="264">
        <v>0</v>
      </c>
      <c r="C14" s="373">
        <v>0</v>
      </c>
      <c r="D14" s="373"/>
      <c r="E14" s="113">
        <v>0</v>
      </c>
      <c r="F14" s="372"/>
      <c r="G14" s="371"/>
    </row>
    <row r="15" spans="1:7" ht="25.5" x14ac:dyDescent="0.25">
      <c r="A15" s="63" t="s">
        <v>381</v>
      </c>
      <c r="B15" s="264">
        <v>0</v>
      </c>
      <c r="C15" s="373">
        <v>0</v>
      </c>
      <c r="D15" s="373"/>
      <c r="E15" s="113">
        <v>0</v>
      </c>
      <c r="F15" s="372"/>
      <c r="G15" s="371"/>
    </row>
    <row r="16" spans="1:7" x14ac:dyDescent="0.25">
      <c r="A16" s="63" t="s">
        <v>384</v>
      </c>
      <c r="B16" s="264">
        <v>0</v>
      </c>
      <c r="C16" s="373">
        <v>0</v>
      </c>
      <c r="D16" s="373"/>
      <c r="E16" s="113">
        <v>0</v>
      </c>
      <c r="F16" s="372"/>
      <c r="G16" s="371"/>
    </row>
    <row r="17" spans="1:7" x14ac:dyDescent="0.25">
      <c r="A17" s="63" t="s">
        <v>385</v>
      </c>
      <c r="B17" s="264">
        <v>0</v>
      </c>
      <c r="C17" s="373">
        <v>0</v>
      </c>
      <c r="D17" s="373"/>
      <c r="E17" s="113">
        <v>0</v>
      </c>
      <c r="F17" s="372"/>
      <c r="G17" s="371"/>
    </row>
    <row r="18" spans="1:7" ht="25.5" x14ac:dyDescent="0.25">
      <c r="A18" s="63" t="s">
        <v>386</v>
      </c>
      <c r="B18" s="264">
        <v>0</v>
      </c>
      <c r="C18" s="373">
        <v>0</v>
      </c>
      <c r="D18" s="373"/>
      <c r="E18" s="113">
        <v>0</v>
      </c>
      <c r="F18" s="372"/>
      <c r="G18" s="371"/>
    </row>
    <row r="19" spans="1:7" ht="25.5" x14ac:dyDescent="0.25">
      <c r="A19" s="63" t="s">
        <v>387</v>
      </c>
      <c r="B19" s="264">
        <v>0</v>
      </c>
      <c r="C19" s="373">
        <v>0</v>
      </c>
      <c r="D19" s="373"/>
      <c r="E19" s="113">
        <v>0</v>
      </c>
      <c r="F19" s="372"/>
      <c r="G19" s="371"/>
    </row>
    <row r="20" spans="1:7" x14ac:dyDescent="0.25">
      <c r="A20" s="63" t="s">
        <v>388</v>
      </c>
      <c r="B20" s="264">
        <v>0</v>
      </c>
      <c r="C20" s="373">
        <v>0</v>
      </c>
      <c r="D20" s="373"/>
      <c r="E20" s="113">
        <v>0</v>
      </c>
      <c r="F20" s="372"/>
      <c r="G20" s="371"/>
    </row>
    <row r="21" spans="1:7" x14ac:dyDescent="0.25">
      <c r="A21" s="89" t="s">
        <v>408</v>
      </c>
      <c r="B21" s="265">
        <f>SUM(B14:B20)</f>
        <v>0</v>
      </c>
      <c r="C21" s="377">
        <f>SUM(C14:D20)</f>
        <v>0</v>
      </c>
      <c r="D21" s="377"/>
      <c r="E21" s="123">
        <f>SUM(E14:E20)</f>
        <v>0</v>
      </c>
      <c r="F21" s="372"/>
      <c r="G21" s="371"/>
    </row>
    <row r="22" spans="1:7" ht="20.25" customHeight="1" x14ac:dyDescent="0.25">
      <c r="A22" s="89" t="s">
        <v>409</v>
      </c>
      <c r="B22" s="266">
        <f>SUM(B13+B21)</f>
        <v>551515003</v>
      </c>
      <c r="C22" s="378">
        <f>SUM(C13+C21)</f>
        <v>92366484</v>
      </c>
      <c r="D22" s="378"/>
      <c r="E22" s="193">
        <f>SUM(E21,E13)</f>
        <v>44056500</v>
      </c>
      <c r="F22" s="372"/>
      <c r="G22" s="371"/>
    </row>
    <row r="23" spans="1:7" ht="25.5" x14ac:dyDescent="0.25">
      <c r="A23" s="89" t="s">
        <v>410</v>
      </c>
      <c r="B23" s="266">
        <f>SUM(B24:B28)</f>
        <v>278512522</v>
      </c>
      <c r="C23" s="378">
        <f>SUM(C24:D28)</f>
        <v>92366484</v>
      </c>
      <c r="D23" s="378"/>
      <c r="E23" s="193">
        <f>SUM(E24:E28)</f>
        <v>44056500</v>
      </c>
      <c r="F23" s="372"/>
      <c r="G23" s="371"/>
    </row>
    <row r="24" spans="1:7" x14ac:dyDescent="0.25">
      <c r="A24" s="63" t="s">
        <v>99</v>
      </c>
      <c r="B24" s="267">
        <v>131785293</v>
      </c>
      <c r="C24" s="373">
        <v>33253858</v>
      </c>
      <c r="D24" s="373"/>
      <c r="E24" s="113">
        <v>25892494</v>
      </c>
      <c r="F24" s="372"/>
      <c r="G24" s="371"/>
    </row>
    <row r="25" spans="1:7" ht="25.5" x14ac:dyDescent="0.25">
      <c r="A25" s="63" t="s">
        <v>103</v>
      </c>
      <c r="B25" s="267">
        <v>14194313</v>
      </c>
      <c r="C25" s="373">
        <v>5806652</v>
      </c>
      <c r="D25" s="373"/>
      <c r="E25" s="113">
        <v>4665626</v>
      </c>
      <c r="F25" s="372"/>
      <c r="G25" s="371"/>
    </row>
    <row r="26" spans="1:7" x14ac:dyDescent="0.25">
      <c r="A26" s="63" t="s">
        <v>112</v>
      </c>
      <c r="B26" s="267">
        <v>100871441</v>
      </c>
      <c r="C26" s="373">
        <v>53305974</v>
      </c>
      <c r="D26" s="373"/>
      <c r="E26" s="113">
        <v>6141300</v>
      </c>
      <c r="F26" s="372"/>
      <c r="G26" s="371"/>
    </row>
    <row r="27" spans="1:7" x14ac:dyDescent="0.25">
      <c r="A27" s="63" t="s">
        <v>391</v>
      </c>
      <c r="B27" s="267">
        <v>21511000</v>
      </c>
      <c r="C27" s="373">
        <v>0</v>
      </c>
      <c r="D27" s="373"/>
      <c r="E27" s="113">
        <v>0</v>
      </c>
      <c r="F27" s="372"/>
      <c r="G27" s="371"/>
    </row>
    <row r="28" spans="1:7" x14ac:dyDescent="0.25">
      <c r="A28" s="63" t="s">
        <v>392</v>
      </c>
      <c r="B28" s="267">
        <v>10150475</v>
      </c>
      <c r="C28" s="373">
        <v>0</v>
      </c>
      <c r="D28" s="373"/>
      <c r="E28" s="113">
        <v>7357080</v>
      </c>
      <c r="F28" s="372"/>
      <c r="G28" s="371"/>
    </row>
    <row r="29" spans="1:7" ht="25.5" x14ac:dyDescent="0.25">
      <c r="A29" s="89" t="s">
        <v>411</v>
      </c>
      <c r="B29" s="266">
        <f>SUM(B30:B34)</f>
        <v>156130995</v>
      </c>
      <c r="C29" s="377">
        <v>0</v>
      </c>
      <c r="D29" s="377"/>
      <c r="E29" s="123">
        <v>0</v>
      </c>
      <c r="F29" s="372"/>
      <c r="G29" s="371"/>
    </row>
    <row r="30" spans="1:7" x14ac:dyDescent="0.25">
      <c r="A30" s="63" t="s">
        <v>394</v>
      </c>
      <c r="B30" s="117">
        <v>46503746</v>
      </c>
      <c r="C30" s="373">
        <v>0</v>
      </c>
      <c r="D30" s="373"/>
      <c r="E30" s="113">
        <v>0</v>
      </c>
      <c r="F30" s="372"/>
      <c r="G30" s="371"/>
    </row>
    <row r="31" spans="1:7" x14ac:dyDescent="0.25">
      <c r="A31" s="93" t="s">
        <v>401</v>
      </c>
      <c r="B31" s="121">
        <v>0</v>
      </c>
      <c r="C31" s="373">
        <v>0</v>
      </c>
      <c r="D31" s="373"/>
      <c r="E31" s="113">
        <v>0</v>
      </c>
      <c r="F31" s="372"/>
      <c r="G31" s="371"/>
    </row>
    <row r="32" spans="1:7" x14ac:dyDescent="0.25">
      <c r="A32" s="63" t="s">
        <v>395</v>
      </c>
      <c r="B32" s="117">
        <v>109627249</v>
      </c>
      <c r="C32" s="373">
        <v>0</v>
      </c>
      <c r="D32" s="373"/>
      <c r="E32" s="113">
        <v>0</v>
      </c>
      <c r="F32" s="372"/>
      <c r="G32" s="371"/>
    </row>
    <row r="33" spans="1:7" x14ac:dyDescent="0.25">
      <c r="A33" s="93" t="s">
        <v>401</v>
      </c>
      <c r="B33" s="264">
        <v>0</v>
      </c>
      <c r="C33" s="373">
        <v>0</v>
      </c>
      <c r="D33" s="373"/>
      <c r="E33" s="113">
        <v>0</v>
      </c>
      <c r="F33" s="372"/>
      <c r="G33" s="371"/>
    </row>
    <row r="34" spans="1:7" x14ac:dyDescent="0.25">
      <c r="A34" s="63" t="s">
        <v>396</v>
      </c>
      <c r="B34" s="264">
        <v>0</v>
      </c>
      <c r="C34" s="373">
        <v>0</v>
      </c>
      <c r="D34" s="373"/>
      <c r="E34" s="113">
        <v>0</v>
      </c>
      <c r="F34" s="372"/>
      <c r="G34" s="371"/>
    </row>
    <row r="35" spans="1:7" x14ac:dyDescent="0.25">
      <c r="A35" s="89" t="s">
        <v>412</v>
      </c>
      <c r="B35" s="265">
        <f>SUM(B23+B29)</f>
        <v>434643517</v>
      </c>
      <c r="C35" s="377">
        <f>SUM(C23+C29)</f>
        <v>92366484</v>
      </c>
      <c r="D35" s="377"/>
      <c r="E35" s="123">
        <f>SUM(E23+E29)</f>
        <v>44056500</v>
      </c>
      <c r="F35" s="372"/>
      <c r="G35" s="371"/>
    </row>
    <row r="36" spans="1:7" x14ac:dyDescent="0.25">
      <c r="A36" s="98" t="s">
        <v>413</v>
      </c>
      <c r="B36" s="264">
        <f>B22-B35</f>
        <v>116871486</v>
      </c>
      <c r="C36" s="373">
        <f>C22-C35</f>
        <v>0</v>
      </c>
      <c r="D36" s="373"/>
      <c r="E36" s="113">
        <f>E22-E35</f>
        <v>0</v>
      </c>
      <c r="F36" s="372"/>
      <c r="G36" s="371"/>
    </row>
    <row r="37" spans="1:7" x14ac:dyDescent="0.25">
      <c r="A37" s="34"/>
      <c r="B37" s="34"/>
      <c r="C37" s="34"/>
      <c r="D37" s="34"/>
      <c r="E37" s="34"/>
      <c r="F37" s="34"/>
      <c r="G37" s="34"/>
    </row>
  </sheetData>
  <mergeCells count="70">
    <mergeCell ref="C35:D35"/>
    <mergeCell ref="F35:G35"/>
    <mergeCell ref="C36:D36"/>
    <mergeCell ref="F36:G36"/>
    <mergeCell ref="C33:D33"/>
    <mergeCell ref="F33:G33"/>
    <mergeCell ref="C34:D34"/>
    <mergeCell ref="F34:G34"/>
    <mergeCell ref="C31:D31"/>
    <mergeCell ref="F31:G31"/>
    <mergeCell ref="C32:D32"/>
    <mergeCell ref="F32:G32"/>
    <mergeCell ref="C29:D29"/>
    <mergeCell ref="F29:G29"/>
    <mergeCell ref="C30:D30"/>
    <mergeCell ref="F30:G30"/>
    <mergeCell ref="C27:D27"/>
    <mergeCell ref="F27:G27"/>
    <mergeCell ref="C28:D28"/>
    <mergeCell ref="F28:G28"/>
    <mergeCell ref="C25:D25"/>
    <mergeCell ref="F25:G25"/>
    <mergeCell ref="C26:D26"/>
    <mergeCell ref="F26:G26"/>
    <mergeCell ref="C23:D23"/>
    <mergeCell ref="F23:G23"/>
    <mergeCell ref="C24:D24"/>
    <mergeCell ref="F24:G24"/>
    <mergeCell ref="C21:D21"/>
    <mergeCell ref="F21:G21"/>
    <mergeCell ref="C22:D22"/>
    <mergeCell ref="F22:G22"/>
    <mergeCell ref="C19:D19"/>
    <mergeCell ref="F19:G19"/>
    <mergeCell ref="C20:D20"/>
    <mergeCell ref="F20:G20"/>
    <mergeCell ref="C17:D17"/>
    <mergeCell ref="F17:G17"/>
    <mergeCell ref="C18:D18"/>
    <mergeCell ref="F18:G18"/>
    <mergeCell ref="C15:D15"/>
    <mergeCell ref="F15:G15"/>
    <mergeCell ref="C16:D16"/>
    <mergeCell ref="F16:G16"/>
    <mergeCell ref="C13:D13"/>
    <mergeCell ref="F13:G13"/>
    <mergeCell ref="C14:D14"/>
    <mergeCell ref="F14:G14"/>
    <mergeCell ref="C11:D11"/>
    <mergeCell ref="F11:G11"/>
    <mergeCell ref="C12:D12"/>
    <mergeCell ref="F12:G12"/>
    <mergeCell ref="C9:D9"/>
    <mergeCell ref="F9:G9"/>
    <mergeCell ref="C10:D10"/>
    <mergeCell ref="F10:G10"/>
    <mergeCell ref="C7:D7"/>
    <mergeCell ref="F7:G7"/>
    <mergeCell ref="C8:D8"/>
    <mergeCell ref="F8:G8"/>
    <mergeCell ref="C5:D5"/>
    <mergeCell ref="F5:G5"/>
    <mergeCell ref="C6:D6"/>
    <mergeCell ref="F6:G6"/>
    <mergeCell ref="D2:F2"/>
    <mergeCell ref="A3:A4"/>
    <mergeCell ref="B3:B4"/>
    <mergeCell ref="C3:D4"/>
    <mergeCell ref="E3:E4"/>
    <mergeCell ref="F3:G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3</vt:i4>
      </vt:variant>
    </vt:vector>
  </HeadingPairs>
  <TitlesOfParts>
    <vt:vector size="17" baseType="lpstr">
      <vt:lpstr>1-9. melléklet</vt:lpstr>
      <vt:lpstr>8. melléklet</vt:lpstr>
      <vt:lpstr>10. melléklet</vt:lpstr>
      <vt:lpstr>11.melléklet</vt:lpstr>
      <vt:lpstr>12. melléklet</vt:lpstr>
      <vt:lpstr>13. melléklet</vt:lpstr>
      <vt:lpstr>14-15. melléklet</vt:lpstr>
      <vt:lpstr>16. melléklet</vt:lpstr>
      <vt:lpstr>17. melléklet</vt:lpstr>
      <vt:lpstr>18. melléklet</vt:lpstr>
      <vt:lpstr>19. melléklet</vt:lpstr>
      <vt:lpstr>20. melléklet</vt:lpstr>
      <vt:lpstr>Munka1</vt:lpstr>
      <vt:lpstr>Munka2</vt:lpstr>
      <vt:lpstr>'14-15. melléklet'!Nyomtatási_terület</vt:lpstr>
      <vt:lpstr>'17. melléklet'!Nyomtatási_terület</vt:lpstr>
      <vt:lpstr>'1-9. melléklet'!Nyomtatási_terület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2020-02-27T14:33:45Z</cp:lastPrinted>
  <dcterms:created xsi:type="dcterms:W3CDTF">2018-02-16T08:21:30Z</dcterms:created>
  <dcterms:modified xsi:type="dcterms:W3CDTF">2020-02-28T08:25:33Z</dcterms:modified>
</cp:coreProperties>
</file>