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mellékle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<sst xmlns="http://schemas.openxmlformats.org/spreadsheetml/2006/main" count="262" uniqueCount="147">
  <si>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</si>
  <si>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</si>
  <si>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</si>
  <si>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</si>
  <si>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</si>
  <si>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</si>
  <si>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</si>
  <si>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</si>
  <si>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</si>
  <si>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</si>
  <si>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</si>
  <si>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</si>
  <si>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</si>
  <si>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</si>
  <si>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</si>
  <si>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</si>
  <si>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</si>
  <si>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</si>
  <si>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</si>
  <si>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</si>
  <si>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</si>
  <si>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</si>
  <si>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</si>
  <si>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</si>
  <si>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</si>
  <si>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</si>
  <si>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</si>
  <si>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</si>
  <si>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</si>
  <si>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</si>
  <si>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</si>
  <si>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</si>
  <si>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</si>
  <si>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</si>
  <si>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</si>
  <si>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</si>
  <si>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</si>
  <si>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</si>
  <si>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</si>
  <si>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</si>
  <si>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</si>
  <si>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</si>
  <si>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</si>
  <si>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</si>
  <si>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</si>
  <si>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</si>
  <si>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</si>
  <si>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</si>
  <si>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</si>
  <si>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</si>
  <si>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</si>
  <si>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</si>
  <si>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</si>
  <si>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</si>
  <si>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</si>
  <si>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</si>
  <si>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</si>
  <si>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</si>
  <si>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</si>
  <si>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</si>
  <si>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</si>
  <si>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</si>
  <si>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</si>
  <si>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</si>
  <si>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</si>
  <si>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</si>
  <si>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</si>
  <si>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</si>
  <si>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</si>
  <si>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</si>
  <si>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</si>
  <si>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</si>
  <si>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</si>
  <si>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</si>
  <si>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</si>
  <si>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</si>
  <si>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</si>
  <si>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</si>
  <si>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</si>
  <si>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</si>
  <si>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</si>
  <si>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</si>
  <si>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</si>
  <si>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</si>
  <si>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</si>
  <si>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</si>
  <si>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</si>
  <si>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</si>
  <si>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</si>
  <si>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</si>
  <si>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</si>
  <si>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</si>
  <si>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</si>
  <si>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</si>
  <si>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</si>
  <si>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</si>
  <si>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</si>
  <si>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</si>
  <si>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</si>
  <si>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</si>
  <si>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</si>
  <si>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</si>
  <si>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</si>
  <si>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</si>
  <si>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</si>
  <si>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</si>
  <si>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</si>
  <si>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</si>
  <si>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</si>
  <si>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</si>
  <si>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</si>
  <si>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</si>
  <si>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</si>
  <si>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</si>
  <si>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</si>
  <si>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</si>
  <si>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</si>
  <si>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</si>
  <si>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</si>
  <si>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</si>
  <si>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</si>
  <si>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</si>
  <si>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</si>
  <si>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</si>
  <si>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</si>
  <si>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</si>
  <si>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</si>
  <si>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</si>
  <si>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</si>
  <si>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</si>
  <si>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</si>
  <si>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</si>
  <si>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</si>
  <si>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</si>
  <si>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</si>
  <si>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</si>
  <si>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</si>
  <si>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</si>
  <si>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</si>
  <si>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Eredeti Előirányzat</t>
  </si>
  <si>
    <t>Módosított Előirányzat</t>
  </si>
  <si>
    <t>Finanszírozási bevételek összesen
(B8)</t>
  </si>
  <si>
    <t>Finanszírozási bevételek (B8)</t>
  </si>
  <si>
    <t>Központi, irányító szervi támogatás
(B816)</t>
  </si>
  <si>
    <t>Előző év költségvetési maradványának igénybevétele
(B8131)</t>
  </si>
  <si>
    <t>(3. melléklet a 6/2017. (II. 16.) önkormányzati rendelethez)</t>
  </si>
  <si>
    <t>12. melléklet a 15/2017. (IV. 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</si>
</sst>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Arial"/>
      <family val="2"/>
    </font>
    <font>
      <b/>
      <u val="single"/>
      <sz val="14"/>
      <color indexed="8"/>
      <name val="Arial11"/>
      <family val="0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4"/>
      <color rgb="FF000000"/>
      <name val="Arial11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0" xfId="56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3" fontId="5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57" applyNumberFormat="1" applyFont="1" applyFill="1" applyBorder="1" applyAlignment="1">
      <alignment horizontal="left" vertical="center" wrapText="1"/>
      <protection/>
    </xf>
    <xf numFmtId="3" fontId="10" fillId="0" borderId="10" xfId="0" applyNumberFormat="1" applyFont="1" applyFill="1" applyBorder="1" applyAlignment="1">
      <alignment/>
    </xf>
    <xf numFmtId="3" fontId="8" fillId="0" borderId="10" xfId="57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164" fontId="8" fillId="0" borderId="10" xfId="46" applyNumberFormat="1" applyFont="1" applyFill="1" applyBorder="1" applyAlignment="1">
      <alignment horizontal="right"/>
    </xf>
    <xf numFmtId="3" fontId="8" fillId="0" borderId="10" xfId="55" applyNumberFormat="1" applyFont="1" applyBorder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54" fillId="0" borderId="0" xfId="54" applyFont="1" applyFill="1" applyBorder="1" applyAlignment="1">
      <alignment horizontal="right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Normál 3" xfId="55"/>
    <cellStyle name="Normál 4" xfId="56"/>
    <cellStyle name="Normál_létszámkeret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view="pageBreakPreview" zoomScale="80" zoomScaleNormal="80" zoomScaleSheetLayoutView="80" zoomScalePageLayoutView="0" workbookViewId="0" topLeftCell="A1">
      <selection activeCell="A1" sqref="A1:T1"/>
    </sheetView>
  </sheetViews>
  <sheetFormatPr defaultColWidth="9.140625" defaultRowHeight="15"/>
  <cols>
    <col min="1" max="2" width="6.421875" style="1" customWidth="1"/>
    <col min="3" max="3" width="29.8515625" style="1" customWidth="1"/>
    <col min="4" max="6" width="18.140625" style="1" customWidth="1"/>
    <col min="7" max="8" width="20.7109375" style="1" customWidth="1"/>
    <col min="9" max="9" width="17.8515625" style="1" customWidth="1"/>
    <col min="10" max="10" width="8.8515625" style="1" customWidth="1"/>
    <col min="11" max="11" width="7.28125" style="1" customWidth="1"/>
    <col min="12" max="12" width="24.57421875" style="1" customWidth="1"/>
    <col min="13" max="13" width="17.421875" style="1" customWidth="1"/>
    <col min="14" max="14" width="13.28125" style="1" customWidth="1"/>
    <col min="15" max="15" width="17.140625" style="1" customWidth="1"/>
    <col min="16" max="16" width="14.7109375" style="1" customWidth="1"/>
    <col min="17" max="17" width="16.00390625" style="1" customWidth="1"/>
    <col min="18" max="18" width="19.140625" style="1" customWidth="1"/>
    <col min="19" max="20" width="19.00390625" style="1" customWidth="1"/>
    <col min="21" max="16384" width="9.140625" style="1" customWidth="1"/>
  </cols>
  <sheetData>
    <row r="1" spans="1:20" ht="18">
      <c r="A1" s="51" t="s">
        <v>146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8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8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9:20" ht="15">
      <c r="I4" s="5"/>
      <c r="T4" s="12" t="s">
        <v>103</v>
      </c>
    </row>
    <row r="5" spans="1:20" s="8" customFormat="1" ht="15">
      <c r="A5" s="6" t="s">
        <v>104</v>
      </c>
      <c r="B5" s="6" t="s">
        <v>105</v>
      </c>
      <c r="C5" s="6" t="s">
        <v>106</v>
      </c>
      <c r="D5" s="6" t="s">
        <v>107</v>
      </c>
      <c r="E5" s="6" t="s">
        <v>108</v>
      </c>
      <c r="F5" s="6" t="s">
        <v>109</v>
      </c>
      <c r="G5" s="6" t="s">
        <v>110</v>
      </c>
      <c r="H5" s="6" t="s">
        <v>111</v>
      </c>
      <c r="I5" s="7" t="s">
        <v>112</v>
      </c>
      <c r="J5" s="6" t="s">
        <v>128</v>
      </c>
      <c r="K5" s="6" t="s">
        <v>129</v>
      </c>
      <c r="L5" s="6" t="s">
        <v>130</v>
      </c>
      <c r="M5" s="6" t="s">
        <v>131</v>
      </c>
      <c r="N5" s="6" t="s">
        <v>132</v>
      </c>
      <c r="O5" s="6" t="s">
        <v>133</v>
      </c>
      <c r="P5" s="6" t="s">
        <v>134</v>
      </c>
      <c r="Q5" s="6" t="s">
        <v>135</v>
      </c>
      <c r="R5" s="6" t="s">
        <v>136</v>
      </c>
      <c r="S5" s="7" t="s">
        <v>137</v>
      </c>
      <c r="T5" s="6" t="s">
        <v>138</v>
      </c>
    </row>
    <row r="6" spans="1:20" s="8" customFormat="1" ht="15" customHeight="1">
      <c r="A6" s="38" t="s">
        <v>113</v>
      </c>
      <c r="B6" s="38" t="s">
        <v>114</v>
      </c>
      <c r="C6" s="38" t="s">
        <v>115</v>
      </c>
      <c r="D6" s="42" t="s">
        <v>139</v>
      </c>
      <c r="E6" s="43"/>
      <c r="F6" s="43"/>
      <c r="G6" s="43"/>
      <c r="H6" s="43"/>
      <c r="I6" s="44"/>
      <c r="J6" s="38" t="s">
        <v>113</v>
      </c>
      <c r="K6" s="38" t="s">
        <v>114</v>
      </c>
      <c r="L6" s="38" t="s">
        <v>115</v>
      </c>
      <c r="M6" s="42" t="s">
        <v>140</v>
      </c>
      <c r="N6" s="43"/>
      <c r="O6" s="43"/>
      <c r="P6" s="43"/>
      <c r="Q6" s="43"/>
      <c r="R6" s="43"/>
      <c r="S6" s="43"/>
      <c r="T6" s="44"/>
    </row>
    <row r="7" spans="1:20" ht="19.5" customHeight="1">
      <c r="A7" s="39"/>
      <c r="B7" s="39"/>
      <c r="C7" s="39"/>
      <c r="D7" s="36" t="s">
        <v>119</v>
      </c>
      <c r="E7" s="36" t="s">
        <v>120</v>
      </c>
      <c r="F7" s="36" t="s">
        <v>121</v>
      </c>
      <c r="G7" s="36" t="s">
        <v>122</v>
      </c>
      <c r="H7" s="36" t="s">
        <v>123</v>
      </c>
      <c r="I7" s="36" t="s">
        <v>124</v>
      </c>
      <c r="J7" s="39"/>
      <c r="K7" s="39"/>
      <c r="L7" s="39"/>
      <c r="M7" s="36" t="s">
        <v>119</v>
      </c>
      <c r="N7" s="36" t="s">
        <v>120</v>
      </c>
      <c r="O7" s="36" t="s">
        <v>121</v>
      </c>
      <c r="P7" s="36" t="s">
        <v>122</v>
      </c>
      <c r="Q7" s="36" t="s">
        <v>123</v>
      </c>
      <c r="R7" s="45" t="s">
        <v>142</v>
      </c>
      <c r="S7" s="46"/>
      <c r="T7" s="47"/>
    </row>
    <row r="8" spans="1:20" ht="69.75" customHeight="1">
      <c r="A8" s="40"/>
      <c r="B8" s="40"/>
      <c r="C8" s="40"/>
      <c r="D8" s="37"/>
      <c r="E8" s="37"/>
      <c r="F8" s="37"/>
      <c r="G8" s="37"/>
      <c r="H8" s="37"/>
      <c r="I8" s="37"/>
      <c r="J8" s="40"/>
      <c r="K8" s="40"/>
      <c r="L8" s="40"/>
      <c r="M8" s="37"/>
      <c r="N8" s="37"/>
      <c r="O8" s="37"/>
      <c r="P8" s="37"/>
      <c r="Q8" s="37"/>
      <c r="R8" s="2" t="s">
        <v>144</v>
      </c>
      <c r="S8" s="2" t="s">
        <v>143</v>
      </c>
      <c r="T8" s="2" t="s">
        <v>141</v>
      </c>
    </row>
    <row r="9" spans="1:20" ht="15.75">
      <c r="A9" s="13" t="s">
        <v>0</v>
      </c>
      <c r="B9" s="13"/>
      <c r="C9" s="14" t="s">
        <v>1</v>
      </c>
      <c r="D9" s="15">
        <v>580118179</v>
      </c>
      <c r="E9" s="15">
        <v>0</v>
      </c>
      <c r="F9" s="15">
        <v>16904944</v>
      </c>
      <c r="G9" s="15">
        <v>0</v>
      </c>
      <c r="H9" s="16">
        <f>SUM(E9:G9)</f>
        <v>16904944</v>
      </c>
      <c r="I9" s="15">
        <f>D9-H9</f>
        <v>563213235</v>
      </c>
      <c r="J9" s="13" t="s">
        <v>0</v>
      </c>
      <c r="K9" s="13"/>
      <c r="L9" s="14" t="s">
        <v>1</v>
      </c>
      <c r="M9" s="15">
        <v>580118179</v>
      </c>
      <c r="N9" s="15">
        <v>0</v>
      </c>
      <c r="O9" s="15">
        <v>16904944</v>
      </c>
      <c r="P9" s="15">
        <v>0</v>
      </c>
      <c r="Q9" s="16">
        <f>SUM(N9:P9)</f>
        <v>16904944</v>
      </c>
      <c r="R9" s="16">
        <v>0</v>
      </c>
      <c r="S9" s="15">
        <f>M9-Q9</f>
        <v>563213235</v>
      </c>
      <c r="T9" s="15">
        <f>+R9+S9</f>
        <v>563213235</v>
      </c>
    </row>
    <row r="10" spans="1:20" ht="15.75">
      <c r="A10" s="13" t="s">
        <v>2</v>
      </c>
      <c r="B10" s="13"/>
      <c r="C10" s="14" t="s">
        <v>3</v>
      </c>
      <c r="D10" s="15">
        <v>167413324</v>
      </c>
      <c r="E10" s="15">
        <v>0</v>
      </c>
      <c r="F10" s="15">
        <v>10892404</v>
      </c>
      <c r="G10" s="15">
        <v>0</v>
      </c>
      <c r="H10" s="16">
        <f aca="true" t="shared" si="0" ref="H10:H59">SUM(E10:G10)</f>
        <v>10892404</v>
      </c>
      <c r="I10" s="15">
        <f aca="true" t="shared" si="1" ref="I10:I66">D10-H10</f>
        <v>156520920</v>
      </c>
      <c r="J10" s="13" t="s">
        <v>2</v>
      </c>
      <c r="K10" s="13"/>
      <c r="L10" s="14" t="s">
        <v>3</v>
      </c>
      <c r="M10" s="15">
        <v>167413324</v>
      </c>
      <c r="N10" s="15">
        <v>0</v>
      </c>
      <c r="O10" s="15">
        <v>10892404</v>
      </c>
      <c r="P10" s="15">
        <v>0</v>
      </c>
      <c r="Q10" s="16">
        <f aca="true" t="shared" si="2" ref="Q10:Q41">SUM(N10:P10)</f>
        <v>10892404</v>
      </c>
      <c r="R10" s="16">
        <v>0</v>
      </c>
      <c r="S10" s="15">
        <f aca="true" t="shared" si="3" ref="S10:S41">M10-Q10</f>
        <v>156520920</v>
      </c>
      <c r="T10" s="15">
        <f aca="true" t="shared" si="4" ref="T10:T66">+R10+S10</f>
        <v>156520920</v>
      </c>
    </row>
    <row r="11" spans="1:20" ht="15.75">
      <c r="A11" s="13" t="s">
        <v>4</v>
      </c>
      <c r="B11" s="13"/>
      <c r="C11" s="14" t="s">
        <v>5</v>
      </c>
      <c r="D11" s="15">
        <v>191479355</v>
      </c>
      <c r="E11" s="15">
        <v>0</v>
      </c>
      <c r="F11" s="15">
        <v>12226926</v>
      </c>
      <c r="G11" s="15">
        <v>0</v>
      </c>
      <c r="H11" s="16">
        <f t="shared" si="0"/>
        <v>12226926</v>
      </c>
      <c r="I11" s="15">
        <f t="shared" si="1"/>
        <v>179252429</v>
      </c>
      <c r="J11" s="13" t="s">
        <v>4</v>
      </c>
      <c r="K11" s="13"/>
      <c r="L11" s="14" t="s">
        <v>5</v>
      </c>
      <c r="M11" s="15">
        <v>191479355</v>
      </c>
      <c r="N11" s="15">
        <v>0</v>
      </c>
      <c r="O11" s="15">
        <v>12226926</v>
      </c>
      <c r="P11" s="15">
        <v>0</v>
      </c>
      <c r="Q11" s="16">
        <f t="shared" si="2"/>
        <v>12226926</v>
      </c>
      <c r="R11" s="16">
        <v>0</v>
      </c>
      <c r="S11" s="15">
        <f t="shared" si="3"/>
        <v>179252429</v>
      </c>
      <c r="T11" s="15">
        <f t="shared" si="4"/>
        <v>179252429</v>
      </c>
    </row>
    <row r="12" spans="1:20" ht="15.75">
      <c r="A12" s="13" t="s">
        <v>6</v>
      </c>
      <c r="B12" s="13"/>
      <c r="C12" s="14" t="s">
        <v>7</v>
      </c>
      <c r="D12" s="15">
        <v>162285123</v>
      </c>
      <c r="E12" s="15">
        <v>0</v>
      </c>
      <c r="F12" s="15">
        <v>8633984</v>
      </c>
      <c r="G12" s="15">
        <v>0</v>
      </c>
      <c r="H12" s="16">
        <f t="shared" si="0"/>
        <v>8633984</v>
      </c>
      <c r="I12" s="15">
        <f t="shared" si="1"/>
        <v>153651139</v>
      </c>
      <c r="J12" s="13" t="s">
        <v>6</v>
      </c>
      <c r="K12" s="13"/>
      <c r="L12" s="14" t="s">
        <v>7</v>
      </c>
      <c r="M12" s="15">
        <v>162285123</v>
      </c>
      <c r="N12" s="15">
        <v>0</v>
      </c>
      <c r="O12" s="15">
        <v>8633984</v>
      </c>
      <c r="P12" s="15">
        <v>0</v>
      </c>
      <c r="Q12" s="16">
        <f t="shared" si="2"/>
        <v>8633984</v>
      </c>
      <c r="R12" s="16">
        <v>0</v>
      </c>
      <c r="S12" s="15">
        <f t="shared" si="3"/>
        <v>153651139</v>
      </c>
      <c r="T12" s="15">
        <f t="shared" si="4"/>
        <v>153651139</v>
      </c>
    </row>
    <row r="13" spans="1:20" ht="15.75">
      <c r="A13" s="13" t="s">
        <v>8</v>
      </c>
      <c r="B13" s="13"/>
      <c r="C13" s="14" t="s">
        <v>9</v>
      </c>
      <c r="D13" s="15">
        <v>156311920</v>
      </c>
      <c r="E13" s="15">
        <v>0</v>
      </c>
      <c r="F13" s="15">
        <v>6279717</v>
      </c>
      <c r="G13" s="15">
        <v>0</v>
      </c>
      <c r="H13" s="16">
        <f t="shared" si="0"/>
        <v>6279717</v>
      </c>
      <c r="I13" s="15">
        <f t="shared" si="1"/>
        <v>150032203</v>
      </c>
      <c r="J13" s="13" t="s">
        <v>8</v>
      </c>
      <c r="K13" s="13"/>
      <c r="L13" s="14" t="s">
        <v>9</v>
      </c>
      <c r="M13" s="15">
        <v>156311920</v>
      </c>
      <c r="N13" s="15">
        <v>0</v>
      </c>
      <c r="O13" s="15">
        <v>6279717</v>
      </c>
      <c r="P13" s="15">
        <v>0</v>
      </c>
      <c r="Q13" s="16">
        <f t="shared" si="2"/>
        <v>6279717</v>
      </c>
      <c r="R13" s="16">
        <v>0</v>
      </c>
      <c r="S13" s="15">
        <f t="shared" si="3"/>
        <v>150032203</v>
      </c>
      <c r="T13" s="15">
        <f t="shared" si="4"/>
        <v>150032203</v>
      </c>
    </row>
    <row r="14" spans="1:20" ht="15.75">
      <c r="A14" s="13" t="s">
        <v>10</v>
      </c>
      <c r="B14" s="13"/>
      <c r="C14" s="14" t="s">
        <v>11</v>
      </c>
      <c r="D14" s="15">
        <v>153747734</v>
      </c>
      <c r="E14" s="15">
        <v>0</v>
      </c>
      <c r="F14" s="15">
        <v>4072527</v>
      </c>
      <c r="G14" s="15">
        <v>0</v>
      </c>
      <c r="H14" s="16">
        <f t="shared" si="0"/>
        <v>4072527</v>
      </c>
      <c r="I14" s="15">
        <f t="shared" si="1"/>
        <v>149675207</v>
      </c>
      <c r="J14" s="13" t="s">
        <v>10</v>
      </c>
      <c r="K14" s="13"/>
      <c r="L14" s="14" t="s">
        <v>11</v>
      </c>
      <c r="M14" s="15">
        <v>153747734</v>
      </c>
      <c r="N14" s="15">
        <v>0</v>
      </c>
      <c r="O14" s="15">
        <v>4072527</v>
      </c>
      <c r="P14" s="15">
        <v>0</v>
      </c>
      <c r="Q14" s="16">
        <f t="shared" si="2"/>
        <v>4072527</v>
      </c>
      <c r="R14" s="16">
        <v>0</v>
      </c>
      <c r="S14" s="15">
        <f t="shared" si="3"/>
        <v>149675207</v>
      </c>
      <c r="T14" s="15">
        <f t="shared" si="4"/>
        <v>149675207</v>
      </c>
    </row>
    <row r="15" spans="1:20" ht="30">
      <c r="A15" s="13" t="s">
        <v>12</v>
      </c>
      <c r="B15" s="13"/>
      <c r="C15" s="14" t="s">
        <v>13</v>
      </c>
      <c r="D15" s="15">
        <v>230786726</v>
      </c>
      <c r="E15" s="15">
        <v>0</v>
      </c>
      <c r="F15" s="15">
        <v>10405052</v>
      </c>
      <c r="G15" s="15">
        <v>0</v>
      </c>
      <c r="H15" s="16">
        <f t="shared" si="0"/>
        <v>10405052</v>
      </c>
      <c r="I15" s="15">
        <f t="shared" si="1"/>
        <v>220381674</v>
      </c>
      <c r="J15" s="13" t="s">
        <v>12</v>
      </c>
      <c r="K15" s="13"/>
      <c r="L15" s="14" t="s">
        <v>13</v>
      </c>
      <c r="M15" s="15">
        <v>230786726</v>
      </c>
      <c r="N15" s="15">
        <v>0</v>
      </c>
      <c r="O15" s="15">
        <v>10405052</v>
      </c>
      <c r="P15" s="15">
        <v>0</v>
      </c>
      <c r="Q15" s="16">
        <f t="shared" si="2"/>
        <v>10405052</v>
      </c>
      <c r="R15" s="16">
        <v>0</v>
      </c>
      <c r="S15" s="15">
        <f t="shared" si="3"/>
        <v>220381674</v>
      </c>
      <c r="T15" s="15">
        <f t="shared" si="4"/>
        <v>220381674</v>
      </c>
    </row>
    <row r="16" spans="1:20" ht="15.75">
      <c r="A16" s="13" t="s">
        <v>14</v>
      </c>
      <c r="B16" s="13"/>
      <c r="C16" s="14" t="s">
        <v>15</v>
      </c>
      <c r="D16" s="15">
        <v>155347744</v>
      </c>
      <c r="E16" s="15">
        <v>0</v>
      </c>
      <c r="F16" s="15">
        <v>4072539</v>
      </c>
      <c r="G16" s="15">
        <v>0</v>
      </c>
      <c r="H16" s="16">
        <f t="shared" si="0"/>
        <v>4072539</v>
      </c>
      <c r="I16" s="15">
        <f t="shared" si="1"/>
        <v>151275205</v>
      </c>
      <c r="J16" s="13" t="s">
        <v>14</v>
      </c>
      <c r="K16" s="13"/>
      <c r="L16" s="14" t="s">
        <v>15</v>
      </c>
      <c r="M16" s="15">
        <v>155347744</v>
      </c>
      <c r="N16" s="15">
        <v>0</v>
      </c>
      <c r="O16" s="15">
        <v>4072539</v>
      </c>
      <c r="P16" s="15">
        <v>0</v>
      </c>
      <c r="Q16" s="16">
        <f t="shared" si="2"/>
        <v>4072539</v>
      </c>
      <c r="R16" s="16">
        <v>0</v>
      </c>
      <c r="S16" s="15">
        <f t="shared" si="3"/>
        <v>151275205</v>
      </c>
      <c r="T16" s="15">
        <f t="shared" si="4"/>
        <v>151275205</v>
      </c>
    </row>
    <row r="17" spans="1:20" ht="30">
      <c r="A17" s="13" t="s">
        <v>16</v>
      </c>
      <c r="B17" s="13"/>
      <c r="C17" s="14" t="s">
        <v>17</v>
      </c>
      <c r="D17" s="15">
        <v>229722208</v>
      </c>
      <c r="E17" s="15">
        <v>0</v>
      </c>
      <c r="F17" s="15">
        <v>8705677</v>
      </c>
      <c r="G17" s="15">
        <v>0</v>
      </c>
      <c r="H17" s="16">
        <f t="shared" si="0"/>
        <v>8705677</v>
      </c>
      <c r="I17" s="15">
        <f t="shared" si="1"/>
        <v>221016531</v>
      </c>
      <c r="J17" s="13" t="s">
        <v>16</v>
      </c>
      <c r="K17" s="13"/>
      <c r="L17" s="14" t="s">
        <v>17</v>
      </c>
      <c r="M17" s="15">
        <v>229722208</v>
      </c>
      <c r="N17" s="15">
        <v>0</v>
      </c>
      <c r="O17" s="15">
        <v>8705677</v>
      </c>
      <c r="P17" s="15">
        <v>0</v>
      </c>
      <c r="Q17" s="16">
        <f t="shared" si="2"/>
        <v>8705677</v>
      </c>
      <c r="R17" s="16">
        <v>0</v>
      </c>
      <c r="S17" s="15">
        <f t="shared" si="3"/>
        <v>221016531</v>
      </c>
      <c r="T17" s="15">
        <f t="shared" si="4"/>
        <v>221016531</v>
      </c>
    </row>
    <row r="18" spans="1:20" ht="15.75">
      <c r="A18" s="13" t="s">
        <v>18</v>
      </c>
      <c r="B18" s="13"/>
      <c r="C18" s="14" t="s">
        <v>19</v>
      </c>
      <c r="D18" s="15">
        <v>123460876</v>
      </c>
      <c r="E18" s="15">
        <v>0</v>
      </c>
      <c r="F18" s="15">
        <v>5945947</v>
      </c>
      <c r="G18" s="15">
        <v>0</v>
      </c>
      <c r="H18" s="16">
        <f t="shared" si="0"/>
        <v>5945947</v>
      </c>
      <c r="I18" s="15">
        <f t="shared" si="1"/>
        <v>117514929</v>
      </c>
      <c r="J18" s="13" t="s">
        <v>18</v>
      </c>
      <c r="K18" s="13"/>
      <c r="L18" s="14" t="s">
        <v>19</v>
      </c>
      <c r="M18" s="15">
        <v>123460876</v>
      </c>
      <c r="N18" s="15">
        <v>0</v>
      </c>
      <c r="O18" s="15">
        <v>5945947</v>
      </c>
      <c r="P18" s="15">
        <v>0</v>
      </c>
      <c r="Q18" s="16">
        <f t="shared" si="2"/>
        <v>5945947</v>
      </c>
      <c r="R18" s="16">
        <v>0</v>
      </c>
      <c r="S18" s="15">
        <f t="shared" si="3"/>
        <v>117514929</v>
      </c>
      <c r="T18" s="15">
        <f t="shared" si="4"/>
        <v>117514929</v>
      </c>
    </row>
    <row r="19" spans="1:20" ht="15.75">
      <c r="A19" s="13" t="s">
        <v>20</v>
      </c>
      <c r="B19" s="13"/>
      <c r="C19" s="14" t="s">
        <v>21</v>
      </c>
      <c r="D19" s="15">
        <v>161476451</v>
      </c>
      <c r="E19" s="15">
        <v>0</v>
      </c>
      <c r="F19" s="15">
        <v>6806608</v>
      </c>
      <c r="G19" s="15">
        <v>0</v>
      </c>
      <c r="H19" s="16">
        <f t="shared" si="0"/>
        <v>6806608</v>
      </c>
      <c r="I19" s="15">
        <f t="shared" si="1"/>
        <v>154669843</v>
      </c>
      <c r="J19" s="13" t="s">
        <v>20</v>
      </c>
      <c r="K19" s="13"/>
      <c r="L19" s="14" t="s">
        <v>21</v>
      </c>
      <c r="M19" s="15">
        <v>161476451</v>
      </c>
      <c r="N19" s="15">
        <v>0</v>
      </c>
      <c r="O19" s="15">
        <v>6806608</v>
      </c>
      <c r="P19" s="15">
        <v>0</v>
      </c>
      <c r="Q19" s="16">
        <f t="shared" si="2"/>
        <v>6806608</v>
      </c>
      <c r="R19" s="16">
        <v>0</v>
      </c>
      <c r="S19" s="15">
        <f t="shared" si="3"/>
        <v>154669843</v>
      </c>
      <c r="T19" s="15">
        <f t="shared" si="4"/>
        <v>154669843</v>
      </c>
    </row>
    <row r="20" spans="1:20" ht="15.75">
      <c r="A20" s="13" t="s">
        <v>22</v>
      </c>
      <c r="B20" s="13"/>
      <c r="C20" s="14" t="s">
        <v>23</v>
      </c>
      <c r="D20" s="15">
        <v>156113191</v>
      </c>
      <c r="E20" s="15">
        <v>0</v>
      </c>
      <c r="F20" s="15">
        <v>2920404</v>
      </c>
      <c r="G20" s="15">
        <v>0</v>
      </c>
      <c r="H20" s="16">
        <f t="shared" si="0"/>
        <v>2920404</v>
      </c>
      <c r="I20" s="15">
        <f t="shared" si="1"/>
        <v>153192787</v>
      </c>
      <c r="J20" s="13" t="s">
        <v>22</v>
      </c>
      <c r="K20" s="13"/>
      <c r="L20" s="14" t="s">
        <v>23</v>
      </c>
      <c r="M20" s="15">
        <v>156113191</v>
      </c>
      <c r="N20" s="15">
        <v>0</v>
      </c>
      <c r="O20" s="15">
        <v>2920404</v>
      </c>
      <c r="P20" s="15">
        <v>0</v>
      </c>
      <c r="Q20" s="16">
        <f t="shared" si="2"/>
        <v>2920404</v>
      </c>
      <c r="R20" s="16">
        <v>0</v>
      </c>
      <c r="S20" s="15">
        <f t="shared" si="3"/>
        <v>153192787</v>
      </c>
      <c r="T20" s="15">
        <f t="shared" si="4"/>
        <v>153192787</v>
      </c>
    </row>
    <row r="21" spans="1:20" ht="15.75">
      <c r="A21" s="13" t="s">
        <v>24</v>
      </c>
      <c r="B21" s="13"/>
      <c r="C21" s="14" t="s">
        <v>25</v>
      </c>
      <c r="D21" s="15">
        <v>173267389</v>
      </c>
      <c r="E21" s="15">
        <v>0</v>
      </c>
      <c r="F21" s="15">
        <v>11078297</v>
      </c>
      <c r="G21" s="15">
        <v>0</v>
      </c>
      <c r="H21" s="16">
        <f t="shared" si="0"/>
        <v>11078297</v>
      </c>
      <c r="I21" s="15">
        <f t="shared" si="1"/>
        <v>162189092</v>
      </c>
      <c r="J21" s="13" t="s">
        <v>24</v>
      </c>
      <c r="K21" s="13"/>
      <c r="L21" s="14" t="s">
        <v>25</v>
      </c>
      <c r="M21" s="15">
        <v>173267389</v>
      </c>
      <c r="N21" s="15">
        <v>0</v>
      </c>
      <c r="O21" s="15">
        <v>11078297</v>
      </c>
      <c r="P21" s="15">
        <v>0</v>
      </c>
      <c r="Q21" s="16">
        <f t="shared" si="2"/>
        <v>11078297</v>
      </c>
      <c r="R21" s="16">
        <v>0</v>
      </c>
      <c r="S21" s="15">
        <f t="shared" si="3"/>
        <v>162189092</v>
      </c>
      <c r="T21" s="15">
        <f t="shared" si="4"/>
        <v>162189092</v>
      </c>
    </row>
    <row r="22" spans="1:20" ht="15.75">
      <c r="A22" s="13" t="s">
        <v>26</v>
      </c>
      <c r="B22" s="13"/>
      <c r="C22" s="14" t="s">
        <v>27</v>
      </c>
      <c r="D22" s="15">
        <v>186300605</v>
      </c>
      <c r="E22" s="15">
        <v>0</v>
      </c>
      <c r="F22" s="15">
        <v>9168746</v>
      </c>
      <c r="G22" s="15">
        <v>0</v>
      </c>
      <c r="H22" s="16">
        <f t="shared" si="0"/>
        <v>9168746</v>
      </c>
      <c r="I22" s="15">
        <f t="shared" si="1"/>
        <v>177131859</v>
      </c>
      <c r="J22" s="13" t="s">
        <v>26</v>
      </c>
      <c r="K22" s="13"/>
      <c r="L22" s="14" t="s">
        <v>27</v>
      </c>
      <c r="M22" s="15">
        <v>186300605</v>
      </c>
      <c r="N22" s="15">
        <v>0</v>
      </c>
      <c r="O22" s="15">
        <v>9168746</v>
      </c>
      <c r="P22" s="15">
        <v>0</v>
      </c>
      <c r="Q22" s="16">
        <f t="shared" si="2"/>
        <v>9168746</v>
      </c>
      <c r="R22" s="16">
        <v>0</v>
      </c>
      <c r="S22" s="15">
        <f t="shared" si="3"/>
        <v>177131859</v>
      </c>
      <c r="T22" s="15">
        <f t="shared" si="4"/>
        <v>177131859</v>
      </c>
    </row>
    <row r="23" spans="1:20" ht="30">
      <c r="A23" s="13" t="s">
        <v>28</v>
      </c>
      <c r="B23" s="13"/>
      <c r="C23" s="14" t="s">
        <v>29</v>
      </c>
      <c r="D23" s="15">
        <v>103550360</v>
      </c>
      <c r="E23" s="15">
        <v>0</v>
      </c>
      <c r="F23" s="15">
        <v>2359986</v>
      </c>
      <c r="G23" s="15">
        <v>0</v>
      </c>
      <c r="H23" s="16">
        <f t="shared" si="0"/>
        <v>2359986</v>
      </c>
      <c r="I23" s="15">
        <f t="shared" si="1"/>
        <v>101190374</v>
      </c>
      <c r="J23" s="13" t="s">
        <v>28</v>
      </c>
      <c r="K23" s="13"/>
      <c r="L23" s="14" t="s">
        <v>29</v>
      </c>
      <c r="M23" s="15">
        <v>103550360</v>
      </c>
      <c r="N23" s="15">
        <v>0</v>
      </c>
      <c r="O23" s="15">
        <v>2359986</v>
      </c>
      <c r="P23" s="15">
        <v>0</v>
      </c>
      <c r="Q23" s="16">
        <f t="shared" si="2"/>
        <v>2359986</v>
      </c>
      <c r="R23" s="16">
        <v>0</v>
      </c>
      <c r="S23" s="15">
        <f t="shared" si="3"/>
        <v>101190374</v>
      </c>
      <c r="T23" s="15">
        <f t="shared" si="4"/>
        <v>101190374</v>
      </c>
    </row>
    <row r="24" spans="1:20" ht="15.75">
      <c r="A24" s="13" t="s">
        <v>30</v>
      </c>
      <c r="B24" s="13"/>
      <c r="C24" s="14" t="s">
        <v>31</v>
      </c>
      <c r="D24" s="15">
        <v>172344752</v>
      </c>
      <c r="E24" s="15">
        <v>0</v>
      </c>
      <c r="F24" s="15">
        <v>7449418</v>
      </c>
      <c r="G24" s="15">
        <v>0</v>
      </c>
      <c r="H24" s="16">
        <f t="shared" si="0"/>
        <v>7449418</v>
      </c>
      <c r="I24" s="15">
        <f t="shared" si="1"/>
        <v>164895334</v>
      </c>
      <c r="J24" s="13" t="s">
        <v>30</v>
      </c>
      <c r="K24" s="13"/>
      <c r="L24" s="14" t="s">
        <v>31</v>
      </c>
      <c r="M24" s="15">
        <v>172344752</v>
      </c>
      <c r="N24" s="15">
        <v>0</v>
      </c>
      <c r="O24" s="15">
        <v>7449418</v>
      </c>
      <c r="P24" s="15">
        <v>0</v>
      </c>
      <c r="Q24" s="16">
        <f t="shared" si="2"/>
        <v>7449418</v>
      </c>
      <c r="R24" s="16">
        <v>0</v>
      </c>
      <c r="S24" s="15">
        <f t="shared" si="3"/>
        <v>164895334</v>
      </c>
      <c r="T24" s="15">
        <f t="shared" si="4"/>
        <v>164895334</v>
      </c>
    </row>
    <row r="25" spans="1:20" ht="30">
      <c r="A25" s="13" t="s">
        <v>32</v>
      </c>
      <c r="B25" s="13"/>
      <c r="C25" s="14" t="s">
        <v>33</v>
      </c>
      <c r="D25" s="15">
        <v>175957206</v>
      </c>
      <c r="E25" s="15">
        <v>0</v>
      </c>
      <c r="F25" s="15">
        <v>4613562</v>
      </c>
      <c r="G25" s="15">
        <v>0</v>
      </c>
      <c r="H25" s="16">
        <f t="shared" si="0"/>
        <v>4613562</v>
      </c>
      <c r="I25" s="15">
        <f t="shared" si="1"/>
        <v>171343644</v>
      </c>
      <c r="J25" s="13" t="s">
        <v>32</v>
      </c>
      <c r="K25" s="13"/>
      <c r="L25" s="14" t="s">
        <v>33</v>
      </c>
      <c r="M25" s="15">
        <v>175957206</v>
      </c>
      <c r="N25" s="15">
        <v>0</v>
      </c>
      <c r="O25" s="15">
        <v>4613562</v>
      </c>
      <c r="P25" s="15">
        <v>0</v>
      </c>
      <c r="Q25" s="16">
        <f t="shared" si="2"/>
        <v>4613562</v>
      </c>
      <c r="R25" s="16">
        <v>0</v>
      </c>
      <c r="S25" s="15">
        <f t="shared" si="3"/>
        <v>171343644</v>
      </c>
      <c r="T25" s="15">
        <f t="shared" si="4"/>
        <v>171343644</v>
      </c>
    </row>
    <row r="26" spans="1:20" ht="15.75">
      <c r="A26" s="13" t="s">
        <v>34</v>
      </c>
      <c r="B26" s="13"/>
      <c r="C26" s="14" t="s">
        <v>35</v>
      </c>
      <c r="D26" s="15">
        <v>168098398</v>
      </c>
      <c r="E26" s="15">
        <v>0</v>
      </c>
      <c r="F26" s="15">
        <v>6747403</v>
      </c>
      <c r="G26" s="15">
        <v>0</v>
      </c>
      <c r="H26" s="16">
        <f t="shared" si="0"/>
        <v>6747403</v>
      </c>
      <c r="I26" s="15">
        <f t="shared" si="1"/>
        <v>161350995</v>
      </c>
      <c r="J26" s="13" t="s">
        <v>34</v>
      </c>
      <c r="K26" s="13"/>
      <c r="L26" s="14" t="s">
        <v>35</v>
      </c>
      <c r="M26" s="15">
        <v>168098398</v>
      </c>
      <c r="N26" s="15">
        <v>0</v>
      </c>
      <c r="O26" s="15">
        <v>6747403</v>
      </c>
      <c r="P26" s="15">
        <v>0</v>
      </c>
      <c r="Q26" s="16">
        <f t="shared" si="2"/>
        <v>6747403</v>
      </c>
      <c r="R26" s="16">
        <v>0</v>
      </c>
      <c r="S26" s="15">
        <f t="shared" si="3"/>
        <v>161350995</v>
      </c>
      <c r="T26" s="15">
        <f t="shared" si="4"/>
        <v>161350995</v>
      </c>
    </row>
    <row r="27" spans="1:20" ht="30">
      <c r="A27" s="13" t="s">
        <v>36</v>
      </c>
      <c r="B27" s="13"/>
      <c r="C27" s="14" t="s">
        <v>37</v>
      </c>
      <c r="D27" s="15">
        <v>170889704</v>
      </c>
      <c r="E27" s="15">
        <v>0</v>
      </c>
      <c r="F27" s="15">
        <v>4888674</v>
      </c>
      <c r="G27" s="15">
        <v>0</v>
      </c>
      <c r="H27" s="16">
        <f t="shared" si="0"/>
        <v>4888674</v>
      </c>
      <c r="I27" s="15">
        <f t="shared" si="1"/>
        <v>166001030</v>
      </c>
      <c r="J27" s="13" t="s">
        <v>36</v>
      </c>
      <c r="K27" s="13"/>
      <c r="L27" s="14" t="s">
        <v>37</v>
      </c>
      <c r="M27" s="15">
        <v>170889704</v>
      </c>
      <c r="N27" s="15">
        <v>0</v>
      </c>
      <c r="O27" s="15">
        <v>4888674</v>
      </c>
      <c r="P27" s="15">
        <v>0</v>
      </c>
      <c r="Q27" s="16">
        <f t="shared" si="2"/>
        <v>4888674</v>
      </c>
      <c r="R27" s="16">
        <v>0</v>
      </c>
      <c r="S27" s="15">
        <f t="shared" si="3"/>
        <v>166001030</v>
      </c>
      <c r="T27" s="15">
        <f t="shared" si="4"/>
        <v>166001030</v>
      </c>
    </row>
    <row r="28" spans="1:20" ht="20.25" customHeight="1">
      <c r="A28" s="13" t="s">
        <v>38</v>
      </c>
      <c r="B28" s="13"/>
      <c r="C28" s="14" t="s">
        <v>39</v>
      </c>
      <c r="D28" s="15">
        <v>173704082</v>
      </c>
      <c r="E28" s="15">
        <v>0</v>
      </c>
      <c r="F28" s="15">
        <v>5329340</v>
      </c>
      <c r="G28" s="15">
        <v>0</v>
      </c>
      <c r="H28" s="16">
        <f t="shared" si="0"/>
        <v>5329340</v>
      </c>
      <c r="I28" s="15">
        <f t="shared" si="1"/>
        <v>168374742</v>
      </c>
      <c r="J28" s="13" t="s">
        <v>38</v>
      </c>
      <c r="K28" s="13"/>
      <c r="L28" s="14" t="s">
        <v>39</v>
      </c>
      <c r="M28" s="15">
        <v>173704082</v>
      </c>
      <c r="N28" s="15">
        <v>0</v>
      </c>
      <c r="O28" s="15">
        <v>5329340</v>
      </c>
      <c r="P28" s="15">
        <v>0</v>
      </c>
      <c r="Q28" s="16">
        <f t="shared" si="2"/>
        <v>5329340</v>
      </c>
      <c r="R28" s="16">
        <v>0</v>
      </c>
      <c r="S28" s="15">
        <f t="shared" si="3"/>
        <v>168374742</v>
      </c>
      <c r="T28" s="15">
        <f t="shared" si="4"/>
        <v>168374742</v>
      </c>
    </row>
    <row r="29" spans="1:20" ht="15.75">
      <c r="A29" s="13" t="s">
        <v>40</v>
      </c>
      <c r="B29" s="13"/>
      <c r="C29" s="14" t="s">
        <v>41</v>
      </c>
      <c r="D29" s="15">
        <v>193111721</v>
      </c>
      <c r="E29" s="15">
        <v>0</v>
      </c>
      <c r="F29" s="15">
        <v>5592557</v>
      </c>
      <c r="G29" s="15">
        <v>0</v>
      </c>
      <c r="H29" s="16">
        <f t="shared" si="0"/>
        <v>5592557</v>
      </c>
      <c r="I29" s="15">
        <f t="shared" si="1"/>
        <v>187519164</v>
      </c>
      <c r="J29" s="13" t="s">
        <v>40</v>
      </c>
      <c r="K29" s="13"/>
      <c r="L29" s="14" t="s">
        <v>41</v>
      </c>
      <c r="M29" s="15">
        <v>193111721</v>
      </c>
      <c r="N29" s="15">
        <v>0</v>
      </c>
      <c r="O29" s="15">
        <v>5592557</v>
      </c>
      <c r="P29" s="15">
        <v>0</v>
      </c>
      <c r="Q29" s="16">
        <f t="shared" si="2"/>
        <v>5592557</v>
      </c>
      <c r="R29" s="16">
        <v>0</v>
      </c>
      <c r="S29" s="15">
        <f t="shared" si="3"/>
        <v>187519164</v>
      </c>
      <c r="T29" s="15">
        <f t="shared" si="4"/>
        <v>187519164</v>
      </c>
    </row>
    <row r="30" spans="1:20" ht="30">
      <c r="A30" s="13" t="s">
        <v>42</v>
      </c>
      <c r="B30" s="13"/>
      <c r="C30" s="14" t="s">
        <v>43</v>
      </c>
      <c r="D30" s="15">
        <v>151534261</v>
      </c>
      <c r="E30" s="15">
        <v>0</v>
      </c>
      <c r="F30" s="15">
        <v>4761201</v>
      </c>
      <c r="G30" s="15">
        <v>0</v>
      </c>
      <c r="H30" s="16">
        <f t="shared" si="0"/>
        <v>4761201</v>
      </c>
      <c r="I30" s="15">
        <f t="shared" si="1"/>
        <v>146773060</v>
      </c>
      <c r="J30" s="13" t="s">
        <v>42</v>
      </c>
      <c r="K30" s="13"/>
      <c r="L30" s="14" t="s">
        <v>43</v>
      </c>
      <c r="M30" s="15">
        <v>151534261</v>
      </c>
      <c r="N30" s="15">
        <v>0</v>
      </c>
      <c r="O30" s="15">
        <v>4761201</v>
      </c>
      <c r="P30" s="15">
        <v>0</v>
      </c>
      <c r="Q30" s="16">
        <f t="shared" si="2"/>
        <v>4761201</v>
      </c>
      <c r="R30" s="16">
        <v>0</v>
      </c>
      <c r="S30" s="15">
        <f t="shared" si="3"/>
        <v>146773060</v>
      </c>
      <c r="T30" s="15">
        <f t="shared" si="4"/>
        <v>146773060</v>
      </c>
    </row>
    <row r="31" spans="1:20" ht="15.75">
      <c r="A31" s="13" t="s">
        <v>44</v>
      </c>
      <c r="B31" s="13"/>
      <c r="C31" s="14" t="s">
        <v>45</v>
      </c>
      <c r="D31" s="15">
        <v>148755796</v>
      </c>
      <c r="E31" s="15">
        <v>0</v>
      </c>
      <c r="F31" s="15">
        <v>9744971</v>
      </c>
      <c r="G31" s="15">
        <v>0</v>
      </c>
      <c r="H31" s="16">
        <f t="shared" si="0"/>
        <v>9744971</v>
      </c>
      <c r="I31" s="15">
        <f t="shared" si="1"/>
        <v>139010825</v>
      </c>
      <c r="J31" s="13" t="s">
        <v>44</v>
      </c>
      <c r="K31" s="13"/>
      <c r="L31" s="14" t="s">
        <v>45</v>
      </c>
      <c r="M31" s="15">
        <v>148755796</v>
      </c>
      <c r="N31" s="15">
        <v>0</v>
      </c>
      <c r="O31" s="15">
        <v>9744971</v>
      </c>
      <c r="P31" s="15">
        <v>0</v>
      </c>
      <c r="Q31" s="16">
        <f t="shared" si="2"/>
        <v>9744971</v>
      </c>
      <c r="R31" s="16">
        <v>0</v>
      </c>
      <c r="S31" s="15">
        <f t="shared" si="3"/>
        <v>139010825</v>
      </c>
      <c r="T31" s="15">
        <f t="shared" si="4"/>
        <v>139010825</v>
      </c>
    </row>
    <row r="32" spans="1:20" ht="15.75">
      <c r="A32" s="13" t="s">
        <v>46</v>
      </c>
      <c r="B32" s="13"/>
      <c r="C32" s="14" t="s">
        <v>47</v>
      </c>
      <c r="D32" s="15">
        <v>140444591</v>
      </c>
      <c r="E32" s="15">
        <v>0</v>
      </c>
      <c r="F32" s="15">
        <v>2477325</v>
      </c>
      <c r="G32" s="15">
        <v>0</v>
      </c>
      <c r="H32" s="16">
        <f t="shared" si="0"/>
        <v>2477325</v>
      </c>
      <c r="I32" s="15">
        <f t="shared" si="1"/>
        <v>137967266</v>
      </c>
      <c r="J32" s="13" t="s">
        <v>46</v>
      </c>
      <c r="K32" s="13"/>
      <c r="L32" s="14" t="s">
        <v>47</v>
      </c>
      <c r="M32" s="15">
        <v>140444591</v>
      </c>
      <c r="N32" s="15">
        <v>0</v>
      </c>
      <c r="O32" s="15">
        <v>2477325</v>
      </c>
      <c r="P32" s="15">
        <v>0</v>
      </c>
      <c r="Q32" s="16">
        <f t="shared" si="2"/>
        <v>2477325</v>
      </c>
      <c r="R32" s="16">
        <v>0</v>
      </c>
      <c r="S32" s="15">
        <f t="shared" si="3"/>
        <v>137967266</v>
      </c>
      <c r="T32" s="15">
        <f t="shared" si="4"/>
        <v>137967266</v>
      </c>
    </row>
    <row r="33" spans="1:20" ht="15.75">
      <c r="A33" s="13" t="s">
        <v>48</v>
      </c>
      <c r="B33" s="13"/>
      <c r="C33" s="14" t="s">
        <v>49</v>
      </c>
      <c r="D33" s="15">
        <v>157280861</v>
      </c>
      <c r="E33" s="15">
        <v>0</v>
      </c>
      <c r="F33" s="15">
        <v>5105787</v>
      </c>
      <c r="G33" s="15">
        <v>0</v>
      </c>
      <c r="H33" s="16">
        <f t="shared" si="0"/>
        <v>5105787</v>
      </c>
      <c r="I33" s="15">
        <f t="shared" si="1"/>
        <v>152175074</v>
      </c>
      <c r="J33" s="13" t="s">
        <v>48</v>
      </c>
      <c r="K33" s="13"/>
      <c r="L33" s="14" t="s">
        <v>49</v>
      </c>
      <c r="M33" s="15">
        <v>157280861</v>
      </c>
      <c r="N33" s="15">
        <v>0</v>
      </c>
      <c r="O33" s="15">
        <v>5105787</v>
      </c>
      <c r="P33" s="15">
        <v>0</v>
      </c>
      <c r="Q33" s="16">
        <f t="shared" si="2"/>
        <v>5105787</v>
      </c>
      <c r="R33" s="16">
        <v>0</v>
      </c>
      <c r="S33" s="15">
        <f t="shared" si="3"/>
        <v>152175074</v>
      </c>
      <c r="T33" s="15">
        <f t="shared" si="4"/>
        <v>152175074</v>
      </c>
    </row>
    <row r="34" spans="1:20" ht="15.75">
      <c r="A34" s="13" t="s">
        <v>50</v>
      </c>
      <c r="B34" s="13"/>
      <c r="C34" s="14" t="s">
        <v>51</v>
      </c>
      <c r="D34" s="15">
        <v>169121997</v>
      </c>
      <c r="E34" s="15">
        <v>0</v>
      </c>
      <c r="F34" s="15">
        <v>14715958</v>
      </c>
      <c r="G34" s="15">
        <v>0</v>
      </c>
      <c r="H34" s="16">
        <f t="shared" si="0"/>
        <v>14715958</v>
      </c>
      <c r="I34" s="15">
        <f t="shared" si="1"/>
        <v>154406039</v>
      </c>
      <c r="J34" s="13" t="s">
        <v>50</v>
      </c>
      <c r="K34" s="13"/>
      <c r="L34" s="14" t="s">
        <v>51</v>
      </c>
      <c r="M34" s="15">
        <v>169121997</v>
      </c>
      <c r="N34" s="15">
        <v>0</v>
      </c>
      <c r="O34" s="15">
        <v>14715958</v>
      </c>
      <c r="P34" s="15">
        <v>0</v>
      </c>
      <c r="Q34" s="16">
        <f t="shared" si="2"/>
        <v>14715958</v>
      </c>
      <c r="R34" s="16">
        <v>0</v>
      </c>
      <c r="S34" s="15">
        <f t="shared" si="3"/>
        <v>154406039</v>
      </c>
      <c r="T34" s="15">
        <f t="shared" si="4"/>
        <v>154406039</v>
      </c>
    </row>
    <row r="35" spans="1:20" ht="30">
      <c r="A35" s="13" t="s">
        <v>52</v>
      </c>
      <c r="B35" s="13"/>
      <c r="C35" s="14" t="s">
        <v>53</v>
      </c>
      <c r="D35" s="15">
        <v>155384206</v>
      </c>
      <c r="E35" s="15">
        <v>0</v>
      </c>
      <c r="F35" s="15">
        <v>8368758</v>
      </c>
      <c r="G35" s="15">
        <v>0</v>
      </c>
      <c r="H35" s="16">
        <f t="shared" si="0"/>
        <v>8368758</v>
      </c>
      <c r="I35" s="15">
        <f t="shared" si="1"/>
        <v>147015448</v>
      </c>
      <c r="J35" s="13" t="s">
        <v>52</v>
      </c>
      <c r="K35" s="13"/>
      <c r="L35" s="14" t="s">
        <v>53</v>
      </c>
      <c r="M35" s="15">
        <v>155384206</v>
      </c>
      <c r="N35" s="15">
        <v>0</v>
      </c>
      <c r="O35" s="15">
        <v>8368758</v>
      </c>
      <c r="P35" s="15">
        <v>0</v>
      </c>
      <c r="Q35" s="16">
        <f t="shared" si="2"/>
        <v>8368758</v>
      </c>
      <c r="R35" s="16">
        <v>0</v>
      </c>
      <c r="S35" s="15">
        <f t="shared" si="3"/>
        <v>147015448</v>
      </c>
      <c r="T35" s="15">
        <f t="shared" si="4"/>
        <v>147015448</v>
      </c>
    </row>
    <row r="36" spans="1:20" ht="21.75" customHeight="1">
      <c r="A36" s="13" t="s">
        <v>54</v>
      </c>
      <c r="B36" s="13"/>
      <c r="C36" s="14" t="s">
        <v>55</v>
      </c>
      <c r="D36" s="15">
        <v>112960369</v>
      </c>
      <c r="E36" s="15">
        <v>0</v>
      </c>
      <c r="F36" s="15">
        <v>4023261</v>
      </c>
      <c r="G36" s="15">
        <v>0</v>
      </c>
      <c r="H36" s="16">
        <f t="shared" si="0"/>
        <v>4023261</v>
      </c>
      <c r="I36" s="15">
        <f t="shared" si="1"/>
        <v>108937108</v>
      </c>
      <c r="J36" s="13" t="s">
        <v>54</v>
      </c>
      <c r="K36" s="13"/>
      <c r="L36" s="14" t="s">
        <v>55</v>
      </c>
      <c r="M36" s="15">
        <v>112960369</v>
      </c>
      <c r="N36" s="15">
        <v>0</v>
      </c>
      <c r="O36" s="15">
        <v>4023261</v>
      </c>
      <c r="P36" s="15">
        <v>0</v>
      </c>
      <c r="Q36" s="16">
        <f t="shared" si="2"/>
        <v>4023261</v>
      </c>
      <c r="R36" s="16">
        <v>0</v>
      </c>
      <c r="S36" s="15">
        <f t="shared" si="3"/>
        <v>108937108</v>
      </c>
      <c r="T36" s="15">
        <f t="shared" si="4"/>
        <v>108937108</v>
      </c>
    </row>
    <row r="37" spans="1:20" ht="15.75">
      <c r="A37" s="13" t="s">
        <v>56</v>
      </c>
      <c r="B37" s="13"/>
      <c r="C37" s="14" t="s">
        <v>57</v>
      </c>
      <c r="D37" s="15">
        <v>152897043</v>
      </c>
      <c r="E37" s="15">
        <v>0</v>
      </c>
      <c r="F37" s="15">
        <v>6358989</v>
      </c>
      <c r="G37" s="15">
        <v>0</v>
      </c>
      <c r="H37" s="16">
        <f t="shared" si="0"/>
        <v>6358989</v>
      </c>
      <c r="I37" s="15">
        <f t="shared" si="1"/>
        <v>146538054</v>
      </c>
      <c r="J37" s="13" t="s">
        <v>56</v>
      </c>
      <c r="K37" s="13"/>
      <c r="L37" s="14" t="s">
        <v>57</v>
      </c>
      <c r="M37" s="15">
        <v>152897043</v>
      </c>
      <c r="N37" s="15">
        <v>0</v>
      </c>
      <c r="O37" s="15">
        <v>6358989</v>
      </c>
      <c r="P37" s="15">
        <v>0</v>
      </c>
      <c r="Q37" s="16">
        <f t="shared" si="2"/>
        <v>6358989</v>
      </c>
      <c r="R37" s="16">
        <v>0</v>
      </c>
      <c r="S37" s="15">
        <f t="shared" si="3"/>
        <v>146538054</v>
      </c>
      <c r="T37" s="15">
        <f t="shared" si="4"/>
        <v>146538054</v>
      </c>
    </row>
    <row r="38" spans="1:20" ht="15.75">
      <c r="A38" s="13" t="s">
        <v>58</v>
      </c>
      <c r="B38" s="13"/>
      <c r="C38" s="14" t="s">
        <v>59</v>
      </c>
      <c r="D38" s="15">
        <v>179450576</v>
      </c>
      <c r="E38" s="15">
        <v>0</v>
      </c>
      <c r="F38" s="15">
        <v>9347733</v>
      </c>
      <c r="G38" s="15">
        <v>0</v>
      </c>
      <c r="H38" s="16">
        <f t="shared" si="0"/>
        <v>9347733</v>
      </c>
      <c r="I38" s="15">
        <f t="shared" si="1"/>
        <v>170102843</v>
      </c>
      <c r="J38" s="13" t="s">
        <v>58</v>
      </c>
      <c r="K38" s="13"/>
      <c r="L38" s="14" t="s">
        <v>59</v>
      </c>
      <c r="M38" s="15">
        <v>179450576</v>
      </c>
      <c r="N38" s="15">
        <v>0</v>
      </c>
      <c r="O38" s="15">
        <v>9347733</v>
      </c>
      <c r="P38" s="15">
        <v>0</v>
      </c>
      <c r="Q38" s="16">
        <f t="shared" si="2"/>
        <v>9347733</v>
      </c>
      <c r="R38" s="16">
        <v>0</v>
      </c>
      <c r="S38" s="15">
        <f t="shared" si="3"/>
        <v>170102843</v>
      </c>
      <c r="T38" s="15">
        <f t="shared" si="4"/>
        <v>170102843</v>
      </c>
    </row>
    <row r="39" spans="1:20" ht="15.75">
      <c r="A39" s="13" t="s">
        <v>60</v>
      </c>
      <c r="B39" s="13"/>
      <c r="C39" s="14" t="s">
        <v>61</v>
      </c>
      <c r="D39" s="15">
        <v>131571932</v>
      </c>
      <c r="E39" s="15">
        <v>0</v>
      </c>
      <c r="F39" s="15">
        <v>8300387</v>
      </c>
      <c r="G39" s="15">
        <v>0</v>
      </c>
      <c r="H39" s="16">
        <f t="shared" si="0"/>
        <v>8300387</v>
      </c>
      <c r="I39" s="15">
        <f t="shared" si="1"/>
        <v>123271545</v>
      </c>
      <c r="J39" s="13" t="s">
        <v>60</v>
      </c>
      <c r="K39" s="13"/>
      <c r="L39" s="14" t="s">
        <v>61</v>
      </c>
      <c r="M39" s="15">
        <v>131571932</v>
      </c>
      <c r="N39" s="15">
        <v>0</v>
      </c>
      <c r="O39" s="15">
        <v>8300387</v>
      </c>
      <c r="P39" s="15">
        <v>0</v>
      </c>
      <c r="Q39" s="16">
        <f t="shared" si="2"/>
        <v>8300387</v>
      </c>
      <c r="R39" s="16">
        <v>0</v>
      </c>
      <c r="S39" s="15">
        <f t="shared" si="3"/>
        <v>123271545</v>
      </c>
      <c r="T39" s="15">
        <f t="shared" si="4"/>
        <v>123271545</v>
      </c>
    </row>
    <row r="40" spans="1:20" ht="27" customHeight="1">
      <c r="A40" s="13" t="s">
        <v>62</v>
      </c>
      <c r="B40" s="13"/>
      <c r="C40" s="14" t="s">
        <v>63</v>
      </c>
      <c r="D40" s="15">
        <v>91002118</v>
      </c>
      <c r="E40" s="15">
        <v>0</v>
      </c>
      <c r="F40" s="15">
        <v>4319794</v>
      </c>
      <c r="G40" s="15">
        <v>0</v>
      </c>
      <c r="H40" s="16">
        <f t="shared" si="0"/>
        <v>4319794</v>
      </c>
      <c r="I40" s="15">
        <f t="shared" si="1"/>
        <v>86682324</v>
      </c>
      <c r="J40" s="13" t="s">
        <v>62</v>
      </c>
      <c r="K40" s="13"/>
      <c r="L40" s="14" t="s">
        <v>63</v>
      </c>
      <c r="M40" s="15">
        <v>91002118</v>
      </c>
      <c r="N40" s="15">
        <v>0</v>
      </c>
      <c r="O40" s="15">
        <v>4319794</v>
      </c>
      <c r="P40" s="15">
        <v>0</v>
      </c>
      <c r="Q40" s="16">
        <f t="shared" si="2"/>
        <v>4319794</v>
      </c>
      <c r="R40" s="16">
        <v>0</v>
      </c>
      <c r="S40" s="15">
        <f t="shared" si="3"/>
        <v>86682324</v>
      </c>
      <c r="T40" s="15">
        <f t="shared" si="4"/>
        <v>86682324</v>
      </c>
    </row>
    <row r="41" spans="1:20" ht="30">
      <c r="A41" s="13" t="s">
        <v>64</v>
      </c>
      <c r="B41" s="13"/>
      <c r="C41" s="14" t="s">
        <v>65</v>
      </c>
      <c r="D41" s="15">
        <v>141350846</v>
      </c>
      <c r="E41" s="15">
        <v>0</v>
      </c>
      <c r="F41" s="15">
        <v>6161114</v>
      </c>
      <c r="G41" s="15">
        <v>0</v>
      </c>
      <c r="H41" s="16">
        <f t="shared" si="0"/>
        <v>6161114</v>
      </c>
      <c r="I41" s="15">
        <f t="shared" si="1"/>
        <v>135189732</v>
      </c>
      <c r="J41" s="13" t="s">
        <v>64</v>
      </c>
      <c r="K41" s="13"/>
      <c r="L41" s="14" t="s">
        <v>65</v>
      </c>
      <c r="M41" s="15">
        <v>141350846</v>
      </c>
      <c r="N41" s="15">
        <v>0</v>
      </c>
      <c r="O41" s="15">
        <v>6161114</v>
      </c>
      <c r="P41" s="15">
        <v>0</v>
      </c>
      <c r="Q41" s="16">
        <f t="shared" si="2"/>
        <v>6161114</v>
      </c>
      <c r="R41" s="16">
        <v>0</v>
      </c>
      <c r="S41" s="15">
        <f t="shared" si="3"/>
        <v>135189732</v>
      </c>
      <c r="T41" s="15">
        <f t="shared" si="4"/>
        <v>135189732</v>
      </c>
    </row>
    <row r="42" spans="1:20" ht="30" customHeight="1">
      <c r="A42" s="41" t="s">
        <v>66</v>
      </c>
      <c r="B42" s="41"/>
      <c r="C42" s="41"/>
      <c r="D42" s="18">
        <f aca="true" t="shared" si="5" ref="D42:I42">SUM(D9:D41)</f>
        <v>5717241644</v>
      </c>
      <c r="E42" s="18">
        <f t="shared" si="5"/>
        <v>0</v>
      </c>
      <c r="F42" s="18">
        <f t="shared" si="5"/>
        <v>238779990</v>
      </c>
      <c r="G42" s="18">
        <f t="shared" si="5"/>
        <v>0</v>
      </c>
      <c r="H42" s="18">
        <f t="shared" si="5"/>
        <v>238779990</v>
      </c>
      <c r="I42" s="18">
        <f t="shared" si="5"/>
        <v>5478461654</v>
      </c>
      <c r="J42" s="41" t="s">
        <v>66</v>
      </c>
      <c r="K42" s="41"/>
      <c r="L42" s="41"/>
      <c r="M42" s="18">
        <f aca="true" t="shared" si="6" ref="M42:S42">SUM(M9:M41)</f>
        <v>5717241644</v>
      </c>
      <c r="N42" s="18">
        <f t="shared" si="6"/>
        <v>0</v>
      </c>
      <c r="O42" s="18">
        <f t="shared" si="6"/>
        <v>238779990</v>
      </c>
      <c r="P42" s="18">
        <f t="shared" si="6"/>
        <v>0</v>
      </c>
      <c r="Q42" s="18">
        <f t="shared" si="6"/>
        <v>238779990</v>
      </c>
      <c r="R42" s="16">
        <v>0</v>
      </c>
      <c r="S42" s="18">
        <f t="shared" si="6"/>
        <v>5478461654</v>
      </c>
      <c r="T42" s="15">
        <f t="shared" si="4"/>
        <v>5478461654</v>
      </c>
    </row>
    <row r="43" spans="1:20" ht="33" customHeight="1">
      <c r="A43" s="17" t="s">
        <v>67</v>
      </c>
      <c r="B43" s="19"/>
      <c r="C43" s="20" t="s">
        <v>68</v>
      </c>
      <c r="D43" s="18">
        <f aca="true" t="shared" si="7" ref="D43:I43">D44+D45</f>
        <v>671337341</v>
      </c>
      <c r="E43" s="18">
        <f t="shared" si="7"/>
        <v>0</v>
      </c>
      <c r="F43" s="18">
        <f t="shared" si="7"/>
        <v>99398491</v>
      </c>
      <c r="G43" s="18">
        <f t="shared" si="7"/>
        <v>0</v>
      </c>
      <c r="H43" s="18">
        <f t="shared" si="7"/>
        <v>99398491</v>
      </c>
      <c r="I43" s="18">
        <f t="shared" si="7"/>
        <v>571938850</v>
      </c>
      <c r="J43" s="17" t="s">
        <v>67</v>
      </c>
      <c r="K43" s="19"/>
      <c r="L43" s="20" t="s">
        <v>68</v>
      </c>
      <c r="M43" s="18">
        <f aca="true" t="shared" si="8" ref="M43:S43">M44+M45</f>
        <v>671337341</v>
      </c>
      <c r="N43" s="18">
        <f t="shared" si="8"/>
        <v>0</v>
      </c>
      <c r="O43" s="18">
        <f t="shared" si="8"/>
        <v>99398491</v>
      </c>
      <c r="P43" s="18">
        <f t="shared" si="8"/>
        <v>0</v>
      </c>
      <c r="Q43" s="18">
        <f t="shared" si="8"/>
        <v>99398491</v>
      </c>
      <c r="R43" s="16">
        <v>0</v>
      </c>
      <c r="S43" s="18">
        <f t="shared" si="8"/>
        <v>571938850</v>
      </c>
      <c r="T43" s="15">
        <f t="shared" si="4"/>
        <v>571938850</v>
      </c>
    </row>
    <row r="44" spans="1:20" s="3" customFormat="1" ht="60">
      <c r="A44" s="21"/>
      <c r="B44" s="22" t="s">
        <v>116</v>
      </c>
      <c r="C44" s="23" t="s">
        <v>69</v>
      </c>
      <c r="D44" s="24">
        <v>444187303</v>
      </c>
      <c r="E44" s="24">
        <v>0</v>
      </c>
      <c r="F44" s="24">
        <v>65268928</v>
      </c>
      <c r="G44" s="24">
        <v>0</v>
      </c>
      <c r="H44" s="24">
        <f t="shared" si="0"/>
        <v>65268928</v>
      </c>
      <c r="I44" s="24">
        <f t="shared" si="1"/>
        <v>378918375</v>
      </c>
      <c r="J44" s="21"/>
      <c r="K44" s="22" t="s">
        <v>116</v>
      </c>
      <c r="L44" s="23" t="s">
        <v>69</v>
      </c>
      <c r="M44" s="24">
        <v>444187303</v>
      </c>
      <c r="N44" s="24">
        <v>0</v>
      </c>
      <c r="O44" s="24">
        <v>65268928</v>
      </c>
      <c r="P44" s="24">
        <v>0</v>
      </c>
      <c r="Q44" s="24">
        <f>SUM(N44:P44)</f>
        <v>65268928</v>
      </c>
      <c r="R44" s="16">
        <v>0</v>
      </c>
      <c r="S44" s="24">
        <f>M44-Q44</f>
        <v>378918375</v>
      </c>
      <c r="T44" s="15">
        <f t="shared" si="4"/>
        <v>378918375</v>
      </c>
    </row>
    <row r="45" spans="1:20" s="3" customFormat="1" ht="30">
      <c r="A45" s="21"/>
      <c r="B45" s="22" t="s">
        <v>117</v>
      </c>
      <c r="C45" s="23" t="s">
        <v>70</v>
      </c>
      <c r="D45" s="24">
        <v>227150038</v>
      </c>
      <c r="E45" s="24">
        <v>0</v>
      </c>
      <c r="F45" s="24">
        <v>34129563</v>
      </c>
      <c r="G45" s="24">
        <v>0</v>
      </c>
      <c r="H45" s="24">
        <f t="shared" si="0"/>
        <v>34129563</v>
      </c>
      <c r="I45" s="24">
        <f>D45-H45</f>
        <v>193020475</v>
      </c>
      <c r="J45" s="21"/>
      <c r="K45" s="22" t="s">
        <v>117</v>
      </c>
      <c r="L45" s="23" t="s">
        <v>70</v>
      </c>
      <c r="M45" s="24">
        <v>227150038</v>
      </c>
      <c r="N45" s="24">
        <v>0</v>
      </c>
      <c r="O45" s="24">
        <v>34129563</v>
      </c>
      <c r="P45" s="24">
        <v>0</v>
      </c>
      <c r="Q45" s="24">
        <f>SUM(N45:P45)</f>
        <v>34129563</v>
      </c>
      <c r="R45" s="16">
        <v>0</v>
      </c>
      <c r="S45" s="24">
        <f>M45-Q45</f>
        <v>193020475</v>
      </c>
      <c r="T45" s="15">
        <f t="shared" si="4"/>
        <v>193020475</v>
      </c>
    </row>
    <row r="46" spans="1:20" s="3" customFormat="1" ht="30">
      <c r="A46" s="19" t="s">
        <v>71</v>
      </c>
      <c r="B46" s="19"/>
      <c r="C46" s="25" t="s">
        <v>72</v>
      </c>
      <c r="D46" s="16">
        <v>446876035</v>
      </c>
      <c r="E46" s="16">
        <v>0</v>
      </c>
      <c r="F46" s="16">
        <v>13403139</v>
      </c>
      <c r="G46" s="16">
        <v>0</v>
      </c>
      <c r="H46" s="16">
        <f t="shared" si="0"/>
        <v>13403139</v>
      </c>
      <c r="I46" s="16">
        <f t="shared" si="1"/>
        <v>433472896</v>
      </c>
      <c r="J46" s="19" t="s">
        <v>71</v>
      </c>
      <c r="K46" s="19"/>
      <c r="L46" s="25" t="s">
        <v>72</v>
      </c>
      <c r="M46" s="16">
        <v>446876035</v>
      </c>
      <c r="N46" s="16">
        <v>0</v>
      </c>
      <c r="O46" s="16">
        <v>13403139</v>
      </c>
      <c r="P46" s="16">
        <v>0</v>
      </c>
      <c r="Q46" s="16">
        <f>SUM(N46:P46)</f>
        <v>13403139</v>
      </c>
      <c r="R46" s="16">
        <v>0</v>
      </c>
      <c r="S46" s="16">
        <f>M46-Q46</f>
        <v>433472896</v>
      </c>
      <c r="T46" s="15">
        <f t="shared" si="4"/>
        <v>433472896</v>
      </c>
    </row>
    <row r="47" spans="1:20" ht="30">
      <c r="A47" s="19" t="s">
        <v>73</v>
      </c>
      <c r="B47" s="19"/>
      <c r="C47" s="25" t="s">
        <v>74</v>
      </c>
      <c r="D47" s="15">
        <v>267960612</v>
      </c>
      <c r="E47" s="15">
        <v>0</v>
      </c>
      <c r="F47" s="15">
        <v>23169420</v>
      </c>
      <c r="G47" s="15">
        <v>0</v>
      </c>
      <c r="H47" s="16">
        <f t="shared" si="0"/>
        <v>23169420</v>
      </c>
      <c r="I47" s="15">
        <f t="shared" si="1"/>
        <v>244791192</v>
      </c>
      <c r="J47" s="19" t="s">
        <v>73</v>
      </c>
      <c r="K47" s="19"/>
      <c r="L47" s="25" t="s">
        <v>74</v>
      </c>
      <c r="M47" s="15">
        <v>267960612</v>
      </c>
      <c r="N47" s="15">
        <v>0</v>
      </c>
      <c r="O47" s="15">
        <v>23169420</v>
      </c>
      <c r="P47" s="15">
        <v>0</v>
      </c>
      <c r="Q47" s="16">
        <f>SUM(N47:P47)</f>
        <v>23169420</v>
      </c>
      <c r="R47" s="16">
        <v>0</v>
      </c>
      <c r="S47" s="15">
        <f>M47-Q47</f>
        <v>244791192</v>
      </c>
      <c r="T47" s="15">
        <f t="shared" si="4"/>
        <v>244791192</v>
      </c>
    </row>
    <row r="48" spans="1:20" ht="33" customHeight="1">
      <c r="A48" s="48" t="s">
        <v>75</v>
      </c>
      <c r="B48" s="48"/>
      <c r="C48" s="48"/>
      <c r="D48" s="18">
        <f aca="true" t="shared" si="9" ref="D48:I48">D46+D47</f>
        <v>714836647</v>
      </c>
      <c r="E48" s="18">
        <f t="shared" si="9"/>
        <v>0</v>
      </c>
      <c r="F48" s="18">
        <f t="shared" si="9"/>
        <v>36572559</v>
      </c>
      <c r="G48" s="18">
        <f t="shared" si="9"/>
        <v>0</v>
      </c>
      <c r="H48" s="18">
        <f t="shared" si="9"/>
        <v>36572559</v>
      </c>
      <c r="I48" s="18">
        <f t="shared" si="9"/>
        <v>678264088</v>
      </c>
      <c r="J48" s="48" t="s">
        <v>75</v>
      </c>
      <c r="K48" s="48"/>
      <c r="L48" s="48"/>
      <c r="M48" s="18">
        <f aca="true" t="shared" si="10" ref="M48:S48">M46+M47</f>
        <v>714836647</v>
      </c>
      <c r="N48" s="18">
        <f t="shared" si="10"/>
        <v>0</v>
      </c>
      <c r="O48" s="18">
        <f t="shared" si="10"/>
        <v>36572559</v>
      </c>
      <c r="P48" s="18">
        <f t="shared" si="10"/>
        <v>0</v>
      </c>
      <c r="Q48" s="18">
        <f t="shared" si="10"/>
        <v>36572559</v>
      </c>
      <c r="R48" s="16">
        <v>0</v>
      </c>
      <c r="S48" s="18">
        <f t="shared" si="10"/>
        <v>678264088</v>
      </c>
      <c r="T48" s="15">
        <f t="shared" si="4"/>
        <v>678264088</v>
      </c>
    </row>
    <row r="49" spans="1:20" ht="15.75">
      <c r="A49" s="19" t="s">
        <v>76</v>
      </c>
      <c r="B49" s="19"/>
      <c r="C49" s="26" t="s">
        <v>77</v>
      </c>
      <c r="D49" s="15">
        <v>1178546396</v>
      </c>
      <c r="E49" s="15">
        <v>0</v>
      </c>
      <c r="F49" s="15">
        <v>190890000</v>
      </c>
      <c r="G49" s="15">
        <v>0</v>
      </c>
      <c r="H49" s="16">
        <f t="shared" si="0"/>
        <v>190890000</v>
      </c>
      <c r="I49" s="15">
        <f t="shared" si="1"/>
        <v>987656396</v>
      </c>
      <c r="J49" s="19" t="s">
        <v>76</v>
      </c>
      <c r="K49" s="19"/>
      <c r="L49" s="26" t="s">
        <v>77</v>
      </c>
      <c r="M49" s="15">
        <v>1178546396</v>
      </c>
      <c r="N49" s="15">
        <v>0</v>
      </c>
      <c r="O49" s="15">
        <v>190890000</v>
      </c>
      <c r="P49" s="15">
        <v>0</v>
      </c>
      <c r="Q49" s="16">
        <f>SUM(N49:P49)</f>
        <v>190890000</v>
      </c>
      <c r="R49" s="16">
        <v>0</v>
      </c>
      <c r="S49" s="15">
        <f>M49-Q49</f>
        <v>987656396</v>
      </c>
      <c r="T49" s="15">
        <f t="shared" si="4"/>
        <v>987656396</v>
      </c>
    </row>
    <row r="50" spans="1:20" ht="15.75">
      <c r="A50" s="19" t="s">
        <v>78</v>
      </c>
      <c r="B50" s="19"/>
      <c r="C50" s="26" t="s">
        <v>79</v>
      </c>
      <c r="D50" s="15">
        <v>182339988</v>
      </c>
      <c r="E50" s="15">
        <v>0</v>
      </c>
      <c r="F50" s="15">
        <v>47445745</v>
      </c>
      <c r="G50" s="15">
        <v>0</v>
      </c>
      <c r="H50" s="16">
        <f t="shared" si="0"/>
        <v>47445745</v>
      </c>
      <c r="I50" s="15">
        <f t="shared" si="1"/>
        <v>134894243</v>
      </c>
      <c r="J50" s="19" t="s">
        <v>78</v>
      </c>
      <c r="K50" s="19"/>
      <c r="L50" s="26" t="s">
        <v>79</v>
      </c>
      <c r="M50" s="15">
        <v>182339988</v>
      </c>
      <c r="N50" s="15">
        <v>0</v>
      </c>
      <c r="O50" s="15">
        <v>47445745</v>
      </c>
      <c r="P50" s="15">
        <v>0</v>
      </c>
      <c r="Q50" s="16">
        <f>SUM(N50:P50)</f>
        <v>47445745</v>
      </c>
      <c r="R50" s="16">
        <v>0</v>
      </c>
      <c r="S50" s="15">
        <f>M50-Q50</f>
        <v>134894243</v>
      </c>
      <c r="T50" s="15">
        <f t="shared" si="4"/>
        <v>134894243</v>
      </c>
    </row>
    <row r="51" spans="1:20" ht="24.75" customHeight="1">
      <c r="A51" s="41" t="s">
        <v>80</v>
      </c>
      <c r="B51" s="41"/>
      <c r="C51" s="41"/>
      <c r="D51" s="18">
        <f aca="true" t="shared" si="11" ref="D51:I51">D49+D50</f>
        <v>1360886384</v>
      </c>
      <c r="E51" s="18">
        <f t="shared" si="11"/>
        <v>0</v>
      </c>
      <c r="F51" s="18">
        <f t="shared" si="11"/>
        <v>238335745</v>
      </c>
      <c r="G51" s="18">
        <f t="shared" si="11"/>
        <v>0</v>
      </c>
      <c r="H51" s="18">
        <f t="shared" si="11"/>
        <v>238335745</v>
      </c>
      <c r="I51" s="18">
        <f t="shared" si="11"/>
        <v>1122550639</v>
      </c>
      <c r="J51" s="41" t="s">
        <v>80</v>
      </c>
      <c r="K51" s="41"/>
      <c r="L51" s="41"/>
      <c r="M51" s="18">
        <f aca="true" t="shared" si="12" ref="M51:S51">M49+M50</f>
        <v>1360886384</v>
      </c>
      <c r="N51" s="18">
        <f t="shared" si="12"/>
        <v>0</v>
      </c>
      <c r="O51" s="18">
        <f t="shared" si="12"/>
        <v>238335745</v>
      </c>
      <c r="P51" s="18">
        <f t="shared" si="12"/>
        <v>0</v>
      </c>
      <c r="Q51" s="18">
        <f t="shared" si="12"/>
        <v>238335745</v>
      </c>
      <c r="R51" s="16">
        <v>0</v>
      </c>
      <c r="S51" s="18">
        <f t="shared" si="12"/>
        <v>1122550639</v>
      </c>
      <c r="T51" s="15">
        <f t="shared" si="4"/>
        <v>1122550639</v>
      </c>
    </row>
    <row r="52" spans="1:20" s="9" customFormat="1" ht="15.75">
      <c r="A52" s="17" t="s">
        <v>81</v>
      </c>
      <c r="B52" s="17"/>
      <c r="C52" s="27" t="s">
        <v>125</v>
      </c>
      <c r="D52" s="18">
        <v>1491906700</v>
      </c>
      <c r="E52" s="18">
        <v>0</v>
      </c>
      <c r="F52" s="18">
        <v>936056919</v>
      </c>
      <c r="G52" s="18">
        <v>0</v>
      </c>
      <c r="H52" s="18">
        <f t="shared" si="0"/>
        <v>936056919</v>
      </c>
      <c r="I52" s="18">
        <f t="shared" si="1"/>
        <v>555849781</v>
      </c>
      <c r="J52" s="17" t="s">
        <v>81</v>
      </c>
      <c r="K52" s="17"/>
      <c r="L52" s="27" t="s">
        <v>125</v>
      </c>
      <c r="M52" s="18">
        <v>1491906700</v>
      </c>
      <c r="N52" s="18">
        <v>0</v>
      </c>
      <c r="O52" s="18">
        <v>936056919</v>
      </c>
      <c r="P52" s="18">
        <v>0</v>
      </c>
      <c r="Q52" s="18">
        <f aca="true" t="shared" si="13" ref="Q52:Q59">SUM(N52:P52)</f>
        <v>936056919</v>
      </c>
      <c r="R52" s="16">
        <v>0</v>
      </c>
      <c r="S52" s="18">
        <f aca="true" t="shared" si="14" ref="S52:S59">M52-Q52</f>
        <v>555849781</v>
      </c>
      <c r="T52" s="15">
        <f t="shared" si="4"/>
        <v>555849781</v>
      </c>
    </row>
    <row r="53" spans="1:20" ht="47.25">
      <c r="A53" s="17" t="s">
        <v>82</v>
      </c>
      <c r="B53" s="17"/>
      <c r="C53" s="28" t="s">
        <v>83</v>
      </c>
      <c r="D53" s="18">
        <v>1200949716</v>
      </c>
      <c r="E53" s="15">
        <v>0</v>
      </c>
      <c r="F53" s="15">
        <v>717863018</v>
      </c>
      <c r="G53" s="15">
        <v>0</v>
      </c>
      <c r="H53" s="18">
        <f t="shared" si="0"/>
        <v>717863018</v>
      </c>
      <c r="I53" s="18">
        <f t="shared" si="1"/>
        <v>483086698</v>
      </c>
      <c r="J53" s="17" t="s">
        <v>82</v>
      </c>
      <c r="K53" s="17"/>
      <c r="L53" s="28" t="s">
        <v>83</v>
      </c>
      <c r="M53" s="18">
        <v>1200949716</v>
      </c>
      <c r="N53" s="15">
        <v>0</v>
      </c>
      <c r="O53" s="15">
        <v>717863018</v>
      </c>
      <c r="P53" s="15">
        <v>0</v>
      </c>
      <c r="Q53" s="18">
        <f t="shared" si="13"/>
        <v>717863018</v>
      </c>
      <c r="R53" s="16">
        <v>0</v>
      </c>
      <c r="S53" s="18">
        <f t="shared" si="14"/>
        <v>483086698</v>
      </c>
      <c r="T53" s="15">
        <f t="shared" si="4"/>
        <v>483086698</v>
      </c>
    </row>
    <row r="54" spans="1:20" ht="45">
      <c r="A54" s="19" t="s">
        <v>84</v>
      </c>
      <c r="B54" s="19"/>
      <c r="C54" s="29" t="s">
        <v>118</v>
      </c>
      <c r="D54" s="15">
        <v>3129519762</v>
      </c>
      <c r="E54" s="15">
        <v>0</v>
      </c>
      <c r="F54" s="15">
        <v>932588185</v>
      </c>
      <c r="G54" s="15">
        <v>0</v>
      </c>
      <c r="H54" s="18">
        <f t="shared" si="0"/>
        <v>932588185</v>
      </c>
      <c r="I54" s="15">
        <f t="shared" si="1"/>
        <v>2196931577</v>
      </c>
      <c r="J54" s="19" t="s">
        <v>84</v>
      </c>
      <c r="K54" s="19"/>
      <c r="L54" s="29" t="s">
        <v>118</v>
      </c>
      <c r="M54" s="15">
        <v>3129519762</v>
      </c>
      <c r="N54" s="15">
        <v>0</v>
      </c>
      <c r="O54" s="15">
        <v>932588185</v>
      </c>
      <c r="P54" s="15">
        <v>0</v>
      </c>
      <c r="Q54" s="18">
        <f t="shared" si="13"/>
        <v>932588185</v>
      </c>
      <c r="R54" s="16">
        <v>0</v>
      </c>
      <c r="S54" s="15">
        <f t="shared" si="14"/>
        <v>2196931577</v>
      </c>
      <c r="T54" s="15">
        <f t="shared" si="4"/>
        <v>2196931577</v>
      </c>
    </row>
    <row r="55" spans="1:20" ht="15.75">
      <c r="A55" s="19" t="s">
        <v>85</v>
      </c>
      <c r="B55" s="19"/>
      <c r="C55" s="30" t="s">
        <v>86</v>
      </c>
      <c r="D55" s="15">
        <v>758786666</v>
      </c>
      <c r="E55" s="15">
        <v>0</v>
      </c>
      <c r="F55" s="15">
        <v>258451812</v>
      </c>
      <c r="G55" s="15">
        <v>0</v>
      </c>
      <c r="H55" s="18">
        <f t="shared" si="0"/>
        <v>258451812</v>
      </c>
      <c r="I55" s="15">
        <f t="shared" si="1"/>
        <v>500334854</v>
      </c>
      <c r="J55" s="19" t="s">
        <v>85</v>
      </c>
      <c r="K55" s="19"/>
      <c r="L55" s="30" t="s">
        <v>86</v>
      </c>
      <c r="M55" s="15">
        <v>758786666</v>
      </c>
      <c r="N55" s="15">
        <v>0</v>
      </c>
      <c r="O55" s="15">
        <v>258451812</v>
      </c>
      <c r="P55" s="15">
        <v>0</v>
      </c>
      <c r="Q55" s="18">
        <f t="shared" si="13"/>
        <v>258451812</v>
      </c>
      <c r="R55" s="16">
        <v>0</v>
      </c>
      <c r="S55" s="15">
        <f t="shared" si="14"/>
        <v>500334854</v>
      </c>
      <c r="T55" s="15">
        <f t="shared" si="4"/>
        <v>500334854</v>
      </c>
    </row>
    <row r="56" spans="1:20" ht="30">
      <c r="A56" s="19" t="s">
        <v>87</v>
      </c>
      <c r="B56" s="19"/>
      <c r="C56" s="31" t="s">
        <v>88</v>
      </c>
      <c r="D56" s="15">
        <v>484105885</v>
      </c>
      <c r="E56" s="15">
        <v>0</v>
      </c>
      <c r="F56" s="15">
        <v>85328011</v>
      </c>
      <c r="G56" s="15">
        <v>0</v>
      </c>
      <c r="H56" s="18">
        <f t="shared" si="0"/>
        <v>85328011</v>
      </c>
      <c r="I56" s="15">
        <f t="shared" si="1"/>
        <v>398777874</v>
      </c>
      <c r="J56" s="19" t="s">
        <v>87</v>
      </c>
      <c r="K56" s="19"/>
      <c r="L56" s="31" t="s">
        <v>88</v>
      </c>
      <c r="M56" s="15">
        <v>484105885</v>
      </c>
      <c r="N56" s="15">
        <v>0</v>
      </c>
      <c r="O56" s="15">
        <v>85328011</v>
      </c>
      <c r="P56" s="15">
        <v>0</v>
      </c>
      <c r="Q56" s="18">
        <f t="shared" si="13"/>
        <v>85328011</v>
      </c>
      <c r="R56" s="16">
        <v>0</v>
      </c>
      <c r="S56" s="15">
        <f t="shared" si="14"/>
        <v>398777874</v>
      </c>
      <c r="T56" s="15">
        <f t="shared" si="4"/>
        <v>398777874</v>
      </c>
    </row>
    <row r="57" spans="1:20" ht="30">
      <c r="A57" s="19" t="s">
        <v>89</v>
      </c>
      <c r="B57" s="19"/>
      <c r="C57" s="32" t="s">
        <v>90</v>
      </c>
      <c r="D57" s="15">
        <v>1165489927</v>
      </c>
      <c r="E57" s="15">
        <v>0</v>
      </c>
      <c r="F57" s="15">
        <v>74462961</v>
      </c>
      <c r="G57" s="15">
        <v>0</v>
      </c>
      <c r="H57" s="18">
        <f t="shared" si="0"/>
        <v>74462961</v>
      </c>
      <c r="I57" s="15">
        <f t="shared" si="1"/>
        <v>1091026966</v>
      </c>
      <c r="J57" s="19" t="s">
        <v>89</v>
      </c>
      <c r="K57" s="19"/>
      <c r="L57" s="32" t="s">
        <v>90</v>
      </c>
      <c r="M57" s="15">
        <v>1165489927</v>
      </c>
      <c r="N57" s="15">
        <v>0</v>
      </c>
      <c r="O57" s="15">
        <v>74462961</v>
      </c>
      <c r="P57" s="15">
        <v>0</v>
      </c>
      <c r="Q57" s="18">
        <f t="shared" si="13"/>
        <v>74462961</v>
      </c>
      <c r="R57" s="16">
        <v>0</v>
      </c>
      <c r="S57" s="15">
        <f t="shared" si="14"/>
        <v>1091026966</v>
      </c>
      <c r="T57" s="15">
        <f t="shared" si="4"/>
        <v>1091026966</v>
      </c>
    </row>
    <row r="58" spans="1:20" ht="45">
      <c r="A58" s="19" t="s">
        <v>91</v>
      </c>
      <c r="B58" s="19"/>
      <c r="C58" s="32" t="s">
        <v>92</v>
      </c>
      <c r="D58" s="15">
        <v>97526443</v>
      </c>
      <c r="E58" s="15">
        <v>0</v>
      </c>
      <c r="F58" s="15">
        <v>2552662</v>
      </c>
      <c r="G58" s="15">
        <v>0</v>
      </c>
      <c r="H58" s="18">
        <f t="shared" si="0"/>
        <v>2552662</v>
      </c>
      <c r="I58" s="15">
        <f t="shared" si="1"/>
        <v>94973781</v>
      </c>
      <c r="J58" s="19" t="s">
        <v>91</v>
      </c>
      <c r="K58" s="19"/>
      <c r="L58" s="32" t="s">
        <v>92</v>
      </c>
      <c r="M58" s="15">
        <v>97526443</v>
      </c>
      <c r="N58" s="15">
        <v>0</v>
      </c>
      <c r="O58" s="15">
        <v>2552662</v>
      </c>
      <c r="P58" s="15">
        <v>0</v>
      </c>
      <c r="Q58" s="18">
        <f t="shared" si="13"/>
        <v>2552662</v>
      </c>
      <c r="R58" s="16">
        <v>0</v>
      </c>
      <c r="S58" s="15">
        <f t="shared" si="14"/>
        <v>94973781</v>
      </c>
      <c r="T58" s="15">
        <f t="shared" si="4"/>
        <v>94973781</v>
      </c>
    </row>
    <row r="59" spans="1:20" ht="45">
      <c r="A59" s="19" t="s">
        <v>93</v>
      </c>
      <c r="B59" s="19"/>
      <c r="C59" s="32" t="s">
        <v>126</v>
      </c>
      <c r="D59" s="15">
        <v>360052906</v>
      </c>
      <c r="E59" s="15">
        <v>0</v>
      </c>
      <c r="F59" s="15">
        <v>0</v>
      </c>
      <c r="G59" s="15">
        <v>0</v>
      </c>
      <c r="H59" s="18">
        <f t="shared" si="0"/>
        <v>0</v>
      </c>
      <c r="I59" s="15">
        <f t="shared" si="1"/>
        <v>360052906</v>
      </c>
      <c r="J59" s="19" t="s">
        <v>93</v>
      </c>
      <c r="K59" s="19"/>
      <c r="L59" s="32" t="s">
        <v>126</v>
      </c>
      <c r="M59" s="15">
        <v>360052906</v>
      </c>
      <c r="N59" s="15">
        <v>0</v>
      </c>
      <c r="O59" s="15">
        <v>0</v>
      </c>
      <c r="P59" s="15">
        <v>0</v>
      </c>
      <c r="Q59" s="18">
        <f t="shared" si="13"/>
        <v>0</v>
      </c>
      <c r="R59" s="16">
        <v>0</v>
      </c>
      <c r="S59" s="15">
        <f t="shared" si="14"/>
        <v>360052906</v>
      </c>
      <c r="T59" s="15">
        <f t="shared" si="4"/>
        <v>360052906</v>
      </c>
    </row>
    <row r="60" spans="1:20" ht="33" customHeight="1">
      <c r="A60" s="48" t="s">
        <v>94</v>
      </c>
      <c r="B60" s="48"/>
      <c r="C60" s="48"/>
      <c r="D60" s="18">
        <f aca="true" t="shared" si="15" ref="D60:I60">SUM(D54:D59)</f>
        <v>5995481589</v>
      </c>
      <c r="E60" s="18">
        <f t="shared" si="15"/>
        <v>0</v>
      </c>
      <c r="F60" s="18">
        <f t="shared" si="15"/>
        <v>1353383631</v>
      </c>
      <c r="G60" s="18">
        <f t="shared" si="15"/>
        <v>0</v>
      </c>
      <c r="H60" s="18">
        <f t="shared" si="15"/>
        <v>1353383631</v>
      </c>
      <c r="I60" s="18">
        <f t="shared" si="15"/>
        <v>4642097958</v>
      </c>
      <c r="J60" s="48" t="s">
        <v>94</v>
      </c>
      <c r="K60" s="48"/>
      <c r="L60" s="48"/>
      <c r="M60" s="18">
        <f aca="true" t="shared" si="16" ref="M60:S60">SUM(M54:M59)</f>
        <v>5995481589</v>
      </c>
      <c r="N60" s="18">
        <f t="shared" si="16"/>
        <v>0</v>
      </c>
      <c r="O60" s="18">
        <f t="shared" si="16"/>
        <v>1353383631</v>
      </c>
      <c r="P60" s="18">
        <f t="shared" si="16"/>
        <v>0</v>
      </c>
      <c r="Q60" s="18">
        <f t="shared" si="16"/>
        <v>1353383631</v>
      </c>
      <c r="R60" s="16">
        <v>0</v>
      </c>
      <c r="S60" s="18">
        <f t="shared" si="16"/>
        <v>4642097958</v>
      </c>
      <c r="T60" s="15">
        <f t="shared" si="4"/>
        <v>4642097958</v>
      </c>
    </row>
    <row r="61" spans="1:20" ht="18.75" customHeight="1">
      <c r="A61" s="41" t="s">
        <v>95</v>
      </c>
      <c r="B61" s="41"/>
      <c r="C61" s="41"/>
      <c r="D61" s="18">
        <f aca="true" t="shared" si="17" ref="D61:I61">D60+D53+D52+D51+D48+D43+D42</f>
        <v>17152640021</v>
      </c>
      <c r="E61" s="18">
        <f t="shared" si="17"/>
        <v>0</v>
      </c>
      <c r="F61" s="18">
        <f t="shared" si="17"/>
        <v>3620390353</v>
      </c>
      <c r="G61" s="18">
        <f t="shared" si="17"/>
        <v>0</v>
      </c>
      <c r="H61" s="18">
        <f t="shared" si="17"/>
        <v>3620390353</v>
      </c>
      <c r="I61" s="18">
        <f t="shared" si="17"/>
        <v>13532249668</v>
      </c>
      <c r="J61" s="41" t="s">
        <v>95</v>
      </c>
      <c r="K61" s="41"/>
      <c r="L61" s="41"/>
      <c r="M61" s="18">
        <f aca="true" t="shared" si="18" ref="M61:S61">M60+M53+M52+M51+M48+M43+M42</f>
        <v>17152640021</v>
      </c>
      <c r="N61" s="18">
        <f t="shared" si="18"/>
        <v>0</v>
      </c>
      <c r="O61" s="18">
        <f t="shared" si="18"/>
        <v>3620390353</v>
      </c>
      <c r="P61" s="18">
        <f t="shared" si="18"/>
        <v>0</v>
      </c>
      <c r="Q61" s="18">
        <f t="shared" si="18"/>
        <v>3620390353</v>
      </c>
      <c r="R61" s="16">
        <v>0</v>
      </c>
      <c r="S61" s="18">
        <f t="shared" si="18"/>
        <v>13532249668</v>
      </c>
      <c r="T61" s="15">
        <f t="shared" si="4"/>
        <v>13532249668</v>
      </c>
    </row>
    <row r="62" spans="1:20" ht="31.5">
      <c r="A62" s="17" t="s">
        <v>96</v>
      </c>
      <c r="B62" s="17"/>
      <c r="C62" s="28" t="s">
        <v>97</v>
      </c>
      <c r="D62" s="18">
        <v>3391195228</v>
      </c>
      <c r="E62" s="18">
        <v>3360000</v>
      </c>
      <c r="F62" s="18">
        <v>31641748</v>
      </c>
      <c r="G62" s="18">
        <v>4500000</v>
      </c>
      <c r="H62" s="18">
        <f>SUM(E62:G62)</f>
        <v>39501748</v>
      </c>
      <c r="I62" s="18">
        <f t="shared" si="1"/>
        <v>3351693480</v>
      </c>
      <c r="J62" s="17" t="s">
        <v>96</v>
      </c>
      <c r="K62" s="17"/>
      <c r="L62" s="28" t="s">
        <v>97</v>
      </c>
      <c r="M62" s="18">
        <v>3391195228</v>
      </c>
      <c r="N62" s="18">
        <v>3360000</v>
      </c>
      <c r="O62" s="18">
        <v>31641748</v>
      </c>
      <c r="P62" s="18">
        <v>4500000</v>
      </c>
      <c r="Q62" s="18">
        <f>SUM(N62:P62)</f>
        <v>39501748</v>
      </c>
      <c r="R62" s="16">
        <v>0</v>
      </c>
      <c r="S62" s="18">
        <f>M62-Q62</f>
        <v>3351693480</v>
      </c>
      <c r="T62" s="15">
        <f t="shared" si="4"/>
        <v>3351693480</v>
      </c>
    </row>
    <row r="63" spans="1:20" ht="15.75">
      <c r="A63" s="41" t="s">
        <v>98</v>
      </c>
      <c r="B63" s="41"/>
      <c r="C63" s="41"/>
      <c r="D63" s="18">
        <f aca="true" t="shared" si="19" ref="D63:I63">D61+D62</f>
        <v>20543835249</v>
      </c>
      <c r="E63" s="18">
        <f t="shared" si="19"/>
        <v>3360000</v>
      </c>
      <c r="F63" s="18">
        <f t="shared" si="19"/>
        <v>3652032101</v>
      </c>
      <c r="G63" s="18">
        <f t="shared" si="19"/>
        <v>4500000</v>
      </c>
      <c r="H63" s="18">
        <f t="shared" si="19"/>
        <v>3659892101</v>
      </c>
      <c r="I63" s="18">
        <f t="shared" si="19"/>
        <v>16883943148</v>
      </c>
      <c r="J63" s="41" t="s">
        <v>98</v>
      </c>
      <c r="K63" s="41"/>
      <c r="L63" s="41"/>
      <c r="M63" s="18">
        <f aca="true" t="shared" si="20" ref="M63:S63">M61+M62</f>
        <v>20543835249</v>
      </c>
      <c r="N63" s="18">
        <f t="shared" si="20"/>
        <v>3360000</v>
      </c>
      <c r="O63" s="18">
        <f t="shared" si="20"/>
        <v>3652032101</v>
      </c>
      <c r="P63" s="18">
        <f t="shared" si="20"/>
        <v>4500000</v>
      </c>
      <c r="Q63" s="18">
        <f t="shared" si="20"/>
        <v>3659892101</v>
      </c>
      <c r="R63" s="16">
        <v>0</v>
      </c>
      <c r="S63" s="18">
        <f t="shared" si="20"/>
        <v>16883943148</v>
      </c>
      <c r="T63" s="15">
        <f t="shared" si="4"/>
        <v>16883943148</v>
      </c>
    </row>
    <row r="64" spans="1:20" s="4" customFormat="1" ht="15">
      <c r="A64" s="33" t="s">
        <v>99</v>
      </c>
      <c r="B64" s="33"/>
      <c r="C64" s="33"/>
      <c r="D64" s="34">
        <f>D63-D66</f>
        <v>19342183952</v>
      </c>
      <c r="E64" s="34">
        <f>E63-E66</f>
        <v>0</v>
      </c>
      <c r="F64" s="34">
        <f>F63-F66</f>
        <v>3652032101</v>
      </c>
      <c r="G64" s="34">
        <f>G63-G66</f>
        <v>4500000</v>
      </c>
      <c r="H64" s="16">
        <f>SUM(E64:G64)</f>
        <v>3656532101</v>
      </c>
      <c r="I64" s="15">
        <f t="shared" si="1"/>
        <v>15685651851</v>
      </c>
      <c r="J64" s="33" t="s">
        <v>99</v>
      </c>
      <c r="K64" s="33"/>
      <c r="L64" s="33"/>
      <c r="M64" s="34">
        <f>M63-M66</f>
        <v>19342183952</v>
      </c>
      <c r="N64" s="34">
        <f>N63-N66</f>
        <v>0</v>
      </c>
      <c r="O64" s="34">
        <f>O63-O66</f>
        <v>3652032101</v>
      </c>
      <c r="P64" s="34">
        <f>P63-P66</f>
        <v>4500000</v>
      </c>
      <c r="Q64" s="16">
        <f>SUM(N64:P64)</f>
        <v>3656532101</v>
      </c>
      <c r="R64" s="16">
        <v>0</v>
      </c>
      <c r="S64" s="15">
        <f>M64-Q64</f>
        <v>15685651851</v>
      </c>
      <c r="T64" s="15">
        <f t="shared" si="4"/>
        <v>15685651851</v>
      </c>
    </row>
    <row r="65" spans="1:20" s="4" customFormat="1" ht="15">
      <c r="A65" s="33" t="s">
        <v>100</v>
      </c>
      <c r="B65" s="33"/>
      <c r="C65" s="33"/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/>
      <c r="J65" s="33" t="s">
        <v>100</v>
      </c>
      <c r="K65" s="33"/>
      <c r="L65" s="33"/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16">
        <v>0</v>
      </c>
      <c r="S65" s="34"/>
      <c r="T65" s="15">
        <f t="shared" si="4"/>
        <v>0</v>
      </c>
    </row>
    <row r="66" spans="1:20" s="4" customFormat="1" ht="15">
      <c r="A66" s="33" t="s">
        <v>101</v>
      </c>
      <c r="B66" s="33"/>
      <c r="C66" s="33"/>
      <c r="D66" s="35">
        <v>1201651297</v>
      </c>
      <c r="E66" s="35">
        <v>3360000</v>
      </c>
      <c r="F66" s="34">
        <v>0</v>
      </c>
      <c r="G66" s="34">
        <v>0</v>
      </c>
      <c r="H66" s="16">
        <f>SUM(E66:G66)</f>
        <v>3360000</v>
      </c>
      <c r="I66" s="15">
        <f t="shared" si="1"/>
        <v>1198291297</v>
      </c>
      <c r="J66" s="33" t="s">
        <v>101</v>
      </c>
      <c r="K66" s="33"/>
      <c r="L66" s="33"/>
      <c r="M66" s="35">
        <v>1201651297</v>
      </c>
      <c r="N66" s="35">
        <v>3360000</v>
      </c>
      <c r="O66" s="34">
        <v>0</v>
      </c>
      <c r="P66" s="34">
        <v>0</v>
      </c>
      <c r="Q66" s="16">
        <f>SUM(N66:P66)</f>
        <v>3360000</v>
      </c>
      <c r="R66" s="16">
        <v>0</v>
      </c>
      <c r="S66" s="15">
        <f>M66-Q66</f>
        <v>1198291297</v>
      </c>
      <c r="T66" s="15">
        <f t="shared" si="4"/>
        <v>1198291297</v>
      </c>
    </row>
    <row r="68" s="11" customFormat="1" ht="15">
      <c r="A68" s="10" t="s">
        <v>127</v>
      </c>
    </row>
  </sheetData>
  <sheetProtection/>
  <mergeCells count="35">
    <mergeCell ref="A3:T3"/>
    <mergeCell ref="A2:T2"/>
    <mergeCell ref="A1:T1"/>
    <mergeCell ref="A60:C60"/>
    <mergeCell ref="A61:C61"/>
    <mergeCell ref="A63:C63"/>
    <mergeCell ref="A42:C42"/>
    <mergeCell ref="A48:C48"/>
    <mergeCell ref="A51:C51"/>
    <mergeCell ref="J51:L51"/>
    <mergeCell ref="J60:L60"/>
    <mergeCell ref="J61:L61"/>
    <mergeCell ref="H7:H8"/>
    <mergeCell ref="G7:G8"/>
    <mergeCell ref="F7:F8"/>
    <mergeCell ref="I7:I8"/>
    <mergeCell ref="J63:L63"/>
    <mergeCell ref="M6:T6"/>
    <mergeCell ref="D6:I6"/>
    <mergeCell ref="R7:T7"/>
    <mergeCell ref="Q7:Q8"/>
    <mergeCell ref="P7:P8"/>
    <mergeCell ref="O7:O8"/>
    <mergeCell ref="J42:L42"/>
    <mergeCell ref="J48:L48"/>
    <mergeCell ref="E7:E8"/>
    <mergeCell ref="D7:D8"/>
    <mergeCell ref="C6:C8"/>
    <mergeCell ref="B6:B8"/>
    <mergeCell ref="A6:A8"/>
    <mergeCell ref="N7:N8"/>
    <mergeCell ref="M7:M8"/>
    <mergeCell ref="L6:L8"/>
    <mergeCell ref="J6:J8"/>
    <mergeCell ref="K6:K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2017-04-12T14:56:09Z</cp:lastPrinted>
  <dcterms:created xsi:type="dcterms:W3CDTF">2016-11-30T14:16:18Z</dcterms:created>
  <dcterms:modified xsi:type="dcterms:W3CDTF">2017-05-02T07:50:30Z</dcterms:modified>
  <cp:category/>
  <cp:version/>
  <cp:contentType/>
  <cp:contentStatus/>
</cp:coreProperties>
</file>