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44" tabRatio="567" firstSheet="23" activeTab="25"/>
  </bookViews>
  <sheets>
    <sheet name="1. melléklet kiemelt ei" sheetId="1" r:id="rId1"/>
    <sheet name="2.1. melléklet kiadások Önkorm." sheetId="2" r:id="rId2"/>
    <sheet name="2.2.  melléklet kiadások óvoda" sheetId="3" r:id="rId3"/>
    <sheet name="2. melléklet kiadások összesen" sheetId="4" r:id="rId4"/>
    <sheet name="3.1. melléklet Bev. Önkorm." sheetId="5" r:id="rId5"/>
    <sheet name="3.2. melléklet bevételek Óvoda" sheetId="6" r:id="rId6"/>
    <sheet name="3. melléklet bevételek összesen" sheetId="7" r:id="rId7"/>
    <sheet name="4. melléklet létszám" sheetId="8" r:id="rId8"/>
    <sheet name="5. melléklet Beruházások " sheetId="9" r:id="rId9"/>
    <sheet name="6. melléklet tartalékok" sheetId="10" r:id="rId10"/>
    <sheet name="7. melléklet stabilitási 1" sheetId="11" r:id="rId11"/>
    <sheet name="8. melléklet stabilitási 2" sheetId="12" r:id="rId12"/>
    <sheet name="9 melléklet EU projektek" sheetId="13" r:id="rId13"/>
    <sheet name="10. melléklet hitelek" sheetId="14" r:id="rId14"/>
    <sheet name="11. melléklet finanszírozás" sheetId="15" r:id="rId15"/>
    <sheet name="12. melléklet szociális kiad." sheetId="16" r:id="rId16"/>
    <sheet name="13. melléklet átadott" sheetId="17" r:id="rId17"/>
    <sheet name="14. melléklet átvett" sheetId="18" r:id="rId18"/>
    <sheet name="15. melléklet helyi adók" sheetId="19" r:id="rId19"/>
    <sheet name="16. melléklet pénzm. kimutatás" sheetId="20" r:id="rId20"/>
    <sheet name="17.1. melléklet eredmk. önkorm." sheetId="21" r:id="rId21"/>
    <sheet name="17.2. melléklet eredmény óvada" sheetId="22" r:id="rId22"/>
    <sheet name="18.1. melléklet mérleg.önkor." sheetId="23" r:id="rId23"/>
    <sheet name="18.2. melléklet mérleg  óvoda" sheetId="24" r:id="rId24"/>
    <sheet name="19.1. m. vagyonkimutatás Önkor" sheetId="25" r:id="rId25"/>
    <sheet name="19.2. m. vagyonkimutatás Óvoda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fn.IFERROR" hidden="1">#NAME?</definedName>
    <definedName name="átadotSK" localSheetId="25">'[4]flag_1'!#REF!</definedName>
    <definedName name="átadotSK">'[4]flag_1'!#REF!</definedName>
    <definedName name="css" localSheetId="8">#REF!</definedName>
    <definedName name="css" localSheetId="12">#REF!</definedName>
    <definedName name="css">#REF!</definedName>
    <definedName name="css_k">'[3]Családsegítés'!$C$27:$C$86</definedName>
    <definedName name="css_k_" localSheetId="8">#REF!</definedName>
    <definedName name="css_k_" localSheetId="12">#REF!</definedName>
    <definedName name="css_k_">#REF!</definedName>
    <definedName name="FEJ">#REF!</definedName>
    <definedName name="FGL" localSheetId="25">'[4]flag_1'!#REF!</definedName>
    <definedName name="FGL">'[4]flag_1'!#REF!</definedName>
    <definedName name="fgl1" localSheetId="25">'[4]flag_1'!#REF!</definedName>
    <definedName name="fgl1">'[4]flag_1'!#REF!</definedName>
    <definedName name="flae" localSheetId="25">'[4]flag_1'!#REF!</definedName>
    <definedName name="flae">'[4]flag_1'!#REF!</definedName>
    <definedName name="FLAG" localSheetId="25">'[4]flag_1'!#REF!</definedName>
    <definedName name="FLAG">'[4]flag_1'!#REF!</definedName>
    <definedName name="flag1" localSheetId="25">'[4]flag_1'!#REF!</definedName>
    <definedName name="flag1">'[4]flag_1'!#REF!</definedName>
    <definedName name="foot_4_place" localSheetId="11">'8. melléklet stabilitási 2'!$A$18</definedName>
    <definedName name="foot_5_place" localSheetId="11">'8. melléklet stabilitási 2'!#REF!</definedName>
    <definedName name="foot_53_place" localSheetId="11">'8. melléklet stabilitási 2'!$A$63</definedName>
    <definedName name="gyj" localSheetId="8">#REF!</definedName>
    <definedName name="gyj" localSheetId="12">#REF!</definedName>
    <definedName name="gyj">#REF!</definedName>
    <definedName name="gyj_k">'[3]Gyermekjóléti'!$C$27:$C$86</definedName>
    <definedName name="gyj_k_" localSheetId="8">#REF!</definedName>
    <definedName name="gyj_k_" localSheetId="12">#REF!</definedName>
    <definedName name="gyj_k_">#REF!</definedName>
    <definedName name="K_LSZA_BECS_1">#REF!</definedName>
    <definedName name="kjz" localSheetId="8">#REF!</definedName>
    <definedName name="kjz" localSheetId="12">#REF!</definedName>
    <definedName name="kjz">#REF!</definedName>
    <definedName name="kjz_k">'[3]körjegyzőség'!$C$9:$C$28</definedName>
    <definedName name="kjz_k_" localSheetId="8">#REF!</definedName>
    <definedName name="kjz_k_" localSheetId="12">#REF!</definedName>
    <definedName name="kjz_k_">#REF!</definedName>
    <definedName name="KSH_R">#REF!</definedName>
    <definedName name="KSZ1" localSheetId="25">'[4]flag_1'!#REF!</definedName>
    <definedName name="KSZ1">'[4]flag_1'!#REF!</definedName>
    <definedName name="ksz11" localSheetId="25">'[4]flag_1'!#REF!</definedName>
    <definedName name="ksz11">'[4]flag_1'!#REF!</definedName>
    <definedName name="nev_c" localSheetId="8">#REF!</definedName>
    <definedName name="nev_c" localSheetId="12">#REF!</definedName>
    <definedName name="nev_c">#REF!</definedName>
    <definedName name="nev_g" localSheetId="8">#REF!</definedName>
    <definedName name="nev_g" localSheetId="12">#REF!</definedName>
    <definedName name="nev_g">#REF!</definedName>
    <definedName name="nev_k" localSheetId="8">#REF!</definedName>
    <definedName name="nev_k" localSheetId="12">#REF!</definedName>
    <definedName name="nev_k">#REF!</definedName>
    <definedName name="_xlnm.Print_Titles" localSheetId="3">'2. melléklet kiadások összesen'!$7:$8</definedName>
    <definedName name="_xlnm.Print_Titles" localSheetId="1">'2.1. melléklet kiadások Önkorm.'!$5:$6</definedName>
    <definedName name="_xlnm.Print_Titles" localSheetId="2">'2.2.  melléklet kiadások óvoda'!$8:$9</definedName>
    <definedName name="_xlnm.Print_Titles" localSheetId="6">'3. melléklet bevételek összesen'!$5:$6</definedName>
    <definedName name="_xlnm.Print_Titles" localSheetId="4">'3.1. melléklet Bev. Önkorm.'!$5:$6</definedName>
    <definedName name="_xlnm.Print_Titles" localSheetId="5">'3.2. melléklet bevételek Óvoda'!$5:$6</definedName>
    <definedName name="_xlnm.Print_Area" localSheetId="0">'1. melléklet kiemelt ei'!$A$1:$J$26</definedName>
    <definedName name="_xlnm.Print_Area" localSheetId="13">'10. melléklet hitelek'!$A$1:$H$70</definedName>
    <definedName name="_xlnm.Print_Area" localSheetId="14">'11. melléklet finanszírozás'!$A$1:$E$20</definedName>
    <definedName name="_xlnm.Print_Area" localSheetId="15">'12. melléklet szociális kiad.'!$A$1:$E$40</definedName>
    <definedName name="_xlnm.Print_Area" localSheetId="16">'13. melléklet átadott'!$A$1:$E$116</definedName>
    <definedName name="_xlnm.Print_Area" localSheetId="17">'14. melléklet átvett'!$A$1:$E$116</definedName>
    <definedName name="_xlnm.Print_Area" localSheetId="18">'15. melléklet helyi adók'!$A$1:$E$33</definedName>
    <definedName name="_xlnm.Print_Area" localSheetId="19">'16. melléklet pénzm. kimutatás'!$A$1:$D$25</definedName>
    <definedName name="_xlnm.Print_Area" localSheetId="3">'2. melléklet kiadások összesen'!$A$3:$K$126</definedName>
    <definedName name="_xlnm.Print_Area" localSheetId="1">'2.1. melléklet kiadások Önkorm.'!$A$1:$K$124</definedName>
    <definedName name="_xlnm.Print_Area" localSheetId="2">'2.2.  melléklet kiadások óvoda'!$A$1:$K$127</definedName>
    <definedName name="_xlnm.Print_Area" localSheetId="6">'3. melléklet bevételek összesen'!$A$1:$N$97</definedName>
    <definedName name="_xlnm.Print_Area" localSheetId="4">'3.1. melléklet Bev. Önkorm.'!$A$1:$N$98</definedName>
    <definedName name="_xlnm.Print_Area" localSheetId="5">'3.2. melléklet bevételek Óvoda'!$A$1:$N$98</definedName>
    <definedName name="_xlnm.Print_Area" localSheetId="7">'4. melléklet létszám'!$A$1:$D$34</definedName>
    <definedName name="_xlnm.Print_Area" localSheetId="8">'5. melléklet Beruházások '!$A$1:$K$33</definedName>
    <definedName name="_xlnm.Print_Area" localSheetId="9">'6. melléklet tartalékok'!$A$1:$J$16</definedName>
    <definedName name="_xlnm.Print_Area" localSheetId="10">'7. melléklet stabilitási 1'!$A$1:$M$49</definedName>
    <definedName name="_xlnm.Print_Area" localSheetId="11">'8. melléklet stabilitási 2'!$A$1:$H$38</definedName>
    <definedName name="_xlnm.Print_Area" localSheetId="12">'9 melléklet EU projektek'!$A$1:$D$62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<sst xmlns="http://schemas.openxmlformats.org/spreadsheetml/2006/main" count="2928" uniqueCount="994">
  <si>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</si>
  <si>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</si>
  <si>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</si>
  <si>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</si>
  <si>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</si>
  <si>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</si>
  <si>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</si>
  <si>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</si>
  <si>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</si>
  <si>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</si>
  <si>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</si>
  <si>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</si>
  <si>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</si>
  <si>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</si>
  <si>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</si>
  <si>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</si>
  <si>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</si>
  <si>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</si>
  <si>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</si>
  <si>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</si>
  <si>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</si>
  <si>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</si>
  <si>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</si>
  <si>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</si>
  <si>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</si>
  <si>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</si>
  <si>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</si>
  <si>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</si>
  <si>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</si>
  <si>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</si>
  <si>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</si>
  <si>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</si>
  <si>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</si>
  <si>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</si>
  <si>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</si>
  <si>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</si>
  <si>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</si>
  <si>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</si>
  <si>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</si>
  <si>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</si>
  <si>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</si>
  <si>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</si>
  <si>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</si>
  <si>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</si>
  <si>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</si>
  <si>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</si>
  <si>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</si>
  <si>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</si>
  <si>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</si>
  <si>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</si>
  <si>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</si>
  <si>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</si>
  <si>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</si>
  <si>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</si>
  <si>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</si>
  <si>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</si>
  <si>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</si>
  <si>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</si>
  <si>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</si>
  <si>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</si>
  <si>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</si>
  <si>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</si>
  <si>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</si>
  <si>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</si>
  <si>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</si>
  <si>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</si>
  <si>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</si>
  <si>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</si>
  <si>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</si>
  <si>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</si>
  <si>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</si>
  <si>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</si>
  <si>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</si>
  <si>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</si>
  <si>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</si>
  <si>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</si>
  <si>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</si>
  <si>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</si>
  <si>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</si>
  <si>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</si>
  <si>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</si>
  <si>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</si>
  <si>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</si>
  <si>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</si>
  <si>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</si>
  <si>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</si>
  <si>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</si>
  <si>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</si>
  <si>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</si>
  <si>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</si>
  <si>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</si>
  <si>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</si>
  <si>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</si>
  <si>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</si>
  <si>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</si>
  <si>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</si>
  <si>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</si>
  <si>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</si>
  <si>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</si>
  <si>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</si>
  <si>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</si>
  <si>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</si>
  <si>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</si>
  <si>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</si>
  <si>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</si>
  <si>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</si>
  <si>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</si>
  <si>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</si>
  <si>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</si>
  <si>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</si>
  <si>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</si>
  <si>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</si>
  <si>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</si>
  <si>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</si>
  <si>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</si>
  <si>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</si>
  <si>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</si>
  <si>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</si>
  <si>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</si>
  <si>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</si>
  <si>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</si>
  <si>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</si>
  <si>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</si>
  <si>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</si>
  <si>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</si>
  <si>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</si>
  <si>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</si>
  <si>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</si>
  <si>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</si>
  <si>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</si>
  <si>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</si>
  <si>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</si>
  <si>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</si>
  <si>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</si>
  <si>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</si>
  <si>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</si>
  <si>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</si>
  <si>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</si>
  <si>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</si>
  <si>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</si>
  <si>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</si>
  <si>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</si>
  <si>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</si>
  <si>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</si>
  <si>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</si>
  <si>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</si>
  <si>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</si>
  <si>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</si>
  <si>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</si>
  <si>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</si>
  <si>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</si>
  <si>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</si>
  <si>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</si>
  <si>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</si>
  <si>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</si>
  <si>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</si>
  <si>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</si>
  <si>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</si>
  <si>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</si>
  <si>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</si>
  <si>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</si>
  <si>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</si>
  <si>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</si>
  <si>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</si>
  <si>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</si>
  <si>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</si>
  <si>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</si>
  <si>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</si>
  <si>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</si>
  <si>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</si>
  <si>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</si>
  <si>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</si>
  <si>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</si>
  <si>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</si>
  <si>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</si>
  <si>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</si>
  <si>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</si>
  <si>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</si>
  <si>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</si>
  <si>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</si>
  <si>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</si>
  <si>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</si>
  <si>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</si>
  <si>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</si>
  <si>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</si>
  <si>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</si>
  <si>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</si>
  <si>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</si>
  <si>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</si>
  <si>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</si>
  <si>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</si>
  <si>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</si>
  <si>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</si>
  <si>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</si>
  <si>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</si>
  <si>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</si>
  <si>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</si>
  <si>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</si>
  <si>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</si>
  <si>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</si>
  <si>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</si>
  <si>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</si>
  <si>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</si>
  <si>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</si>
  <si>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</si>
  <si>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</si>
  <si>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</si>
  <si>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</si>
  <si>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</si>
  <si>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</si>
  <si>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</si>
  <si>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</si>
  <si>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</si>
  <si>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</si>
  <si>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</si>
  <si>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</si>
  <si>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</si>
  <si>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</si>
  <si>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</si>
  <si>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</si>
  <si>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</si>
  <si>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</si>
  <si>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</si>
  <si>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</si>
  <si>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</si>
  <si>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</si>
  <si>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</si>
  <si>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</si>
  <si>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</si>
  <si>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</si>
  <si>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</si>
  <si>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</si>
  <si>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</si>
  <si>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</si>
  <si>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</si>
  <si>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</si>
  <si>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</si>
  <si>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</si>
  <si>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</si>
  <si>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</si>
  <si>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</si>
  <si>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</si>
  <si>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</si>
  <si>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</si>
  <si>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</si>
  <si>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</si>
  <si>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</si>
  <si>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</si>
  <si>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</si>
  <si>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</si>
  <si>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</si>
  <si>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</si>
  <si>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</si>
  <si>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</si>
  <si>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</si>
  <si>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</si>
  <si>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</si>
  <si>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</si>
  <si>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</si>
  <si>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</si>
  <si>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</si>
  <si>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</si>
  <si>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</si>
  <si>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</si>
  <si>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</si>
  <si>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</si>
  <si>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</si>
  <si>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</si>
  <si>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</si>
  <si>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</si>
  <si>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</si>
  <si>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</si>
  <si>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</si>
  <si>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</si>
  <si>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</si>
  <si>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</si>
  <si>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</si>
  <si>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</si>
  <si>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</si>
  <si>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</si>
  <si>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</si>
  <si>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</si>
  <si>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</si>
  <si>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</si>
  <si>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</si>
  <si>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</si>
  <si>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</si>
  <si>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</si>
  <si>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</si>
  <si>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</si>
  <si>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</si>
  <si>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</si>
  <si>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</si>
  <si>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</si>
  <si>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</si>
  <si>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</si>
  <si>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</si>
  <si>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</si>
  <si>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</si>
  <si>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</si>
  <si>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</si>
  <si>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</si>
  <si>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</si>
  <si>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</si>
  <si>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</si>
  <si>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</si>
  <si>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</si>
  <si>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</si>
  <si>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</si>
  <si>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</si>
  <si>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</si>
  <si>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</si>
  <si>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</si>
  <si>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</si>
  <si>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</si>
  <si>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</si>
  <si>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</si>
  <si>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</si>
  <si>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</si>
  <si>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</si>
  <si>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</si>
  <si>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</si>
  <si>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</si>
  <si>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</si>
  <si>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</si>
  <si>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</si>
  <si>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</si>
  <si>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</si>
  <si>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</si>
  <si>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</si>
  <si>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</si>
  <si>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</si>
  <si>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</si>
  <si>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</si>
  <si>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</si>
  <si>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</si>
  <si>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</si>
  <si>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</si>
  <si>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</si>
  <si>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</si>
  <si>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</si>
  <si>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</si>
  <si>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</si>
  <si>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</si>
  <si>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</si>
  <si>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</si>
  <si>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</si>
  <si>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</si>
  <si>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</si>
  <si>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</si>
  <si>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</si>
  <si>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</si>
  <si>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</si>
  <si>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</si>
  <si>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</si>
  <si>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</si>
  <si>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</si>
  <si>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</si>
  <si>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</si>
  <si>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</si>
  <si>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</si>
  <si>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</si>
  <si>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</si>
  <si>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</si>
  <si>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</si>
  <si>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</si>
  <si>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</si>
  <si>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</si>
  <si>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</si>
  <si>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</si>
  <si>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</si>
  <si>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</si>
  <si>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</si>
  <si>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</si>
  <si>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</si>
  <si>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</si>
  <si>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</si>
  <si>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</si>
  <si>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</si>
  <si>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</si>
  <si>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</si>
  <si>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</si>
  <si>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</si>
  <si>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</si>
  <si>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</si>
  <si>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</si>
  <si>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</si>
  <si>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</si>
  <si>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</si>
  <si>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</si>
  <si>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</si>
  <si>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</si>
  <si>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</si>
  <si>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</si>
  <si>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</si>
  <si>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</si>
  <si>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</si>
  <si>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</si>
  <si>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</si>
  <si>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</si>
  <si>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</si>
  <si>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</si>
  <si>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</si>
  <si>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</si>
  <si>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</si>
  <si>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</si>
  <si>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</si>
  <si>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</si>
  <si>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</si>
  <si>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</si>
  <si>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</si>
  <si>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</si>
  <si>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</si>
  <si>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</si>
  <si>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</si>
  <si>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</si>
  <si>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</si>
  <si>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</si>
  <si>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</si>
  <si>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</si>
  <si>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</si>
  <si>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</si>
  <si>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</si>
  <si>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</si>
  <si>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</si>
  <si>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</si>
  <si>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</si>
  <si>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</si>
  <si>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</si>
  <si>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</si>
  <si>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</si>
  <si>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</si>
  <si>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</si>
  <si>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</si>
  <si>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</si>
  <si>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</si>
  <si>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</si>
  <si>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</si>
  <si>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</si>
  <si>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</si>
  <si>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</si>
  <si>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</si>
  <si>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</si>
  <si>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</si>
  <si>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</si>
  <si>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</si>
  <si>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</si>
  <si>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</si>
  <si>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</si>
  <si>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</si>
  <si>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</si>
  <si>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</si>
  <si>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</si>
  <si>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</si>
  <si>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</si>
  <si>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</si>
  <si>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</si>
  <si>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</si>
  <si>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</si>
  <si>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</si>
  <si>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</si>
  <si>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</si>
  <si>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</si>
  <si>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</si>
  <si>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</si>
  <si>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</si>
  <si>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</si>
  <si>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</si>
  <si>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</si>
  <si>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</si>
  <si>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</si>
  <si>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</si>
  <si>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</si>
  <si>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</si>
  <si>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</si>
  <si>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</si>
  <si>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</si>
  <si>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</si>
  <si>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</si>
  <si>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</si>
  <si>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</si>
  <si>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</si>
  <si>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</si>
  <si>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</si>
  <si>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</si>
  <si>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</si>
  <si>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</si>
  <si>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</si>
  <si>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</si>
  <si>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</si>
  <si>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</si>
  <si>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</si>
  <si>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</si>
  <si>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</si>
  <si>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</si>
  <si>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</si>
  <si>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</si>
  <si>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</si>
  <si>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</si>
  <si>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</si>
  <si>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</si>
  <si>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</si>
  <si>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</si>
  <si>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</si>
  <si>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</si>
  <si>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</si>
  <si>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</si>
  <si>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</si>
  <si>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</si>
  <si>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</si>
  <si>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</si>
  <si>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</si>
  <si>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</si>
  <si>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</si>
  <si>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</si>
  <si>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</si>
  <si>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</si>
  <si>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</si>
  <si>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</si>
  <si>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</si>
  <si>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</si>
  <si>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</si>
  <si>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</si>
  <si>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</si>
  <si>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</si>
  <si>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</si>
  <si>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</si>
  <si>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</si>
  <si>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</si>
  <si>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</si>
  <si>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</si>
  <si>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</si>
  <si>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</si>
  <si>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</si>
  <si>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</si>
  <si>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</si>
  <si>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</si>
  <si>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</si>
  <si>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</si>
  <si>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</si>
  <si>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</si>
  <si>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</si>
  <si>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</si>
  <si>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</si>
  <si>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</si>
  <si>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</si>
  <si>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</si>
  <si>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</si>
  <si>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</si>
  <si>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</si>
  <si>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</si>
  <si>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</si>
  <si>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</si>
  <si>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</si>
  <si>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</si>
  <si>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</si>
  <si>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</si>
  <si>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</si>
  <si>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</si>
  <si>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</si>
  <si>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</si>
  <si>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</si>
  <si>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</si>
  <si>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</si>
  <si>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</si>
  <si>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</si>
  <si>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</si>
  <si>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</si>
  <si>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</si>
  <si>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</si>
  <si>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</si>
  <si>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</si>
  <si>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</si>
  <si>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</si>
  <si>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</si>
  <si>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</si>
  <si>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</si>
  <si>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</si>
  <si>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</si>
  <si>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</si>
  <si>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</si>
  <si>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</si>
  <si>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</si>
  <si>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</si>
  <si>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</si>
  <si>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</si>
  <si>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</si>
  <si>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</si>
  <si>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</si>
  <si>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</si>
  <si>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</si>
  <si>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</si>
  <si>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</si>
  <si>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</si>
  <si>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</si>
  <si>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</si>
  <si>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</si>
  <si>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</si>
  <si>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</si>
  <si>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</si>
  <si>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</si>
  <si>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</si>
  <si>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</si>
  <si>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</si>
  <si>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</si>
  <si>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</si>
  <si>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</si>
  <si>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</si>
  <si>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</si>
  <si>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</si>
  <si>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</si>
  <si>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</si>
  <si>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</si>
  <si>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</si>
  <si>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</si>
  <si>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</si>
  <si>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</si>
  <si>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</si>
  <si>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</si>
  <si>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</si>
  <si>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</si>
  <si>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</si>
  <si>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</si>
  <si>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</si>
  <si>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</si>
  <si>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</si>
  <si>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</si>
  <si>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</si>
  <si>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</si>
  <si>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</si>
  <si>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</si>
  <si>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</si>
  <si>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</si>
  <si>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</si>
  <si>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</si>
  <si>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</si>
  <si>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</si>
  <si>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</si>
  <si>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</si>
  <si>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</si>
  <si>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</si>
  <si>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</si>
  <si>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</si>
  <si>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</si>
  <si>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</si>
  <si>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</si>
  <si>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</si>
  <si>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</si>
  <si>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</si>
  <si>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</si>
  <si>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</si>
  <si>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</si>
  <si>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</si>
  <si>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</si>
  <si>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</si>
  <si>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</si>
  <si>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</si>
  <si>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</si>
  <si>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</si>
  <si>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</si>
  <si>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</si>
  <si>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</si>
  <si>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</si>
  <si>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</si>
  <si>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</si>
  <si>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</si>
  <si>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</si>
  <si>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</si>
  <si>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</si>
  <si>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</si>
  <si>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</si>
  <si>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</si>
  <si>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</si>
  <si>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</si>
  <si>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</si>
  <si>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</si>
  <si>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</si>
  <si>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</si>
  <si>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</si>
  <si>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Önkormányzat összesen</t>
  </si>
  <si>
    <t xml:space="preserve"> Összesen</t>
  </si>
  <si>
    <t xml:space="preserve"> MINDÖSSZESEN </t>
  </si>
  <si>
    <t>Eredeti előirányzat</t>
  </si>
  <si>
    <t>Teljesítés</t>
  </si>
  <si>
    <t xml:space="preserve">Röjtökmuzsaji Akácvirág Óvoda Költségvetési engedélyezett létszámkeret (álláshely) (fő) </t>
  </si>
  <si>
    <t xml:space="preserve">Röjtökmuzsaji Akácvirág Óvoda </t>
  </si>
  <si>
    <t>Módasított előirányzat</t>
  </si>
  <si>
    <t>Müködési célú</t>
  </si>
  <si>
    <t>Röjtökmuzsaji Akácvirág Óvoda</t>
  </si>
  <si>
    <t>1. melléklet.</t>
  </si>
  <si>
    <t>18.2. melléklet</t>
  </si>
  <si>
    <t>18.1. melléklet</t>
  </si>
  <si>
    <t>17.2. melléklet</t>
  </si>
  <si>
    <t>17.1. melléklet</t>
  </si>
  <si>
    <t>16. melléklet</t>
  </si>
  <si>
    <t>15. melléklet</t>
  </si>
  <si>
    <t>14.melléklet</t>
  </si>
  <si>
    <t>13. melléklet</t>
  </si>
  <si>
    <t>12. melléklet</t>
  </si>
  <si>
    <t>11. melléklet</t>
  </si>
  <si>
    <t>10. melléklet</t>
  </si>
  <si>
    <t>9. melléklet</t>
  </si>
  <si>
    <t>8. melléklet</t>
  </si>
  <si>
    <t>7. melléklet</t>
  </si>
  <si>
    <t>6. melléklet</t>
  </si>
  <si>
    <t>4.melléklet</t>
  </si>
  <si>
    <t>3. melléklet</t>
  </si>
  <si>
    <t>3.2. melléklet</t>
  </si>
  <si>
    <t>3.1. melléklet</t>
  </si>
  <si>
    <t>2. melléklet</t>
  </si>
  <si>
    <t>2.2. melléklet</t>
  </si>
  <si>
    <t>2.1. melléklet</t>
  </si>
  <si>
    <t>B411</t>
  </si>
  <si>
    <t>B64</t>
  </si>
  <si>
    <t>B74</t>
  </si>
  <si>
    <t>Vizmű felújitások</t>
  </si>
  <si>
    <t>Módosított előirányzat</t>
  </si>
  <si>
    <t>ÖNKORMÁNYZATI ELŐIRÁNYZAT</t>
  </si>
  <si>
    <t>5. melléklet</t>
  </si>
  <si>
    <t>saját bevételek 2018.</t>
  </si>
  <si>
    <t>,</t>
  </si>
  <si>
    <t>Települési támogatás</t>
  </si>
  <si>
    <t>Elszámolásból származó bevételek</t>
  </si>
  <si>
    <t>Bevételek ( Ft)</t>
  </si>
  <si>
    <t>Kiadások (Ft)</t>
  </si>
  <si>
    <t>Bevételek (Ft)</t>
  </si>
  <si>
    <t>Járda felújítás</t>
  </si>
  <si>
    <t>Beruházások és felújítások ( Ft)</t>
  </si>
  <si>
    <t>A költségvetési év azon fejlesztései, amelyek megvalósításához a Gst. 3. § (1) bekezdése szerinti adósságot keletkeztető ügylet megkötése vált szükségessé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</si>
  <si>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</si>
  <si>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</si>
  <si>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</si>
  <si>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</si>
  <si>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</si>
  <si>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</si>
  <si>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</si>
  <si>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</si>
  <si>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</si>
  <si>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</si>
  <si>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</si>
  <si>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</si>
  <si>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</si>
  <si>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</si>
  <si>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</si>
  <si>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</si>
  <si>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</si>
  <si>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</si>
  <si>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</si>
  <si>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</si>
  <si>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</si>
  <si>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</si>
  <si>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</si>
  <si>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</si>
  <si>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</si>
  <si>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</si>
  <si>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</si>
  <si>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</si>
  <si>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</si>
  <si>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</si>
  <si>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</si>
  <si>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</si>
  <si>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</si>
  <si>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</si>
  <si>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</si>
  <si>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</si>
  <si>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</si>
  <si>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</si>
  <si>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</si>
  <si>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</si>
  <si>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</si>
  <si>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</si>
  <si>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</si>
  <si>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</si>
  <si>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</si>
  <si>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</si>
  <si>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</si>
  <si>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</si>
  <si>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</si>
  <si>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</si>
  <si>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</si>
  <si>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</si>
  <si>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>43</t>
  </si>
  <si>
    <t>B)  PÉNZÜGYI MŰVELETEK EREDMÉNYE (=VIII-IX)</t>
  </si>
  <si>
    <t>44</t>
  </si>
  <si>
    <t>C)  MÉRLEG SZERINTI EREDMÉNY (=±A±B)</t>
  </si>
  <si>
    <t>29</t>
  </si>
  <si>
    <t>21 Pénzügyi műveletek egyéb eredményszemléletű bevételei (&gt;=21a+21b)</t>
  </si>
  <si>
    <t>A helyi önkormányzat eredménykimutatása (Ft)</t>
  </si>
  <si>
    <t>FORRÁSOK ÖSSZESEN (=G+H+I+J)</t>
  </si>
  <si>
    <t>J) PASSZÍV IDŐBELI ELHATÁROLÁSOK (=J/1+J/2+J/3)</t>
  </si>
  <si>
    <t>J/3 Halasztott eredményszemléletű bevételek</t>
  </si>
  <si>
    <t>J/2 Költségek, ráfordítások passzív időbeli elhatárolása</t>
  </si>
  <si>
    <t>H) KÖTELEZETTSÉGEK (=H/I+H/II+H/III)</t>
  </si>
  <si>
    <t>H/III Kötelezettség jellegű sajátos elszámolások (=H/III/1+…+H/III/10)</t>
  </si>
  <si>
    <t>H/III/3 Más szervezetet megillető bevételek elszámolása</t>
  </si>
  <si>
    <t>H/III/1 Kapott előlegek</t>
  </si>
  <si>
    <t>H/II Költségvetési évet követően esedékes kötelezettségek (=H/II/1+…+H/II/9)</t>
  </si>
  <si>
    <t>H/II/9e - ebből: költségvetési évet követően esedékes kötelezettségek államháztartáson belüli megelőlegezések visszafizetésére</t>
  </si>
  <si>
    <t>H/II/9 Költségvetési évet követően esedékes kötelezettségek finanszírozási kiadásokra (&gt;=H/II/9a+…+H/II/9j)</t>
  </si>
  <si>
    <t>G/ SAJÁT TŐKE  (= G/I+…+G/VI)</t>
  </si>
  <si>
    <t>G/VI Mérleg szerinti eredmény</t>
  </si>
  <si>
    <t>G/IV Felhalmozott eredmény</t>
  </si>
  <si>
    <t>G/II Nemzeti vagyon változásai</t>
  </si>
  <si>
    <t>G/I  Nemzeti vagyon induláskori értéke</t>
  </si>
  <si>
    <t>ESZKÖZÖK ÖSSZESEN (=A+B+C+D+E+F)</t>
  </si>
  <si>
    <t>E) EGYÉB SAJÁTOS ELSZÁMOLÁSOK (=E/I+E/II+E/III)</t>
  </si>
  <si>
    <t>E/II Fizetendő általános forgalmi adó elszámolása (=E/II/1+E/II/2)</t>
  </si>
  <si>
    <t>E/II/2 Más fizetendő általános forgalmi adó</t>
  </si>
  <si>
    <t>E/I Előzetesen felszámított általános forgalmi adó elszámolása (=E/I/1+…+E/I/4)</t>
  </si>
  <si>
    <t>E/I/2 Más előzetesen felszámított levonható általános forgalmi adó</t>
  </si>
  <si>
    <t>D) KÖVETELÉSEK  (=D/I+D/II+D/III)</t>
  </si>
  <si>
    <t>D/III Követelés jellegű sajátos elszámolások (=D/III/1+…+D/III/9)</t>
  </si>
  <si>
    <t>D/III/1 Adott előlegek (=D/III/1a+…+D/III/1f)</t>
  </si>
  <si>
    <t>D/II Költségvetési évet követően esedékes követelések (=D/II/1+…+D/II/8)</t>
  </si>
  <si>
    <t>D/I Költségvetési évben esedékes követelések (=D/I/1+…+D/I/8)</t>
  </si>
  <si>
    <t>D/I/7c - ebből: költségvetési évben esedékes követelések felhalmozási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</si>
  <si>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</si>
  <si>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D/I/6c - ebből: költségvetési évben esedékes követelések működési célú visszatérítendő támogatások, kölcsönök visszatérülésére államháztartáson kívülről</t>
  </si>
  <si>
    <t>D/I/6 Költségvetési évben esedékes követelések működési célú átvett pénzeszközre (&gt;=D/I/6a+D/I/6b+D/I/6c)</t>
  </si>
  <si>
    <t>D/I/4d - ebből: költségvetési évben esedékes követelések kiszámlázott általános forgalmi adóra</t>
  </si>
  <si>
    <t>D/I/4 Költségvetési évben esedékes követelések működési bevételre (=D/I/4a+…+D/I/4i)</t>
  </si>
  <si>
    <t>D/I/3f - ebből: költségvetési évben esedékes követelések egyéb közhatalmi bevételekre</t>
  </si>
  <si>
    <t>D/I/3e - ebből: költségvetési évben esedékes követelések termékek és szolgáltatások adóira</t>
  </si>
  <si>
    <t>D/I/3d - ebből: költségvetési évben esedékes követelések vagyoni típusú adókra</t>
  </si>
  <si>
    <t>D/I/3 Költségvetési évben esedékes követelések közhatalmi bevételre (=D/I/3a+…+D/I/3f)</t>
  </si>
  <si>
    <t>C) PÉNZESZKÖZÖK (=C/I+…+C/IV)</t>
  </si>
  <si>
    <t>C/III Forintszámlák (=C/III/1+C/III/2)</t>
  </si>
  <si>
    <t>C/III/1 Kincstáron kívüli forintszámlák</t>
  </si>
  <si>
    <t>C/II Pénztárak, csekkek, betétkönyvek (=C/II/1+C/II/2+C/II/3)</t>
  </si>
  <si>
    <t>C/II/1 Forintpénztár</t>
  </si>
  <si>
    <t>B) NEMZETI VAGYONBA TARTOZÓ FORGÓESZKÖZÖK (= B/I+B/II)</t>
  </si>
  <si>
    <t>B/I Készletek (=B/I/1+…+B/I/5)</t>
  </si>
  <si>
    <t>B/I/1 Vásárolt készletek</t>
  </si>
  <si>
    <t>A) NEMZETI VAGYONBA TARTOZÓ BEFEKTETETT ESZKÖZÖK (=A/I+A/II+A/III+A/IV)</t>
  </si>
  <si>
    <t>A/III Befektetett pénzügyi eszközök (=A/III/1+A/III/2+A/III/3)</t>
  </si>
  <si>
    <t>A/III/1b - ebből: tartós részesedések nem pénzügyi vállalkozásban</t>
  </si>
  <si>
    <t>A/III/1 Tartós részesedések (=A/III/1a+…+A/III/1e)</t>
  </si>
  <si>
    <t>A/II Tárgyi eszközök  (=A/II/1+...+A/II/5)</t>
  </si>
  <si>
    <t>A/II/4 Beruházások, felújítások</t>
  </si>
  <si>
    <t>A/II/2 Gépek, berendezések, felszerelések, járművek</t>
  </si>
  <si>
    <t>A/II/1 Ingatlanok és a kapcsolódó vagyoni értékű jogok</t>
  </si>
  <si>
    <t>A/I Immateriális javak (=A/I/1+A/I/2+A/I/3)</t>
  </si>
  <si>
    <t>A/I/2 Szellemi termékek</t>
  </si>
  <si>
    <t>D/I/4c - ebből: költségvetési évben esedékes követelések ellátási díjakra</t>
  </si>
  <si>
    <t>A helyi önkormányzat mérlege (Ft)</t>
  </si>
  <si>
    <t>adatok forintba</t>
  </si>
  <si>
    <t>Az Akácvirág Óvoda mérlege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</si>
  <si>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</si>
  <si>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ESZKÖZÖK</t>
  </si>
  <si>
    <t>K513</t>
  </si>
  <si>
    <t>fizikai alkalmazott, a költségvetési szerveknél foglalkoztatott egyéb munkavállaló  (fizikai alkalmazott)</t>
  </si>
  <si>
    <t>alpolgármester, főpolgármester-helyettes,  megyei közgyűlés elnöke, alelnöke</t>
  </si>
  <si>
    <t>polgármester</t>
  </si>
  <si>
    <t>Felhalmozási célú</t>
  </si>
  <si>
    <t>TOP-3.2.1-15-GM1-2016-00044 Önkormányzati épületek energtikai korszerűsítése</t>
  </si>
  <si>
    <t>TOP-1.4.1-15-GM1-2016-00010 "Esély- avagy a korszerű casaládmodell segítése óvodafejlesztéssel " Röjtökmuzsajon</t>
  </si>
  <si>
    <t>TOP-4.2.1-15-GM1-2016-00002 GONDOSKODÓ FALU- a megnövekedett igények érdekében tett közétkeztetés fejlesztése Röjtökmuzsajon</t>
  </si>
  <si>
    <t>B75</t>
  </si>
  <si>
    <t>D/II/7 Költségvetési évet követően esedékes követelések felhalmozási célú átvett pénzeszközre (&gt;=D/II/7a+D/II/7b+D/II/7c)</t>
  </si>
  <si>
    <t>D/II/7c - ebből: költségvetési évet követően esedékes követelések felhalmozási célú visszatérítendő támogatások, kölcsönök visszatérülésére államháztartáson kívülről</t>
  </si>
  <si>
    <t>J/1 Eredményszemléletű bevételek passzív időbeli elhatárolása</t>
  </si>
  <si>
    <t>ÖNKORMÁNYZAT</t>
  </si>
  <si>
    <t>Forgalom-képtelen törzsvagyon</t>
  </si>
  <si>
    <t>Nemzetgazdasági szempontból kiemelt jelentőségű törzsvagyon</t>
  </si>
  <si>
    <t>Korlátozottan forgalomképes vagyon</t>
  </si>
  <si>
    <t>Üzleti vagyon</t>
  </si>
  <si>
    <t>Mindösszesen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</si>
  <si>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</si>
  <si>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</si>
  <si>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</si>
  <si>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</si>
  <si>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</si>
  <si>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</si>
  <si>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</si>
  <si>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</si>
  <si>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</si>
  <si>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</si>
  <si>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</si>
  <si>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</si>
  <si>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</si>
  <si>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</si>
  <si>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</si>
  <si>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</si>
  <si>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</si>
  <si>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</si>
  <si>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</si>
  <si>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</si>
  <si>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</si>
  <si>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</si>
  <si>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</si>
  <si>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</si>
  <si>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</si>
  <si>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</si>
  <si>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</si>
  <si>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</si>
  <si>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</si>
  <si>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</si>
  <si>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</si>
  <si>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</si>
  <si>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</si>
  <si>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 xml:space="preserve">C/I/1. Éven túli lejáratú forint lekötött bankbetétek </t>
  </si>
  <si>
    <t xml:space="preserve">C/I/2. Éven túli lejáratú deviza lekötött bankbetétek </t>
  </si>
  <si>
    <t>C/I        Hosszú lejáratú betétek</t>
  </si>
  <si>
    <t>C/II/1. Forintpénztár</t>
  </si>
  <si>
    <t>C/II/2. Valutapénztár</t>
  </si>
  <si>
    <t>C/II/3. Betétkönyvek, csekkek, elektronikus pénzeszközök</t>
  </si>
  <si>
    <t>C/II        Pénztárak, csekkek, betétkönyvek</t>
  </si>
  <si>
    <t>C/III/1. Kincstáron kívüli forintszámlák</t>
  </si>
  <si>
    <t>C/III/2. Kincstárban vezetett forintszámlák</t>
  </si>
  <si>
    <t>C/III        Forintszámlák</t>
  </si>
  <si>
    <t>C/ IV/1. Kincstáron kívüli devizaszámlák</t>
  </si>
  <si>
    <t>C/IV/2. Kincstárban vezetett devizaszámlák</t>
  </si>
  <si>
    <t>C/IV        Devizaszámlák</t>
  </si>
  <si>
    <t xml:space="preserve">C)        PÉNZESZKÖZÖK </t>
  </si>
  <si>
    <t>D) " 0"-ra leírt eszközök</t>
  </si>
  <si>
    <t xml:space="preserve">E/I. Használatban lévő kisértékű immateriális javak </t>
  </si>
  <si>
    <t>E/II. Használatban lévő tárgyi eszközök</t>
  </si>
  <si>
    <t>E/III. Használatban lévő tárgyi eszközök</t>
  </si>
  <si>
    <t>E/IV. Használatban lévő készletek</t>
  </si>
  <si>
    <t>E) Használatban lévő eszközök</t>
  </si>
  <si>
    <t>F) 01.-02. számlacsoportban nyilvántartott eszközök</t>
  </si>
  <si>
    <t>G) Kulturális javak és régészeti leletek</t>
  </si>
  <si>
    <t>A helyi önkormányzat vagyokimutatása (Ft)</t>
  </si>
  <si>
    <t xml:space="preserve">Röjtökmuzsaji Akácvirág Óvoda és Konyha </t>
  </si>
  <si>
    <t>Röjtökmuzsaj község Önkormányzat és a Röjtökmuzsaji Akácvirág Óvoda és Konyha  2017. évi zárszámadása</t>
  </si>
  <si>
    <t>A Röjtökmuzsaji Akácvirág Óvoda és Konyha vagyokimutatása (Ft)</t>
  </si>
  <si>
    <t>Röjtökmuzsaj község Önkormányzat és a Röjtökmuzsaji Akácvirág Óvoda és Konyha  2018. évi zárszámadása</t>
  </si>
  <si>
    <t>Röjtökmuzsaj község Önkormányzat és a Röjtökmuzsaji Akácvirág Óvoda és konyha  2018. évi zárszámadása</t>
  </si>
  <si>
    <t>Röjtökmuzsaj község Önkormányzat és a Röjtökmuzsaji Akácvirág Óvoda és Konyha 2018. évi zárszámadása</t>
  </si>
  <si>
    <t>Röjtökmuzsaj község Önkormányzat és a Röjtökmuzsaji Akácvirág Óvoda  és Konyha 2018. évi zárszámadása</t>
  </si>
  <si>
    <t>Röjtökmuzsaj község Önkormányzat és a Röjtökmuzsaji Akácvirág Óvoda ésc Konyha  2018. évi zárszámadása</t>
  </si>
  <si>
    <t>05</t>
  </si>
  <si>
    <t>04 Saját termelésű készletek állományváltozása</t>
  </si>
  <si>
    <t>06</t>
  </si>
  <si>
    <t>05 Saját előállítású eszközök aktivált értéke</t>
  </si>
  <si>
    <t>07</t>
  </si>
  <si>
    <t>II Aktivált saját teljesítmények értéke (=±04+05)</t>
  </si>
  <si>
    <t>15</t>
  </si>
  <si>
    <t>12 Eladott áruk beszerzési értéke</t>
  </si>
  <si>
    <t>16</t>
  </si>
  <si>
    <t>13 Eladott (közvetített) szolgáltatások értéke</t>
  </si>
  <si>
    <t>25</t>
  </si>
  <si>
    <t>17 Kapott (járó) osztalék és részesedés</t>
  </si>
  <si>
    <t>26</t>
  </si>
  <si>
    <t>18 Részesedésekből származó eredményszemléletű bevételek, árfolyamnyereségek</t>
  </si>
  <si>
    <t>27</t>
  </si>
  <si>
    <t>19 Befektetett pénzügyi eszközökből származó eredményszemléletű bevételek, árfolyamnyereségek</t>
  </si>
  <si>
    <t>30</t>
  </si>
  <si>
    <t>21a - ebből: lekötött bankbetétek mérlegfordulónapi értékelése során megállapított (nem realizált) árfolyamnyeresége</t>
  </si>
  <si>
    <t>31</t>
  </si>
  <si>
    <t>21b - ebből: egyéb pénzeszközök és sajátos elszámolások mérlegfordulónapi értékelése során megállapított (nem realizált) árfolyamnyeresége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</si>
  <si>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</si>
  <si>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</si>
  <si>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</si>
  <si>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</si>
  <si>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</si>
  <si>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</si>
  <si>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36</t>
  </si>
  <si>
    <t>25 Részesedések, értékpapírok, pénzeszközök értékvesztése (&gt;=25a+25b)</t>
  </si>
  <si>
    <t>37</t>
  </si>
  <si>
    <t>25a - ebből: lekötött bankbetétek értékvesztése</t>
  </si>
  <si>
    <t>38</t>
  </si>
  <si>
    <t>25b - ebből: Kincstáron kívüli forint- és devizaszámlák értékvesztése</t>
  </si>
  <si>
    <t>39</t>
  </si>
  <si>
    <t>26 Pénzügyi műveletek egyéb ráfordításai (&gt;=26a+26b)</t>
  </si>
  <si>
    <t>40</t>
  </si>
  <si>
    <t>26a - ebből: lekötött bankbetétek mérlegfordulónapi értékelése során megállapított (nem realizált) árfolyamvesztesége</t>
  </si>
  <si>
    <t>41</t>
  </si>
  <si>
    <t>26b - ebből: egyéb pénzeszközök és sajátos elszámolások  mérlegfordulónapi értékelése során megállapított (nem realizált) árfolyamvesztesége</t>
  </si>
  <si>
    <t>42</t>
  </si>
  <si>
    <t>IX Pénzügyi műveletek ráfordításai (=22+23+24+25+26)</t>
  </si>
  <si>
    <t>INTÉZMÉNY</t>
  </si>
  <si>
    <t>D/III/7 Folyósított, megelőlegezett társadalombiztosítási és családtámogatási ellátások elszámolása</t>
  </si>
  <si>
    <t>G/III Egyéb eszközök induláskori értéke és változásai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</si>
  <si>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</si>
  <si>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</si>
  <si>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</si>
  <si>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</si>
  <si>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D/III/1d - ebből: igénybe vett szolgáltatásra adott előlegek</t>
  </si>
  <si>
    <t>Röjtökmuzsaj község Önkormányzat és a Röjtökmuzsaji Akácvirág Óvoda ésv Konyha 2018. évi zárszámadása</t>
  </si>
  <si>
    <t>19.2. melléklet</t>
  </si>
  <si>
    <t>19.1. melléklet</t>
  </si>
  <si>
    <t xml:space="preserve">Immateriális javak beszerzése, létesítése </t>
  </si>
  <si>
    <t>Kerékpár</t>
  </si>
  <si>
    <t>Függöny drapéria</t>
  </si>
  <si>
    <t>anyíakönyvi szallag</t>
  </si>
  <si>
    <t>Konyhai gépek eszközök</t>
  </si>
  <si>
    <t>Konyhai burorok</t>
  </si>
  <si>
    <t>Óvodai bútorok eszközök</t>
  </si>
  <si>
    <t>Faluház felújítás</t>
  </si>
  <si>
    <t>Óvoda felújítás</t>
  </si>
  <si>
    <t>Konyha felújítás</t>
  </si>
  <si>
    <t>Egyéb tárgyi eszközök felújítása</t>
  </si>
  <si>
    <t>Mosógép, porszívó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</si>
</sst>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#,###"/>
    <numFmt numFmtId="177" formatCode="00"/>
    <numFmt numFmtId="178" formatCode="#,###__;\-#,###__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Times New Roman CE"/>
      <family val="0"/>
    </font>
    <font>
      <b/>
      <i/>
      <sz val="14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color indexed="8"/>
      <name val="Times New Roman"/>
      <family val="1"/>
    </font>
    <font>
      <b/>
      <sz val="11"/>
      <color indexed="8"/>
      <name val="Arie"/>
      <family val="0"/>
    </font>
    <font>
      <sz val="11"/>
      <color indexed="8"/>
      <name val="Arial"/>
      <family val="2"/>
    </font>
    <font>
      <b/>
      <i/>
      <u val="single"/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sz val="11"/>
      <color indexed="8"/>
      <name val="Bookman Old Style"/>
      <family val="1"/>
    </font>
    <font>
      <b/>
      <i/>
      <sz val="11"/>
      <name val="Bookman Old Style"/>
      <family val="1"/>
    </font>
    <font>
      <b/>
      <sz val="14"/>
      <color indexed="8"/>
      <name val="Times New Roman"/>
      <family val="1"/>
    </font>
    <font>
      <sz val="10"/>
      <name val="Segoe UI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sz val="9"/>
      <name val="Bookman Old Style"/>
      <family val="1"/>
    </font>
    <font>
      <b/>
      <sz val="12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Tung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e"/>
      <family val="0"/>
    </font>
    <font>
      <b/>
      <sz val="11"/>
      <color theme="1"/>
      <name val="Arie"/>
      <family val="0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Tunga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19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1" fillId="21" borderId="7" applyNumberFormat="0" applyFont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29" borderId="1" applyNumberFormat="0" applyAlignment="0" applyProtection="0"/>
    <xf numFmtId="9" fontId="1" fillId="0" borderId="0" applyFont="0" applyFill="0" applyBorder="0" applyAlignment="0" applyProtection="0"/>
  </cellStyleXfs>
  <cellXfs count="41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67" applyFont="1" applyFill="1" applyBorder="1" applyAlignment="1">
      <alignment horizontal="left" vertical="center" wrapText="1"/>
      <protection/>
    </xf>
    <xf numFmtId="0" fontId="8" fillId="0" borderId="10" xfId="6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0" xfId="44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/>
    </xf>
    <xf numFmtId="0" fontId="30" fillId="0" borderId="0" xfId="0" applyFont="1" applyAlignment="1">
      <alignment wrapText="1"/>
    </xf>
    <xf numFmtId="0" fontId="31" fillId="2" borderId="10" xfId="0" applyFont="1" applyFill="1" applyBorder="1" applyAlignment="1">
      <alignment/>
    </xf>
    <xf numFmtId="167" fontId="11" fillId="2" borderId="10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167" fontId="6" fillId="4" borderId="10" xfId="0" applyNumberFormat="1" applyFont="1" applyFill="1" applyBorder="1" applyAlignment="1">
      <alignment vertical="center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2" fillId="34" borderId="10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4" borderId="10" xfId="0" applyFont="1" applyFill="1" applyBorder="1" applyAlignment="1">
      <alignment horizontal="left" vertical="top" wrapText="1"/>
    </xf>
    <xf numFmtId="3" fontId="7" fillId="4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16" fillId="0" borderId="0" xfId="0" applyFont="1" applyAlignment="1">
      <alignment/>
    </xf>
    <xf numFmtId="0" fontId="33" fillId="0" borderId="0" xfId="61" applyFont="1" applyAlignment="1">
      <alignment horizontal="center" wrapText="1"/>
      <protection/>
    </xf>
    <xf numFmtId="3" fontId="0" fillId="0" borderId="10" xfId="61" applyNumberFormat="1" applyBorder="1">
      <alignment/>
      <protection/>
    </xf>
    <xf numFmtId="0" fontId="1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36" borderId="11" xfId="0" applyFont="1" applyFill="1" applyBorder="1" applyAlignment="1">
      <alignment/>
    </xf>
    <xf numFmtId="0" fontId="95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8" fillId="0" borderId="10" xfId="67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0" xfId="61">
      <alignment/>
      <protection/>
    </xf>
    <xf numFmtId="3" fontId="0" fillId="0" borderId="0" xfId="61" applyNumberFormat="1">
      <alignment/>
      <protection/>
    </xf>
    <xf numFmtId="3" fontId="95" fillId="0" borderId="10" xfId="61" applyNumberFormat="1" applyFont="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0" fillId="0" borderId="0" xfId="61" applyAlignment="1">
      <alignment wrapText="1"/>
      <protection/>
    </xf>
    <xf numFmtId="0" fontId="0" fillId="0" borderId="0" xfId="61" applyFont="1" applyAlignment="1">
      <alignment wrapText="1"/>
      <protection/>
    </xf>
    <xf numFmtId="3" fontId="5" fillId="0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1" fillId="2" borderId="10" xfId="0" applyNumberFormat="1" applyFont="1" applyFill="1" applyBorder="1" applyAlignment="1">
      <alignment vertical="center"/>
    </xf>
    <xf numFmtId="3" fontId="29" fillId="4" borderId="10" xfId="0" applyNumberFormat="1" applyFont="1" applyFill="1" applyBorder="1" applyAlignment="1">
      <alignment vertical="center"/>
    </xf>
    <xf numFmtId="3" fontId="29" fillId="4" borderId="10" xfId="0" applyNumberFormat="1" applyFont="1" applyFill="1" applyBorder="1" applyAlignment="1">
      <alignment horizontal="right" vertical="center" wrapText="1"/>
    </xf>
    <xf numFmtId="3" fontId="18" fillId="34" borderId="10" xfId="0" applyNumberFormat="1" applyFont="1" applyFill="1" applyBorder="1" applyAlignment="1">
      <alignment horizontal="right"/>
    </xf>
    <xf numFmtId="3" fontId="11" fillId="35" borderId="10" xfId="0" applyNumberFormat="1" applyFont="1" applyFill="1" applyBorder="1" applyAlignment="1">
      <alignment horizontal="left" vertical="center"/>
    </xf>
    <xf numFmtId="3" fontId="0" fillId="4" borderId="10" xfId="0" applyNumberFormat="1" applyFill="1" applyBorder="1" applyAlignment="1">
      <alignment/>
    </xf>
    <xf numFmtId="3" fontId="6" fillId="3" borderId="10" xfId="0" applyNumberFormat="1" applyFont="1" applyFill="1" applyBorder="1" applyAlignment="1">
      <alignment horizontal="left" vertical="center"/>
    </xf>
    <xf numFmtId="3" fontId="36" fillId="4" borderId="10" xfId="0" applyNumberFormat="1" applyFont="1" applyFill="1" applyBorder="1" applyAlignment="1">
      <alignment horizontal="right" vertical="center" wrapText="1"/>
    </xf>
    <xf numFmtId="3" fontId="37" fillId="4" borderId="10" xfId="0" applyNumberFormat="1" applyFont="1" applyFill="1" applyBorder="1" applyAlignment="1">
      <alignment horizontal="right" vertical="center"/>
    </xf>
    <xf numFmtId="3" fontId="99" fillId="4" borderId="10" xfId="0" applyNumberFormat="1" applyFont="1" applyFill="1" applyBorder="1" applyAlignment="1">
      <alignment horizontal="right"/>
    </xf>
    <xf numFmtId="3" fontId="100" fillId="4" borderId="10" xfId="0" applyNumberFormat="1" applyFont="1" applyFill="1" applyBorder="1" applyAlignment="1">
      <alignment horizontal="right"/>
    </xf>
    <xf numFmtId="3" fontId="95" fillId="4" borderId="10" xfId="0" applyNumberFormat="1" applyFont="1" applyFill="1" applyBorder="1" applyAlignment="1">
      <alignment/>
    </xf>
    <xf numFmtId="3" fontId="36" fillId="34" borderId="10" xfId="0" applyNumberFormat="1" applyFont="1" applyFill="1" applyBorder="1" applyAlignment="1">
      <alignment/>
    </xf>
    <xf numFmtId="3" fontId="95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3" fontId="38" fillId="0" borderId="13" xfId="0" applyNumberFormat="1" applyFont="1" applyBorder="1" applyAlignment="1">
      <alignment/>
    </xf>
    <xf numFmtId="3" fontId="101" fillId="0" borderId="1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3" fontId="71" fillId="0" borderId="10" xfId="61" applyNumberFormat="1" applyFont="1" applyBorder="1">
      <alignment/>
      <protection/>
    </xf>
    <xf numFmtId="3" fontId="102" fillId="0" borderId="10" xfId="61" applyNumberFormat="1" applyFont="1" applyBorder="1">
      <alignment/>
      <protection/>
    </xf>
    <xf numFmtId="3" fontId="71" fillId="0" borderId="10" xfId="0" applyNumberFormat="1" applyFont="1" applyBorder="1" applyAlignment="1">
      <alignment/>
    </xf>
    <xf numFmtId="3" fontId="71" fillId="0" borderId="10" xfId="0" applyNumberFormat="1" applyFont="1" applyFill="1" applyBorder="1" applyAlignment="1">
      <alignment horizontal="right" vertical="center"/>
    </xf>
    <xf numFmtId="3" fontId="72" fillId="0" borderId="10" xfId="61" applyNumberFormat="1" applyFont="1" applyBorder="1">
      <alignment/>
      <protection/>
    </xf>
    <xf numFmtId="3" fontId="103" fillId="0" borderId="10" xfId="61" applyNumberFormat="1" applyFont="1" applyBorder="1">
      <alignment/>
      <protection/>
    </xf>
    <xf numFmtId="3" fontId="102" fillId="0" borderId="10" xfId="0" applyNumberFormat="1" applyFont="1" applyBorder="1" applyAlignment="1">
      <alignment horizontal="right"/>
    </xf>
    <xf numFmtId="3" fontId="72" fillId="0" borderId="10" xfId="0" applyNumberFormat="1" applyFont="1" applyFill="1" applyBorder="1" applyAlignment="1">
      <alignment horizontal="right" vertical="center"/>
    </xf>
    <xf numFmtId="3" fontId="72" fillId="37" borderId="10" xfId="61" applyNumberFormat="1" applyFont="1" applyFill="1" applyBorder="1">
      <alignment/>
      <protection/>
    </xf>
    <xf numFmtId="3" fontId="72" fillId="10" borderId="10" xfId="61" applyNumberFormat="1" applyFont="1" applyFill="1" applyBorder="1" applyAlignment="1">
      <alignment vertical="center"/>
      <protection/>
    </xf>
    <xf numFmtId="3" fontId="73" fillId="0" borderId="10" xfId="61" applyNumberFormat="1" applyFont="1" applyFill="1" applyBorder="1" applyAlignment="1">
      <alignment horizontal="right" vertical="center" wrapText="1"/>
      <protection/>
    </xf>
    <xf numFmtId="3" fontId="73" fillId="0" borderId="10" xfId="0" applyNumberFormat="1" applyFont="1" applyFill="1" applyBorder="1" applyAlignment="1">
      <alignment horizontal="left" vertical="center" wrapText="1"/>
    </xf>
    <xf numFmtId="3" fontId="74" fillId="0" borderId="10" xfId="61" applyNumberFormat="1" applyFont="1" applyFill="1" applyBorder="1" applyAlignment="1">
      <alignment horizontal="right" vertical="center" wrapText="1"/>
      <protection/>
    </xf>
    <xf numFmtId="3" fontId="74" fillId="0" borderId="10" xfId="0" applyNumberFormat="1" applyFont="1" applyFill="1" applyBorder="1" applyAlignment="1">
      <alignment horizontal="left" vertical="center" wrapText="1"/>
    </xf>
    <xf numFmtId="3" fontId="73" fillId="0" borderId="10" xfId="61" applyNumberFormat="1" applyFont="1" applyFill="1" applyBorder="1" applyAlignment="1">
      <alignment horizontal="right" vertical="center"/>
      <protection/>
    </xf>
    <xf numFmtId="3" fontId="73" fillId="0" borderId="10" xfId="0" applyNumberFormat="1" applyFont="1" applyFill="1" applyBorder="1" applyAlignment="1">
      <alignment horizontal="left" vertical="center"/>
    </xf>
    <xf numFmtId="3" fontId="74" fillId="0" borderId="10" xfId="61" applyNumberFormat="1" applyFont="1" applyFill="1" applyBorder="1" applyAlignment="1">
      <alignment horizontal="right" vertical="center"/>
      <protection/>
    </xf>
    <xf numFmtId="3" fontId="74" fillId="0" borderId="10" xfId="0" applyNumberFormat="1" applyFont="1" applyFill="1" applyBorder="1" applyAlignment="1">
      <alignment horizontal="right" vertical="center"/>
    </xf>
    <xf numFmtId="3" fontId="73" fillId="0" borderId="10" xfId="0" applyNumberFormat="1" applyFont="1" applyFill="1" applyBorder="1" applyAlignment="1">
      <alignment horizontal="right" vertical="center"/>
    </xf>
    <xf numFmtId="3" fontId="74" fillId="0" borderId="10" xfId="0" applyNumberFormat="1" applyFont="1" applyFill="1" applyBorder="1" applyAlignment="1">
      <alignment horizontal="left" vertical="center"/>
    </xf>
    <xf numFmtId="3" fontId="72" fillId="10" borderId="10" xfId="61" applyNumberFormat="1" applyFont="1" applyFill="1" applyBorder="1" applyAlignment="1">
      <alignment horizontal="right" wrapText="1"/>
      <protection/>
    </xf>
    <xf numFmtId="3" fontId="72" fillId="36" borderId="10" xfId="61" applyNumberFormat="1" applyFont="1" applyFill="1" applyBorder="1">
      <alignment/>
      <protection/>
    </xf>
    <xf numFmtId="3" fontId="9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/>
    </xf>
    <xf numFmtId="0" fontId="9" fillId="38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/>
    </xf>
    <xf numFmtId="0" fontId="9" fillId="39" borderId="10" xfId="0" applyFont="1" applyFill="1" applyBorder="1" applyAlignment="1">
      <alignment horizontal="left" vertical="center" wrapText="1"/>
    </xf>
    <xf numFmtId="3" fontId="0" fillId="0" borderId="10" xfId="61" applyNumberFormat="1" applyFont="1" applyBorder="1">
      <alignment/>
      <protection/>
    </xf>
    <xf numFmtId="3" fontId="75" fillId="39" borderId="10" xfId="0" applyNumberFormat="1" applyFont="1" applyFill="1" applyBorder="1" applyAlignment="1">
      <alignment horizontal="right" vertical="center" wrapText="1"/>
    </xf>
    <xf numFmtId="3" fontId="75" fillId="39" borderId="10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0" fillId="0" borderId="0" xfId="61" applyFont="1" applyAlignment="1">
      <alignment wrapText="1"/>
      <protection/>
    </xf>
    <xf numFmtId="0" fontId="5" fillId="0" borderId="10" xfId="0" applyFont="1" applyBorder="1" applyAlignment="1">
      <alignment wrapText="1"/>
    </xf>
    <xf numFmtId="3" fontId="6" fillId="3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11" fillId="35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3" fontId="0" fillId="0" borderId="10" xfId="61" applyNumberFormat="1" applyFont="1" applyBorder="1" applyAlignment="1">
      <alignment horizontal="right"/>
      <protection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95" fillId="0" borderId="10" xfId="61" applyNumberFormat="1" applyFont="1" applyBorder="1" applyAlignment="1">
      <alignment horizontal="right"/>
      <protection/>
    </xf>
    <xf numFmtId="3" fontId="95" fillId="0" borderId="10" xfId="0" applyNumberFormat="1" applyFont="1" applyBorder="1" applyAlignment="1">
      <alignment horizontal="right"/>
    </xf>
    <xf numFmtId="0" fontId="39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center"/>
    </xf>
    <xf numFmtId="3" fontId="4" fillId="35" borderId="10" xfId="0" applyNumberFormat="1" applyFont="1" applyFill="1" applyBorder="1" applyAlignment="1">
      <alignment horizontal="right" vertical="center"/>
    </xf>
    <xf numFmtId="0" fontId="104" fillId="0" borderId="0" xfId="0" applyFont="1" applyAlignment="1">
      <alignment/>
    </xf>
    <xf numFmtId="0" fontId="7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/>
    </xf>
    <xf numFmtId="3" fontId="7" fillId="4" borderId="10" xfId="0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right" vertical="center"/>
    </xf>
    <xf numFmtId="0" fontId="104" fillId="35" borderId="10" xfId="0" applyFont="1" applyFill="1" applyBorder="1" applyAlignment="1">
      <alignment horizontal="right"/>
    </xf>
    <xf numFmtId="3" fontId="105" fillId="35" borderId="10" xfId="0" applyNumberFormat="1" applyFont="1" applyFill="1" applyBorder="1" applyAlignment="1">
      <alignment horizontal="right"/>
    </xf>
    <xf numFmtId="3" fontId="95" fillId="4" borderId="10" xfId="0" applyNumberFormat="1" applyFont="1" applyFill="1" applyBorder="1" applyAlignment="1">
      <alignment horizontal="right"/>
    </xf>
    <xf numFmtId="3" fontId="95" fillId="34" borderId="10" xfId="0" applyNumberFormat="1" applyFont="1" applyFill="1" applyBorder="1" applyAlignment="1">
      <alignment horizontal="right"/>
    </xf>
    <xf numFmtId="0" fontId="95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167" fontId="40" fillId="0" borderId="10" xfId="0" applyNumberFormat="1" applyFont="1" applyFill="1" applyBorder="1" applyAlignment="1">
      <alignment vertical="center"/>
    </xf>
    <xf numFmtId="0" fontId="106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2" borderId="10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/>
    </xf>
    <xf numFmtId="0" fontId="16" fillId="0" borderId="11" xfId="0" applyFont="1" applyBorder="1" applyAlignment="1">
      <alignment horizontal="left"/>
    </xf>
    <xf numFmtId="3" fontId="5" fillId="0" borderId="10" xfId="61" applyNumberFormat="1" applyFont="1" applyBorder="1" applyAlignment="1">
      <alignment horizontal="right"/>
      <protection/>
    </xf>
    <xf numFmtId="3" fontId="41" fillId="40" borderId="10" xfId="0" applyNumberFormat="1" applyFont="1" applyFill="1" applyBorder="1" applyAlignment="1">
      <alignment horizontal="right"/>
    </xf>
    <xf numFmtId="3" fontId="107" fillId="0" borderId="10" xfId="0" applyNumberFormat="1" applyFont="1" applyBorder="1" applyAlignment="1">
      <alignment horizontal="right"/>
    </xf>
    <xf numFmtId="3" fontId="5" fillId="40" borderId="10" xfId="61" applyNumberFormat="1" applyFont="1" applyFill="1" applyBorder="1" applyAlignment="1">
      <alignment horizontal="right"/>
      <protection/>
    </xf>
    <xf numFmtId="3" fontId="42" fillId="36" borderId="11" xfId="0" applyNumberFormat="1" applyFont="1" applyFill="1" applyBorder="1" applyAlignment="1">
      <alignment horizontal="right"/>
    </xf>
    <xf numFmtId="3" fontId="41" fillId="0" borderId="10" xfId="61" applyNumberFormat="1" applyFont="1" applyBorder="1" applyAlignment="1">
      <alignment horizontal="right"/>
      <protection/>
    </xf>
    <xf numFmtId="3" fontId="42" fillId="36" borderId="11" xfId="61" applyNumberFormat="1" applyFont="1" applyFill="1" applyBorder="1" applyAlignment="1">
      <alignment horizontal="right"/>
      <protection/>
    </xf>
    <xf numFmtId="3" fontId="42" fillId="40" borderId="11" xfId="61" applyNumberFormat="1" applyFont="1" applyFill="1" applyBorder="1" applyAlignment="1">
      <alignment horizontal="right"/>
      <protection/>
    </xf>
    <xf numFmtId="3" fontId="41" fillId="40" borderId="11" xfId="61" applyNumberFormat="1" applyFont="1" applyFill="1" applyBorder="1" applyAlignment="1">
      <alignment horizontal="right"/>
      <protection/>
    </xf>
    <xf numFmtId="3" fontId="42" fillId="36" borderId="10" xfId="61" applyNumberFormat="1" applyFont="1" applyFill="1" applyBorder="1" applyAlignment="1">
      <alignment horizontal="right"/>
      <protection/>
    </xf>
    <xf numFmtId="0" fontId="21" fillId="0" borderId="0" xfId="0" applyFont="1" applyAlignment="1">
      <alignment/>
    </xf>
    <xf numFmtId="3" fontId="75" fillId="0" borderId="10" xfId="0" applyNumberFormat="1" applyFont="1" applyFill="1" applyBorder="1" applyAlignment="1">
      <alignment horizontal="right" vertical="center" wrapText="1"/>
    </xf>
    <xf numFmtId="3" fontId="95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1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08" fillId="0" borderId="10" xfId="0" applyNumberFormat="1" applyFont="1" applyBorder="1" applyAlignment="1">
      <alignment horizontal="right" vertical="center"/>
    </xf>
    <xf numFmtId="0" fontId="14" fillId="0" borderId="0" xfId="63">
      <alignment/>
      <protection/>
    </xf>
    <xf numFmtId="0" fontId="14" fillId="0" borderId="0" xfId="63" applyFill="1">
      <alignment/>
      <protection/>
    </xf>
    <xf numFmtId="0" fontId="43" fillId="0" borderId="10" xfId="63" applyFont="1" applyFill="1" applyBorder="1" applyAlignment="1">
      <alignment horizontal="center" vertical="top" wrapText="1"/>
      <protection/>
    </xf>
    <xf numFmtId="16" fontId="14" fillId="0" borderId="0" xfId="63" applyNumberFormat="1">
      <alignment/>
      <protection/>
    </xf>
    <xf numFmtId="0" fontId="43" fillId="0" borderId="10" xfId="63" applyFont="1" applyFill="1" applyBorder="1" applyAlignment="1">
      <alignment horizontal="center" vertical="center" wrapText="1"/>
      <protection/>
    </xf>
    <xf numFmtId="0" fontId="14" fillId="0" borderId="0" xfId="63" applyFill="1" applyAlignment="1">
      <alignment vertical="center"/>
      <protection/>
    </xf>
    <xf numFmtId="0" fontId="14" fillId="0" borderId="0" xfId="63" applyAlignment="1">
      <alignment horizontal="right"/>
      <protection/>
    </xf>
    <xf numFmtId="0" fontId="14" fillId="0" borderId="14" xfId="63" applyBorder="1" applyAlignment="1">
      <alignment vertical="center"/>
      <protection/>
    </xf>
    <xf numFmtId="0" fontId="14" fillId="0" borderId="14" xfId="63" applyBorder="1" applyAlignment="1">
      <alignment horizontal="right"/>
      <protection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3" fontId="0" fillId="35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0" fontId="49" fillId="0" borderId="10" xfId="67" applyFont="1" applyFill="1" applyBorder="1" applyAlignment="1">
      <alignment horizontal="left" vertical="center" wrapText="1"/>
      <protection/>
    </xf>
    <xf numFmtId="0" fontId="50" fillId="0" borderId="10" xfId="67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09" fillId="0" borderId="0" xfId="0" applyFont="1" applyAlignment="1">
      <alignment horizontal="justify" vertical="center"/>
    </xf>
    <xf numFmtId="0" fontId="11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6" fillId="36" borderId="10" xfId="0" applyNumberFormat="1" applyFont="1" applyFill="1" applyBorder="1" applyAlignment="1">
      <alignment/>
    </xf>
    <xf numFmtId="3" fontId="11" fillId="36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6" fillId="0" borderId="20" xfId="0" applyFont="1" applyBorder="1" applyAlignment="1">
      <alignment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4" fillId="35" borderId="10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95" fillId="0" borderId="10" xfId="61" applyNumberFormat="1" applyFont="1" applyBorder="1" applyAlignment="1">
      <alignment horizontal="center" vertical="center"/>
      <protection/>
    </xf>
    <xf numFmtId="0" fontId="104" fillId="35" borderId="10" xfId="0" applyFont="1" applyFill="1" applyBorder="1" applyAlignment="1">
      <alignment horizontal="center" vertical="center"/>
    </xf>
    <xf numFmtId="3" fontId="0" fillId="0" borderId="10" xfId="61" applyNumberFormat="1" applyFont="1" applyBorder="1" applyAlignment="1">
      <alignment horizontal="center" vertical="center"/>
      <protection/>
    </xf>
    <xf numFmtId="3" fontId="95" fillId="4" borderId="10" xfId="0" applyNumberFormat="1" applyFont="1" applyFill="1" applyBorder="1" applyAlignment="1">
      <alignment horizontal="center" vertical="center"/>
    </xf>
    <xf numFmtId="3" fontId="95" fillId="34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top" wrapText="1"/>
    </xf>
    <xf numFmtId="3" fontId="11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 vertical="top"/>
    </xf>
    <xf numFmtId="3" fontId="11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80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right"/>
    </xf>
    <xf numFmtId="0" fontId="95" fillId="0" borderId="10" xfId="61" applyFont="1" applyBorder="1" applyAlignment="1">
      <alignment horizontal="center" vertical="center"/>
      <protection/>
    </xf>
    <xf numFmtId="0" fontId="46" fillId="0" borderId="0" xfId="61" applyFont="1" applyAlignment="1">
      <alignment horizontal="center" wrapText="1"/>
      <protection/>
    </xf>
    <xf numFmtId="0" fontId="0" fillId="0" borderId="21" xfId="0" applyBorder="1" applyAlignment="1">
      <alignment/>
    </xf>
    <xf numFmtId="0" fontId="4" fillId="0" borderId="11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0" fillId="0" borderId="23" xfId="0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1" fillId="0" borderId="0" xfId="63" applyFont="1" applyFill="1" applyAlignment="1">
      <alignment horizontal="left" vertical="top" wrapText="1"/>
      <protection/>
    </xf>
    <xf numFmtId="0" fontId="52" fillId="0" borderId="0" xfId="63" applyFont="1" applyFill="1" applyAlignment="1">
      <alignment horizontal="left"/>
      <protection/>
    </xf>
    <xf numFmtId="0" fontId="11" fillId="0" borderId="0" xfId="0" applyFont="1" applyAlignment="1">
      <alignment horizontal="center" wrapText="1"/>
    </xf>
    <xf numFmtId="0" fontId="14" fillId="0" borderId="0" xfId="63">
      <alignment/>
      <protection/>
    </xf>
    <xf numFmtId="0" fontId="21" fillId="0" borderId="0" xfId="0" applyFont="1" applyFill="1" applyAlignment="1">
      <alignment horizontal="center" vertical="center" wrapText="1"/>
    </xf>
    <xf numFmtId="3" fontId="71" fillId="0" borderId="23" xfId="61" applyNumberFormat="1" applyFont="1" applyBorder="1">
      <alignment/>
      <protection/>
    </xf>
    <xf numFmtId="3" fontId="72" fillId="0" borderId="23" xfId="61" applyNumberFormat="1" applyFont="1" applyBorder="1">
      <alignment/>
      <protection/>
    </xf>
    <xf numFmtId="3" fontId="103" fillId="0" borderId="23" xfId="61" applyNumberFormat="1" applyFont="1" applyBorder="1">
      <alignment/>
      <protection/>
    </xf>
    <xf numFmtId="3" fontId="72" fillId="37" borderId="23" xfId="61" applyNumberFormat="1" applyFont="1" applyFill="1" applyBorder="1">
      <alignment/>
      <protection/>
    </xf>
    <xf numFmtId="3" fontId="72" fillId="10" borderId="23" xfId="61" applyNumberFormat="1" applyFont="1" applyFill="1" applyBorder="1" applyAlignment="1">
      <alignment vertical="center"/>
      <protection/>
    </xf>
    <xf numFmtId="3" fontId="73" fillId="0" borderId="23" xfId="61" applyNumberFormat="1" applyFont="1" applyFill="1" applyBorder="1" applyAlignment="1">
      <alignment horizontal="left" vertical="center" wrapText="1"/>
      <protection/>
    </xf>
    <xf numFmtId="3" fontId="74" fillId="0" borderId="23" xfId="61" applyNumberFormat="1" applyFont="1" applyFill="1" applyBorder="1" applyAlignment="1">
      <alignment horizontal="left" vertical="center" wrapText="1"/>
      <protection/>
    </xf>
    <xf numFmtId="3" fontId="73" fillId="0" borderId="23" xfId="61" applyNumberFormat="1" applyFont="1" applyFill="1" applyBorder="1" applyAlignment="1">
      <alignment horizontal="left" vertical="center"/>
      <protection/>
    </xf>
    <xf numFmtId="3" fontId="74" fillId="0" borderId="23" xfId="61" applyNumberFormat="1" applyFont="1" applyFill="1" applyBorder="1" applyAlignment="1">
      <alignment horizontal="left" vertical="center"/>
      <protection/>
    </xf>
    <xf numFmtId="3" fontId="72" fillId="10" borderId="23" xfId="61" applyNumberFormat="1" applyFont="1" applyFill="1" applyBorder="1" applyAlignment="1">
      <alignment horizontal="right" wrapText="1"/>
      <protection/>
    </xf>
    <xf numFmtId="3" fontId="72" fillId="36" borderId="23" xfId="61" applyNumberFormat="1" applyFont="1" applyFill="1" applyBorder="1">
      <alignment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6" xfId="64"/>
    <cellStyle name="Normál 7" xfId="65"/>
    <cellStyle name="Normal_ered1021" xfId="66"/>
    <cellStyle name="Normal_KTRSZJ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III.n&#233;vi%20besz\2014\sk\Sopronk&#246;vesd%202014.%20III.%20negyed&#233;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III.n&#233;vi%20besz\2014\RM\III.%20n.%20&#233;v.%202014.R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tv%20rend%20indokl&#225;s%20t&#225;bl&#225;zatai%20%20RM%202015.%20&#225;ti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bevétel"/>
      <sheetName val="Beruházások"/>
      <sheetName val="ÖSSZEFÜGGÉSEK (2)"/>
      <sheetName val="ELLENŐRZÉS-1.sz.2.a.sz.2.b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bevétel"/>
      <sheetName val="ÖSSZEFÜGGÉSEK (2)"/>
      <sheetName val="ELLENŐRZÉS-1.sz.2.a.sz.2.b.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Kormányzati funkciók szerint"/>
      <sheetName val="Kormámnyzati funkciók szerint2."/>
      <sheetName val="Bevételek"/>
      <sheetName val="Kormányzati funkciók szerint3"/>
      <sheetName val="Munka1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2"/>
  <sheetViews>
    <sheetView workbookViewId="0" topLeftCell="A1">
      <selection activeCell="A2" sqref="A2:H2"/>
    </sheetView>
  </sheetViews>
  <sheetFormatPr defaultColWidth="9.140625" defaultRowHeight="15"/>
  <cols>
    <col min="1" max="1" width="68.57421875" style="0" customWidth="1"/>
    <col min="2" max="2" width="15.8515625" style="0" customWidth="1"/>
    <col min="3" max="3" width="16.00390625" style="0" customWidth="1"/>
    <col min="4" max="4" width="13.00390625" style="0" customWidth="1"/>
    <col min="5" max="5" width="15.421875" style="0" customWidth="1"/>
    <col min="6" max="6" width="15.8515625" style="0" customWidth="1"/>
    <col min="7" max="7" width="12.421875" style="0" customWidth="1"/>
    <col min="8" max="8" width="12.7109375" style="0" customWidth="1"/>
    <col min="9" max="9" width="14.421875" style="0" customWidth="1"/>
    <col min="10" max="10" width="17.28125" style="0" customWidth="1"/>
  </cols>
  <sheetData>
    <row r="1" spans="1:10" ht="18">
      <c r="A1" s="344" t="s">
        <v>928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50.25" customHeight="1">
      <c r="A2" s="346" t="s">
        <v>505</v>
      </c>
      <c r="B2" s="346"/>
      <c r="C2" s="346"/>
      <c r="D2" s="346"/>
      <c r="E2" s="346"/>
      <c r="F2" s="346"/>
      <c r="G2" s="346"/>
      <c r="H2" s="346"/>
      <c r="I2" s="345" t="s">
        <v>689</v>
      </c>
      <c r="J2" s="345"/>
    </row>
    <row r="3" spans="2:10" ht="15" customHeight="1">
      <c r="B3" s="340" t="s">
        <v>679</v>
      </c>
      <c r="C3" s="341"/>
      <c r="D3" s="341"/>
      <c r="E3" s="340" t="s">
        <v>688</v>
      </c>
      <c r="F3" s="341"/>
      <c r="G3" s="341"/>
      <c r="H3" s="342" t="s">
        <v>680</v>
      </c>
      <c r="I3" s="343"/>
      <c r="J3" s="343"/>
    </row>
    <row r="4" spans="2:10" ht="26.25">
      <c r="B4" s="115" t="s">
        <v>678</v>
      </c>
      <c r="C4" s="115" t="s">
        <v>17</v>
      </c>
      <c r="D4" s="121" t="s">
        <v>18</v>
      </c>
      <c r="E4" s="115" t="s">
        <v>678</v>
      </c>
      <c r="F4" s="115" t="s">
        <v>17</v>
      </c>
      <c r="G4" s="121" t="s">
        <v>18</v>
      </c>
      <c r="H4" s="115" t="s">
        <v>678</v>
      </c>
      <c r="I4" s="115" t="s">
        <v>17</v>
      </c>
      <c r="J4" s="121" t="s">
        <v>18</v>
      </c>
    </row>
    <row r="5" spans="1:10" ht="14.25">
      <c r="A5" s="125" t="s">
        <v>51</v>
      </c>
      <c r="B5" s="245">
        <f>'2.1. melléklet kiadások Önkorm.'!I25</f>
        <v>5943400</v>
      </c>
      <c r="C5" s="245">
        <f>'2.1. melléklet kiadások Önkorm.'!J25</f>
        <v>7815062</v>
      </c>
      <c r="D5" s="241">
        <f>'2.1. melléklet kiadások Önkorm.'!K25</f>
        <v>6590139</v>
      </c>
      <c r="E5" s="245">
        <f>'2.2.  melléklet kiadások óvoda'!I28</f>
        <v>14400200</v>
      </c>
      <c r="F5" s="245">
        <f>'2.2.  melléklet kiadások óvoda'!J28</f>
        <v>14325200</v>
      </c>
      <c r="G5" s="241">
        <f>'2.2.  melléklet kiadások óvoda'!K28</f>
        <v>14212846</v>
      </c>
      <c r="H5" s="242">
        <f>B5+E5</f>
        <v>20343600</v>
      </c>
      <c r="I5" s="242">
        <f>C5+F5</f>
        <v>22140262</v>
      </c>
      <c r="J5" s="242">
        <f>D5+G5</f>
        <v>20802985</v>
      </c>
    </row>
    <row r="6" spans="1:10" ht="14.25">
      <c r="A6" s="125" t="s">
        <v>52</v>
      </c>
      <c r="B6" s="245">
        <f>'2.1. melléklet kiadások Önkorm.'!I26</f>
        <v>1409000</v>
      </c>
      <c r="C6" s="245">
        <f>'2.1. melléklet kiadások Önkorm.'!J26</f>
        <v>1409000</v>
      </c>
      <c r="D6" s="241">
        <f>'2.1. melléklet kiadások Önkorm.'!K26</f>
        <v>1244696</v>
      </c>
      <c r="E6" s="245">
        <f>'2.2.  melléklet kiadások óvoda'!I29</f>
        <v>2887080</v>
      </c>
      <c r="F6" s="245">
        <f>'2.2.  melléklet kiadások óvoda'!J29</f>
        <v>2887080</v>
      </c>
      <c r="G6" s="241">
        <f>'2.2.  melléklet kiadások óvoda'!K29</f>
        <v>2880566</v>
      </c>
      <c r="H6" s="242">
        <f aca="true" t="shared" si="0" ref="H6:H24">B6+E6</f>
        <v>4296080</v>
      </c>
      <c r="I6" s="242">
        <f aca="true" t="shared" si="1" ref="I6:J24">C6+F6</f>
        <v>4296080</v>
      </c>
      <c r="J6" s="242">
        <f aca="true" t="shared" si="2" ref="J6:J24">D6+G6</f>
        <v>4125262</v>
      </c>
    </row>
    <row r="7" spans="1:10" ht="14.25">
      <c r="A7" s="125" t="s">
        <v>53</v>
      </c>
      <c r="B7" s="245">
        <f>'2.1. melléklet kiadások Önkorm.'!I51</f>
        <v>16605620</v>
      </c>
      <c r="C7" s="245">
        <f>'2.1. melléklet kiadások Önkorm.'!J51</f>
        <v>35062620</v>
      </c>
      <c r="D7" s="241">
        <f>'2.1. melléklet kiadások Önkorm.'!K51</f>
        <v>30375151</v>
      </c>
      <c r="E7" s="245">
        <f>'2.2.  melléklet kiadások óvoda'!I54</f>
        <v>10201000</v>
      </c>
      <c r="F7" s="245">
        <f>'2.2.  melléklet kiadások óvoda'!J54</f>
        <v>12431610</v>
      </c>
      <c r="G7" s="241">
        <f>'2.2.  melléklet kiadások óvoda'!K54</f>
        <v>11335471</v>
      </c>
      <c r="H7" s="242">
        <f t="shared" si="0"/>
        <v>26806620</v>
      </c>
      <c r="I7" s="242">
        <f t="shared" si="1"/>
        <v>47494230</v>
      </c>
      <c r="J7" s="242">
        <f t="shared" si="2"/>
        <v>41710622</v>
      </c>
    </row>
    <row r="8" spans="1:10" ht="14.25">
      <c r="A8" s="125" t="s">
        <v>54</v>
      </c>
      <c r="B8" s="245">
        <f>'2.1. melléklet kiadások Önkorm.'!I60</f>
        <v>2510000</v>
      </c>
      <c r="C8" s="245">
        <f>'2.1. melléklet kiadások Önkorm.'!J60</f>
        <v>2580000</v>
      </c>
      <c r="D8" s="241">
        <f>'2.1. melléklet kiadások Önkorm.'!K60</f>
        <v>2380450</v>
      </c>
      <c r="E8" s="245"/>
      <c r="F8" s="245"/>
      <c r="G8" s="241"/>
      <c r="H8" s="242">
        <f t="shared" si="0"/>
        <v>2510000</v>
      </c>
      <c r="I8" s="242">
        <f t="shared" si="1"/>
        <v>2580000</v>
      </c>
      <c r="J8" s="242">
        <f t="shared" si="2"/>
        <v>2380450</v>
      </c>
    </row>
    <row r="9" spans="1:10" ht="14.25">
      <c r="A9" s="125" t="s">
        <v>55</v>
      </c>
      <c r="B9" s="245">
        <f>'2.1. melléklet kiadások Önkorm.'!I74</f>
        <v>3845000</v>
      </c>
      <c r="C9" s="245">
        <f>'2.1. melléklet kiadások Önkorm.'!J74</f>
        <v>10705101</v>
      </c>
      <c r="D9" s="241">
        <f>'2.1. melléklet kiadások Önkorm.'!K74</f>
        <v>2325430</v>
      </c>
      <c r="E9" s="245"/>
      <c r="F9" s="245"/>
      <c r="G9" s="241"/>
      <c r="H9" s="242">
        <f t="shared" si="0"/>
        <v>3845000</v>
      </c>
      <c r="I9" s="242">
        <f t="shared" si="1"/>
        <v>10705101</v>
      </c>
      <c r="J9" s="242">
        <f t="shared" si="2"/>
        <v>2325430</v>
      </c>
    </row>
    <row r="10" spans="1:10" ht="14.25">
      <c r="A10" s="125" t="s">
        <v>56</v>
      </c>
      <c r="B10" s="245">
        <f>'2.1. melléklet kiadások Önkorm.'!I83</f>
        <v>0</v>
      </c>
      <c r="C10" s="245">
        <f>'2.1. melléklet kiadások Önkorm.'!J83</f>
        <v>7646172</v>
      </c>
      <c r="D10" s="241">
        <f>'2.1. melléklet kiadások Önkorm.'!K83</f>
        <v>7013355</v>
      </c>
      <c r="E10" s="245">
        <f>'2.2.  melléklet kiadások óvoda'!I86</f>
        <v>50800</v>
      </c>
      <c r="F10" s="245">
        <f>'2.2.  melléklet kiadások óvoda'!J86</f>
        <v>191800</v>
      </c>
      <c r="G10" s="241">
        <f>'2.2.  melléklet kiadások óvoda'!K86</f>
        <v>185580</v>
      </c>
      <c r="H10" s="242">
        <f t="shared" si="0"/>
        <v>50800</v>
      </c>
      <c r="I10" s="242">
        <f t="shared" si="1"/>
        <v>7837972</v>
      </c>
      <c r="J10" s="242">
        <f t="shared" si="2"/>
        <v>7198935</v>
      </c>
    </row>
    <row r="11" spans="1:10" ht="14.25">
      <c r="A11" s="125" t="s">
        <v>57</v>
      </c>
      <c r="B11" s="245">
        <f>'2.1. melléklet kiadások Önkorm.'!I88</f>
        <v>109964392</v>
      </c>
      <c r="C11" s="245">
        <f>'2.1. melléklet kiadások Önkorm.'!J88</f>
        <v>104764828</v>
      </c>
      <c r="D11" s="241">
        <f>'2.1. melléklet kiadások Önkorm.'!K88</f>
        <v>90309166</v>
      </c>
      <c r="E11" s="245"/>
      <c r="F11" s="245"/>
      <c r="G11" s="241"/>
      <c r="H11" s="242">
        <f t="shared" si="0"/>
        <v>109964392</v>
      </c>
      <c r="I11" s="242">
        <f t="shared" si="1"/>
        <v>104764828</v>
      </c>
      <c r="J11" s="242">
        <f t="shared" si="2"/>
        <v>90309166</v>
      </c>
    </row>
    <row r="12" spans="1:10" ht="14.25">
      <c r="A12" s="125" t="s">
        <v>58</v>
      </c>
      <c r="B12" s="245">
        <f>'2.1. melléklet kiadások Önkorm.'!I97</f>
        <v>400000</v>
      </c>
      <c r="C12" s="245">
        <f>'2.1. melléklet kiadások Önkorm.'!J97</f>
        <v>700000</v>
      </c>
      <c r="D12" s="241">
        <f>'2.1. melléklet kiadások Önkorm.'!K97</f>
        <v>342885</v>
      </c>
      <c r="E12" s="245"/>
      <c r="F12" s="245"/>
      <c r="G12" s="241"/>
      <c r="H12" s="242">
        <f t="shared" si="0"/>
        <v>400000</v>
      </c>
      <c r="I12" s="242">
        <f t="shared" si="1"/>
        <v>700000</v>
      </c>
      <c r="J12" s="242">
        <f t="shared" si="2"/>
        <v>342885</v>
      </c>
    </row>
    <row r="13" spans="1:10" ht="14.25">
      <c r="A13" s="126" t="s">
        <v>50</v>
      </c>
      <c r="B13" s="245">
        <f aca="true" t="shared" si="3" ref="B13:G13">SUM(B5:B12)</f>
        <v>140677412</v>
      </c>
      <c r="C13" s="245">
        <f t="shared" si="3"/>
        <v>170682783</v>
      </c>
      <c r="D13" s="240">
        <f t="shared" si="3"/>
        <v>140581272</v>
      </c>
      <c r="E13" s="245">
        <f t="shared" si="3"/>
        <v>27539080</v>
      </c>
      <c r="F13" s="245">
        <f t="shared" si="3"/>
        <v>29835690</v>
      </c>
      <c r="G13" s="243">
        <f t="shared" si="3"/>
        <v>28614463</v>
      </c>
      <c r="H13" s="242">
        <f t="shared" si="0"/>
        <v>168216492</v>
      </c>
      <c r="I13" s="242">
        <f t="shared" si="1"/>
        <v>200518473</v>
      </c>
      <c r="J13" s="242">
        <f t="shared" si="2"/>
        <v>169195735</v>
      </c>
    </row>
    <row r="14" spans="1:10" ht="14.25">
      <c r="A14" s="126" t="s">
        <v>59</v>
      </c>
      <c r="B14" s="245">
        <f>'2.1. melléklet kiadások Önkorm.'!I122</f>
        <v>20150213</v>
      </c>
      <c r="C14" s="245">
        <f>'2.1. melléklet kiadások Önkorm.'!J122</f>
        <v>24086823</v>
      </c>
      <c r="D14" s="241">
        <f>'2.1. melléklet kiadások Önkorm.'!K122</f>
        <v>24086823</v>
      </c>
      <c r="E14" s="245"/>
      <c r="F14" s="245"/>
      <c r="G14" s="241"/>
      <c r="H14" s="242">
        <f t="shared" si="0"/>
        <v>20150213</v>
      </c>
      <c r="I14" s="242">
        <f t="shared" si="1"/>
        <v>24086823</v>
      </c>
      <c r="J14" s="242">
        <f t="shared" si="2"/>
        <v>24086823</v>
      </c>
    </row>
    <row r="15" spans="1:10" ht="14.25">
      <c r="A15" s="127" t="s">
        <v>503</v>
      </c>
      <c r="B15" s="246">
        <f>SUM(B13:B14)</f>
        <v>160827625</v>
      </c>
      <c r="C15" s="246">
        <f>C13+C14</f>
        <v>194769606</v>
      </c>
      <c r="D15" s="246">
        <f>D13+D14</f>
        <v>164668095</v>
      </c>
      <c r="E15" s="246">
        <f>SUM(E13:E14)</f>
        <v>27539080</v>
      </c>
      <c r="F15" s="246">
        <f>SUM(F13:F14)</f>
        <v>29835690</v>
      </c>
      <c r="G15" s="246">
        <f>SUM(G13:G14)</f>
        <v>28614463</v>
      </c>
      <c r="H15" s="244">
        <f t="shared" si="0"/>
        <v>188366705</v>
      </c>
      <c r="I15" s="244">
        <f t="shared" si="1"/>
        <v>224605296</v>
      </c>
      <c r="J15" s="244">
        <f t="shared" si="2"/>
        <v>193282558</v>
      </c>
    </row>
    <row r="16" spans="1:10" ht="14.25">
      <c r="A16" s="125" t="s">
        <v>61</v>
      </c>
      <c r="B16" s="248">
        <f>'3.1. melléklet Bev. Önkorm.'!C19</f>
        <v>36859675</v>
      </c>
      <c r="C16" s="248">
        <f>'3.1. melléklet Bev. Önkorm.'!M19</f>
        <v>38680441</v>
      </c>
      <c r="D16" s="241">
        <f>'3.1. melléklet Bev. Önkorm.'!N19</f>
        <v>40276841</v>
      </c>
      <c r="E16" s="247"/>
      <c r="F16" s="248">
        <f>'3.2. melléklet bevételek Óvoda'!M19</f>
        <v>0</v>
      </c>
      <c r="G16" s="241">
        <f>'3.2. melléklet bevételek Óvoda'!N19</f>
        <v>0</v>
      </c>
      <c r="H16" s="242">
        <f t="shared" si="0"/>
        <v>36859675</v>
      </c>
      <c r="I16" s="242">
        <f t="shared" si="1"/>
        <v>38680441</v>
      </c>
      <c r="J16" s="242">
        <f t="shared" si="2"/>
        <v>40276841</v>
      </c>
    </row>
    <row r="17" spans="1:10" ht="14.25">
      <c r="A17" s="239" t="s">
        <v>62</v>
      </c>
      <c r="B17" s="245">
        <f>'3.1. melléklet Bev. Önkorm.'!L55</f>
        <v>15192000</v>
      </c>
      <c r="C17" s="245">
        <f>'3.1. melléklet Bev. Önkorm.'!M55</f>
        <v>15192000</v>
      </c>
      <c r="D17" s="241">
        <f>'3.1. melléklet Bev. Önkorm.'!N55</f>
        <v>15191814</v>
      </c>
      <c r="E17" s="245"/>
      <c r="F17" s="245"/>
      <c r="G17" s="241"/>
      <c r="H17" s="242">
        <f t="shared" si="0"/>
        <v>15192000</v>
      </c>
      <c r="I17" s="242">
        <f t="shared" si="1"/>
        <v>15192000</v>
      </c>
      <c r="J17" s="242">
        <f t="shared" si="2"/>
        <v>15191814</v>
      </c>
    </row>
    <row r="18" spans="1:10" ht="14.25">
      <c r="A18" s="125" t="s">
        <v>63</v>
      </c>
      <c r="B18" s="245">
        <f>'3.1. melléklet Bev. Önkorm.'!L33</f>
        <v>16600000</v>
      </c>
      <c r="C18" s="245">
        <f>'3.1. melléklet Bev. Önkorm.'!M33</f>
        <v>16600000</v>
      </c>
      <c r="D18" s="241">
        <f>'3.1. melléklet Bev. Önkorm.'!N33</f>
        <v>17962438</v>
      </c>
      <c r="E18" s="245"/>
      <c r="F18" s="245"/>
      <c r="G18" s="241"/>
      <c r="H18" s="242">
        <f t="shared" si="0"/>
        <v>16600000</v>
      </c>
      <c r="I18" s="242">
        <f t="shared" si="1"/>
        <v>16600000</v>
      </c>
      <c r="J18" s="242">
        <f t="shared" si="2"/>
        <v>17962438</v>
      </c>
    </row>
    <row r="19" spans="1:10" ht="14.25">
      <c r="A19" s="125" t="s">
        <v>64</v>
      </c>
      <c r="B19" s="245">
        <f>'3.1. melléklet Bev. Önkorm.'!L44</f>
        <v>11352000</v>
      </c>
      <c r="C19" s="245">
        <f>'3.1. melléklet Bev. Önkorm.'!M44</f>
        <v>11352000</v>
      </c>
      <c r="D19" s="241">
        <f>'3.1. melléklet Bev. Önkorm.'!N44</f>
        <v>11607361</v>
      </c>
      <c r="E19" s="245">
        <f>'3.2. melléklet bevételek Óvoda'!L44</f>
        <v>8520000</v>
      </c>
      <c r="F19" s="245">
        <f>'3.2. melléklet bevételek Óvoda'!M44</f>
        <v>6880000</v>
      </c>
      <c r="G19" s="241">
        <f>'3.2. melléklet bevételek Óvoda'!N44</f>
        <v>6848658</v>
      </c>
      <c r="H19" s="242">
        <f t="shared" si="0"/>
        <v>19872000</v>
      </c>
      <c r="I19" s="242">
        <f t="shared" si="1"/>
        <v>18232000</v>
      </c>
      <c r="J19" s="242">
        <f t="shared" si="2"/>
        <v>18456019</v>
      </c>
    </row>
    <row r="20" spans="1:10" ht="14.25">
      <c r="A20" s="125" t="s">
        <v>65</v>
      </c>
      <c r="B20" s="245"/>
      <c r="C20" s="245"/>
      <c r="D20" s="241">
        <f>'3.1. melléklet Bev. Önkorm.'!N61</f>
        <v>6110624</v>
      </c>
      <c r="E20" s="245"/>
      <c r="F20" s="245"/>
      <c r="G20" s="241"/>
      <c r="H20" s="242">
        <f t="shared" si="0"/>
        <v>0</v>
      </c>
      <c r="I20" s="242">
        <f t="shared" si="1"/>
        <v>0</v>
      </c>
      <c r="J20" s="242">
        <f t="shared" si="2"/>
        <v>6110624</v>
      </c>
    </row>
    <row r="21" spans="1:10" ht="14.25">
      <c r="A21" s="125" t="s">
        <v>66</v>
      </c>
      <c r="B21" s="245"/>
      <c r="C21" s="245">
        <f>'3.1. melléklet Bev. Önkorm.'!M48</f>
        <v>0</v>
      </c>
      <c r="D21" s="241">
        <f>'3.1. melléklet Bev. Önkorm.'!N48</f>
        <v>19970</v>
      </c>
      <c r="E21" s="245"/>
      <c r="F21" s="245"/>
      <c r="G21" s="241"/>
      <c r="H21" s="242">
        <f t="shared" si="0"/>
        <v>0</v>
      </c>
      <c r="I21" s="242">
        <f t="shared" si="1"/>
        <v>0</v>
      </c>
      <c r="J21" s="242">
        <f t="shared" si="2"/>
        <v>19970</v>
      </c>
    </row>
    <row r="22" spans="1:10" ht="14.25">
      <c r="A22" s="125" t="s">
        <v>67</v>
      </c>
      <c r="B22" s="245">
        <f>'3.1. melléklet Bev. Önkorm.'!L65</f>
        <v>400000</v>
      </c>
      <c r="C22" s="245">
        <f>'3.1. melléklet Bev. Önkorm.'!M65</f>
        <v>400000</v>
      </c>
      <c r="D22" s="241">
        <f>'3.1. melléklet Bev. Önkorm.'!N65</f>
        <v>164200</v>
      </c>
      <c r="E22" s="245"/>
      <c r="F22" s="245"/>
      <c r="G22" s="241"/>
      <c r="H22" s="242">
        <f t="shared" si="0"/>
        <v>400000</v>
      </c>
      <c r="I22" s="242">
        <f t="shared" si="1"/>
        <v>400000</v>
      </c>
      <c r="J22" s="242">
        <f t="shared" si="2"/>
        <v>164200</v>
      </c>
    </row>
    <row r="23" spans="1:10" ht="14.25">
      <c r="A23" s="126" t="s">
        <v>60</v>
      </c>
      <c r="B23" s="245">
        <f aca="true" t="shared" si="4" ref="B23:G23">SUM(B16:B22)</f>
        <v>80403675</v>
      </c>
      <c r="C23" s="245">
        <f t="shared" si="4"/>
        <v>82224441</v>
      </c>
      <c r="D23" s="240">
        <f t="shared" si="4"/>
        <v>91333248</v>
      </c>
      <c r="E23" s="245">
        <f t="shared" si="4"/>
        <v>8520000</v>
      </c>
      <c r="F23" s="245">
        <f t="shared" si="4"/>
        <v>6880000</v>
      </c>
      <c r="G23" s="241">
        <f t="shared" si="4"/>
        <v>6848658</v>
      </c>
      <c r="H23" s="242">
        <f t="shared" si="0"/>
        <v>88923675</v>
      </c>
      <c r="I23" s="242">
        <f t="shared" si="1"/>
        <v>89104441</v>
      </c>
      <c r="J23" s="242">
        <f t="shared" si="1"/>
        <v>98181906</v>
      </c>
    </row>
    <row r="24" spans="1:10" ht="14.25">
      <c r="A24" s="126" t="s">
        <v>68</v>
      </c>
      <c r="B24" s="245">
        <f>'3.1. melléklet Bev. Önkorm.'!L96</f>
        <v>80423950</v>
      </c>
      <c r="C24" s="245">
        <f>'3.1. melléklet Bev. Önkorm.'!M96</f>
        <v>112545165</v>
      </c>
      <c r="D24" s="241">
        <f>'3.1. melléklet Bev. Önkorm.'!N96</f>
        <v>112545165</v>
      </c>
      <c r="E24" s="245">
        <f>'3.2. melléklet bevételek Óvoda'!L96</f>
        <v>19019080</v>
      </c>
      <c r="F24" s="245">
        <f>'3.2. melléklet bevételek Óvoda'!M96</f>
        <v>22955690</v>
      </c>
      <c r="G24" s="241">
        <f>'3.2. melléklet bevételek Óvoda'!N96</f>
        <v>22955690</v>
      </c>
      <c r="H24" s="242">
        <f t="shared" si="0"/>
        <v>99443030</v>
      </c>
      <c r="I24" s="242">
        <f t="shared" si="1"/>
        <v>135500855</v>
      </c>
      <c r="J24" s="242">
        <f t="shared" si="2"/>
        <v>135500855</v>
      </c>
    </row>
    <row r="25" spans="1:10" ht="14.25">
      <c r="A25" s="127" t="s">
        <v>504</v>
      </c>
      <c r="B25" s="249">
        <f>SUM(B23:B24)</f>
        <v>160827625</v>
      </c>
      <c r="C25" s="249">
        <f>SUM(C23:C24)</f>
        <v>194769606</v>
      </c>
      <c r="D25" s="249">
        <f>SUM(D23:D24)</f>
        <v>203878413</v>
      </c>
      <c r="E25" s="249">
        <f aca="true" t="shared" si="5" ref="E25:J25">SUM(E23:E24)</f>
        <v>27539080</v>
      </c>
      <c r="F25" s="249">
        <f t="shared" si="5"/>
        <v>29835690</v>
      </c>
      <c r="G25" s="249">
        <f t="shared" si="5"/>
        <v>29804348</v>
      </c>
      <c r="H25" s="249">
        <f t="shared" si="5"/>
        <v>188366705</v>
      </c>
      <c r="I25" s="249">
        <f t="shared" si="5"/>
        <v>224605296</v>
      </c>
      <c r="J25" s="249">
        <f t="shared" si="5"/>
        <v>233682761</v>
      </c>
    </row>
    <row r="26" spans="1:8" ht="14.25">
      <c r="A26" s="122"/>
      <c r="B26" s="157"/>
      <c r="C26" s="157"/>
      <c r="D26" s="157"/>
      <c r="E26" s="157"/>
      <c r="F26" s="158"/>
      <c r="G26" s="158"/>
      <c r="H26" s="158"/>
    </row>
    <row r="27" spans="1:5" ht="14.25">
      <c r="A27" s="122"/>
      <c r="B27" s="122"/>
      <c r="C27" s="122"/>
      <c r="D27" s="122"/>
      <c r="E27" s="122"/>
    </row>
    <row r="28" spans="1:7" ht="14.25">
      <c r="A28" s="122"/>
      <c r="B28" s="122"/>
      <c r="C28" s="122"/>
      <c r="D28" s="122"/>
      <c r="E28" s="122"/>
      <c r="F28" s="122"/>
      <c r="G28" s="122"/>
    </row>
    <row r="29" spans="1:7" ht="14.25">
      <c r="A29" s="122"/>
      <c r="B29" s="122"/>
      <c r="C29" s="122"/>
      <c r="D29" s="122"/>
      <c r="E29" s="122"/>
      <c r="F29" s="122"/>
      <c r="G29" s="122"/>
    </row>
    <row r="30" spans="1:7" ht="14.25">
      <c r="A30" s="122"/>
      <c r="B30" s="122"/>
      <c r="C30" s="122"/>
      <c r="D30" s="122"/>
      <c r="E30" s="122"/>
      <c r="F30" s="122"/>
      <c r="G30" s="122"/>
    </row>
    <row r="31" spans="1:7" ht="14.25">
      <c r="A31" s="122"/>
      <c r="B31" s="122"/>
      <c r="C31" s="122"/>
      <c r="D31" s="122"/>
      <c r="E31" s="122"/>
      <c r="F31" s="122"/>
      <c r="G31" s="122"/>
    </row>
    <row r="32" spans="1:7" ht="14.25">
      <c r="A32" s="122"/>
      <c r="B32" s="122"/>
      <c r="C32" s="122"/>
      <c r="D32" s="122"/>
      <c r="E32" s="122"/>
      <c r="F32" s="122"/>
      <c r="G32" s="122"/>
    </row>
  </sheetData>
  <sheetProtection/>
  <mergeCells count="6">
    <mergeCell ref="B3:D3"/>
    <mergeCell ref="E3:G3"/>
    <mergeCell ref="H3:J3"/>
    <mergeCell ref="A1:J1"/>
    <mergeCell ref="I2:J2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FF947"/>
    <pageSetUpPr fitToPage="1"/>
  </sheetPr>
  <dimension ref="A1:J15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  <col min="5" max="6" width="17.28125" style="0" customWidth="1"/>
    <col min="7" max="7" width="17.57421875" style="0" customWidth="1"/>
    <col min="8" max="8" width="17.7109375" style="0" customWidth="1"/>
    <col min="9" max="9" width="17.140625" style="0" customWidth="1"/>
    <col min="10" max="10" width="17.7109375" style="0" customWidth="1"/>
  </cols>
  <sheetData>
    <row r="1" spans="1:10" ht="24" customHeight="1">
      <c r="A1" s="344" t="s">
        <v>926</v>
      </c>
      <c r="B1" s="344"/>
      <c r="C1" s="344"/>
      <c r="D1" s="344"/>
      <c r="E1" s="344"/>
      <c r="F1" s="344"/>
      <c r="G1" s="344"/>
      <c r="H1" s="344"/>
      <c r="I1" s="344"/>
      <c r="J1" s="344"/>
    </row>
    <row r="2" ht="23.25" customHeight="1">
      <c r="A2" s="39"/>
    </row>
    <row r="3" spans="9:10" ht="14.25">
      <c r="I3" s="345" t="s">
        <v>704</v>
      </c>
      <c r="J3" s="345"/>
    </row>
    <row r="4" spans="1:10" ht="14.25">
      <c r="A4" s="350" t="s">
        <v>69</v>
      </c>
      <c r="B4" s="352" t="s">
        <v>70</v>
      </c>
      <c r="C4" s="375" t="s">
        <v>660</v>
      </c>
      <c r="D4" s="376"/>
      <c r="E4" s="354" t="s">
        <v>661</v>
      </c>
      <c r="F4" s="356"/>
      <c r="G4" s="354" t="s">
        <v>661</v>
      </c>
      <c r="H4" s="356"/>
      <c r="I4" s="354" t="s">
        <v>662</v>
      </c>
      <c r="J4" s="377"/>
    </row>
    <row r="5" spans="1:10" ht="14.25">
      <c r="A5" s="374"/>
      <c r="B5" s="374"/>
      <c r="C5" s="3" t="s">
        <v>678</v>
      </c>
      <c r="D5" s="3" t="s">
        <v>17</v>
      </c>
      <c r="E5" s="3" t="s">
        <v>678</v>
      </c>
      <c r="F5" s="3" t="s">
        <v>17</v>
      </c>
      <c r="G5" s="3" t="s">
        <v>678</v>
      </c>
      <c r="H5" s="3" t="s">
        <v>17</v>
      </c>
      <c r="I5" s="3" t="s">
        <v>678</v>
      </c>
      <c r="J5" s="3" t="s">
        <v>17</v>
      </c>
    </row>
    <row r="6" spans="1:10" ht="14.25">
      <c r="A6" s="26" t="s">
        <v>687</v>
      </c>
      <c r="B6" s="26"/>
      <c r="C6" s="141">
        <v>1000000</v>
      </c>
      <c r="D6" s="141">
        <v>7860101</v>
      </c>
      <c r="E6" s="141"/>
      <c r="F6" s="141"/>
      <c r="G6" s="141"/>
      <c r="H6" s="141"/>
      <c r="I6" s="141">
        <v>1000000</v>
      </c>
      <c r="J6" s="141">
        <v>7860101</v>
      </c>
    </row>
    <row r="7" spans="1:10" ht="14.25">
      <c r="A7" s="26"/>
      <c r="B7" s="26"/>
      <c r="C7" s="141"/>
      <c r="D7" s="141"/>
      <c r="E7" s="141"/>
      <c r="F7" s="141"/>
      <c r="G7" s="141"/>
      <c r="H7" s="141"/>
      <c r="I7" s="141"/>
      <c r="J7" s="141"/>
    </row>
    <row r="8" spans="1:10" ht="14.25">
      <c r="A8" s="26"/>
      <c r="B8" s="26"/>
      <c r="C8" s="141"/>
      <c r="D8" s="141"/>
      <c r="E8" s="141"/>
      <c r="F8" s="141"/>
      <c r="G8" s="141"/>
      <c r="H8" s="141"/>
      <c r="I8" s="141"/>
      <c r="J8" s="141"/>
    </row>
    <row r="9" spans="1:10" ht="14.25">
      <c r="A9" s="26"/>
      <c r="B9" s="26"/>
      <c r="C9" s="141"/>
      <c r="D9" s="141"/>
      <c r="E9" s="141"/>
      <c r="F9" s="141"/>
      <c r="G9" s="141"/>
      <c r="H9" s="141"/>
      <c r="I9" s="141"/>
      <c r="J9" s="141"/>
    </row>
    <row r="10" spans="1:10" ht="14.25">
      <c r="A10" s="75" t="s">
        <v>633</v>
      </c>
      <c r="B10" s="76" t="s">
        <v>170</v>
      </c>
      <c r="C10" s="253">
        <f>SUM(C6:C9)</f>
        <v>1000000</v>
      </c>
      <c r="D10" s="253">
        <f aca="true" t="shared" si="0" ref="D10:J10">SUM(D6:D9)</f>
        <v>7860101</v>
      </c>
      <c r="E10" s="253">
        <f t="shared" si="0"/>
        <v>0</v>
      </c>
      <c r="F10" s="253">
        <f t="shared" si="0"/>
        <v>0</v>
      </c>
      <c r="G10" s="253">
        <f t="shared" si="0"/>
        <v>0</v>
      </c>
      <c r="H10" s="253">
        <f t="shared" si="0"/>
        <v>0</v>
      </c>
      <c r="I10" s="253">
        <f t="shared" si="0"/>
        <v>1000000</v>
      </c>
      <c r="J10" s="253">
        <f t="shared" si="0"/>
        <v>7860101</v>
      </c>
    </row>
    <row r="11" spans="1:10" ht="14.25">
      <c r="A11" s="14" t="s">
        <v>853</v>
      </c>
      <c r="B11" s="8"/>
      <c r="C11" s="141"/>
      <c r="D11" s="141"/>
      <c r="E11" s="141"/>
      <c r="F11" s="141"/>
      <c r="G11" s="141"/>
      <c r="H11" s="141"/>
      <c r="I11" s="141"/>
      <c r="J11" s="141"/>
    </row>
    <row r="12" spans="1:10" ht="14.25">
      <c r="A12" s="14"/>
      <c r="B12" s="8"/>
      <c r="C12" s="26"/>
      <c r="D12" s="141"/>
      <c r="E12" s="141"/>
      <c r="F12" s="141"/>
      <c r="G12" s="141"/>
      <c r="H12" s="141"/>
      <c r="I12" s="141"/>
      <c r="J12" s="141"/>
    </row>
    <row r="13" spans="1:10" ht="14.25">
      <c r="A13" s="14"/>
      <c r="B13" s="8"/>
      <c r="C13" s="26"/>
      <c r="D13" s="141"/>
      <c r="E13" s="141"/>
      <c r="F13" s="141"/>
      <c r="G13" s="141"/>
      <c r="H13" s="141"/>
      <c r="I13" s="141"/>
      <c r="J13" s="141"/>
    </row>
    <row r="14" spans="1:10" ht="14.25">
      <c r="A14" s="14"/>
      <c r="B14" s="8"/>
      <c r="C14" s="26"/>
      <c r="D14" s="141"/>
      <c r="E14" s="141"/>
      <c r="F14" s="141"/>
      <c r="G14" s="141"/>
      <c r="H14" s="141"/>
      <c r="I14" s="141"/>
      <c r="J14" s="141"/>
    </row>
    <row r="15" spans="1:10" ht="14.25">
      <c r="A15" s="75" t="s">
        <v>632</v>
      </c>
      <c r="B15" s="76" t="s">
        <v>170</v>
      </c>
      <c r="C15" s="77"/>
      <c r="D15" s="253"/>
      <c r="E15" s="253"/>
      <c r="F15" s="253"/>
      <c r="G15" s="253"/>
      <c r="H15" s="253"/>
      <c r="I15" s="253"/>
      <c r="J15" s="253"/>
    </row>
  </sheetData>
  <sheetProtection/>
  <mergeCells count="8">
    <mergeCell ref="A1:J1"/>
    <mergeCell ref="A4:A5"/>
    <mergeCell ref="B4:B5"/>
    <mergeCell ref="C4:D4"/>
    <mergeCell ref="E4:F4"/>
    <mergeCell ref="G4:H4"/>
    <mergeCell ref="I4:J4"/>
    <mergeCell ref="I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8"/>
  <sheetViews>
    <sheetView zoomScalePageLayoutView="0" workbookViewId="0" topLeftCell="A19">
      <selection activeCell="A1" sqref="A1:J1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30" customHeight="1">
      <c r="A1" s="344" t="s">
        <v>928</v>
      </c>
      <c r="B1" s="344"/>
      <c r="C1" s="344"/>
      <c r="D1" s="344"/>
      <c r="E1" s="344"/>
      <c r="F1" s="344"/>
      <c r="G1" s="344"/>
      <c r="H1" s="344"/>
      <c r="I1" s="344"/>
      <c r="J1" s="344"/>
      <c r="K1" s="160"/>
      <c r="L1" s="160"/>
      <c r="M1" s="160"/>
    </row>
    <row r="2" spans="1:13" ht="27" customHeight="1">
      <c r="A2" s="346" t="s">
        <v>728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3" ht="16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4.25">
      <c r="A4" s="4" t="s">
        <v>660</v>
      </c>
      <c r="L4" s="345" t="s">
        <v>703</v>
      </c>
      <c r="M4" s="345"/>
    </row>
    <row r="5" spans="1:13" ht="61.5" customHeight="1">
      <c r="A5" s="2" t="s">
        <v>69</v>
      </c>
      <c r="B5" s="3" t="s">
        <v>70</v>
      </c>
      <c r="C5" s="51" t="s">
        <v>635</v>
      </c>
      <c r="D5" s="51" t="s">
        <v>20</v>
      </c>
      <c r="E5" s="51" t="s">
        <v>21</v>
      </c>
      <c r="F5" s="51" t="s">
        <v>22</v>
      </c>
      <c r="G5" s="51" t="s">
        <v>23</v>
      </c>
      <c r="H5" s="51" t="s">
        <v>638</v>
      </c>
      <c r="I5" s="51" t="s">
        <v>638</v>
      </c>
      <c r="J5" s="51" t="s">
        <v>645</v>
      </c>
      <c r="K5" s="51" t="s">
        <v>636</v>
      </c>
      <c r="L5" s="51" t="s">
        <v>637</v>
      </c>
      <c r="M5" s="51" t="s">
        <v>639</v>
      </c>
    </row>
    <row r="6" spans="1:13" ht="24">
      <c r="A6" s="37"/>
      <c r="B6" s="37"/>
      <c r="C6" s="37"/>
      <c r="D6" s="37"/>
      <c r="E6" s="37"/>
      <c r="F6" s="37"/>
      <c r="G6" s="37"/>
      <c r="H6" s="53" t="s">
        <v>646</v>
      </c>
      <c r="I6" s="85" t="s">
        <v>24</v>
      </c>
      <c r="J6" s="52"/>
      <c r="K6" s="37"/>
      <c r="L6" s="37"/>
      <c r="M6" s="37"/>
    </row>
    <row r="7" spans="1:13" ht="14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4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4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4.25">
      <c r="A10" s="12" t="s">
        <v>172</v>
      </c>
      <c r="B10" s="6" t="s">
        <v>173</v>
      </c>
      <c r="C10" s="6"/>
      <c r="D10" s="6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4.25">
      <c r="A11" s="12"/>
      <c r="B11" s="6"/>
      <c r="C11" s="6"/>
      <c r="D11" s="6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4.25">
      <c r="A12" s="12"/>
      <c r="B12" s="6"/>
      <c r="C12" s="6"/>
      <c r="D12" s="6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4.25">
      <c r="A13" s="12"/>
      <c r="B13" s="6"/>
      <c r="C13" s="6"/>
      <c r="D13" s="6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4.25">
      <c r="A14" s="12"/>
      <c r="B14" s="6"/>
      <c r="C14" s="6"/>
      <c r="D14" s="6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4.25">
      <c r="A15" s="12" t="s">
        <v>415</v>
      </c>
      <c r="B15" s="6" t="s">
        <v>174</v>
      </c>
      <c r="C15" s="6"/>
      <c r="D15" s="6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4.25">
      <c r="A16" s="12"/>
      <c r="B16" s="6"/>
      <c r="C16" s="6"/>
      <c r="D16" s="6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4.25">
      <c r="A17" s="12"/>
      <c r="B17" s="6"/>
      <c r="C17" s="6"/>
      <c r="D17" s="6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4.25">
      <c r="A18" s="12"/>
      <c r="B18" s="6"/>
      <c r="C18" s="6"/>
      <c r="D18" s="6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4.25">
      <c r="A19" s="12"/>
      <c r="B19" s="6"/>
      <c r="C19" s="6"/>
      <c r="D19" s="6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4.25">
      <c r="A20" s="5" t="s">
        <v>175</v>
      </c>
      <c r="B20" s="6" t="s">
        <v>176</v>
      </c>
      <c r="C20" s="6"/>
      <c r="D20" s="6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4.25">
      <c r="A21" s="5"/>
      <c r="B21" s="6"/>
      <c r="C21" s="6"/>
      <c r="D21" s="6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4.25">
      <c r="A22" s="5"/>
      <c r="B22" s="6"/>
      <c r="C22" s="6"/>
      <c r="D22" s="6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4.25">
      <c r="A23" s="12" t="s">
        <v>177</v>
      </c>
      <c r="B23" s="6" t="s">
        <v>178</v>
      </c>
      <c r="C23" s="6"/>
      <c r="D23" s="6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4.25">
      <c r="A24" s="12"/>
      <c r="B24" s="6"/>
      <c r="C24" s="6"/>
      <c r="D24" s="6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4.25">
      <c r="A25" s="12"/>
      <c r="B25" s="6"/>
      <c r="C25" s="6"/>
      <c r="D25" s="6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4.25">
      <c r="A26" s="12" t="s">
        <v>179</v>
      </c>
      <c r="B26" s="6" t="s">
        <v>180</v>
      </c>
      <c r="C26" s="6"/>
      <c r="D26" s="6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4.25">
      <c r="A27" s="12"/>
      <c r="B27" s="6"/>
      <c r="C27" s="6"/>
      <c r="D27" s="6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4.25">
      <c r="A28" s="12"/>
      <c r="B28" s="6"/>
      <c r="C28" s="6"/>
      <c r="D28" s="6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4.25">
      <c r="A29" s="5" t="s">
        <v>181</v>
      </c>
      <c r="B29" s="6" t="s">
        <v>182</v>
      </c>
      <c r="C29" s="6"/>
      <c r="D29" s="6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4.25">
      <c r="A30" s="5" t="s">
        <v>183</v>
      </c>
      <c r="B30" s="6" t="s">
        <v>184</v>
      </c>
      <c r="C30" s="6"/>
      <c r="D30" s="6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">
      <c r="A31" s="83" t="s">
        <v>416</v>
      </c>
      <c r="B31" s="76" t="s">
        <v>185</v>
      </c>
      <c r="C31" s="76"/>
      <c r="D31" s="76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15">
      <c r="A32" s="20"/>
      <c r="B32" s="8"/>
      <c r="C32" s="8"/>
      <c r="D32" s="8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5">
      <c r="A33" s="20"/>
      <c r="B33" s="8"/>
      <c r="C33" s="8"/>
      <c r="D33" s="8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5">
      <c r="A34" s="20"/>
      <c r="B34" s="8"/>
      <c r="C34" s="8"/>
      <c r="D34" s="8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5">
      <c r="A35" s="20"/>
      <c r="B35" s="8"/>
      <c r="C35" s="8"/>
      <c r="D35" s="8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4.25">
      <c r="A36" s="12" t="s">
        <v>186</v>
      </c>
      <c r="B36" s="6" t="s">
        <v>187</v>
      </c>
      <c r="C36" s="6"/>
      <c r="D36" s="6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4.25">
      <c r="A37" s="12"/>
      <c r="B37" s="6"/>
      <c r="C37" s="6"/>
      <c r="D37" s="6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4.25">
      <c r="A38" s="12"/>
      <c r="B38" s="6"/>
      <c r="C38" s="6"/>
      <c r="D38" s="6"/>
      <c r="E38" s="37"/>
      <c r="F38" s="37"/>
      <c r="G38" s="37"/>
      <c r="H38" s="37"/>
      <c r="I38" s="37"/>
      <c r="J38" s="37"/>
      <c r="K38" s="37"/>
      <c r="L38" s="37"/>
      <c r="M38" s="37"/>
    </row>
    <row r="39" spans="1:13" ht="14.25">
      <c r="A39" s="12"/>
      <c r="B39" s="6"/>
      <c r="C39" s="6"/>
      <c r="D39" s="6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4.25">
      <c r="A40" s="12"/>
      <c r="B40" s="6"/>
      <c r="C40" s="6"/>
      <c r="D40" s="6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4.25">
      <c r="A41" s="12" t="s">
        <v>188</v>
      </c>
      <c r="B41" s="6" t="s">
        <v>189</v>
      </c>
      <c r="C41" s="6"/>
      <c r="D41" s="6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4.25">
      <c r="A42" s="12"/>
      <c r="B42" s="6"/>
      <c r="C42" s="6"/>
      <c r="D42" s="6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4.25">
      <c r="A43" s="12"/>
      <c r="B43" s="6"/>
      <c r="C43" s="6"/>
      <c r="D43" s="6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4.25">
      <c r="A44" s="12"/>
      <c r="B44" s="6"/>
      <c r="C44" s="6"/>
      <c r="D44" s="6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4.25">
      <c r="A45" s="12"/>
      <c r="B45" s="6"/>
      <c r="C45" s="6"/>
      <c r="D45" s="6"/>
      <c r="E45" s="37"/>
      <c r="F45" s="37"/>
      <c r="G45" s="37"/>
      <c r="H45" s="37"/>
      <c r="I45" s="37"/>
      <c r="J45" s="37"/>
      <c r="K45" s="37"/>
      <c r="L45" s="37"/>
      <c r="M45" s="37"/>
    </row>
    <row r="46" spans="1:13" ht="14.25">
      <c r="A46" s="12" t="s">
        <v>190</v>
      </c>
      <c r="B46" s="6" t="s">
        <v>191</v>
      </c>
      <c r="C46" s="6"/>
      <c r="D46" s="6"/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14.25">
      <c r="A47" s="12" t="s">
        <v>192</v>
      </c>
      <c r="B47" s="6" t="s">
        <v>193</v>
      </c>
      <c r="C47" s="6"/>
      <c r="D47" s="6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15">
      <c r="A48" s="83" t="s">
        <v>417</v>
      </c>
      <c r="B48" s="76" t="s">
        <v>194</v>
      </c>
      <c r="C48" s="76"/>
      <c r="D48" s="76"/>
      <c r="E48" s="84"/>
      <c r="F48" s="84"/>
      <c r="G48" s="84"/>
      <c r="H48" s="84"/>
      <c r="I48" s="84"/>
      <c r="J48" s="84"/>
      <c r="K48" s="84"/>
      <c r="L48" s="84"/>
      <c r="M48" s="84"/>
    </row>
  </sheetData>
  <sheetProtection/>
  <mergeCells count="3">
    <mergeCell ref="A2:M2"/>
    <mergeCell ref="A1:J1"/>
    <mergeCell ref="L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73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10" ht="25.5" customHeight="1">
      <c r="A1" s="344" t="s">
        <v>926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8" ht="82.5" customHeight="1">
      <c r="A2" s="346" t="s">
        <v>847</v>
      </c>
      <c r="B2" s="361"/>
      <c r="C2" s="361"/>
      <c r="D2" s="361"/>
      <c r="E2" s="361"/>
      <c r="F2" s="361"/>
      <c r="G2" s="361"/>
      <c r="H2" s="361"/>
    </row>
    <row r="3" spans="1:8" ht="20.25" customHeight="1">
      <c r="A3" s="56"/>
      <c r="B3" s="57"/>
      <c r="C3" s="57"/>
      <c r="D3" s="57"/>
      <c r="E3" s="57"/>
      <c r="F3" s="57"/>
      <c r="G3" s="57"/>
      <c r="H3" s="57"/>
    </row>
    <row r="4" spans="1:9" ht="14.25">
      <c r="A4" s="4" t="s">
        <v>660</v>
      </c>
      <c r="H4" s="345" t="s">
        <v>702</v>
      </c>
      <c r="I4" s="345"/>
    </row>
    <row r="5" spans="1:9" ht="86.25" customHeight="1">
      <c r="A5" s="2" t="s">
        <v>69</v>
      </c>
      <c r="B5" s="3" t="s">
        <v>70</v>
      </c>
      <c r="C5" s="51" t="s">
        <v>636</v>
      </c>
      <c r="D5" s="51" t="s">
        <v>637</v>
      </c>
      <c r="E5" s="51" t="s">
        <v>640</v>
      </c>
      <c r="F5" s="195" t="s">
        <v>641</v>
      </c>
      <c r="G5" s="195" t="s">
        <v>642</v>
      </c>
      <c r="H5" s="195" t="s">
        <v>16</v>
      </c>
      <c r="I5" s="195" t="s">
        <v>719</v>
      </c>
    </row>
    <row r="6" spans="1:9" ht="14.25">
      <c r="A6" s="18" t="s">
        <v>497</v>
      </c>
      <c r="B6" s="5" t="s">
        <v>335</v>
      </c>
      <c r="C6" s="37"/>
      <c r="D6" s="37"/>
      <c r="E6" s="52"/>
      <c r="F6" s="37"/>
      <c r="G6" s="37"/>
      <c r="H6" s="37"/>
      <c r="I6" s="37"/>
    </row>
    <row r="7" spans="1:9" ht="14.25">
      <c r="A7" s="44" t="s">
        <v>208</v>
      </c>
      <c r="B7" s="44" t="s">
        <v>335</v>
      </c>
      <c r="C7" s="37"/>
      <c r="D7" s="37"/>
      <c r="E7" s="37"/>
      <c r="F7" s="37"/>
      <c r="G7" s="37"/>
      <c r="H7" s="37"/>
      <c r="I7" s="37"/>
    </row>
    <row r="8" spans="1:9" ht="26.25">
      <c r="A8" s="11" t="s">
        <v>336</v>
      </c>
      <c r="B8" s="5" t="s">
        <v>337</v>
      </c>
      <c r="C8" s="37"/>
      <c r="D8" s="37"/>
      <c r="E8" s="37"/>
      <c r="F8" s="37"/>
      <c r="G8" s="37"/>
      <c r="H8" s="37"/>
      <c r="I8" s="37"/>
    </row>
    <row r="9" spans="1:9" ht="14.25">
      <c r="A9" s="18" t="s">
        <v>546</v>
      </c>
      <c r="B9" s="5" t="s">
        <v>338</v>
      </c>
      <c r="C9" s="37"/>
      <c r="D9" s="37"/>
      <c r="E9" s="37"/>
      <c r="F9" s="37"/>
      <c r="G9" s="37"/>
      <c r="H9" s="37"/>
      <c r="I9" s="37"/>
    </row>
    <row r="10" spans="1:9" ht="14.25">
      <c r="A10" s="44" t="s">
        <v>208</v>
      </c>
      <c r="B10" s="44" t="s">
        <v>338</v>
      </c>
      <c r="C10" s="37"/>
      <c r="D10" s="37"/>
      <c r="E10" s="37"/>
      <c r="F10" s="37"/>
      <c r="G10" s="37"/>
      <c r="H10" s="37"/>
      <c r="I10" s="37"/>
    </row>
    <row r="11" spans="1:9" ht="14.25">
      <c r="A11" s="10" t="s">
        <v>517</v>
      </c>
      <c r="B11" s="7" t="s">
        <v>339</v>
      </c>
      <c r="C11" s="37"/>
      <c r="D11" s="37"/>
      <c r="E11" s="37"/>
      <c r="F11" s="37"/>
      <c r="G11" s="37"/>
      <c r="H11" s="37"/>
      <c r="I11" s="37"/>
    </row>
    <row r="12" spans="1:9" ht="14.25">
      <c r="A12" s="11" t="s">
        <v>547</v>
      </c>
      <c r="B12" s="5" t="s">
        <v>340</v>
      </c>
      <c r="C12" s="37"/>
      <c r="D12" s="37"/>
      <c r="E12" s="37"/>
      <c r="F12" s="37"/>
      <c r="G12" s="37"/>
      <c r="H12" s="37"/>
      <c r="I12" s="37"/>
    </row>
    <row r="13" spans="1:9" ht="14.25">
      <c r="A13" s="44" t="s">
        <v>216</v>
      </c>
      <c r="B13" s="44" t="s">
        <v>340</v>
      </c>
      <c r="C13" s="37"/>
      <c r="D13" s="37"/>
      <c r="E13" s="37"/>
      <c r="F13" s="37"/>
      <c r="G13" s="37"/>
      <c r="H13" s="37"/>
      <c r="I13" s="37"/>
    </row>
    <row r="14" spans="1:9" ht="14.25">
      <c r="A14" s="18" t="s">
        <v>341</v>
      </c>
      <c r="B14" s="5" t="s">
        <v>342</v>
      </c>
      <c r="C14" s="37"/>
      <c r="D14" s="37"/>
      <c r="E14" s="37"/>
      <c r="F14" s="37"/>
      <c r="G14" s="37"/>
      <c r="H14" s="37"/>
      <c r="I14" s="37"/>
    </row>
    <row r="15" spans="1:9" ht="14.25">
      <c r="A15" s="12" t="s">
        <v>548</v>
      </c>
      <c r="B15" s="5" t="s">
        <v>343</v>
      </c>
      <c r="C15" s="26"/>
      <c r="D15" s="26"/>
      <c r="E15" s="26"/>
      <c r="F15" s="26"/>
      <c r="G15" s="26"/>
      <c r="H15" s="26"/>
      <c r="I15" s="26"/>
    </row>
    <row r="16" spans="1:9" ht="14.25">
      <c r="A16" s="44" t="s">
        <v>217</v>
      </c>
      <c r="B16" s="44" t="s">
        <v>343</v>
      </c>
      <c r="C16" s="26"/>
      <c r="D16" s="26"/>
      <c r="E16" s="26"/>
      <c r="F16" s="26"/>
      <c r="G16" s="26"/>
      <c r="H16" s="26"/>
      <c r="I16" s="26"/>
    </row>
    <row r="17" spans="1:9" ht="14.25">
      <c r="A17" s="18" t="s">
        <v>344</v>
      </c>
      <c r="B17" s="5" t="s">
        <v>345</v>
      </c>
      <c r="C17" s="26"/>
      <c r="D17" s="26"/>
      <c r="E17" s="26"/>
      <c r="F17" s="26"/>
      <c r="G17" s="26"/>
      <c r="H17" s="26"/>
      <c r="I17" s="26"/>
    </row>
    <row r="18" spans="1:9" ht="14.25">
      <c r="A18" s="19" t="s">
        <v>518</v>
      </c>
      <c r="B18" s="7" t="s">
        <v>346</v>
      </c>
      <c r="C18" s="26"/>
      <c r="D18" s="26"/>
      <c r="E18" s="26"/>
      <c r="F18" s="26"/>
      <c r="G18" s="26"/>
      <c r="H18" s="26"/>
      <c r="I18" s="26"/>
    </row>
    <row r="19" spans="1:9" ht="14.25">
      <c r="A19" s="11" t="s">
        <v>361</v>
      </c>
      <c r="B19" s="5" t="s">
        <v>362</v>
      </c>
      <c r="C19" s="26"/>
      <c r="D19" s="26"/>
      <c r="E19" s="26"/>
      <c r="F19" s="26"/>
      <c r="G19" s="26"/>
      <c r="H19" s="26"/>
      <c r="I19" s="26"/>
    </row>
    <row r="20" spans="1:9" ht="14.25">
      <c r="A20" s="12" t="s">
        <v>363</v>
      </c>
      <c r="B20" s="5" t="s">
        <v>364</v>
      </c>
      <c r="C20" s="26"/>
      <c r="D20" s="26"/>
      <c r="E20" s="26"/>
      <c r="F20" s="26"/>
      <c r="G20" s="26"/>
      <c r="H20" s="26"/>
      <c r="I20" s="26"/>
    </row>
    <row r="21" spans="1:9" ht="14.25">
      <c r="A21" s="18" t="s">
        <v>365</v>
      </c>
      <c r="B21" s="5" t="s">
        <v>366</v>
      </c>
      <c r="C21" s="26"/>
      <c r="D21" s="26"/>
      <c r="E21" s="26"/>
      <c r="F21" s="26"/>
      <c r="G21" s="26"/>
      <c r="H21" s="26"/>
      <c r="I21" s="26"/>
    </row>
    <row r="22" spans="1:9" ht="14.25">
      <c r="A22" s="18" t="s">
        <v>502</v>
      </c>
      <c r="B22" s="5" t="s">
        <v>367</v>
      </c>
      <c r="C22" s="26"/>
      <c r="D22" s="26"/>
      <c r="E22" s="26"/>
      <c r="F22" s="26"/>
      <c r="G22" s="26"/>
      <c r="H22" s="26"/>
      <c r="I22" s="26"/>
    </row>
    <row r="23" spans="1:9" ht="14.25">
      <c r="A23" s="44" t="s">
        <v>242</v>
      </c>
      <c r="B23" s="44" t="s">
        <v>367</v>
      </c>
      <c r="C23" s="26"/>
      <c r="D23" s="26"/>
      <c r="E23" s="26"/>
      <c r="F23" s="26"/>
      <c r="G23" s="26"/>
      <c r="H23" s="26"/>
      <c r="I23" s="26"/>
    </row>
    <row r="24" spans="1:9" ht="14.25">
      <c r="A24" s="44" t="s">
        <v>243</v>
      </c>
      <c r="B24" s="44" t="s">
        <v>367</v>
      </c>
      <c r="C24" s="26"/>
      <c r="D24" s="26"/>
      <c r="E24" s="26"/>
      <c r="F24" s="26"/>
      <c r="G24" s="26"/>
      <c r="H24" s="26"/>
      <c r="I24" s="26"/>
    </row>
    <row r="25" spans="1:9" ht="14.25">
      <c r="A25" s="45" t="s">
        <v>244</v>
      </c>
      <c r="B25" s="45" t="s">
        <v>367</v>
      </c>
      <c r="C25" s="26"/>
      <c r="D25" s="26"/>
      <c r="E25" s="26"/>
      <c r="F25" s="26"/>
      <c r="G25" s="26"/>
      <c r="H25" s="26"/>
      <c r="I25" s="26"/>
    </row>
    <row r="26" spans="1:9" ht="14.25">
      <c r="A26" s="46" t="s">
        <v>521</v>
      </c>
      <c r="B26" s="36" t="s">
        <v>368</v>
      </c>
      <c r="C26" s="26"/>
      <c r="D26" s="26"/>
      <c r="E26" s="26"/>
      <c r="F26" s="26"/>
      <c r="G26" s="26"/>
      <c r="H26" s="26"/>
      <c r="I26" s="26"/>
    </row>
    <row r="27" spans="1:2" ht="14.25">
      <c r="A27" s="69"/>
      <c r="B27" s="70"/>
    </row>
    <row r="28" spans="1:5" ht="24.75" customHeight="1">
      <c r="A28" s="2" t="s">
        <v>69</v>
      </c>
      <c r="B28" s="3" t="s">
        <v>70</v>
      </c>
      <c r="C28" s="26"/>
      <c r="D28" s="26"/>
      <c r="E28" s="26"/>
    </row>
    <row r="29" spans="1:5" ht="30.75">
      <c r="A29" s="71" t="s">
        <v>15</v>
      </c>
      <c r="B29" s="36"/>
      <c r="C29" s="26"/>
      <c r="D29" s="26"/>
      <c r="E29" s="26"/>
    </row>
    <row r="30" spans="1:5" ht="15">
      <c r="A30" s="72" t="s">
        <v>9</v>
      </c>
      <c r="B30" s="36"/>
      <c r="C30" s="26"/>
      <c r="D30" s="26"/>
      <c r="E30" s="26"/>
    </row>
    <row r="31" spans="1:5" ht="30.75">
      <c r="A31" s="72" t="s">
        <v>10</v>
      </c>
      <c r="B31" s="36"/>
      <c r="C31" s="26"/>
      <c r="D31" s="26"/>
      <c r="E31" s="26"/>
    </row>
    <row r="32" spans="1:5" ht="15">
      <c r="A32" s="72" t="s">
        <v>11</v>
      </c>
      <c r="B32" s="36"/>
      <c r="C32" s="26"/>
      <c r="D32" s="26"/>
      <c r="E32" s="26"/>
    </row>
    <row r="33" spans="1:5" ht="30.75">
      <c r="A33" s="72" t="s">
        <v>12</v>
      </c>
      <c r="B33" s="36"/>
      <c r="C33" s="26"/>
      <c r="D33" s="26"/>
      <c r="E33" s="26"/>
    </row>
    <row r="34" spans="1:5" ht="15">
      <c r="A34" s="72" t="s">
        <v>13</v>
      </c>
      <c r="B34" s="36"/>
      <c r="C34" s="26"/>
      <c r="D34" s="26"/>
      <c r="E34" s="26"/>
    </row>
    <row r="35" spans="1:5" ht="15">
      <c r="A35" s="72" t="s">
        <v>14</v>
      </c>
      <c r="B35" s="36"/>
      <c r="C35" s="26"/>
      <c r="D35" s="26"/>
      <c r="E35" s="26"/>
    </row>
    <row r="36" spans="1:5" ht="14.25">
      <c r="A36" s="46" t="s">
        <v>677</v>
      </c>
      <c r="B36" s="36"/>
      <c r="C36" s="26"/>
      <c r="D36" s="26"/>
      <c r="E36" s="26"/>
    </row>
    <row r="37" spans="1:2" ht="14.25">
      <c r="A37" s="69"/>
      <c r="B37" s="70"/>
    </row>
    <row r="38" spans="1:2" ht="14.25">
      <c r="A38" s="69"/>
      <c r="B38" s="70"/>
    </row>
    <row r="39" spans="1:2" ht="14.25">
      <c r="A39" s="69"/>
      <c r="B39" s="70"/>
    </row>
    <row r="40" spans="1:2" ht="14.25">
      <c r="A40" s="69"/>
      <c r="B40" s="70"/>
    </row>
    <row r="41" spans="1:2" ht="14.25">
      <c r="A41" s="69"/>
      <c r="B41" s="70"/>
    </row>
    <row r="42" spans="1:2" ht="14.25">
      <c r="A42" s="69"/>
      <c r="B42" s="70"/>
    </row>
    <row r="43" spans="1:2" ht="14.25">
      <c r="A43" s="69"/>
      <c r="B43" s="70"/>
    </row>
    <row r="44" spans="1:2" ht="14.25">
      <c r="A44" s="69"/>
      <c r="B44" s="70"/>
    </row>
    <row r="45" spans="1:2" ht="14.25">
      <c r="A45" s="69"/>
      <c r="B45" s="70"/>
    </row>
    <row r="47" spans="1:7" ht="14.25">
      <c r="A47" s="4"/>
      <c r="B47" s="4"/>
      <c r="C47" s="4"/>
      <c r="D47" s="4"/>
      <c r="E47" s="4"/>
      <c r="F47" s="4"/>
      <c r="G47" s="4"/>
    </row>
    <row r="48" spans="1:7" ht="14.25">
      <c r="A48" s="54" t="s">
        <v>643</v>
      </c>
      <c r="B48" s="4"/>
      <c r="C48" s="4"/>
      <c r="D48" s="4"/>
      <c r="E48" s="4"/>
      <c r="F48" s="4"/>
      <c r="G48" s="4"/>
    </row>
    <row r="49" spans="1:7" ht="15">
      <c r="A49" s="55" t="s">
        <v>647</v>
      </c>
      <c r="B49" s="4"/>
      <c r="C49" s="4"/>
      <c r="D49" s="4"/>
      <c r="E49" s="4"/>
      <c r="F49" s="4"/>
      <c r="G49" s="4"/>
    </row>
    <row r="50" spans="1:7" ht="15">
      <c r="A50" s="55" t="s">
        <v>648</v>
      </c>
      <c r="B50" s="4"/>
      <c r="C50" s="4"/>
      <c r="D50" s="4"/>
      <c r="E50" s="4"/>
      <c r="F50" s="4"/>
      <c r="G50" s="4"/>
    </row>
    <row r="51" spans="1:7" ht="15">
      <c r="A51" s="55" t="s">
        <v>649</v>
      </c>
      <c r="B51" s="4"/>
      <c r="C51" s="4"/>
      <c r="D51" s="4"/>
      <c r="E51" s="4"/>
      <c r="F51" s="4"/>
      <c r="G51" s="4"/>
    </row>
    <row r="52" spans="1:7" ht="15">
      <c r="A52" s="55" t="s">
        <v>650</v>
      </c>
      <c r="B52" s="4"/>
      <c r="C52" s="4"/>
      <c r="D52" s="4"/>
      <c r="E52" s="4"/>
      <c r="F52" s="4"/>
      <c r="G52" s="4"/>
    </row>
    <row r="53" spans="1:7" ht="15">
      <c r="A53" s="55" t="s">
        <v>651</v>
      </c>
      <c r="B53" s="4"/>
      <c r="C53" s="4"/>
      <c r="D53" s="4"/>
      <c r="E53" s="4"/>
      <c r="F53" s="4"/>
      <c r="G53" s="4"/>
    </row>
    <row r="54" spans="1:7" ht="14.25">
      <c r="A54" s="54" t="s">
        <v>644</v>
      </c>
      <c r="B54" s="4"/>
      <c r="C54" s="4"/>
      <c r="D54" s="4"/>
      <c r="E54" s="4"/>
      <c r="F54" s="4"/>
      <c r="G54" s="4"/>
    </row>
    <row r="55" spans="1:7" ht="14.25">
      <c r="A55" s="4"/>
      <c r="B55" s="4"/>
      <c r="C55" s="4"/>
      <c r="D55" s="4"/>
      <c r="E55" s="4"/>
      <c r="F55" s="4"/>
      <c r="G55" s="4"/>
    </row>
    <row r="56" spans="1:8" ht="45.75" customHeight="1">
      <c r="A56" s="378" t="s">
        <v>652</v>
      </c>
      <c r="B56" s="379"/>
      <c r="C56" s="379"/>
      <c r="D56" s="379"/>
      <c r="E56" s="379"/>
      <c r="F56" s="379"/>
      <c r="G56" s="379"/>
      <c r="H56" s="379"/>
    </row>
    <row r="59" ht="15">
      <c r="A59" s="47" t="s">
        <v>654</v>
      </c>
    </row>
    <row r="60" ht="15">
      <c r="A60" s="55" t="s">
        <v>655</v>
      </c>
    </row>
    <row r="61" ht="15">
      <c r="A61" s="55" t="s">
        <v>656</v>
      </c>
    </row>
    <row r="62" ht="15">
      <c r="A62" s="55" t="s">
        <v>657</v>
      </c>
    </row>
    <row r="63" ht="14.25">
      <c r="A63" s="54" t="s">
        <v>653</v>
      </c>
    </row>
    <row r="64" ht="15">
      <c r="A64" s="55" t="s">
        <v>658</v>
      </c>
    </row>
    <row r="66" ht="15">
      <c r="A66" s="67" t="s">
        <v>7</v>
      </c>
    </row>
    <row r="67" ht="15">
      <c r="A67" s="67" t="s">
        <v>8</v>
      </c>
    </row>
    <row r="68" ht="15">
      <c r="A68" s="68" t="s">
        <v>9</v>
      </c>
    </row>
    <row r="69" ht="15">
      <c r="A69" s="68" t="s">
        <v>10</v>
      </c>
    </row>
    <row r="70" ht="15">
      <c r="A70" s="68" t="s">
        <v>11</v>
      </c>
    </row>
    <row r="71" ht="15">
      <c r="A71" s="68" t="s">
        <v>12</v>
      </c>
    </row>
    <row r="72" ht="15">
      <c r="A72" s="68" t="s">
        <v>13</v>
      </c>
    </row>
    <row r="73" ht="15">
      <c r="A73" s="68" t="s">
        <v>14</v>
      </c>
    </row>
  </sheetData>
  <sheetProtection/>
  <mergeCells count="4">
    <mergeCell ref="A2:H2"/>
    <mergeCell ref="A56:H56"/>
    <mergeCell ref="A1:J1"/>
    <mergeCell ref="H4:I4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4F830"/>
    <pageSetUpPr fitToPage="1"/>
  </sheetPr>
  <dimension ref="A1:I62"/>
  <sheetViews>
    <sheetView zoomScalePageLayoutView="0" workbookViewId="0" topLeftCell="A19">
      <selection activeCell="G2" sqref="G2"/>
    </sheetView>
  </sheetViews>
  <sheetFormatPr defaultColWidth="9.140625" defaultRowHeight="15"/>
  <cols>
    <col min="1" max="1" width="83.28125" style="0" customWidth="1"/>
    <col min="2" max="2" width="14.421875" style="283" bestFit="1" customWidth="1"/>
    <col min="3" max="3" width="15.140625" style="283" customWidth="1"/>
    <col min="4" max="4" width="14.8515625" style="283" customWidth="1"/>
    <col min="6" max="6" width="11.421875" style="0" customWidth="1"/>
    <col min="8" max="8" width="9.8515625" style="0" bestFit="1" customWidth="1"/>
  </cols>
  <sheetData>
    <row r="1" spans="1:3" ht="27" customHeight="1">
      <c r="A1" s="290" t="s">
        <v>929</v>
      </c>
      <c r="B1" s="290"/>
      <c r="C1" s="290"/>
    </row>
    <row r="2" spans="1:4" ht="71.25" customHeight="1">
      <c r="A2" s="380" t="s">
        <v>729</v>
      </c>
      <c r="B2" s="380"/>
      <c r="C2" s="380"/>
      <c r="D2" s="380"/>
    </row>
    <row r="3" spans="1:3" ht="24" customHeight="1">
      <c r="A3" s="203"/>
      <c r="B3" s="284"/>
      <c r="C3" s="284"/>
    </row>
    <row r="4" spans="1:4" ht="22.5" customHeight="1">
      <c r="A4" s="122" t="s">
        <v>660</v>
      </c>
      <c r="D4" s="293" t="s">
        <v>701</v>
      </c>
    </row>
    <row r="5" spans="1:4" ht="39.75" customHeight="1">
      <c r="A5" s="277" t="s">
        <v>854</v>
      </c>
      <c r="B5" s="288" t="s">
        <v>678</v>
      </c>
      <c r="C5" s="288" t="s">
        <v>17</v>
      </c>
      <c r="D5" s="289" t="s">
        <v>18</v>
      </c>
    </row>
    <row r="6" spans="1:4" ht="14.25">
      <c r="A6" s="278" t="s">
        <v>51</v>
      </c>
      <c r="B6" s="140"/>
      <c r="C6" s="141"/>
      <c r="D6" s="141"/>
    </row>
    <row r="7" spans="1:4" ht="14.25">
      <c r="A7" s="279" t="s">
        <v>52</v>
      </c>
      <c r="B7" s="140"/>
      <c r="C7" s="141"/>
      <c r="D7" s="141"/>
    </row>
    <row r="8" spans="1:4" ht="14.25">
      <c r="A8" s="278" t="s">
        <v>53</v>
      </c>
      <c r="B8" s="140"/>
      <c r="C8" s="141">
        <v>1017000</v>
      </c>
      <c r="D8" s="141">
        <v>916268</v>
      </c>
    </row>
    <row r="9" spans="1:6" ht="15">
      <c r="A9" s="278" t="s">
        <v>54</v>
      </c>
      <c r="B9" s="140"/>
      <c r="C9" s="141"/>
      <c r="D9" s="141"/>
      <c r="F9" s="280"/>
    </row>
    <row r="10" spans="1:9" ht="15">
      <c r="A10" s="278" t="s">
        <v>55</v>
      </c>
      <c r="B10" s="140"/>
      <c r="C10" s="141"/>
      <c r="D10" s="141">
        <v>19304</v>
      </c>
      <c r="E10" s="280"/>
      <c r="I10" s="280"/>
    </row>
    <row r="11" spans="1:6" ht="15">
      <c r="A11" s="278" t="s">
        <v>56</v>
      </c>
      <c r="B11" s="140"/>
      <c r="C11" s="141"/>
      <c r="D11" s="141"/>
      <c r="F11" s="280"/>
    </row>
    <row r="12" spans="1:4" ht="14.25">
      <c r="A12" s="278" t="s">
        <v>57</v>
      </c>
      <c r="B12" s="140">
        <v>23089392</v>
      </c>
      <c r="C12" s="141">
        <v>26983000</v>
      </c>
      <c r="D12" s="141">
        <v>25231038</v>
      </c>
    </row>
    <row r="13" spans="1:4" ht="14.25">
      <c r="A13" s="278" t="s">
        <v>58</v>
      </c>
      <c r="B13" s="278"/>
      <c r="C13" s="278"/>
      <c r="D13" s="141"/>
    </row>
    <row r="14" spans="1:4" ht="14.25">
      <c r="A14" s="281" t="s">
        <v>672</v>
      </c>
      <c r="B14" s="281"/>
      <c r="C14" s="292">
        <f>SUM(C8:C13)</f>
        <v>28000000</v>
      </c>
      <c r="D14" s="292">
        <f>SUM(D12:D13)</f>
        <v>25231038</v>
      </c>
    </row>
    <row r="15" spans="1:4" ht="27">
      <c r="A15" s="60" t="s">
        <v>665</v>
      </c>
      <c r="B15" s="140"/>
      <c r="C15" s="141"/>
      <c r="D15" s="141"/>
    </row>
    <row r="16" spans="1:4" ht="27">
      <c r="A16" s="60" t="s">
        <v>666</v>
      </c>
      <c r="B16" s="140">
        <v>22489940</v>
      </c>
      <c r="C16" s="141">
        <v>22489940</v>
      </c>
      <c r="D16" s="141">
        <v>22944029</v>
      </c>
    </row>
    <row r="17" spans="1:4" ht="14.25">
      <c r="A17" s="61" t="s">
        <v>667</v>
      </c>
      <c r="B17" s="140"/>
      <c r="C17" s="141"/>
      <c r="D17" s="141"/>
    </row>
    <row r="18" spans="1:4" ht="14.25">
      <c r="A18" s="61" t="s">
        <v>668</v>
      </c>
      <c r="B18" s="140"/>
      <c r="C18" s="141"/>
      <c r="D18" s="141"/>
    </row>
    <row r="19" spans="1:4" ht="14.25">
      <c r="A19" s="278" t="s">
        <v>670</v>
      </c>
      <c r="B19" s="140">
        <v>299726</v>
      </c>
      <c r="C19" s="141">
        <v>5510060</v>
      </c>
      <c r="D19" s="141">
        <v>2287009</v>
      </c>
    </row>
    <row r="20" spans="1:4" ht="14.25">
      <c r="A20" s="40" t="s">
        <v>669</v>
      </c>
      <c r="B20" s="183">
        <f>SUM(B16:B19)</f>
        <v>22789666</v>
      </c>
      <c r="C20" s="183">
        <f>SUM(C16:C19)</f>
        <v>28000000</v>
      </c>
      <c r="D20" s="183">
        <f>SUM(D16:D19)</f>
        <v>25231038</v>
      </c>
    </row>
    <row r="21" spans="1:4" ht="30.75">
      <c r="A21" s="62" t="s">
        <v>671</v>
      </c>
      <c r="B21" s="287"/>
      <c r="D21" s="141"/>
    </row>
    <row r="22" spans="1:4" ht="15">
      <c r="A22" s="282" t="s">
        <v>549</v>
      </c>
      <c r="B22" s="282"/>
      <c r="C22" s="291">
        <f>SUM(C20:C21)</f>
        <v>28000000</v>
      </c>
      <c r="D22" s="291">
        <f>SUM(D20:D21)</f>
        <v>25231038</v>
      </c>
    </row>
    <row r="25" spans="1:4" ht="39.75" customHeight="1">
      <c r="A25" s="277" t="s">
        <v>855</v>
      </c>
      <c r="B25" s="285" t="s">
        <v>678</v>
      </c>
      <c r="C25" s="285" t="s">
        <v>17</v>
      </c>
      <c r="D25" s="286" t="s">
        <v>18</v>
      </c>
    </row>
    <row r="26" spans="1:4" ht="14.25">
      <c r="A26" s="278" t="s">
        <v>51</v>
      </c>
      <c r="B26" s="140"/>
      <c r="C26" s="141"/>
      <c r="D26" s="141"/>
    </row>
    <row r="27" spans="1:4" ht="14.25">
      <c r="A27" s="279" t="s">
        <v>52</v>
      </c>
      <c r="B27" s="140"/>
      <c r="C27" s="141"/>
      <c r="D27" s="141"/>
    </row>
    <row r="28" spans="1:4" ht="14.25">
      <c r="A28" s="278" t="s">
        <v>53</v>
      </c>
      <c r="B28" s="140"/>
      <c r="C28" s="141">
        <v>1700000</v>
      </c>
      <c r="D28" s="141">
        <v>7538487</v>
      </c>
    </row>
    <row r="29" spans="1:4" ht="14.25">
      <c r="A29" s="278" t="s">
        <v>54</v>
      </c>
      <c r="B29" s="140"/>
      <c r="C29" s="141"/>
      <c r="D29" s="141"/>
    </row>
    <row r="30" spans="1:4" ht="14.25">
      <c r="A30" s="278" t="s">
        <v>55</v>
      </c>
      <c r="B30" s="140"/>
      <c r="C30" s="141"/>
      <c r="D30" s="141"/>
    </row>
    <row r="31" spans="1:4" ht="14.25">
      <c r="A31" s="278" t="s">
        <v>56</v>
      </c>
      <c r="B31" s="140"/>
      <c r="C31" s="141">
        <v>2407543</v>
      </c>
      <c r="D31" s="141">
        <v>2343150</v>
      </c>
    </row>
    <row r="32" spans="1:4" ht="14.25">
      <c r="A32" s="278" t="s">
        <v>57</v>
      </c>
      <c r="B32" s="140">
        <v>33260000</v>
      </c>
      <c r="C32" s="141">
        <v>35892457</v>
      </c>
      <c r="D32" s="141">
        <v>28893232</v>
      </c>
    </row>
    <row r="33" spans="1:4" ht="14.25">
      <c r="A33" s="278" t="s">
        <v>58</v>
      </c>
      <c r="B33" s="140"/>
      <c r="C33" s="141"/>
      <c r="D33" s="141"/>
    </row>
    <row r="34" spans="1:4" ht="14.25">
      <c r="A34" s="281" t="s">
        <v>672</v>
      </c>
      <c r="B34" s="292">
        <f>SUM(B26:B33)</f>
        <v>33260000</v>
      </c>
      <c r="C34" s="292">
        <f>SUM(C26:C33)</f>
        <v>40000000</v>
      </c>
      <c r="D34" s="292">
        <f>SUM(D26:D33)</f>
        <v>38774869</v>
      </c>
    </row>
    <row r="35" spans="1:4" ht="27">
      <c r="A35" s="60" t="s">
        <v>665</v>
      </c>
      <c r="B35" s="140"/>
      <c r="C35" s="141"/>
      <c r="D35" s="141"/>
    </row>
    <row r="36" spans="1:4" ht="27">
      <c r="A36" s="60" t="s">
        <v>666</v>
      </c>
      <c r="B36" s="140">
        <v>24190158</v>
      </c>
      <c r="C36" s="141">
        <v>24172012</v>
      </c>
      <c r="D36" s="141">
        <v>24190458</v>
      </c>
    </row>
    <row r="37" spans="1:4" ht="14.25">
      <c r="A37" s="61" t="s">
        <v>667</v>
      </c>
      <c r="B37" s="140"/>
      <c r="C37" s="141"/>
      <c r="D37" s="141"/>
    </row>
    <row r="38" spans="1:4" ht="14.25">
      <c r="A38" s="61" t="s">
        <v>668</v>
      </c>
      <c r="B38" s="140"/>
      <c r="C38" s="141"/>
      <c r="D38" s="141"/>
    </row>
    <row r="39" spans="1:4" ht="14.25">
      <c r="A39" s="278" t="s">
        <v>670</v>
      </c>
      <c r="B39" s="140">
        <v>9069842</v>
      </c>
      <c r="C39" s="141">
        <v>15827988</v>
      </c>
      <c r="D39" s="141">
        <v>14584411</v>
      </c>
    </row>
    <row r="40" spans="1:4" ht="14.25">
      <c r="A40" s="40" t="s">
        <v>669</v>
      </c>
      <c r="B40" s="183">
        <f>SUM(B36:B39)</f>
        <v>33260000</v>
      </c>
      <c r="C40" s="183">
        <f>SUM(C36:C39)</f>
        <v>40000000</v>
      </c>
      <c r="D40" s="183">
        <f>SUM(D36:D39)</f>
        <v>38774869</v>
      </c>
    </row>
    <row r="41" spans="1:4" ht="30.75">
      <c r="A41" s="62" t="s">
        <v>671</v>
      </c>
      <c r="B41" s="338"/>
      <c r="C41" s="338"/>
      <c r="D41" s="338">
        <f>D34-D40</f>
        <v>0</v>
      </c>
    </row>
    <row r="42" spans="1:4" ht="15">
      <c r="A42" s="282" t="s">
        <v>549</v>
      </c>
      <c r="B42" s="291">
        <f>SUM(B40:B41)</f>
        <v>33260000</v>
      </c>
      <c r="C42" s="291">
        <f>SUM(C40:C41)</f>
        <v>40000000</v>
      </c>
      <c r="D42" s="291">
        <f>SUM(D40:D41)</f>
        <v>38774869</v>
      </c>
    </row>
    <row r="45" spans="1:4" ht="39.75" customHeight="1">
      <c r="A45" s="277" t="s">
        <v>856</v>
      </c>
      <c r="B45" s="285" t="s">
        <v>678</v>
      </c>
      <c r="C45" s="285" t="s">
        <v>17</v>
      </c>
      <c r="D45" s="286" t="s">
        <v>18</v>
      </c>
    </row>
    <row r="46" spans="1:4" ht="14.25">
      <c r="A46" s="278" t="s">
        <v>51</v>
      </c>
      <c r="B46" s="140"/>
      <c r="C46" s="141"/>
      <c r="D46" s="141">
        <v>533162</v>
      </c>
    </row>
    <row r="47" spans="1:4" ht="14.25">
      <c r="A47" s="279" t="s">
        <v>52</v>
      </c>
      <c r="B47" s="140"/>
      <c r="C47" s="141"/>
      <c r="D47" s="141">
        <v>93570</v>
      </c>
    </row>
    <row r="48" spans="1:4" ht="14.25">
      <c r="A48" s="278" t="s">
        <v>53</v>
      </c>
      <c r="B48" s="140"/>
      <c r="C48" s="141">
        <v>1700000</v>
      </c>
      <c r="D48" s="141">
        <v>6250553</v>
      </c>
    </row>
    <row r="49" spans="1:4" ht="14.25">
      <c r="A49" s="278" t="s">
        <v>54</v>
      </c>
      <c r="B49" s="140"/>
      <c r="C49" s="141"/>
      <c r="D49" s="141"/>
    </row>
    <row r="50" spans="1:4" ht="14.25">
      <c r="A50" s="278" t="s">
        <v>55</v>
      </c>
      <c r="B50" s="140"/>
      <c r="C50" s="141"/>
      <c r="D50" s="141"/>
    </row>
    <row r="51" spans="1:4" ht="14.25">
      <c r="A51" s="278" t="s">
        <v>56</v>
      </c>
      <c r="B51" s="140"/>
      <c r="C51" s="141">
        <v>4984629</v>
      </c>
      <c r="D51" s="141">
        <v>4358894</v>
      </c>
    </row>
    <row r="52" spans="1:4" ht="14.25">
      <c r="A52" s="278" t="s">
        <v>57</v>
      </c>
      <c r="B52" s="140">
        <v>31661000</v>
      </c>
      <c r="C52" s="141">
        <v>32315371</v>
      </c>
      <c r="D52" s="141">
        <v>25609175</v>
      </c>
    </row>
    <row r="53" spans="1:4" ht="14.25">
      <c r="A53" s="278" t="s">
        <v>58</v>
      </c>
      <c r="B53" s="140"/>
      <c r="C53" s="141"/>
      <c r="D53" s="141"/>
    </row>
    <row r="54" spans="1:4" ht="14.25">
      <c r="A54" s="281" t="s">
        <v>672</v>
      </c>
      <c r="B54" s="292">
        <f>SUM(B46:B52)</f>
        <v>31661000</v>
      </c>
      <c r="C54" s="292">
        <f>SUM(C46:C52)</f>
        <v>39000000</v>
      </c>
      <c r="D54" s="292">
        <f>SUM(D46:D53)</f>
        <v>36845354</v>
      </c>
    </row>
    <row r="55" spans="1:8" ht="27">
      <c r="A55" s="60" t="s">
        <v>665</v>
      </c>
      <c r="B55" s="140"/>
      <c r="C55" s="141"/>
      <c r="D55" s="141"/>
      <c r="H55" s="283"/>
    </row>
    <row r="56" spans="1:4" ht="27">
      <c r="A56" s="60" t="s">
        <v>666</v>
      </c>
      <c r="B56" s="140">
        <v>18815475</v>
      </c>
      <c r="C56" s="141">
        <v>18801361</v>
      </c>
      <c r="D56" s="141">
        <v>18702675</v>
      </c>
    </row>
    <row r="57" spans="1:4" ht="14.25">
      <c r="A57" s="61" t="s">
        <v>667</v>
      </c>
      <c r="B57" s="140"/>
      <c r="C57" s="141"/>
      <c r="D57" s="141"/>
    </row>
    <row r="58" spans="1:4" ht="14.25">
      <c r="A58" s="61" t="s">
        <v>668</v>
      </c>
      <c r="B58" s="140"/>
      <c r="C58" s="141"/>
      <c r="D58" s="141"/>
    </row>
    <row r="59" spans="1:4" ht="14.25">
      <c r="A59" s="278" t="s">
        <v>670</v>
      </c>
      <c r="B59" s="140">
        <v>12845525</v>
      </c>
      <c r="C59" s="141">
        <v>20198639</v>
      </c>
      <c r="D59" s="141">
        <f>D54-D56</f>
        <v>18142679</v>
      </c>
    </row>
    <row r="60" spans="1:4" ht="14.25">
      <c r="A60" s="40" t="s">
        <v>669</v>
      </c>
      <c r="B60" s="183">
        <f>SUM(B56:B59)</f>
        <v>31661000</v>
      </c>
      <c r="C60" s="183">
        <f>SUM(C56:C59)</f>
        <v>39000000</v>
      </c>
      <c r="D60" s="183">
        <f>SUM(D56:D59)</f>
        <v>36845354</v>
      </c>
    </row>
    <row r="61" spans="1:4" ht="30.75">
      <c r="A61" s="62" t="s">
        <v>671</v>
      </c>
      <c r="B61" s="287"/>
      <c r="C61" s="141"/>
      <c r="D61" s="141"/>
    </row>
    <row r="62" spans="1:4" ht="15">
      <c r="A62" s="282" t="s">
        <v>549</v>
      </c>
      <c r="B62" s="291">
        <f>SUM(B60:B61)</f>
        <v>31661000</v>
      </c>
      <c r="C62" s="291">
        <f>SUM(C60:C61)</f>
        <v>39000000</v>
      </c>
      <c r="D62" s="291">
        <f>SUM(D60:D61)</f>
        <v>36845354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69"/>
  <sheetViews>
    <sheetView zoomScalePageLayoutView="0" workbookViewId="0" topLeftCell="A1">
      <selection activeCell="E61" sqref="E61:G61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10" ht="22.5" customHeight="1">
      <c r="A1" s="385" t="s">
        <v>928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8" ht="48.75" customHeight="1">
      <c r="A2" s="381" t="s">
        <v>730</v>
      </c>
      <c r="B2" s="382"/>
      <c r="C2" s="382"/>
      <c r="D2" s="383"/>
      <c r="E2" s="384"/>
      <c r="F2" s="384"/>
      <c r="G2" s="384"/>
      <c r="H2" s="384"/>
    </row>
    <row r="3" spans="1:3" ht="21" customHeight="1">
      <c r="A3" s="58"/>
      <c r="B3" s="59"/>
      <c r="C3" s="59"/>
    </row>
    <row r="4" spans="1:8" ht="14.25">
      <c r="A4" s="4" t="s">
        <v>660</v>
      </c>
      <c r="G4" s="345" t="s">
        <v>700</v>
      </c>
      <c r="H4" s="345"/>
    </row>
    <row r="5" spans="1:8" ht="53.25">
      <c r="A5" s="38" t="s">
        <v>634</v>
      </c>
      <c r="B5" s="3" t="s">
        <v>70</v>
      </c>
      <c r="C5" s="73" t="s">
        <v>0</v>
      </c>
      <c r="D5" s="73" t="s">
        <v>1</v>
      </c>
      <c r="E5" s="73" t="s">
        <v>25</v>
      </c>
      <c r="F5" s="73" t="s">
        <v>26</v>
      </c>
      <c r="G5" s="73" t="s">
        <v>27</v>
      </c>
      <c r="H5" s="73" t="s">
        <v>28</v>
      </c>
    </row>
    <row r="6" spans="1:8" ht="14.25">
      <c r="A6" s="11" t="s">
        <v>425</v>
      </c>
      <c r="B6" s="5" t="s">
        <v>207</v>
      </c>
      <c r="C6" s="26"/>
      <c r="D6" s="26"/>
      <c r="E6" s="26"/>
      <c r="F6" s="26"/>
      <c r="G6" s="26"/>
      <c r="H6" s="26"/>
    </row>
    <row r="7" spans="1:8" ht="14.25">
      <c r="A7" s="17" t="s">
        <v>208</v>
      </c>
      <c r="B7" s="17" t="s">
        <v>207</v>
      </c>
      <c r="C7" s="26"/>
      <c r="D7" s="26"/>
      <c r="E7" s="26"/>
      <c r="F7" s="26"/>
      <c r="G7" s="26"/>
      <c r="H7" s="26"/>
    </row>
    <row r="8" spans="1:8" ht="14.25">
      <c r="A8" s="17" t="s">
        <v>209</v>
      </c>
      <c r="B8" s="17" t="s">
        <v>207</v>
      </c>
      <c r="C8" s="26"/>
      <c r="D8" s="26"/>
      <c r="E8" s="26"/>
      <c r="F8" s="26"/>
      <c r="G8" s="26"/>
      <c r="H8" s="26"/>
    </row>
    <row r="9" spans="1:8" ht="26.25">
      <c r="A9" s="11" t="s">
        <v>210</v>
      </c>
      <c r="B9" s="5" t="s">
        <v>211</v>
      </c>
      <c r="C9" s="26"/>
      <c r="D9" s="26"/>
      <c r="E9" s="26"/>
      <c r="F9" s="26"/>
      <c r="G9" s="26"/>
      <c r="H9" s="26"/>
    </row>
    <row r="10" spans="1:8" ht="14.25">
      <c r="A10" s="11" t="s">
        <v>424</v>
      </c>
      <c r="B10" s="5" t="s">
        <v>212</v>
      </c>
      <c r="C10" s="26"/>
      <c r="D10" s="26"/>
      <c r="E10" s="26"/>
      <c r="F10" s="26"/>
      <c r="G10" s="26"/>
      <c r="H10" s="26"/>
    </row>
    <row r="11" spans="1:8" ht="14.25">
      <c r="A11" s="17" t="s">
        <v>208</v>
      </c>
      <c r="B11" s="17" t="s">
        <v>212</v>
      </c>
      <c r="C11" s="26"/>
      <c r="D11" s="26"/>
      <c r="E11" s="26"/>
      <c r="F11" s="26"/>
      <c r="G11" s="26"/>
      <c r="H11" s="26"/>
    </row>
    <row r="12" spans="1:8" ht="14.25">
      <c r="A12" s="17" t="s">
        <v>209</v>
      </c>
      <c r="B12" s="17" t="s">
        <v>213</v>
      </c>
      <c r="C12" s="26"/>
      <c r="D12" s="26"/>
      <c r="E12" s="26"/>
      <c r="F12" s="26"/>
      <c r="G12" s="26"/>
      <c r="H12" s="26"/>
    </row>
    <row r="13" spans="1:8" ht="14.25">
      <c r="A13" s="10" t="s">
        <v>423</v>
      </c>
      <c r="B13" s="7" t="s">
        <v>214</v>
      </c>
      <c r="C13" s="26"/>
      <c r="D13" s="26"/>
      <c r="E13" s="26"/>
      <c r="F13" s="26"/>
      <c r="G13" s="26"/>
      <c r="H13" s="26"/>
    </row>
    <row r="14" spans="1:8" ht="14.25">
      <c r="A14" s="18" t="s">
        <v>428</v>
      </c>
      <c r="B14" s="5" t="s">
        <v>215</v>
      </c>
      <c r="C14" s="26"/>
      <c r="D14" s="26"/>
      <c r="E14" s="26"/>
      <c r="F14" s="26"/>
      <c r="G14" s="26"/>
      <c r="H14" s="26"/>
    </row>
    <row r="15" spans="1:8" ht="14.25">
      <c r="A15" s="17" t="s">
        <v>216</v>
      </c>
      <c r="B15" s="17" t="s">
        <v>215</v>
      </c>
      <c r="C15" s="26"/>
      <c r="D15" s="26"/>
      <c r="E15" s="26"/>
      <c r="F15" s="26"/>
      <c r="G15" s="26"/>
      <c r="H15" s="26"/>
    </row>
    <row r="16" spans="1:8" ht="14.25">
      <c r="A16" s="17" t="s">
        <v>217</v>
      </c>
      <c r="B16" s="17" t="s">
        <v>215</v>
      </c>
      <c r="C16" s="26"/>
      <c r="D16" s="26"/>
      <c r="E16" s="26"/>
      <c r="F16" s="26"/>
      <c r="G16" s="26"/>
      <c r="H16" s="26"/>
    </row>
    <row r="17" spans="1:8" ht="14.25">
      <c r="A17" s="18" t="s">
        <v>429</v>
      </c>
      <c r="B17" s="5" t="s">
        <v>218</v>
      </c>
      <c r="C17" s="26"/>
      <c r="D17" s="26"/>
      <c r="E17" s="26"/>
      <c r="F17" s="26"/>
      <c r="G17" s="26"/>
      <c r="H17" s="26"/>
    </row>
    <row r="18" spans="1:8" ht="14.25">
      <c r="A18" s="17" t="s">
        <v>209</v>
      </c>
      <c r="B18" s="17" t="s">
        <v>218</v>
      </c>
      <c r="C18" s="26"/>
      <c r="D18" s="26"/>
      <c r="E18" s="26"/>
      <c r="F18" s="26"/>
      <c r="G18" s="26"/>
      <c r="H18" s="26"/>
    </row>
    <row r="19" spans="1:8" ht="14.25">
      <c r="A19" s="12" t="s">
        <v>219</v>
      </c>
      <c r="B19" s="5" t="s">
        <v>220</v>
      </c>
      <c r="C19" s="26"/>
      <c r="D19" s="26"/>
      <c r="E19" s="26"/>
      <c r="F19" s="26"/>
      <c r="G19" s="26"/>
      <c r="H19" s="26"/>
    </row>
    <row r="20" spans="1:8" ht="14.25">
      <c r="A20" s="12" t="s">
        <v>430</v>
      </c>
      <c r="B20" s="5" t="s">
        <v>221</v>
      </c>
      <c r="C20" s="26"/>
      <c r="D20" s="26"/>
      <c r="E20" s="26"/>
      <c r="F20" s="26"/>
      <c r="G20" s="26"/>
      <c r="H20" s="26"/>
    </row>
    <row r="21" spans="1:8" ht="14.25">
      <c r="A21" s="17" t="s">
        <v>217</v>
      </c>
      <c r="B21" s="17" t="s">
        <v>221</v>
      </c>
      <c r="C21" s="26"/>
      <c r="D21" s="26"/>
      <c r="E21" s="26"/>
      <c r="F21" s="26"/>
      <c r="G21" s="26"/>
      <c r="H21" s="26"/>
    </row>
    <row r="22" spans="1:8" ht="14.25">
      <c r="A22" s="17" t="s">
        <v>209</v>
      </c>
      <c r="B22" s="17" t="s">
        <v>221</v>
      </c>
      <c r="C22" s="26"/>
      <c r="D22" s="26"/>
      <c r="E22" s="26"/>
      <c r="F22" s="26"/>
      <c r="G22" s="26"/>
      <c r="H22" s="26"/>
    </row>
    <row r="23" spans="1:8" ht="14.25">
      <c r="A23" s="19" t="s">
        <v>426</v>
      </c>
      <c r="B23" s="7" t="s">
        <v>222</v>
      </c>
      <c r="C23" s="26"/>
      <c r="D23" s="26"/>
      <c r="E23" s="26"/>
      <c r="F23" s="26"/>
      <c r="G23" s="26"/>
      <c r="H23" s="26"/>
    </row>
    <row r="24" spans="1:8" ht="14.25">
      <c r="A24" s="18" t="s">
        <v>223</v>
      </c>
      <c r="B24" s="5" t="s">
        <v>224</v>
      </c>
      <c r="C24" s="26"/>
      <c r="D24" s="26"/>
      <c r="E24" s="26"/>
      <c r="F24" s="26"/>
      <c r="G24" s="26"/>
      <c r="H24" s="26"/>
    </row>
    <row r="25" spans="1:8" ht="14.25">
      <c r="A25" s="18" t="s">
        <v>225</v>
      </c>
      <c r="B25" s="5" t="s">
        <v>226</v>
      </c>
      <c r="C25" s="26">
        <v>1315130</v>
      </c>
      <c r="D25" s="26"/>
      <c r="E25" s="141">
        <v>1315130</v>
      </c>
      <c r="F25" s="141"/>
      <c r="G25" s="141">
        <v>1315130</v>
      </c>
      <c r="H25" s="26"/>
    </row>
    <row r="26" spans="1:8" ht="14.25">
      <c r="A26" s="18" t="s">
        <v>229</v>
      </c>
      <c r="B26" s="5" t="s">
        <v>230</v>
      </c>
      <c r="C26" s="26"/>
      <c r="D26" s="26"/>
      <c r="E26" s="141"/>
      <c r="F26" s="141"/>
      <c r="G26" s="141"/>
      <c r="H26" s="26"/>
    </row>
    <row r="27" spans="1:8" ht="14.25">
      <c r="A27" s="18" t="s">
        <v>231</v>
      </c>
      <c r="B27" s="5" t="s">
        <v>232</v>
      </c>
      <c r="C27" s="26"/>
      <c r="D27" s="26"/>
      <c r="E27" s="141"/>
      <c r="F27" s="141"/>
      <c r="G27" s="141"/>
      <c r="H27" s="26"/>
    </row>
    <row r="28" spans="1:8" ht="14.25">
      <c r="A28" s="18" t="s">
        <v>233</v>
      </c>
      <c r="B28" s="5" t="s">
        <v>234</v>
      </c>
      <c r="C28" s="26"/>
      <c r="D28" s="26"/>
      <c r="E28" s="141"/>
      <c r="F28" s="141"/>
      <c r="G28" s="141"/>
      <c r="H28" s="26"/>
    </row>
    <row r="29" spans="1:8" ht="14.25">
      <c r="A29" s="101" t="s">
        <v>427</v>
      </c>
      <c r="B29" s="102" t="s">
        <v>235</v>
      </c>
      <c r="C29" s="77">
        <f>SUM(C25:C28)</f>
        <v>1315130</v>
      </c>
      <c r="D29" s="77"/>
      <c r="E29" s="253">
        <f>SUM(E25:E28)</f>
        <v>1315130</v>
      </c>
      <c r="F29" s="253">
        <f>SUM(F25:F28)</f>
        <v>0</v>
      </c>
      <c r="G29" s="253">
        <f>SUM(G25:G28)</f>
        <v>1315130</v>
      </c>
      <c r="H29" s="77"/>
    </row>
    <row r="30" spans="1:8" ht="14.25">
      <c r="A30" s="18" t="s">
        <v>236</v>
      </c>
      <c r="B30" s="5" t="s">
        <v>237</v>
      </c>
      <c r="C30" s="26"/>
      <c r="D30" s="26"/>
      <c r="E30" s="26"/>
      <c r="F30" s="26"/>
      <c r="G30" s="26"/>
      <c r="H30" s="26"/>
    </row>
    <row r="31" spans="1:8" ht="14.25">
      <c r="A31" s="11" t="s">
        <v>238</v>
      </c>
      <c r="B31" s="5" t="s">
        <v>239</v>
      </c>
      <c r="C31" s="26"/>
      <c r="D31" s="26"/>
      <c r="E31" s="26"/>
      <c r="F31" s="26"/>
      <c r="G31" s="26"/>
      <c r="H31" s="26"/>
    </row>
    <row r="32" spans="1:8" ht="14.25">
      <c r="A32" s="18" t="s">
        <v>431</v>
      </c>
      <c r="B32" s="5" t="s">
        <v>240</v>
      </c>
      <c r="C32" s="26"/>
      <c r="D32" s="26"/>
      <c r="E32" s="26"/>
      <c r="F32" s="26"/>
      <c r="G32" s="26"/>
      <c r="H32" s="26"/>
    </row>
    <row r="33" spans="1:8" ht="14.25">
      <c r="A33" s="17" t="s">
        <v>209</v>
      </c>
      <c r="B33" s="17" t="s">
        <v>240</v>
      </c>
      <c r="C33" s="26"/>
      <c r="D33" s="26"/>
      <c r="E33" s="26"/>
      <c r="F33" s="26"/>
      <c r="G33" s="26"/>
      <c r="H33" s="26"/>
    </row>
    <row r="34" spans="1:8" ht="14.25">
      <c r="A34" s="18" t="s">
        <v>432</v>
      </c>
      <c r="B34" s="5" t="s">
        <v>241</v>
      </c>
      <c r="C34" s="26"/>
      <c r="D34" s="26"/>
      <c r="E34" s="26"/>
      <c r="F34" s="26"/>
      <c r="G34" s="26"/>
      <c r="H34" s="26"/>
    </row>
    <row r="35" spans="1:8" ht="14.25">
      <c r="A35" s="17" t="s">
        <v>242</v>
      </c>
      <c r="B35" s="17" t="s">
        <v>241</v>
      </c>
      <c r="C35" s="26"/>
      <c r="D35" s="26"/>
      <c r="E35" s="26"/>
      <c r="F35" s="26"/>
      <c r="G35" s="26"/>
      <c r="H35" s="26"/>
    </row>
    <row r="36" spans="1:8" ht="14.25">
      <c r="A36" s="17" t="s">
        <v>243</v>
      </c>
      <c r="B36" s="17" t="s">
        <v>241</v>
      </c>
      <c r="C36" s="26"/>
      <c r="D36" s="26"/>
      <c r="E36" s="26"/>
      <c r="F36" s="26"/>
      <c r="G36" s="26"/>
      <c r="H36" s="26"/>
    </row>
    <row r="37" spans="1:8" ht="14.25">
      <c r="A37" s="17" t="s">
        <v>244</v>
      </c>
      <c r="B37" s="17" t="s">
        <v>241</v>
      </c>
      <c r="C37" s="26"/>
      <c r="D37" s="26"/>
      <c r="E37" s="26"/>
      <c r="F37" s="26"/>
      <c r="G37" s="26"/>
      <c r="H37" s="26"/>
    </row>
    <row r="38" spans="1:8" ht="14.25">
      <c r="A38" s="17" t="s">
        <v>209</v>
      </c>
      <c r="B38" s="17" t="s">
        <v>241</v>
      </c>
      <c r="C38" s="26"/>
      <c r="D38" s="26"/>
      <c r="E38" s="26"/>
      <c r="F38" s="26"/>
      <c r="G38" s="26"/>
      <c r="H38" s="26"/>
    </row>
    <row r="39" spans="1:8" ht="14.25">
      <c r="A39" s="101" t="s">
        <v>433</v>
      </c>
      <c r="B39" s="102" t="s">
        <v>245</v>
      </c>
      <c r="C39" s="77"/>
      <c r="D39" s="77"/>
      <c r="E39" s="77"/>
      <c r="F39" s="77"/>
      <c r="G39" s="77"/>
      <c r="H39" s="77"/>
    </row>
    <row r="42" spans="1:8" ht="53.25">
      <c r="A42" s="38" t="s">
        <v>634</v>
      </c>
      <c r="B42" s="3" t="s">
        <v>70</v>
      </c>
      <c r="C42" s="73" t="s">
        <v>0</v>
      </c>
      <c r="D42" s="73" t="s">
        <v>1</v>
      </c>
      <c r="E42" s="73" t="s">
        <v>25</v>
      </c>
      <c r="F42" s="73" t="s">
        <v>26</v>
      </c>
      <c r="G42" s="73" t="s">
        <v>27</v>
      </c>
      <c r="H42" s="73" t="s">
        <v>28</v>
      </c>
    </row>
    <row r="43" spans="1:8" ht="14.25">
      <c r="A43" s="18" t="s">
        <v>497</v>
      </c>
      <c r="B43" s="5" t="s">
        <v>335</v>
      </c>
      <c r="C43" s="26"/>
      <c r="D43" s="26"/>
      <c r="E43" s="26"/>
      <c r="F43" s="26"/>
      <c r="G43" s="26"/>
      <c r="H43" s="26"/>
    </row>
    <row r="44" spans="1:8" ht="14.25">
      <c r="A44" s="44" t="s">
        <v>208</v>
      </c>
      <c r="B44" s="44" t="s">
        <v>335</v>
      </c>
      <c r="C44" s="26"/>
      <c r="D44" s="26"/>
      <c r="E44" s="26"/>
      <c r="F44" s="26"/>
      <c r="G44" s="26"/>
      <c r="H44" s="26"/>
    </row>
    <row r="45" spans="1:8" ht="14.25">
      <c r="A45" s="11" t="s">
        <v>336</v>
      </c>
      <c r="B45" s="5" t="s">
        <v>337</v>
      </c>
      <c r="C45" s="26"/>
      <c r="D45" s="26"/>
      <c r="E45" s="26"/>
      <c r="F45" s="26"/>
      <c r="G45" s="26"/>
      <c r="H45" s="26"/>
    </row>
    <row r="46" spans="1:8" ht="14.25">
      <c r="A46" s="18" t="s">
        <v>546</v>
      </c>
      <c r="B46" s="5" t="s">
        <v>338</v>
      </c>
      <c r="C46" s="26"/>
      <c r="D46" s="26"/>
      <c r="E46" s="26"/>
      <c r="F46" s="26"/>
      <c r="G46" s="26"/>
      <c r="H46" s="26"/>
    </row>
    <row r="47" spans="1:8" ht="14.25">
      <c r="A47" s="44" t="s">
        <v>208</v>
      </c>
      <c r="B47" s="44" t="s">
        <v>338</v>
      </c>
      <c r="C47" s="26"/>
      <c r="D47" s="26"/>
      <c r="E47" s="26"/>
      <c r="F47" s="26"/>
      <c r="G47" s="26"/>
      <c r="H47" s="26"/>
    </row>
    <row r="48" spans="1:8" ht="14.25">
      <c r="A48" s="10" t="s">
        <v>517</v>
      </c>
      <c r="B48" s="7" t="s">
        <v>339</v>
      </c>
      <c r="C48" s="26"/>
      <c r="D48" s="26"/>
      <c r="E48" s="26"/>
      <c r="F48" s="26"/>
      <c r="G48" s="26"/>
      <c r="H48" s="26"/>
    </row>
    <row r="49" spans="1:8" ht="14.25">
      <c r="A49" s="11" t="s">
        <v>547</v>
      </c>
      <c r="B49" s="5" t="s">
        <v>340</v>
      </c>
      <c r="C49" s="26"/>
      <c r="D49" s="26"/>
      <c r="E49" s="26"/>
      <c r="F49" s="26"/>
      <c r="G49" s="26"/>
      <c r="H49" s="26"/>
    </row>
    <row r="50" spans="1:8" ht="14.25">
      <c r="A50" s="44" t="s">
        <v>216</v>
      </c>
      <c r="B50" s="44" t="s">
        <v>340</v>
      </c>
      <c r="C50" s="26"/>
      <c r="D50" s="26"/>
      <c r="E50" s="26"/>
      <c r="F50" s="26"/>
      <c r="G50" s="26"/>
      <c r="H50" s="26"/>
    </row>
    <row r="51" spans="1:8" ht="14.25">
      <c r="A51" s="18" t="s">
        <v>341</v>
      </c>
      <c r="B51" s="5" t="s">
        <v>342</v>
      </c>
      <c r="C51" s="26"/>
      <c r="D51" s="26"/>
      <c r="E51" s="26"/>
      <c r="F51" s="26"/>
      <c r="G51" s="26"/>
      <c r="H51" s="26"/>
    </row>
    <row r="52" spans="1:8" ht="14.25">
      <c r="A52" s="12" t="s">
        <v>548</v>
      </c>
      <c r="B52" s="5" t="s">
        <v>343</v>
      </c>
      <c r="C52" s="26"/>
      <c r="D52" s="26"/>
      <c r="E52" s="26"/>
      <c r="F52" s="26"/>
      <c r="G52" s="26"/>
      <c r="H52" s="26"/>
    </row>
    <row r="53" spans="1:8" ht="14.25">
      <c r="A53" s="44" t="s">
        <v>217</v>
      </c>
      <c r="B53" s="44" t="s">
        <v>343</v>
      </c>
      <c r="C53" s="26"/>
      <c r="D53" s="26"/>
      <c r="E53" s="26"/>
      <c r="F53" s="26"/>
      <c r="G53" s="26"/>
      <c r="H53" s="26"/>
    </row>
    <row r="54" spans="1:8" ht="14.25">
      <c r="A54" s="18" t="s">
        <v>344</v>
      </c>
      <c r="B54" s="5" t="s">
        <v>345</v>
      </c>
      <c r="C54" s="26"/>
      <c r="D54" s="26"/>
      <c r="E54" s="26"/>
      <c r="F54" s="26"/>
      <c r="G54" s="26"/>
      <c r="H54" s="26"/>
    </row>
    <row r="55" spans="1:8" ht="14.25">
      <c r="A55" s="19" t="s">
        <v>518</v>
      </c>
      <c r="B55" s="7" t="s">
        <v>346</v>
      </c>
      <c r="C55" s="26"/>
      <c r="D55" s="26"/>
      <c r="E55" s="26"/>
      <c r="F55" s="26"/>
      <c r="G55" s="26"/>
      <c r="H55" s="26"/>
    </row>
    <row r="56" spans="1:8" ht="14.25">
      <c r="A56" s="19" t="s">
        <v>350</v>
      </c>
      <c r="B56" s="7" t="s">
        <v>351</v>
      </c>
      <c r="C56" s="26"/>
      <c r="D56" s="26"/>
      <c r="E56" s="141">
        <v>1221971</v>
      </c>
      <c r="F56" s="141"/>
      <c r="G56" s="141">
        <v>1221971</v>
      </c>
      <c r="H56" s="26"/>
    </row>
    <row r="57" spans="1:8" ht="14.25">
      <c r="A57" s="19" t="s">
        <v>352</v>
      </c>
      <c r="B57" s="7" t="s">
        <v>353</v>
      </c>
      <c r="C57" s="26"/>
      <c r="D57" s="26"/>
      <c r="E57" s="141"/>
      <c r="F57" s="141"/>
      <c r="G57" s="141"/>
      <c r="H57" s="26"/>
    </row>
    <row r="58" spans="1:8" ht="14.25">
      <c r="A58" s="19" t="s">
        <v>356</v>
      </c>
      <c r="B58" s="7" t="s">
        <v>357</v>
      </c>
      <c r="C58" s="26"/>
      <c r="D58" s="26"/>
      <c r="E58" s="141"/>
      <c r="F58" s="141"/>
      <c r="G58" s="141"/>
      <c r="H58" s="26"/>
    </row>
    <row r="59" spans="1:8" ht="14.25">
      <c r="A59" s="10" t="s">
        <v>659</v>
      </c>
      <c r="B59" s="7" t="s">
        <v>358</v>
      </c>
      <c r="C59" s="26"/>
      <c r="D59" s="26"/>
      <c r="E59" s="141"/>
      <c r="F59" s="141"/>
      <c r="G59" s="141"/>
      <c r="H59" s="26"/>
    </row>
    <row r="60" spans="1:8" ht="14.25">
      <c r="A60" s="14" t="s">
        <v>359</v>
      </c>
      <c r="B60" s="7" t="s">
        <v>358</v>
      </c>
      <c r="C60" s="26"/>
      <c r="D60" s="26"/>
      <c r="E60" s="141"/>
      <c r="F60" s="141"/>
      <c r="G60" s="141"/>
      <c r="H60" s="26"/>
    </row>
    <row r="61" spans="1:8" ht="14.25">
      <c r="A61" s="103" t="s">
        <v>520</v>
      </c>
      <c r="B61" s="104" t="s">
        <v>360</v>
      </c>
      <c r="C61" s="97"/>
      <c r="D61" s="97"/>
      <c r="E61" s="254">
        <f>SUM(E56:E60)</f>
        <v>1221971</v>
      </c>
      <c r="F61" s="254">
        <f>SUM(F56:F60)</f>
        <v>0</v>
      </c>
      <c r="G61" s="254">
        <f>SUM(G56:G60)</f>
        <v>1221971</v>
      </c>
      <c r="H61" s="97"/>
    </row>
    <row r="62" spans="1:8" ht="14.25">
      <c r="A62" s="11" t="s">
        <v>361</v>
      </c>
      <c r="B62" s="5" t="s">
        <v>362</v>
      </c>
      <c r="C62" s="26"/>
      <c r="D62" s="26"/>
      <c r="E62" s="26"/>
      <c r="F62" s="26"/>
      <c r="G62" s="26"/>
      <c r="H62" s="26"/>
    </row>
    <row r="63" spans="1:8" ht="14.25">
      <c r="A63" s="12" t="s">
        <v>363</v>
      </c>
      <c r="B63" s="5" t="s">
        <v>364</v>
      </c>
      <c r="C63" s="26"/>
      <c r="D63" s="26"/>
      <c r="E63" s="26"/>
      <c r="F63" s="26"/>
      <c r="G63" s="26"/>
      <c r="H63" s="26"/>
    </row>
    <row r="64" spans="1:8" ht="14.25">
      <c r="A64" s="18" t="s">
        <v>365</v>
      </c>
      <c r="B64" s="5" t="s">
        <v>366</v>
      </c>
      <c r="C64" s="26"/>
      <c r="D64" s="26"/>
      <c r="E64" s="26"/>
      <c r="F64" s="26"/>
      <c r="G64" s="26"/>
      <c r="H64" s="26"/>
    </row>
    <row r="65" spans="1:8" ht="14.25">
      <c r="A65" s="18" t="s">
        <v>502</v>
      </c>
      <c r="B65" s="5" t="s">
        <v>367</v>
      </c>
      <c r="C65" s="26"/>
      <c r="D65" s="26"/>
      <c r="E65" s="26"/>
      <c r="F65" s="26"/>
      <c r="G65" s="26"/>
      <c r="H65" s="26"/>
    </row>
    <row r="66" spans="1:8" ht="14.25">
      <c r="A66" s="44" t="s">
        <v>242</v>
      </c>
      <c r="B66" s="44" t="s">
        <v>367</v>
      </c>
      <c r="C66" s="26"/>
      <c r="D66" s="26"/>
      <c r="E66" s="26"/>
      <c r="F66" s="26"/>
      <c r="G66" s="26"/>
      <c r="H66" s="26"/>
    </row>
    <row r="67" spans="1:8" ht="14.25">
      <c r="A67" s="44" t="s">
        <v>243</v>
      </c>
      <c r="B67" s="44" t="s">
        <v>367</v>
      </c>
      <c r="C67" s="26"/>
      <c r="D67" s="26"/>
      <c r="E67" s="26"/>
      <c r="F67" s="26"/>
      <c r="G67" s="26"/>
      <c r="H67" s="26"/>
    </row>
    <row r="68" spans="1:8" ht="14.25">
      <c r="A68" s="45" t="s">
        <v>244</v>
      </c>
      <c r="B68" s="45" t="s">
        <v>367</v>
      </c>
      <c r="C68" s="26"/>
      <c r="D68" s="26"/>
      <c r="E68" s="26"/>
      <c r="F68" s="26"/>
      <c r="G68" s="26"/>
      <c r="H68" s="26"/>
    </row>
    <row r="69" spans="1:8" ht="14.25">
      <c r="A69" s="105" t="s">
        <v>521</v>
      </c>
      <c r="B69" s="104" t="s">
        <v>368</v>
      </c>
      <c r="C69" s="97"/>
      <c r="D69" s="97"/>
      <c r="E69" s="97"/>
      <c r="F69" s="97"/>
      <c r="G69" s="97"/>
      <c r="H69" s="97"/>
    </row>
  </sheetData>
  <sheetProtection/>
  <mergeCells count="3">
    <mergeCell ref="A2:H2"/>
    <mergeCell ref="A1:J1"/>
    <mergeCell ref="G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1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0" customWidth="1"/>
    <col min="4" max="4" width="13.28125" style="0" customWidth="1"/>
    <col min="5" max="5" width="14.421875" style="0" customWidth="1"/>
  </cols>
  <sheetData>
    <row r="1" spans="1:10" ht="23.25" customHeight="1">
      <c r="A1" s="385" t="s">
        <v>926</v>
      </c>
      <c r="B1" s="385"/>
      <c r="C1" s="385"/>
      <c r="D1" s="385"/>
      <c r="E1" s="385"/>
      <c r="F1" s="269"/>
      <c r="G1" s="269"/>
      <c r="H1" s="269"/>
      <c r="I1" s="269"/>
      <c r="J1" s="269"/>
    </row>
    <row r="2" spans="1:10" ht="25.5" customHeight="1">
      <c r="A2" s="386" t="s">
        <v>731</v>
      </c>
      <c r="B2" s="386"/>
      <c r="C2" s="386"/>
      <c r="D2" s="386"/>
      <c r="E2" s="386"/>
      <c r="F2" s="268"/>
      <c r="G2" s="268"/>
      <c r="H2" s="268"/>
      <c r="I2" s="268"/>
      <c r="J2" s="268"/>
    </row>
    <row r="3" spans="1:5" ht="21.75" customHeight="1">
      <c r="A3" s="65"/>
      <c r="B3" s="59"/>
      <c r="C3" s="59"/>
      <c r="D3" s="59"/>
      <c r="E3" s="59"/>
    </row>
    <row r="4" spans="1:5" ht="20.25" customHeight="1">
      <c r="A4" s="4"/>
      <c r="D4" s="345" t="s">
        <v>699</v>
      </c>
      <c r="E4" s="345"/>
    </row>
    <row r="5" spans="1:5" ht="14.25">
      <c r="A5" s="387" t="s">
        <v>634</v>
      </c>
      <c r="B5" s="352" t="s">
        <v>70</v>
      </c>
      <c r="C5" s="388" t="s">
        <v>48</v>
      </c>
      <c r="D5" s="389"/>
      <c r="E5" s="390"/>
    </row>
    <row r="6" spans="1:5" ht="27">
      <c r="A6" s="374"/>
      <c r="B6" s="353"/>
      <c r="C6" s="64" t="s">
        <v>678</v>
      </c>
      <c r="D6" s="73" t="s">
        <v>17</v>
      </c>
      <c r="E6" s="64" t="s">
        <v>18</v>
      </c>
    </row>
    <row r="7" spans="1:5" ht="14.25">
      <c r="A7" s="60" t="s">
        <v>673</v>
      </c>
      <c r="B7" s="5" t="s">
        <v>228</v>
      </c>
      <c r="C7" s="141">
        <v>18835083</v>
      </c>
      <c r="D7" s="141">
        <v>22771693</v>
      </c>
      <c r="E7" s="141">
        <v>22771693</v>
      </c>
    </row>
    <row r="8" spans="1:5" ht="14.25">
      <c r="A8" s="60" t="s">
        <v>674</v>
      </c>
      <c r="B8" s="5" t="s">
        <v>228</v>
      </c>
      <c r="C8" s="141"/>
      <c r="D8" s="141"/>
      <c r="E8" s="141"/>
    </row>
    <row r="9" spans="1:5" ht="21" customHeight="1">
      <c r="A9" s="38" t="s">
        <v>677</v>
      </c>
      <c r="B9" s="38"/>
      <c r="C9" s="141">
        <f>SUM(C7:C8)</f>
        <v>18835083</v>
      </c>
      <c r="D9" s="141">
        <f>SUM(D7:D8)</f>
        <v>22771693</v>
      </c>
      <c r="E9" s="141">
        <f>SUM(E7:E8)</f>
        <v>22771693</v>
      </c>
    </row>
    <row r="12" spans="1:5" ht="14.25">
      <c r="A12" s="130" t="s">
        <v>634</v>
      </c>
      <c r="B12" s="129" t="s">
        <v>70</v>
      </c>
      <c r="C12" s="391" t="s">
        <v>675</v>
      </c>
      <c r="D12" s="389"/>
      <c r="E12" s="390"/>
    </row>
    <row r="15" spans="1:5" ht="14.25">
      <c r="A15" s="387" t="s">
        <v>634</v>
      </c>
      <c r="B15" s="352" t="s">
        <v>70</v>
      </c>
      <c r="C15" s="388" t="s">
        <v>675</v>
      </c>
      <c r="D15" s="389"/>
      <c r="E15" s="390"/>
    </row>
    <row r="16" spans="1:5" ht="27">
      <c r="A16" s="374"/>
      <c r="B16" s="353"/>
      <c r="C16" s="64" t="s">
        <v>678</v>
      </c>
      <c r="D16" s="73" t="s">
        <v>17</v>
      </c>
      <c r="E16" s="64" t="s">
        <v>18</v>
      </c>
    </row>
    <row r="17" spans="1:5" ht="14.25">
      <c r="A17" s="60" t="s">
        <v>673</v>
      </c>
      <c r="B17" s="5" t="s">
        <v>355</v>
      </c>
      <c r="C17" s="255">
        <v>18835083</v>
      </c>
      <c r="D17" s="255">
        <v>22771693</v>
      </c>
      <c r="E17" s="255">
        <v>22771693</v>
      </c>
    </row>
    <row r="18" spans="1:5" ht="14.25">
      <c r="A18" s="60" t="s">
        <v>674</v>
      </c>
      <c r="B18" s="5" t="s">
        <v>355</v>
      </c>
      <c r="C18" s="256"/>
      <c r="D18" s="256"/>
      <c r="E18" s="256"/>
    </row>
    <row r="19" spans="1:5" ht="21" customHeight="1">
      <c r="A19" s="38" t="s">
        <v>677</v>
      </c>
      <c r="B19" s="38"/>
      <c r="C19" s="257">
        <f>SUM(C17:C18)</f>
        <v>18835083</v>
      </c>
      <c r="D19" s="257">
        <f>SUM(D17:D18)</f>
        <v>22771693</v>
      </c>
      <c r="E19" s="257">
        <f>SUM(E17:E18)</f>
        <v>22771693</v>
      </c>
    </row>
  </sheetData>
  <sheetProtection/>
  <mergeCells count="10">
    <mergeCell ref="A1:E1"/>
    <mergeCell ref="D4:E4"/>
    <mergeCell ref="A2:E2"/>
    <mergeCell ref="A15:A16"/>
    <mergeCell ref="B15:B16"/>
    <mergeCell ref="C15:E15"/>
    <mergeCell ref="A5:A6"/>
    <mergeCell ref="B5:B6"/>
    <mergeCell ref="C5:E5"/>
    <mergeCell ref="C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3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spans="1:10" ht="28.5" customHeight="1">
      <c r="A1" s="385" t="s">
        <v>926</v>
      </c>
      <c r="B1" s="385"/>
      <c r="C1" s="385"/>
      <c r="D1" s="385"/>
      <c r="E1" s="385"/>
      <c r="F1" s="269"/>
      <c r="G1" s="250"/>
      <c r="H1" s="250"/>
      <c r="I1" s="250"/>
      <c r="J1" s="250"/>
    </row>
    <row r="2" spans="1:6" ht="27" customHeight="1">
      <c r="A2" s="392" t="s">
        <v>732</v>
      </c>
      <c r="B2" s="392"/>
      <c r="C2" s="392"/>
      <c r="D2" s="393"/>
      <c r="E2" s="393"/>
      <c r="F2" s="268"/>
    </row>
    <row r="3" spans="1:3" ht="18.75" customHeight="1">
      <c r="A3" s="65"/>
      <c r="B3" s="66"/>
      <c r="C3" s="66"/>
    </row>
    <row r="4" spans="1:5" ht="23.25" customHeight="1">
      <c r="A4" s="4" t="s">
        <v>660</v>
      </c>
      <c r="D4" s="345" t="s">
        <v>698</v>
      </c>
      <c r="E4" s="345"/>
    </row>
    <row r="5" spans="1:5" ht="27">
      <c r="A5" s="38" t="s">
        <v>634</v>
      </c>
      <c r="B5" s="3" t="s">
        <v>70</v>
      </c>
      <c r="C5" s="64" t="s">
        <v>678</v>
      </c>
      <c r="D5" s="73" t="s">
        <v>17</v>
      </c>
      <c r="E5" s="64" t="s">
        <v>18</v>
      </c>
    </row>
    <row r="6" spans="1:5" ht="14.25">
      <c r="A6" s="11" t="s">
        <v>380</v>
      </c>
      <c r="B6" s="6" t="s">
        <v>149</v>
      </c>
      <c r="C6" s="26"/>
      <c r="D6" s="26"/>
      <c r="E6" s="26"/>
    </row>
    <row r="7" spans="1:5" ht="14.25">
      <c r="A7" s="11" t="s">
        <v>381</v>
      </c>
      <c r="B7" s="6" t="s">
        <v>149</v>
      </c>
      <c r="C7" s="26"/>
      <c r="D7" s="26"/>
      <c r="E7" s="26"/>
    </row>
    <row r="8" spans="1:5" ht="14.25">
      <c r="A8" s="11" t="s">
        <v>382</v>
      </c>
      <c r="B8" s="6" t="s">
        <v>149</v>
      </c>
      <c r="C8" s="26"/>
      <c r="D8" s="26"/>
      <c r="E8" s="26"/>
    </row>
    <row r="9" spans="1:5" ht="14.25">
      <c r="A9" s="11" t="s">
        <v>383</v>
      </c>
      <c r="B9" s="6" t="s">
        <v>149</v>
      </c>
      <c r="C9" s="26"/>
      <c r="D9" s="26"/>
      <c r="E9" s="26"/>
    </row>
    <row r="10" spans="1:5" ht="14.25">
      <c r="A10" s="12" t="s">
        <v>384</v>
      </c>
      <c r="B10" s="6" t="s">
        <v>149</v>
      </c>
      <c r="C10" s="26"/>
      <c r="D10" s="26"/>
      <c r="E10" s="26"/>
    </row>
    <row r="11" spans="1:5" ht="14.25">
      <c r="A11" s="12" t="s">
        <v>385</v>
      </c>
      <c r="B11" s="6" t="s">
        <v>149</v>
      </c>
      <c r="C11" s="26"/>
      <c r="D11" s="26"/>
      <c r="E11" s="26"/>
    </row>
    <row r="12" spans="1:5" ht="14.25">
      <c r="A12" s="14" t="s">
        <v>5</v>
      </c>
      <c r="B12" s="13" t="s">
        <v>149</v>
      </c>
      <c r="C12" s="26"/>
      <c r="D12" s="26"/>
      <c r="E12" s="26"/>
    </row>
    <row r="13" spans="1:5" ht="14.25">
      <c r="A13" s="11" t="s">
        <v>386</v>
      </c>
      <c r="B13" s="6" t="s">
        <v>150</v>
      </c>
      <c r="C13" s="26"/>
      <c r="D13" s="26"/>
      <c r="E13" s="26"/>
    </row>
    <row r="14" spans="1:5" ht="14.25">
      <c r="A14" s="15" t="s">
        <v>4</v>
      </c>
      <c r="B14" s="13" t="s">
        <v>150</v>
      </c>
      <c r="C14" s="26"/>
      <c r="D14" s="26"/>
      <c r="E14" s="26"/>
    </row>
    <row r="15" spans="1:5" ht="14.25">
      <c r="A15" s="11" t="s">
        <v>387</v>
      </c>
      <c r="B15" s="6" t="s">
        <v>151</v>
      </c>
      <c r="C15" s="26"/>
      <c r="D15" s="26"/>
      <c r="E15" s="26"/>
    </row>
    <row r="16" spans="1:5" ht="14.25">
      <c r="A16" s="11" t="s">
        <v>388</v>
      </c>
      <c r="B16" s="6" t="s">
        <v>151</v>
      </c>
      <c r="C16" s="26"/>
      <c r="D16" s="26"/>
      <c r="E16" s="26"/>
    </row>
    <row r="17" spans="1:5" ht="14.25">
      <c r="A17" s="12" t="s">
        <v>389</v>
      </c>
      <c r="B17" s="6" t="s">
        <v>151</v>
      </c>
      <c r="C17" s="26"/>
      <c r="D17" s="26"/>
      <c r="E17" s="26"/>
    </row>
    <row r="18" spans="1:5" ht="14.25">
      <c r="A18" s="12" t="s">
        <v>390</v>
      </c>
      <c r="B18" s="6" t="s">
        <v>151</v>
      </c>
      <c r="C18" s="26"/>
      <c r="D18" s="26"/>
      <c r="E18" s="26"/>
    </row>
    <row r="19" spans="1:5" ht="14.25">
      <c r="A19" s="12" t="s">
        <v>391</v>
      </c>
      <c r="B19" s="6" t="s">
        <v>151</v>
      </c>
      <c r="C19" s="26"/>
      <c r="D19" s="26"/>
      <c r="E19" s="26"/>
    </row>
    <row r="20" spans="1:5" ht="26.25">
      <c r="A20" s="16" t="s">
        <v>392</v>
      </c>
      <c r="B20" s="6" t="s">
        <v>151</v>
      </c>
      <c r="C20" s="26"/>
      <c r="D20" s="26"/>
      <c r="E20" s="26"/>
    </row>
    <row r="21" spans="1:5" ht="14.25">
      <c r="A21" s="10" t="s">
        <v>3</v>
      </c>
      <c r="B21" s="13" t="s">
        <v>151</v>
      </c>
      <c r="C21" s="26"/>
      <c r="D21" s="26"/>
      <c r="E21" s="26"/>
    </row>
    <row r="22" spans="1:5" ht="14.25">
      <c r="A22" s="11" t="s">
        <v>393</v>
      </c>
      <c r="B22" s="6" t="s">
        <v>152</v>
      </c>
      <c r="C22" s="26"/>
      <c r="D22" s="26"/>
      <c r="E22" s="26"/>
    </row>
    <row r="23" spans="1:5" ht="14.25">
      <c r="A23" s="11" t="s">
        <v>394</v>
      </c>
      <c r="B23" s="6" t="s">
        <v>152</v>
      </c>
      <c r="C23" s="26"/>
      <c r="D23" s="26"/>
      <c r="E23" s="26"/>
    </row>
    <row r="24" spans="1:5" ht="14.25">
      <c r="A24" s="10" t="s">
        <v>2</v>
      </c>
      <c r="B24" s="8" t="s">
        <v>152</v>
      </c>
      <c r="C24" s="26"/>
      <c r="D24" s="26"/>
      <c r="E24" s="26"/>
    </row>
    <row r="25" spans="1:5" ht="14.25">
      <c r="A25" s="11" t="s">
        <v>395</v>
      </c>
      <c r="B25" s="6" t="s">
        <v>153</v>
      </c>
      <c r="C25" s="26"/>
      <c r="D25" s="26"/>
      <c r="E25" s="26"/>
    </row>
    <row r="26" spans="1:5" ht="14.25">
      <c r="A26" s="11" t="s">
        <v>396</v>
      </c>
      <c r="B26" s="6" t="s">
        <v>153</v>
      </c>
      <c r="C26" s="26"/>
      <c r="D26" s="26"/>
      <c r="E26" s="26"/>
    </row>
    <row r="27" spans="1:5" ht="14.25">
      <c r="A27" s="12" t="s">
        <v>397</v>
      </c>
      <c r="B27" s="6" t="s">
        <v>153</v>
      </c>
      <c r="C27" s="26"/>
      <c r="D27" s="26"/>
      <c r="E27" s="26"/>
    </row>
    <row r="28" spans="1:5" ht="14.25">
      <c r="A28" s="12" t="s">
        <v>398</v>
      </c>
      <c r="B28" s="6" t="s">
        <v>153</v>
      </c>
      <c r="C28" s="26"/>
      <c r="D28" s="26"/>
      <c r="E28" s="26"/>
    </row>
    <row r="29" spans="1:5" ht="14.25">
      <c r="A29" s="12" t="s">
        <v>399</v>
      </c>
      <c r="B29" s="6" t="s">
        <v>153</v>
      </c>
      <c r="C29" s="26"/>
      <c r="D29" s="26"/>
      <c r="E29" s="26"/>
    </row>
    <row r="30" spans="1:5" ht="14.25">
      <c r="A30" s="12" t="s">
        <v>400</v>
      </c>
      <c r="B30" s="6" t="s">
        <v>153</v>
      </c>
      <c r="C30" s="26"/>
      <c r="D30" s="26"/>
      <c r="E30" s="26"/>
    </row>
    <row r="31" spans="1:5" ht="14.25">
      <c r="A31" s="12" t="s">
        <v>401</v>
      </c>
      <c r="B31" s="6" t="s">
        <v>153</v>
      </c>
      <c r="C31" s="26"/>
      <c r="D31" s="26"/>
      <c r="E31" s="26"/>
    </row>
    <row r="32" spans="1:5" ht="14.25">
      <c r="A32" s="12" t="s">
        <v>402</v>
      </c>
      <c r="B32" s="6" t="s">
        <v>153</v>
      </c>
      <c r="C32" s="26"/>
      <c r="D32" s="26"/>
      <c r="E32" s="26"/>
    </row>
    <row r="33" spans="1:5" ht="14.25">
      <c r="A33" s="12" t="s">
        <v>403</v>
      </c>
      <c r="B33" s="6" t="s">
        <v>153</v>
      </c>
      <c r="C33" s="26"/>
      <c r="D33" s="26"/>
      <c r="E33" s="26"/>
    </row>
    <row r="34" spans="1:5" ht="14.25">
      <c r="A34" s="12" t="s">
        <v>404</v>
      </c>
      <c r="B34" s="6" t="s">
        <v>153</v>
      </c>
      <c r="C34" s="26"/>
      <c r="D34" s="26"/>
      <c r="E34" s="26"/>
    </row>
    <row r="35" spans="1:5" ht="26.25">
      <c r="A35" s="12" t="s">
        <v>405</v>
      </c>
      <c r="B35" s="6" t="s">
        <v>153</v>
      </c>
      <c r="C35" s="26"/>
      <c r="D35" s="26"/>
      <c r="E35" s="26"/>
    </row>
    <row r="36" spans="1:5" ht="26.25">
      <c r="A36" s="12" t="s">
        <v>406</v>
      </c>
      <c r="B36" s="6" t="s">
        <v>153</v>
      </c>
      <c r="C36" s="26"/>
      <c r="D36" s="26"/>
      <c r="E36" s="26"/>
    </row>
    <row r="37" spans="1:5" ht="14.25">
      <c r="A37" s="12" t="s">
        <v>721</v>
      </c>
      <c r="B37" s="6" t="s">
        <v>153</v>
      </c>
      <c r="C37" s="141">
        <v>2510000</v>
      </c>
      <c r="D37" s="141">
        <v>2580000</v>
      </c>
      <c r="E37" s="141">
        <v>2380450</v>
      </c>
    </row>
    <row r="38" spans="1:5" ht="14.25">
      <c r="A38" s="10" t="s">
        <v>407</v>
      </c>
      <c r="B38" s="13" t="s">
        <v>153</v>
      </c>
      <c r="C38" s="141">
        <f>SUM(C37)</f>
        <v>2510000</v>
      </c>
      <c r="D38" s="141">
        <f>SUM(D37)</f>
        <v>2580000</v>
      </c>
      <c r="E38" s="141">
        <f>SUM(E37)</f>
        <v>2380450</v>
      </c>
    </row>
    <row r="39" spans="1:5" ht="15">
      <c r="A39" s="106" t="s">
        <v>408</v>
      </c>
      <c r="B39" s="107" t="s">
        <v>154</v>
      </c>
      <c r="C39" s="254">
        <f>C38+C24+C21+C14+C12</f>
        <v>2510000</v>
      </c>
      <c r="D39" s="254">
        <f>D38+D24+D21+D14+D12</f>
        <v>2580000</v>
      </c>
      <c r="E39" s="254">
        <f>E38+E24+E21+E14+E12</f>
        <v>2380450</v>
      </c>
    </row>
  </sheetData>
  <sheetProtection/>
  <mergeCells count="3">
    <mergeCell ref="A2:E2"/>
    <mergeCell ref="D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115"/>
  <sheetViews>
    <sheetView zoomScalePageLayoutView="0" workbookViewId="0" topLeftCell="A10">
      <selection activeCell="H106" sqref="H106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0" customWidth="1"/>
    <col min="4" max="4" width="12.57421875" style="0" customWidth="1"/>
    <col min="5" max="5" width="12.00390625" style="0" customWidth="1"/>
  </cols>
  <sheetData>
    <row r="1" spans="1:10" ht="27" customHeight="1">
      <c r="A1" s="385" t="s">
        <v>930</v>
      </c>
      <c r="B1" s="385"/>
      <c r="C1" s="385"/>
      <c r="D1" s="385"/>
      <c r="E1" s="385"/>
      <c r="F1" s="269"/>
      <c r="G1" s="269"/>
      <c r="H1" s="269"/>
      <c r="I1" s="269"/>
      <c r="J1" s="269"/>
    </row>
    <row r="2" spans="1:5" ht="27" customHeight="1">
      <c r="A2" s="381" t="s">
        <v>733</v>
      </c>
      <c r="B2" s="382"/>
      <c r="C2" s="382"/>
      <c r="D2" s="384"/>
      <c r="E2" s="384"/>
    </row>
    <row r="3" spans="1:3" ht="19.5" customHeight="1">
      <c r="A3" s="58"/>
      <c r="B3" s="59"/>
      <c r="C3" s="59"/>
    </row>
    <row r="4" spans="1:5" ht="14.25">
      <c r="A4" s="4" t="s">
        <v>660</v>
      </c>
      <c r="D4" s="345" t="s">
        <v>697</v>
      </c>
      <c r="E4" s="345"/>
    </row>
    <row r="5" spans="1:5" ht="27">
      <c r="A5" s="38" t="s">
        <v>634</v>
      </c>
      <c r="B5" s="3" t="s">
        <v>70</v>
      </c>
      <c r="C5" s="64" t="s">
        <v>678</v>
      </c>
      <c r="D5" s="73" t="s">
        <v>17</v>
      </c>
      <c r="E5" s="64" t="s">
        <v>18</v>
      </c>
    </row>
    <row r="6" spans="1:5" ht="14.25">
      <c r="A6" s="12" t="s">
        <v>580</v>
      </c>
      <c r="B6" s="6" t="s">
        <v>160</v>
      </c>
      <c r="C6" s="26"/>
      <c r="D6" s="26"/>
      <c r="E6" s="26"/>
    </row>
    <row r="7" spans="1:5" ht="14.25">
      <c r="A7" s="12" t="s">
        <v>581</v>
      </c>
      <c r="B7" s="6" t="s">
        <v>160</v>
      </c>
      <c r="C7" s="141"/>
      <c r="D7" s="141"/>
      <c r="E7" s="141"/>
    </row>
    <row r="8" spans="1:5" ht="26.25">
      <c r="A8" s="12" t="s">
        <v>582</v>
      </c>
      <c r="B8" s="6" t="s">
        <v>160</v>
      </c>
      <c r="C8" s="141"/>
      <c r="D8" s="141"/>
      <c r="E8" s="141"/>
    </row>
    <row r="9" spans="1:5" ht="14.25">
      <c r="A9" s="12" t="s">
        <v>583</v>
      </c>
      <c r="B9" s="6" t="s">
        <v>160</v>
      </c>
      <c r="C9" s="141"/>
      <c r="D9" s="141"/>
      <c r="E9" s="141"/>
    </row>
    <row r="10" spans="1:5" ht="14.25">
      <c r="A10" s="12" t="s">
        <v>584</v>
      </c>
      <c r="B10" s="6" t="s">
        <v>160</v>
      </c>
      <c r="C10" s="141"/>
      <c r="D10" s="141"/>
      <c r="E10" s="141"/>
    </row>
    <row r="11" spans="1:5" ht="14.25">
      <c r="A11" s="12" t="s">
        <v>585</v>
      </c>
      <c r="B11" s="6" t="s">
        <v>160</v>
      </c>
      <c r="C11" s="141"/>
      <c r="D11" s="141"/>
      <c r="E11" s="141"/>
    </row>
    <row r="12" spans="1:5" ht="14.25">
      <c r="A12" s="12" t="s">
        <v>586</v>
      </c>
      <c r="B12" s="6" t="s">
        <v>160</v>
      </c>
      <c r="C12" s="141"/>
      <c r="D12" s="141"/>
      <c r="E12" s="141"/>
    </row>
    <row r="13" spans="1:5" ht="14.25">
      <c r="A13" s="12" t="s">
        <v>587</v>
      </c>
      <c r="B13" s="6" t="s">
        <v>160</v>
      </c>
      <c r="C13" s="141"/>
      <c r="D13" s="141"/>
      <c r="E13" s="141"/>
    </row>
    <row r="14" spans="1:5" ht="14.25">
      <c r="A14" s="12" t="s">
        <v>588</v>
      </c>
      <c r="B14" s="6" t="s">
        <v>160</v>
      </c>
      <c r="C14" s="141"/>
      <c r="D14" s="141"/>
      <c r="E14" s="141"/>
    </row>
    <row r="15" spans="1:5" ht="14.25">
      <c r="A15" s="12" t="s">
        <v>589</v>
      </c>
      <c r="B15" s="6" t="s">
        <v>160</v>
      </c>
      <c r="C15" s="141"/>
      <c r="D15" s="141"/>
      <c r="E15" s="141"/>
    </row>
    <row r="16" spans="1:5" ht="26.25">
      <c r="A16" s="10" t="s">
        <v>409</v>
      </c>
      <c r="B16" s="8" t="s">
        <v>160</v>
      </c>
      <c r="C16" s="141"/>
      <c r="D16" s="141"/>
      <c r="E16" s="141"/>
    </row>
    <row r="17" spans="1:5" ht="14.25">
      <c r="A17" s="12" t="s">
        <v>580</v>
      </c>
      <c r="B17" s="6" t="s">
        <v>161</v>
      </c>
      <c r="C17" s="141"/>
      <c r="D17" s="141"/>
      <c r="E17" s="141"/>
    </row>
    <row r="18" spans="1:5" ht="14.25">
      <c r="A18" s="12" t="s">
        <v>581</v>
      </c>
      <c r="B18" s="6" t="s">
        <v>161</v>
      </c>
      <c r="C18" s="141"/>
      <c r="D18" s="141"/>
      <c r="E18" s="141"/>
    </row>
    <row r="19" spans="1:5" ht="26.25">
      <c r="A19" s="12" t="s">
        <v>582</v>
      </c>
      <c r="B19" s="6" t="s">
        <v>161</v>
      </c>
      <c r="C19" s="141"/>
      <c r="D19" s="141"/>
      <c r="E19" s="141"/>
    </row>
    <row r="20" spans="1:5" ht="14.25">
      <c r="A20" s="12" t="s">
        <v>583</v>
      </c>
      <c r="B20" s="6" t="s">
        <v>161</v>
      </c>
      <c r="C20" s="141"/>
      <c r="D20" s="141"/>
      <c r="E20" s="141"/>
    </row>
    <row r="21" spans="1:5" ht="14.25">
      <c r="A21" s="12" t="s">
        <v>584</v>
      </c>
      <c r="B21" s="6" t="s">
        <v>161</v>
      </c>
      <c r="C21" s="141"/>
      <c r="D21" s="141"/>
      <c r="E21" s="141"/>
    </row>
    <row r="22" spans="1:5" ht="14.25">
      <c r="A22" s="12" t="s">
        <v>585</v>
      </c>
      <c r="B22" s="6" t="s">
        <v>161</v>
      </c>
      <c r="C22" s="141"/>
      <c r="D22" s="141"/>
      <c r="E22" s="141"/>
    </row>
    <row r="23" spans="1:5" ht="14.25">
      <c r="A23" s="12" t="s">
        <v>586</v>
      </c>
      <c r="B23" s="6" t="s">
        <v>161</v>
      </c>
      <c r="C23" s="141"/>
      <c r="D23" s="141"/>
      <c r="E23" s="141"/>
    </row>
    <row r="24" spans="1:5" ht="14.25">
      <c r="A24" s="12" t="s">
        <v>587</v>
      </c>
      <c r="B24" s="6" t="s">
        <v>161</v>
      </c>
      <c r="C24" s="141"/>
      <c r="D24" s="141"/>
      <c r="E24" s="141"/>
    </row>
    <row r="25" spans="1:5" ht="14.25">
      <c r="A25" s="12" t="s">
        <v>588</v>
      </c>
      <c r="B25" s="6" t="s">
        <v>161</v>
      </c>
      <c r="C25" s="141"/>
      <c r="D25" s="141"/>
      <c r="E25" s="141"/>
    </row>
    <row r="26" spans="1:5" ht="14.25">
      <c r="A26" s="12" t="s">
        <v>589</v>
      </c>
      <c r="B26" s="6" t="s">
        <v>161</v>
      </c>
      <c r="C26" s="141"/>
      <c r="D26" s="141"/>
      <c r="E26" s="141"/>
    </row>
    <row r="27" spans="1:5" ht="26.25">
      <c r="A27" s="10" t="s">
        <v>410</v>
      </c>
      <c r="B27" s="8" t="s">
        <v>161</v>
      </c>
      <c r="C27" s="141"/>
      <c r="D27" s="141"/>
      <c r="E27" s="141"/>
    </row>
    <row r="28" spans="1:5" ht="14.25">
      <c r="A28" s="12" t="s">
        <v>580</v>
      </c>
      <c r="B28" s="6" t="s">
        <v>162</v>
      </c>
      <c r="C28" s="141">
        <v>275000</v>
      </c>
      <c r="D28" s="141">
        <v>263000</v>
      </c>
      <c r="E28" s="141">
        <v>263000</v>
      </c>
    </row>
    <row r="29" spans="1:5" ht="14.25">
      <c r="A29" s="12" t="s">
        <v>581</v>
      </c>
      <c r="B29" s="6" t="s">
        <v>162</v>
      </c>
      <c r="C29" s="141"/>
      <c r="D29" s="141"/>
      <c r="E29" s="141"/>
    </row>
    <row r="30" spans="1:5" ht="26.25">
      <c r="A30" s="12" t="s">
        <v>582</v>
      </c>
      <c r="B30" s="6" t="s">
        <v>162</v>
      </c>
      <c r="C30" s="141"/>
      <c r="D30" s="141"/>
      <c r="E30" s="141"/>
    </row>
    <row r="31" spans="1:5" ht="14.25">
      <c r="A31" s="12" t="s">
        <v>583</v>
      </c>
      <c r="B31" s="6" t="s">
        <v>162</v>
      </c>
      <c r="C31" s="141"/>
      <c r="D31" s="141"/>
      <c r="E31" s="141"/>
    </row>
    <row r="32" spans="1:5" ht="14.25">
      <c r="A32" s="12" t="s">
        <v>584</v>
      </c>
      <c r="B32" s="6" t="s">
        <v>162</v>
      </c>
      <c r="C32" s="141"/>
      <c r="D32" s="141"/>
      <c r="E32" s="141"/>
    </row>
    <row r="33" spans="1:5" ht="14.25">
      <c r="A33" s="12" t="s">
        <v>585</v>
      </c>
      <c r="B33" s="6" t="s">
        <v>162</v>
      </c>
      <c r="C33" s="141"/>
      <c r="D33" s="141"/>
      <c r="E33" s="141"/>
    </row>
    <row r="34" spans="1:5" ht="14.25">
      <c r="A34" s="12" t="s">
        <v>586</v>
      </c>
      <c r="B34" s="6" t="s">
        <v>162</v>
      </c>
      <c r="C34" s="141">
        <v>2270000</v>
      </c>
      <c r="D34" s="141">
        <v>2014400</v>
      </c>
      <c r="E34" s="141">
        <v>1519830</v>
      </c>
    </row>
    <row r="35" spans="1:5" ht="14.25">
      <c r="A35" s="12" t="s">
        <v>587</v>
      </c>
      <c r="B35" s="6" t="s">
        <v>162</v>
      </c>
      <c r="C35" s="141"/>
      <c r="D35" s="141">
        <v>267600</v>
      </c>
      <c r="E35" s="141">
        <v>267600</v>
      </c>
    </row>
    <row r="36" spans="1:5" ht="14.25">
      <c r="A36" s="12" t="s">
        <v>588</v>
      </c>
      <c r="B36" s="6" t="s">
        <v>162</v>
      </c>
      <c r="C36" s="141"/>
      <c r="D36" s="141"/>
      <c r="E36" s="141"/>
    </row>
    <row r="37" spans="1:5" ht="14.25">
      <c r="A37" s="12" t="s">
        <v>589</v>
      </c>
      <c r="B37" s="6" t="s">
        <v>162</v>
      </c>
      <c r="C37" s="141"/>
      <c r="D37" s="141"/>
      <c r="E37" s="141"/>
    </row>
    <row r="38" spans="1:5" ht="14.25">
      <c r="A38" s="10" t="s">
        <v>411</v>
      </c>
      <c r="B38" s="8" t="s">
        <v>162</v>
      </c>
      <c r="C38" s="141">
        <f>SUM(C28:C36)</f>
        <v>2545000</v>
      </c>
      <c r="D38" s="141">
        <f>SUM(D28:D36)</f>
        <v>2545000</v>
      </c>
      <c r="E38" s="141">
        <f>SUM(E28:E36)</f>
        <v>2050430</v>
      </c>
    </row>
    <row r="39" spans="1:5" ht="14.25">
      <c r="A39" s="12" t="s">
        <v>590</v>
      </c>
      <c r="B39" s="5" t="s">
        <v>164</v>
      </c>
      <c r="C39" s="141"/>
      <c r="D39" s="141"/>
      <c r="E39" s="141"/>
    </row>
    <row r="40" spans="1:5" ht="14.25">
      <c r="A40" s="12" t="s">
        <v>591</v>
      </c>
      <c r="B40" s="5" t="s">
        <v>164</v>
      </c>
      <c r="C40" s="141"/>
      <c r="D40" s="141"/>
      <c r="E40" s="141"/>
    </row>
    <row r="41" spans="1:5" ht="14.25">
      <c r="A41" s="12" t="s">
        <v>592</v>
      </c>
      <c r="B41" s="5" t="s">
        <v>164</v>
      </c>
      <c r="C41" s="141"/>
      <c r="D41" s="141"/>
      <c r="E41" s="141"/>
    </row>
    <row r="42" spans="1:5" ht="14.25">
      <c r="A42" s="5" t="s">
        <v>593</v>
      </c>
      <c r="B42" s="5" t="s">
        <v>164</v>
      </c>
      <c r="C42" s="141"/>
      <c r="D42" s="141"/>
      <c r="E42" s="141"/>
    </row>
    <row r="43" spans="1:5" ht="14.25">
      <c r="A43" s="5" t="s">
        <v>594</v>
      </c>
      <c r="B43" s="5" t="s">
        <v>164</v>
      </c>
      <c r="C43" s="141"/>
      <c r="D43" s="141"/>
      <c r="E43" s="141"/>
    </row>
    <row r="44" spans="1:5" ht="14.25">
      <c r="A44" s="5" t="s">
        <v>595</v>
      </c>
      <c r="B44" s="5" t="s">
        <v>164</v>
      </c>
      <c r="C44" s="141"/>
      <c r="D44" s="141"/>
      <c r="E44" s="141"/>
    </row>
    <row r="45" spans="1:5" ht="14.25">
      <c r="A45" s="12" t="s">
        <v>596</v>
      </c>
      <c r="B45" s="5" t="s">
        <v>164</v>
      </c>
      <c r="C45" s="141"/>
      <c r="D45" s="141"/>
      <c r="E45" s="141"/>
    </row>
    <row r="46" spans="1:5" ht="14.25">
      <c r="A46" s="12" t="s">
        <v>597</v>
      </c>
      <c r="B46" s="5" t="s">
        <v>164</v>
      </c>
      <c r="C46" s="141"/>
      <c r="D46" s="141"/>
      <c r="E46" s="141"/>
    </row>
    <row r="47" spans="1:5" ht="14.25">
      <c r="A47" s="12" t="s">
        <v>598</v>
      </c>
      <c r="B47" s="5" t="s">
        <v>164</v>
      </c>
      <c r="C47" s="141"/>
      <c r="D47" s="141"/>
      <c r="E47" s="141"/>
    </row>
    <row r="48" spans="1:5" ht="14.25">
      <c r="A48" s="12" t="s">
        <v>599</v>
      </c>
      <c r="B48" s="5" t="s">
        <v>164</v>
      </c>
      <c r="C48" s="141"/>
      <c r="D48" s="141"/>
      <c r="E48" s="141"/>
    </row>
    <row r="49" spans="1:5" ht="26.25">
      <c r="A49" s="10" t="s">
        <v>412</v>
      </c>
      <c r="B49" s="8" t="s">
        <v>164</v>
      </c>
      <c r="C49" s="141"/>
      <c r="D49" s="141"/>
      <c r="E49" s="141"/>
    </row>
    <row r="50" spans="1:5" ht="14.25">
      <c r="A50" s="12" t="s">
        <v>590</v>
      </c>
      <c r="B50" s="5" t="s">
        <v>170</v>
      </c>
      <c r="C50" s="141"/>
      <c r="D50" s="141"/>
      <c r="E50" s="141"/>
    </row>
    <row r="51" spans="1:5" ht="14.25">
      <c r="A51" s="12" t="s">
        <v>591</v>
      </c>
      <c r="B51" s="5" t="s">
        <v>170</v>
      </c>
      <c r="C51" s="141">
        <v>300000</v>
      </c>
      <c r="D51" s="141">
        <v>300000</v>
      </c>
      <c r="E51" s="141">
        <v>275000</v>
      </c>
    </row>
    <row r="52" spans="1:5" ht="14.25">
      <c r="A52" s="12" t="s">
        <v>592</v>
      </c>
      <c r="B52" s="5" t="s">
        <v>170</v>
      </c>
      <c r="C52" s="141"/>
      <c r="D52" s="141"/>
      <c r="E52" s="141"/>
    </row>
    <row r="53" spans="1:5" ht="14.25">
      <c r="A53" s="5" t="s">
        <v>593</v>
      </c>
      <c r="B53" s="5" t="s">
        <v>170</v>
      </c>
      <c r="C53" s="141"/>
      <c r="D53" s="141"/>
      <c r="E53" s="141"/>
    </row>
    <row r="54" spans="1:5" ht="14.25">
      <c r="A54" s="5" t="s">
        <v>594</v>
      </c>
      <c r="B54" s="5" t="s">
        <v>170</v>
      </c>
      <c r="C54" s="141"/>
      <c r="D54" s="141"/>
      <c r="E54" s="141"/>
    </row>
    <row r="55" spans="1:5" ht="14.25">
      <c r="A55" s="5" t="s">
        <v>595</v>
      </c>
      <c r="B55" s="5" t="s">
        <v>170</v>
      </c>
      <c r="C55" s="141"/>
      <c r="D55" s="141"/>
      <c r="E55" s="141"/>
    </row>
    <row r="56" spans="1:5" ht="14.25">
      <c r="A56" s="12" t="s">
        <v>596</v>
      </c>
      <c r="B56" s="5" t="s">
        <v>170</v>
      </c>
      <c r="C56" s="141"/>
      <c r="D56" s="141"/>
      <c r="E56" s="141"/>
    </row>
    <row r="57" spans="1:5" ht="14.25">
      <c r="A57" s="12" t="s">
        <v>600</v>
      </c>
      <c r="B57" s="5" t="s">
        <v>170</v>
      </c>
      <c r="C57" s="141"/>
      <c r="D57" s="141"/>
      <c r="E57" s="141"/>
    </row>
    <row r="58" spans="1:5" ht="14.25">
      <c r="A58" s="12" t="s">
        <v>598</v>
      </c>
      <c r="B58" s="5" t="s">
        <v>170</v>
      </c>
      <c r="C58" s="141"/>
      <c r="D58" s="141"/>
      <c r="E58" s="141"/>
    </row>
    <row r="59" spans="1:5" ht="14.25">
      <c r="A59" s="12" t="s">
        <v>599</v>
      </c>
      <c r="B59" s="5" t="s">
        <v>170</v>
      </c>
      <c r="C59" s="141"/>
      <c r="D59" s="141"/>
      <c r="E59" s="141"/>
    </row>
    <row r="60" spans="1:5" ht="14.25">
      <c r="A60" s="14" t="s">
        <v>413</v>
      </c>
      <c r="B60" s="7" t="s">
        <v>170</v>
      </c>
      <c r="C60" s="141">
        <f>SUM(C51:C59)</f>
        <v>300000</v>
      </c>
      <c r="D60" s="141">
        <f>SUM(D51:D59)</f>
        <v>300000</v>
      </c>
      <c r="E60" s="141">
        <f>SUM(E51:E59)</f>
        <v>275000</v>
      </c>
    </row>
    <row r="61" spans="1:5" ht="14.25">
      <c r="A61" s="12" t="s">
        <v>580</v>
      </c>
      <c r="B61" s="6" t="s">
        <v>197</v>
      </c>
      <c r="C61" s="141"/>
      <c r="D61" s="141"/>
      <c r="E61" s="141"/>
    </row>
    <row r="62" spans="1:5" ht="14.25">
      <c r="A62" s="12" t="s">
        <v>581</v>
      </c>
      <c r="B62" s="6" t="s">
        <v>197</v>
      </c>
      <c r="C62" s="141"/>
      <c r="D62" s="141"/>
      <c r="E62" s="141"/>
    </row>
    <row r="63" spans="1:5" ht="26.25">
      <c r="A63" s="12" t="s">
        <v>582</v>
      </c>
      <c r="B63" s="6" t="s">
        <v>197</v>
      </c>
      <c r="C63" s="141"/>
      <c r="D63" s="141"/>
      <c r="E63" s="141"/>
    </row>
    <row r="64" spans="1:5" ht="14.25">
      <c r="A64" s="12" t="s">
        <v>583</v>
      </c>
      <c r="B64" s="6" t="s">
        <v>197</v>
      </c>
      <c r="C64" s="141"/>
      <c r="D64" s="141"/>
      <c r="E64" s="141"/>
    </row>
    <row r="65" spans="1:5" ht="14.25">
      <c r="A65" s="12" t="s">
        <v>584</v>
      </c>
      <c r="B65" s="6" t="s">
        <v>197</v>
      </c>
      <c r="C65" s="141"/>
      <c r="D65" s="141"/>
      <c r="E65" s="141"/>
    </row>
    <row r="66" spans="1:5" ht="14.25">
      <c r="A66" s="12" t="s">
        <v>585</v>
      </c>
      <c r="B66" s="6" t="s">
        <v>197</v>
      </c>
      <c r="C66" s="141"/>
      <c r="D66" s="141"/>
      <c r="E66" s="141"/>
    </row>
    <row r="67" spans="1:5" ht="14.25">
      <c r="A67" s="12" t="s">
        <v>586</v>
      </c>
      <c r="B67" s="6" t="s">
        <v>197</v>
      </c>
      <c r="C67" s="141"/>
      <c r="D67" s="141"/>
      <c r="E67" s="141"/>
    </row>
    <row r="68" spans="1:5" ht="14.25">
      <c r="A68" s="12" t="s">
        <v>587</v>
      </c>
      <c r="B68" s="6" t="s">
        <v>197</v>
      </c>
      <c r="C68" s="141"/>
      <c r="D68" s="141"/>
      <c r="E68" s="141"/>
    </row>
    <row r="69" spans="1:5" ht="14.25">
      <c r="A69" s="12" t="s">
        <v>588</v>
      </c>
      <c r="B69" s="6" t="s">
        <v>197</v>
      </c>
      <c r="C69" s="141"/>
      <c r="D69" s="141"/>
      <c r="E69" s="141"/>
    </row>
    <row r="70" spans="1:5" ht="14.25">
      <c r="A70" s="12" t="s">
        <v>589</v>
      </c>
      <c r="B70" s="6" t="s">
        <v>197</v>
      </c>
      <c r="C70" s="141"/>
      <c r="D70" s="141"/>
      <c r="E70" s="141"/>
    </row>
    <row r="71" spans="1:5" ht="26.25">
      <c r="A71" s="10" t="s">
        <v>422</v>
      </c>
      <c r="B71" s="8" t="s">
        <v>197</v>
      </c>
      <c r="C71" s="141"/>
      <c r="D71" s="141"/>
      <c r="E71" s="141"/>
    </row>
    <row r="72" spans="1:5" ht="14.25">
      <c r="A72" s="12" t="s">
        <v>580</v>
      </c>
      <c r="B72" s="6" t="s">
        <v>198</v>
      </c>
      <c r="C72" s="141"/>
      <c r="D72" s="141"/>
      <c r="E72" s="141"/>
    </row>
    <row r="73" spans="1:5" ht="14.25">
      <c r="A73" s="12" t="s">
        <v>581</v>
      </c>
      <c r="B73" s="6" t="s">
        <v>198</v>
      </c>
      <c r="C73" s="141"/>
      <c r="D73" s="141"/>
      <c r="E73" s="141"/>
    </row>
    <row r="74" spans="1:5" ht="26.25">
      <c r="A74" s="12" t="s">
        <v>582</v>
      </c>
      <c r="B74" s="6" t="s">
        <v>198</v>
      </c>
      <c r="C74" s="141"/>
      <c r="D74" s="141"/>
      <c r="E74" s="141"/>
    </row>
    <row r="75" spans="1:5" ht="14.25">
      <c r="A75" s="12" t="s">
        <v>583</v>
      </c>
      <c r="B75" s="6" t="s">
        <v>198</v>
      </c>
      <c r="C75" s="141"/>
      <c r="D75" s="141"/>
      <c r="E75" s="141"/>
    </row>
    <row r="76" spans="1:5" ht="14.25">
      <c r="A76" s="12" t="s">
        <v>584</v>
      </c>
      <c r="B76" s="6" t="s">
        <v>198</v>
      </c>
      <c r="C76" s="141"/>
      <c r="D76" s="141"/>
      <c r="E76" s="141"/>
    </row>
    <row r="77" spans="1:5" ht="14.25">
      <c r="A77" s="12" t="s">
        <v>585</v>
      </c>
      <c r="B77" s="6" t="s">
        <v>198</v>
      </c>
      <c r="C77" s="141"/>
      <c r="D77" s="141"/>
      <c r="E77" s="141"/>
    </row>
    <row r="78" spans="1:5" ht="14.25">
      <c r="A78" s="12" t="s">
        <v>586</v>
      </c>
      <c r="B78" s="6" t="s">
        <v>198</v>
      </c>
      <c r="C78" s="141"/>
      <c r="D78" s="141"/>
      <c r="E78" s="141"/>
    </row>
    <row r="79" spans="1:5" ht="14.25">
      <c r="A79" s="12" t="s">
        <v>587</v>
      </c>
      <c r="B79" s="6" t="s">
        <v>198</v>
      </c>
      <c r="C79" s="141"/>
      <c r="D79" s="141"/>
      <c r="E79" s="141"/>
    </row>
    <row r="80" spans="1:5" ht="14.25">
      <c r="A80" s="12" t="s">
        <v>588</v>
      </c>
      <c r="B80" s="6" t="s">
        <v>198</v>
      </c>
      <c r="C80" s="141"/>
      <c r="D80" s="141"/>
      <c r="E80" s="141"/>
    </row>
    <row r="81" spans="1:5" ht="14.25">
      <c r="A81" s="12" t="s">
        <v>589</v>
      </c>
      <c r="B81" s="6" t="s">
        <v>198</v>
      </c>
      <c r="C81" s="141"/>
      <c r="D81" s="141"/>
      <c r="E81" s="141"/>
    </row>
    <row r="82" spans="1:5" ht="26.25">
      <c r="A82" s="10" t="s">
        <v>421</v>
      </c>
      <c r="B82" s="8" t="s">
        <v>198</v>
      </c>
      <c r="C82" s="141"/>
      <c r="D82" s="141"/>
      <c r="E82" s="141"/>
    </row>
    <row r="83" spans="1:5" ht="14.25">
      <c r="A83" s="12" t="s">
        <v>580</v>
      </c>
      <c r="B83" s="6" t="s">
        <v>199</v>
      </c>
      <c r="C83" s="141">
        <v>400000</v>
      </c>
      <c r="D83" s="141">
        <v>400000</v>
      </c>
      <c r="E83" s="141">
        <v>42885</v>
      </c>
    </row>
    <row r="84" spans="1:5" ht="14.25">
      <c r="A84" s="12" t="s">
        <v>581</v>
      </c>
      <c r="B84" s="6" t="s">
        <v>199</v>
      </c>
      <c r="C84" s="141"/>
      <c r="D84" s="141"/>
      <c r="E84" s="141"/>
    </row>
    <row r="85" spans="1:5" ht="26.25">
      <c r="A85" s="12" t="s">
        <v>582</v>
      </c>
      <c r="B85" s="6" t="s">
        <v>199</v>
      </c>
      <c r="C85" s="141"/>
      <c r="D85" s="141"/>
      <c r="E85" s="141"/>
    </row>
    <row r="86" spans="1:5" ht="14.25">
      <c r="A86" s="12" t="s">
        <v>583</v>
      </c>
      <c r="B86" s="6" t="s">
        <v>199</v>
      </c>
      <c r="C86" s="141"/>
      <c r="D86" s="141"/>
      <c r="E86" s="141"/>
    </row>
    <row r="87" spans="1:5" ht="14.25">
      <c r="A87" s="12" t="s">
        <v>584</v>
      </c>
      <c r="B87" s="6" t="s">
        <v>199</v>
      </c>
      <c r="C87" s="141"/>
      <c r="D87" s="141"/>
      <c r="E87" s="141"/>
    </row>
    <row r="88" spans="1:5" ht="14.25">
      <c r="A88" s="12" t="s">
        <v>585</v>
      </c>
      <c r="B88" s="6" t="s">
        <v>199</v>
      </c>
      <c r="C88" s="141"/>
      <c r="D88" s="141"/>
      <c r="E88" s="141"/>
    </row>
    <row r="89" spans="1:5" ht="14.25">
      <c r="A89" s="12" t="s">
        <v>586</v>
      </c>
      <c r="B89" s="6" t="s">
        <v>199</v>
      </c>
      <c r="C89" s="141"/>
      <c r="D89" s="141"/>
      <c r="E89" s="141"/>
    </row>
    <row r="90" spans="1:5" ht="14.25">
      <c r="A90" s="12" t="s">
        <v>587</v>
      </c>
      <c r="B90" s="6" t="s">
        <v>199</v>
      </c>
      <c r="C90" s="141"/>
      <c r="D90" s="141"/>
      <c r="E90" s="141"/>
    </row>
    <row r="91" spans="1:5" ht="14.25">
      <c r="A91" s="12" t="s">
        <v>588</v>
      </c>
      <c r="B91" s="6" t="s">
        <v>199</v>
      </c>
      <c r="C91" s="141"/>
      <c r="D91" s="141"/>
      <c r="E91" s="141"/>
    </row>
    <row r="92" spans="1:5" ht="14.25">
      <c r="A92" s="12" t="s">
        <v>589</v>
      </c>
      <c r="B92" s="6" t="s">
        <v>199</v>
      </c>
      <c r="C92" s="141"/>
      <c r="D92" s="141"/>
      <c r="E92" s="141"/>
    </row>
    <row r="93" spans="1:5" ht="14.25">
      <c r="A93" s="10" t="s">
        <v>420</v>
      </c>
      <c r="B93" s="8" t="s">
        <v>199</v>
      </c>
      <c r="C93" s="141">
        <f>SUM(C83:C92)</f>
        <v>400000</v>
      </c>
      <c r="D93" s="141">
        <f>SUM(D83:D92)</f>
        <v>400000</v>
      </c>
      <c r="E93" s="141">
        <f>SUM(E83:E92)</f>
        <v>42885</v>
      </c>
    </row>
    <row r="94" spans="1:5" ht="14.25">
      <c r="A94" s="12" t="s">
        <v>590</v>
      </c>
      <c r="B94" s="5" t="s">
        <v>201</v>
      </c>
      <c r="C94" s="141"/>
      <c r="D94" s="141"/>
      <c r="E94" s="141"/>
    </row>
    <row r="95" spans="1:5" ht="14.25">
      <c r="A95" s="12" t="s">
        <v>591</v>
      </c>
      <c r="B95" s="6" t="s">
        <v>201</v>
      </c>
      <c r="C95" s="141"/>
      <c r="D95" s="141"/>
      <c r="E95" s="141"/>
    </row>
    <row r="96" spans="1:5" ht="14.25">
      <c r="A96" s="12" t="s">
        <v>592</v>
      </c>
      <c r="B96" s="5" t="s">
        <v>201</v>
      </c>
      <c r="C96" s="141"/>
      <c r="D96" s="141">
        <v>300000</v>
      </c>
      <c r="E96" s="141">
        <v>300000</v>
      </c>
    </row>
    <row r="97" spans="1:5" ht="14.25">
      <c r="A97" s="5" t="s">
        <v>593</v>
      </c>
      <c r="B97" s="6" t="s">
        <v>201</v>
      </c>
      <c r="C97" s="141"/>
      <c r="D97" s="141"/>
      <c r="E97" s="141"/>
    </row>
    <row r="98" spans="1:5" ht="14.25">
      <c r="A98" s="5" t="s">
        <v>594</v>
      </c>
      <c r="B98" s="5" t="s">
        <v>201</v>
      </c>
      <c r="C98" s="141"/>
      <c r="D98" s="141"/>
      <c r="E98" s="141"/>
    </row>
    <row r="99" spans="1:5" ht="14.25">
      <c r="A99" s="5" t="s">
        <v>595</v>
      </c>
      <c r="B99" s="6" t="s">
        <v>201</v>
      </c>
      <c r="C99" s="141"/>
      <c r="D99" s="141"/>
      <c r="E99" s="141"/>
    </row>
    <row r="100" spans="1:5" ht="14.25">
      <c r="A100" s="12" t="s">
        <v>596</v>
      </c>
      <c r="B100" s="5" t="s">
        <v>201</v>
      </c>
      <c r="C100" s="141"/>
      <c r="D100" s="141"/>
      <c r="E100" s="141"/>
    </row>
    <row r="101" spans="1:5" ht="14.25">
      <c r="A101" s="12" t="s">
        <v>600</v>
      </c>
      <c r="B101" s="6" t="s">
        <v>201</v>
      </c>
      <c r="C101" s="141"/>
      <c r="D101" s="141"/>
      <c r="E101" s="141"/>
    </row>
    <row r="102" spans="1:5" ht="14.25">
      <c r="A102" s="12" t="s">
        <v>598</v>
      </c>
      <c r="B102" s="5" t="s">
        <v>201</v>
      </c>
      <c r="C102" s="141"/>
      <c r="D102" s="141"/>
      <c r="E102" s="141"/>
    </row>
    <row r="103" spans="1:5" ht="14.25">
      <c r="A103" s="12" t="s">
        <v>599</v>
      </c>
      <c r="B103" s="6" t="s">
        <v>201</v>
      </c>
      <c r="C103" s="141"/>
      <c r="D103" s="141"/>
      <c r="E103" s="141"/>
    </row>
    <row r="104" spans="1:5" ht="26.25">
      <c r="A104" s="10" t="s">
        <v>419</v>
      </c>
      <c r="B104" s="8" t="s">
        <v>201</v>
      </c>
      <c r="C104" s="141"/>
      <c r="D104" s="141">
        <f>SUM(D96:D103)</f>
        <v>300000</v>
      </c>
      <c r="E104" s="141">
        <f>SUM(E96:E103)</f>
        <v>300000</v>
      </c>
    </row>
    <row r="105" spans="1:5" ht="14.25">
      <c r="A105" s="12" t="s">
        <v>590</v>
      </c>
      <c r="B105" s="5" t="s">
        <v>204</v>
      </c>
      <c r="C105" s="141"/>
      <c r="D105" s="141"/>
      <c r="E105" s="141"/>
    </row>
    <row r="106" spans="1:8" ht="14.25">
      <c r="A106" s="12" t="s">
        <v>591</v>
      </c>
      <c r="B106" s="5" t="s">
        <v>204</v>
      </c>
      <c r="C106" s="141"/>
      <c r="D106" s="141"/>
      <c r="E106" s="141"/>
      <c r="H106" s="283"/>
    </row>
    <row r="107" spans="1:5" ht="14.25">
      <c r="A107" s="12" t="s">
        <v>592</v>
      </c>
      <c r="B107" s="5" t="s">
        <v>204</v>
      </c>
      <c r="C107" s="141"/>
      <c r="D107" s="141"/>
      <c r="E107" s="141"/>
    </row>
    <row r="108" spans="1:5" ht="14.25">
      <c r="A108" s="5" t="s">
        <v>593</v>
      </c>
      <c r="B108" s="5" t="s">
        <v>204</v>
      </c>
      <c r="C108" s="141"/>
      <c r="D108" s="141"/>
      <c r="E108" s="141"/>
    </row>
    <row r="109" spans="1:5" ht="14.25">
      <c r="A109" s="5" t="s">
        <v>594</v>
      </c>
      <c r="B109" s="5" t="s">
        <v>204</v>
      </c>
      <c r="C109" s="141"/>
      <c r="D109" s="141"/>
      <c r="E109" s="141"/>
    </row>
    <row r="110" spans="1:5" ht="14.25">
      <c r="A110" s="5" t="s">
        <v>595</v>
      </c>
      <c r="B110" s="5" t="s">
        <v>204</v>
      </c>
      <c r="C110" s="141"/>
      <c r="D110" s="141"/>
      <c r="E110" s="141"/>
    </row>
    <row r="111" spans="1:5" ht="14.25">
      <c r="A111" s="12" t="s">
        <v>596</v>
      </c>
      <c r="B111" s="5" t="s">
        <v>204</v>
      </c>
      <c r="C111" s="141"/>
      <c r="D111" s="141"/>
      <c r="E111" s="141"/>
    </row>
    <row r="112" spans="1:5" ht="14.25">
      <c r="A112" s="12" t="s">
        <v>600</v>
      </c>
      <c r="B112" s="5" t="s">
        <v>204</v>
      </c>
      <c r="C112" s="141"/>
      <c r="D112" s="141"/>
      <c r="E112" s="141"/>
    </row>
    <row r="113" spans="1:5" ht="14.25">
      <c r="A113" s="12" t="s">
        <v>598</v>
      </c>
      <c r="B113" s="5" t="s">
        <v>204</v>
      </c>
      <c r="C113" s="141"/>
      <c r="D113" s="141"/>
      <c r="E113" s="141"/>
    </row>
    <row r="114" spans="1:5" ht="14.25">
      <c r="A114" s="12" t="s">
        <v>599</v>
      </c>
      <c r="B114" s="5" t="s">
        <v>204</v>
      </c>
      <c r="C114" s="141"/>
      <c r="D114" s="141"/>
      <c r="E114" s="141"/>
    </row>
    <row r="115" spans="1:5" ht="14.25">
      <c r="A115" s="14" t="s">
        <v>458</v>
      </c>
      <c r="B115" s="8" t="s">
        <v>204</v>
      </c>
      <c r="C115" s="141"/>
      <c r="D115" s="141"/>
      <c r="E115" s="141"/>
    </row>
  </sheetData>
  <sheetProtection/>
  <mergeCells count="3">
    <mergeCell ref="A2:E2"/>
    <mergeCell ref="D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115"/>
  <sheetViews>
    <sheetView zoomScalePageLayoutView="0" workbookViewId="0" topLeftCell="A7">
      <selection activeCell="E108" sqref="E108"/>
    </sheetView>
  </sheetViews>
  <sheetFormatPr defaultColWidth="9.140625" defaultRowHeight="15"/>
  <cols>
    <col min="1" max="1" width="76.57421875" style="0" customWidth="1"/>
    <col min="3" max="3" width="13.00390625" style="0" customWidth="1"/>
    <col min="4" max="4" width="12.7109375" style="0" customWidth="1"/>
    <col min="5" max="5" width="12.28125" style="0" customWidth="1"/>
  </cols>
  <sheetData>
    <row r="1" spans="1:10" ht="27" customHeight="1">
      <c r="A1" s="385" t="s">
        <v>924</v>
      </c>
      <c r="B1" s="385"/>
      <c r="C1" s="385"/>
      <c r="D1" s="385"/>
      <c r="E1" s="385"/>
      <c r="F1" s="269"/>
      <c r="G1" s="269"/>
      <c r="H1" s="250"/>
      <c r="I1" s="250"/>
      <c r="J1" s="250"/>
    </row>
    <row r="2" spans="1:5" ht="25.5" customHeight="1">
      <c r="A2" s="392" t="s">
        <v>734</v>
      </c>
      <c r="B2" s="392"/>
      <c r="C2" s="392"/>
      <c r="D2" s="392"/>
      <c r="E2" s="392"/>
    </row>
    <row r="3" spans="1:3" ht="15.75" customHeight="1">
      <c r="A3" s="58"/>
      <c r="B3" s="59"/>
      <c r="C3" s="59"/>
    </row>
    <row r="4" spans="1:5" ht="21" customHeight="1">
      <c r="A4" s="4" t="s">
        <v>660</v>
      </c>
      <c r="D4" s="371" t="s">
        <v>696</v>
      </c>
      <c r="E4" s="371"/>
    </row>
    <row r="5" spans="1:5" ht="27">
      <c r="A5" s="38" t="s">
        <v>634</v>
      </c>
      <c r="B5" s="3" t="s">
        <v>70</v>
      </c>
      <c r="C5" s="64" t="s">
        <v>678</v>
      </c>
      <c r="D5" s="73" t="s">
        <v>17</v>
      </c>
      <c r="E5" s="64" t="s">
        <v>18</v>
      </c>
    </row>
    <row r="6" spans="1:5" ht="14.25">
      <c r="A6" s="12" t="s">
        <v>601</v>
      </c>
      <c r="B6" s="6" t="s">
        <v>266</v>
      </c>
      <c r="C6" s="141"/>
      <c r="D6" s="141"/>
      <c r="E6" s="141"/>
    </row>
    <row r="7" spans="1:5" ht="14.25">
      <c r="A7" s="12" t="s">
        <v>610</v>
      </c>
      <c r="B7" s="6" t="s">
        <v>266</v>
      </c>
      <c r="C7" s="141"/>
      <c r="D7" s="141"/>
      <c r="E7" s="141"/>
    </row>
    <row r="8" spans="1:5" ht="26.25">
      <c r="A8" s="12" t="s">
        <v>611</v>
      </c>
      <c r="B8" s="6" t="s">
        <v>266</v>
      </c>
      <c r="C8" s="141"/>
      <c r="D8" s="141"/>
      <c r="E8" s="141"/>
    </row>
    <row r="9" spans="1:5" ht="14.25">
      <c r="A9" s="12" t="s">
        <v>609</v>
      </c>
      <c r="B9" s="6" t="s">
        <v>266</v>
      </c>
      <c r="C9" s="141"/>
      <c r="D9" s="141"/>
      <c r="E9" s="141"/>
    </row>
    <row r="10" spans="1:5" ht="14.25">
      <c r="A10" s="12" t="s">
        <v>608</v>
      </c>
      <c r="B10" s="6" t="s">
        <v>266</v>
      </c>
      <c r="C10" s="141"/>
      <c r="D10" s="141"/>
      <c r="E10" s="141"/>
    </row>
    <row r="11" spans="1:5" ht="14.25">
      <c r="A11" s="12" t="s">
        <v>607</v>
      </c>
      <c r="B11" s="6" t="s">
        <v>266</v>
      </c>
      <c r="C11" s="141"/>
      <c r="D11" s="141"/>
      <c r="E11" s="141"/>
    </row>
    <row r="12" spans="1:5" ht="14.25">
      <c r="A12" s="12" t="s">
        <v>602</v>
      </c>
      <c r="B12" s="6" t="s">
        <v>266</v>
      </c>
      <c r="C12" s="141"/>
      <c r="D12" s="141"/>
      <c r="E12" s="141"/>
    </row>
    <row r="13" spans="1:5" ht="14.25">
      <c r="A13" s="12" t="s">
        <v>603</v>
      </c>
      <c r="B13" s="6" t="s">
        <v>266</v>
      </c>
      <c r="C13" s="141"/>
      <c r="D13" s="141"/>
      <c r="E13" s="141"/>
    </row>
    <row r="14" spans="1:5" ht="14.25">
      <c r="A14" s="12" t="s">
        <v>604</v>
      </c>
      <c r="B14" s="6" t="s">
        <v>266</v>
      </c>
      <c r="C14" s="141"/>
      <c r="D14" s="141"/>
      <c r="E14" s="141"/>
    </row>
    <row r="15" spans="1:5" ht="14.25">
      <c r="A15" s="12" t="s">
        <v>605</v>
      </c>
      <c r="B15" s="6" t="s">
        <v>266</v>
      </c>
      <c r="C15" s="141"/>
      <c r="D15" s="141"/>
      <c r="E15" s="141"/>
    </row>
    <row r="16" spans="1:5" ht="26.25">
      <c r="A16" s="7" t="s">
        <v>468</v>
      </c>
      <c r="B16" s="8" t="s">
        <v>266</v>
      </c>
      <c r="C16" s="141"/>
      <c r="D16" s="141"/>
      <c r="E16" s="141"/>
    </row>
    <row r="17" spans="1:5" ht="14.25">
      <c r="A17" s="12" t="s">
        <v>601</v>
      </c>
      <c r="B17" s="6" t="s">
        <v>267</v>
      </c>
      <c r="C17" s="141"/>
      <c r="D17" s="141"/>
      <c r="E17" s="141"/>
    </row>
    <row r="18" spans="1:5" ht="14.25">
      <c r="A18" s="12" t="s">
        <v>610</v>
      </c>
      <c r="B18" s="6" t="s">
        <v>267</v>
      </c>
      <c r="C18" s="141"/>
      <c r="D18" s="141"/>
      <c r="E18" s="141"/>
    </row>
    <row r="19" spans="1:5" ht="26.25">
      <c r="A19" s="12" t="s">
        <v>611</v>
      </c>
      <c r="B19" s="6" t="s">
        <v>267</v>
      </c>
      <c r="C19" s="141"/>
      <c r="D19" s="141"/>
      <c r="E19" s="141"/>
    </row>
    <row r="20" spans="1:5" ht="14.25">
      <c r="A20" s="12" t="s">
        <v>609</v>
      </c>
      <c r="B20" s="6" t="s">
        <v>267</v>
      </c>
      <c r="C20" s="141"/>
      <c r="D20" s="141"/>
      <c r="E20" s="141"/>
    </row>
    <row r="21" spans="1:5" ht="14.25">
      <c r="A21" s="12" t="s">
        <v>608</v>
      </c>
      <c r="B21" s="6" t="s">
        <v>267</v>
      </c>
      <c r="C21" s="141"/>
      <c r="D21" s="141"/>
      <c r="E21" s="141"/>
    </row>
    <row r="22" spans="1:5" ht="14.25">
      <c r="A22" s="12" t="s">
        <v>607</v>
      </c>
      <c r="B22" s="6" t="s">
        <v>267</v>
      </c>
      <c r="C22" s="141"/>
      <c r="D22" s="141"/>
      <c r="E22" s="141"/>
    </row>
    <row r="23" spans="1:5" ht="14.25">
      <c r="A23" s="12" t="s">
        <v>602</v>
      </c>
      <c r="B23" s="6" t="s">
        <v>267</v>
      </c>
      <c r="C23" s="141"/>
      <c r="D23" s="141"/>
      <c r="E23" s="141"/>
    </row>
    <row r="24" spans="1:5" ht="14.25">
      <c r="A24" s="12" t="s">
        <v>603</v>
      </c>
      <c r="B24" s="6" t="s">
        <v>267</v>
      </c>
      <c r="C24" s="141"/>
      <c r="D24" s="141"/>
      <c r="E24" s="141"/>
    </row>
    <row r="25" spans="1:5" ht="14.25">
      <c r="A25" s="12" t="s">
        <v>604</v>
      </c>
      <c r="B25" s="6" t="s">
        <v>267</v>
      </c>
      <c r="C25" s="141"/>
      <c r="D25" s="141"/>
      <c r="E25" s="141"/>
    </row>
    <row r="26" spans="1:5" ht="14.25">
      <c r="A26" s="12" t="s">
        <v>605</v>
      </c>
      <c r="B26" s="6" t="s">
        <v>267</v>
      </c>
      <c r="C26" s="141"/>
      <c r="D26" s="141"/>
      <c r="E26" s="141"/>
    </row>
    <row r="27" spans="1:5" ht="26.25">
      <c r="A27" s="7" t="s">
        <v>525</v>
      </c>
      <c r="B27" s="8" t="s">
        <v>267</v>
      </c>
      <c r="C27" s="141"/>
      <c r="D27" s="141"/>
      <c r="E27" s="141"/>
    </row>
    <row r="28" spans="1:5" ht="14.25">
      <c r="A28" s="12" t="s">
        <v>601</v>
      </c>
      <c r="B28" s="6" t="s">
        <v>268</v>
      </c>
      <c r="C28" s="141"/>
      <c r="D28" s="141"/>
      <c r="E28" s="141"/>
    </row>
    <row r="29" spans="1:5" ht="14.25">
      <c r="A29" s="12" t="s">
        <v>610</v>
      </c>
      <c r="B29" s="6" t="s">
        <v>268</v>
      </c>
      <c r="C29" s="141"/>
      <c r="D29" s="141"/>
      <c r="E29" s="141"/>
    </row>
    <row r="30" spans="1:5" ht="26.25">
      <c r="A30" s="12" t="s">
        <v>611</v>
      </c>
      <c r="B30" s="6" t="s">
        <v>268</v>
      </c>
      <c r="C30" s="141"/>
      <c r="D30" s="141"/>
      <c r="E30" s="141"/>
    </row>
    <row r="31" spans="1:5" ht="14.25">
      <c r="A31" s="12" t="s">
        <v>609</v>
      </c>
      <c r="B31" s="6" t="s">
        <v>268</v>
      </c>
      <c r="C31" s="141"/>
      <c r="D31" s="141"/>
      <c r="E31" s="141"/>
    </row>
    <row r="32" spans="1:5" ht="14.25">
      <c r="A32" s="12" t="s">
        <v>608</v>
      </c>
      <c r="B32" s="6" t="s">
        <v>268</v>
      </c>
      <c r="C32" s="141">
        <v>12000</v>
      </c>
      <c r="D32" s="141">
        <v>12000</v>
      </c>
      <c r="E32" s="141">
        <v>8400</v>
      </c>
    </row>
    <row r="33" spans="1:5" ht="14.25">
      <c r="A33" s="12" t="s">
        <v>607</v>
      </c>
      <c r="B33" s="6" t="s">
        <v>268</v>
      </c>
      <c r="C33" s="141"/>
      <c r="D33" s="141">
        <v>1600000</v>
      </c>
      <c r="E33" s="141">
        <v>1600000</v>
      </c>
    </row>
    <row r="34" spans="1:5" ht="14.25">
      <c r="A34" s="12" t="s">
        <v>602</v>
      </c>
      <c r="B34" s="6" t="s">
        <v>268</v>
      </c>
      <c r="C34" s="141"/>
      <c r="D34" s="141"/>
      <c r="E34" s="141"/>
    </row>
    <row r="35" spans="1:5" ht="14.25">
      <c r="A35" s="12" t="s">
        <v>603</v>
      </c>
      <c r="B35" s="6" t="s">
        <v>268</v>
      </c>
      <c r="C35" s="141"/>
      <c r="D35" s="141"/>
      <c r="E35" s="141"/>
    </row>
    <row r="36" spans="1:5" ht="14.25">
      <c r="A36" s="12" t="s">
        <v>604</v>
      </c>
      <c r="B36" s="6" t="s">
        <v>268</v>
      </c>
      <c r="C36" s="141"/>
      <c r="D36" s="141"/>
      <c r="E36" s="141"/>
    </row>
    <row r="37" spans="1:5" ht="14.25">
      <c r="A37" s="12" t="s">
        <v>605</v>
      </c>
      <c r="B37" s="6" t="s">
        <v>268</v>
      </c>
      <c r="C37" s="141"/>
      <c r="D37" s="141"/>
      <c r="E37" s="141"/>
    </row>
    <row r="38" spans="1:5" ht="14.25">
      <c r="A38" s="7" t="s">
        <v>524</v>
      </c>
      <c r="B38" s="8" t="s">
        <v>268</v>
      </c>
      <c r="C38" s="183">
        <f>SUM(C28:C37)</f>
        <v>12000</v>
      </c>
      <c r="D38" s="183">
        <f>SUM(D28:D37)</f>
        <v>1612000</v>
      </c>
      <c r="E38" s="183">
        <f>SUM(E28:E37)</f>
        <v>1608400</v>
      </c>
    </row>
    <row r="39" spans="1:5" ht="14.25">
      <c r="A39" s="12" t="s">
        <v>601</v>
      </c>
      <c r="B39" s="6" t="s">
        <v>274</v>
      </c>
      <c r="C39" s="141"/>
      <c r="D39" s="141"/>
      <c r="E39" s="141"/>
    </row>
    <row r="40" spans="1:5" ht="14.25">
      <c r="A40" s="12" t="s">
        <v>610</v>
      </c>
      <c r="B40" s="6" t="s">
        <v>274</v>
      </c>
      <c r="C40" s="141"/>
      <c r="D40" s="141"/>
      <c r="E40" s="141"/>
    </row>
    <row r="41" spans="1:5" ht="26.25">
      <c r="A41" s="12" t="s">
        <v>611</v>
      </c>
      <c r="B41" s="6" t="s">
        <v>274</v>
      </c>
      <c r="C41" s="141"/>
      <c r="D41" s="141"/>
      <c r="E41" s="141"/>
    </row>
    <row r="42" spans="1:5" ht="14.25">
      <c r="A42" s="12" t="s">
        <v>609</v>
      </c>
      <c r="B42" s="6" t="s">
        <v>274</v>
      </c>
      <c r="C42" s="141"/>
      <c r="D42" s="141"/>
      <c r="E42" s="141"/>
    </row>
    <row r="43" spans="1:5" ht="14.25">
      <c r="A43" s="12" t="s">
        <v>608</v>
      </c>
      <c r="B43" s="6" t="s">
        <v>274</v>
      </c>
      <c r="C43" s="141"/>
      <c r="D43" s="141"/>
      <c r="E43" s="141"/>
    </row>
    <row r="44" spans="1:5" ht="14.25">
      <c r="A44" s="12" t="s">
        <v>607</v>
      </c>
      <c r="B44" s="6" t="s">
        <v>274</v>
      </c>
      <c r="C44" s="141"/>
      <c r="D44" s="141"/>
      <c r="E44" s="141"/>
    </row>
    <row r="45" spans="1:5" ht="14.25">
      <c r="A45" s="12" t="s">
        <v>602</v>
      </c>
      <c r="B45" s="6" t="s">
        <v>274</v>
      </c>
      <c r="C45" s="141"/>
      <c r="D45" s="141"/>
      <c r="E45" s="141"/>
    </row>
    <row r="46" spans="1:5" ht="14.25">
      <c r="A46" s="12" t="s">
        <v>603</v>
      </c>
      <c r="B46" s="6" t="s">
        <v>274</v>
      </c>
      <c r="C46" s="141">
        <v>192000</v>
      </c>
      <c r="D46" s="141">
        <v>192000</v>
      </c>
      <c r="E46" s="141">
        <v>191814</v>
      </c>
    </row>
    <row r="47" spans="1:5" ht="14.25">
      <c r="A47" s="12" t="s">
        <v>604</v>
      </c>
      <c r="B47" s="6" t="s">
        <v>274</v>
      </c>
      <c r="C47" s="141"/>
      <c r="D47" s="141"/>
      <c r="E47" s="141"/>
    </row>
    <row r="48" spans="1:5" ht="14.25">
      <c r="A48" s="12" t="s">
        <v>605</v>
      </c>
      <c r="B48" s="6" t="s">
        <v>274</v>
      </c>
      <c r="C48" s="141"/>
      <c r="D48" s="141"/>
      <c r="E48" s="141"/>
    </row>
    <row r="49" spans="1:5" ht="26.25">
      <c r="A49" s="7" t="s">
        <v>523</v>
      </c>
      <c r="B49" s="8" t="s">
        <v>274</v>
      </c>
      <c r="C49" s="183">
        <f>SUM(C39:C48)</f>
        <v>192000</v>
      </c>
      <c r="D49" s="183">
        <f>SUM(D39:D48)</f>
        <v>192000</v>
      </c>
      <c r="E49" s="183">
        <f>SUM(E39:E48)</f>
        <v>191814</v>
      </c>
    </row>
    <row r="50" spans="1:5" ht="14.25">
      <c r="A50" s="12" t="s">
        <v>606</v>
      </c>
      <c r="B50" s="6" t="s">
        <v>275</v>
      </c>
      <c r="C50" s="141"/>
      <c r="D50" s="141"/>
      <c r="E50" s="141"/>
    </row>
    <row r="51" spans="1:5" ht="14.25">
      <c r="A51" s="12" t="s">
        <v>610</v>
      </c>
      <c r="B51" s="6" t="s">
        <v>275</v>
      </c>
      <c r="C51" s="141"/>
      <c r="D51" s="141"/>
      <c r="E51" s="141"/>
    </row>
    <row r="52" spans="1:5" ht="26.25">
      <c r="A52" s="12" t="s">
        <v>611</v>
      </c>
      <c r="B52" s="6" t="s">
        <v>275</v>
      </c>
      <c r="C52" s="141"/>
      <c r="D52" s="141"/>
      <c r="E52" s="141"/>
    </row>
    <row r="53" spans="1:5" ht="14.25">
      <c r="A53" s="12" t="s">
        <v>609</v>
      </c>
      <c r="B53" s="6" t="s">
        <v>275</v>
      </c>
      <c r="C53" s="141"/>
      <c r="D53" s="141"/>
      <c r="E53" s="141"/>
    </row>
    <row r="54" spans="1:5" ht="14.25">
      <c r="A54" s="12" t="s">
        <v>608</v>
      </c>
      <c r="B54" s="6" t="s">
        <v>275</v>
      </c>
      <c r="C54" s="141"/>
      <c r="D54" s="141"/>
      <c r="E54" s="141"/>
    </row>
    <row r="55" spans="1:5" ht="14.25">
      <c r="A55" s="12" t="s">
        <v>607</v>
      </c>
      <c r="B55" s="6" t="s">
        <v>275</v>
      </c>
      <c r="C55" s="141"/>
      <c r="D55" s="141"/>
      <c r="E55" s="141"/>
    </row>
    <row r="56" spans="1:5" ht="14.25">
      <c r="A56" s="12" t="s">
        <v>602</v>
      </c>
      <c r="B56" s="6" t="s">
        <v>275</v>
      </c>
      <c r="C56" s="141"/>
      <c r="D56" s="141"/>
      <c r="E56" s="141"/>
    </row>
    <row r="57" spans="1:5" ht="14.25">
      <c r="A57" s="12" t="s">
        <v>603</v>
      </c>
      <c r="B57" s="6" t="s">
        <v>275</v>
      </c>
      <c r="C57" s="141"/>
      <c r="D57" s="141"/>
      <c r="E57" s="141"/>
    </row>
    <row r="58" spans="1:5" ht="14.25">
      <c r="A58" s="12" t="s">
        <v>604</v>
      </c>
      <c r="B58" s="6" t="s">
        <v>275</v>
      </c>
      <c r="C58" s="141"/>
      <c r="D58" s="141"/>
      <c r="E58" s="141"/>
    </row>
    <row r="59" spans="1:5" ht="14.25">
      <c r="A59" s="12" t="s">
        <v>605</v>
      </c>
      <c r="B59" s="6" t="s">
        <v>275</v>
      </c>
      <c r="C59" s="141"/>
      <c r="D59" s="141"/>
      <c r="E59" s="141"/>
    </row>
    <row r="60" spans="1:5" ht="26.25">
      <c r="A60" s="7" t="s">
        <v>526</v>
      </c>
      <c r="B60" s="8" t="s">
        <v>275</v>
      </c>
      <c r="C60" s="141"/>
      <c r="D60" s="141"/>
      <c r="E60" s="141"/>
    </row>
    <row r="61" spans="1:5" ht="14.25">
      <c r="A61" s="12" t="s">
        <v>601</v>
      </c>
      <c r="B61" s="6" t="s">
        <v>276</v>
      </c>
      <c r="C61" s="141"/>
      <c r="D61" s="141"/>
      <c r="E61" s="141"/>
    </row>
    <row r="62" spans="1:5" ht="14.25">
      <c r="A62" s="12" t="s">
        <v>610</v>
      </c>
      <c r="B62" s="6" t="s">
        <v>276</v>
      </c>
      <c r="C62" s="141"/>
      <c r="D62" s="141"/>
      <c r="E62" s="141"/>
    </row>
    <row r="63" spans="1:5" ht="26.25">
      <c r="A63" s="12" t="s">
        <v>611</v>
      </c>
      <c r="B63" s="6" t="s">
        <v>276</v>
      </c>
      <c r="C63" s="141"/>
      <c r="D63" s="141"/>
      <c r="E63" s="141"/>
    </row>
    <row r="64" spans="1:5" ht="14.25">
      <c r="A64" s="12" t="s">
        <v>609</v>
      </c>
      <c r="B64" s="6" t="s">
        <v>276</v>
      </c>
      <c r="C64" s="141"/>
      <c r="D64" s="141"/>
      <c r="E64" s="141"/>
    </row>
    <row r="65" spans="1:5" ht="14.25">
      <c r="A65" s="12" t="s">
        <v>608</v>
      </c>
      <c r="B65" s="6" t="s">
        <v>276</v>
      </c>
      <c r="C65" s="141"/>
      <c r="D65" s="141"/>
      <c r="E65" s="141"/>
    </row>
    <row r="66" spans="1:5" ht="14.25">
      <c r="A66" s="12" t="s">
        <v>607</v>
      </c>
      <c r="B66" s="6" t="s">
        <v>276</v>
      </c>
      <c r="C66" s="141"/>
      <c r="D66" s="141"/>
      <c r="E66" s="141"/>
    </row>
    <row r="67" spans="1:5" ht="14.25">
      <c r="A67" s="12" t="s">
        <v>602</v>
      </c>
      <c r="B67" s="6" t="s">
        <v>276</v>
      </c>
      <c r="C67" s="141"/>
      <c r="D67" s="141"/>
      <c r="E67" s="141"/>
    </row>
    <row r="68" spans="1:5" ht="14.25">
      <c r="A68" s="12" t="s">
        <v>603</v>
      </c>
      <c r="B68" s="6" t="s">
        <v>276</v>
      </c>
      <c r="C68" s="141"/>
      <c r="D68" s="141"/>
      <c r="E68" s="141"/>
    </row>
    <row r="69" spans="1:5" ht="14.25">
      <c r="A69" s="12" t="s">
        <v>604</v>
      </c>
      <c r="B69" s="6" t="s">
        <v>276</v>
      </c>
      <c r="C69" s="141"/>
      <c r="D69" s="141"/>
      <c r="E69" s="141"/>
    </row>
    <row r="70" spans="1:5" ht="14.25">
      <c r="A70" s="12" t="s">
        <v>605</v>
      </c>
      <c r="B70" s="6" t="s">
        <v>276</v>
      </c>
      <c r="C70" s="141"/>
      <c r="D70" s="141"/>
      <c r="E70" s="141"/>
    </row>
    <row r="71" spans="1:5" ht="14.25">
      <c r="A71" s="7" t="s">
        <v>473</v>
      </c>
      <c r="B71" s="8" t="s">
        <v>276</v>
      </c>
      <c r="C71" s="141"/>
      <c r="D71" s="183"/>
      <c r="E71" s="183"/>
    </row>
    <row r="72" spans="1:5" ht="14.25">
      <c r="A72" s="12" t="s">
        <v>612</v>
      </c>
      <c r="B72" s="5" t="s">
        <v>713</v>
      </c>
      <c r="C72" s="141"/>
      <c r="D72" s="141"/>
      <c r="E72" s="141"/>
    </row>
    <row r="73" spans="1:5" ht="14.25">
      <c r="A73" s="12" t="s">
        <v>613</v>
      </c>
      <c r="B73" s="5" t="s">
        <v>713</v>
      </c>
      <c r="C73" s="141"/>
      <c r="D73" s="141"/>
      <c r="E73" s="141"/>
    </row>
    <row r="74" spans="1:5" ht="14.25">
      <c r="A74" s="12" t="s">
        <v>621</v>
      </c>
      <c r="B74" s="5" t="s">
        <v>713</v>
      </c>
      <c r="C74" s="141"/>
      <c r="D74" s="141"/>
      <c r="E74" s="141">
        <v>19970</v>
      </c>
    </row>
    <row r="75" spans="1:5" ht="14.25">
      <c r="A75" s="5" t="s">
        <v>620</v>
      </c>
      <c r="B75" s="5" t="s">
        <v>713</v>
      </c>
      <c r="C75" s="141"/>
      <c r="D75" s="141"/>
      <c r="E75" s="141"/>
    </row>
    <row r="76" spans="1:5" ht="14.25">
      <c r="A76" s="5" t="s">
        <v>619</v>
      </c>
      <c r="B76" s="5" t="s">
        <v>713</v>
      </c>
      <c r="C76" s="141"/>
      <c r="D76" s="141"/>
      <c r="E76" s="141"/>
    </row>
    <row r="77" spans="1:5" ht="14.25">
      <c r="A77" s="5" t="s">
        <v>618</v>
      </c>
      <c r="B77" s="5" t="s">
        <v>713</v>
      </c>
      <c r="C77" s="141"/>
      <c r="D77" s="141"/>
      <c r="E77" s="141"/>
    </row>
    <row r="78" spans="1:5" ht="14.25">
      <c r="A78" s="12" t="s">
        <v>617</v>
      </c>
      <c r="B78" s="5" t="s">
        <v>713</v>
      </c>
      <c r="C78" s="141"/>
      <c r="D78" s="141"/>
      <c r="E78" s="141"/>
    </row>
    <row r="79" spans="1:5" ht="14.25">
      <c r="A79" s="12" t="s">
        <v>622</v>
      </c>
      <c r="B79" s="5" t="s">
        <v>713</v>
      </c>
      <c r="C79" s="141"/>
      <c r="D79" s="141"/>
      <c r="E79" s="141"/>
    </row>
    <row r="80" spans="1:5" ht="14.25">
      <c r="A80" s="12" t="s">
        <v>614</v>
      </c>
      <c r="B80" s="5" t="s">
        <v>713</v>
      </c>
      <c r="C80" s="141"/>
      <c r="D80" s="141"/>
      <c r="E80" s="141"/>
    </row>
    <row r="81" spans="1:5" ht="14.25">
      <c r="A81" s="12" t="s">
        <v>615</v>
      </c>
      <c r="B81" s="5" t="s">
        <v>713</v>
      </c>
      <c r="C81" s="141"/>
      <c r="D81" s="141"/>
      <c r="E81" s="141"/>
    </row>
    <row r="82" spans="1:5" ht="26.25">
      <c r="A82" s="7" t="s">
        <v>542</v>
      </c>
      <c r="B82" s="5" t="s">
        <v>713</v>
      </c>
      <c r="C82" s="141"/>
      <c r="D82" s="141"/>
      <c r="E82" s="141">
        <f>SUM(E74:E81)</f>
        <v>19970</v>
      </c>
    </row>
    <row r="83" spans="1:5" ht="14.25">
      <c r="A83" s="12" t="s">
        <v>612</v>
      </c>
      <c r="B83" s="5" t="s">
        <v>327</v>
      </c>
      <c r="C83" s="141"/>
      <c r="D83" s="141"/>
      <c r="E83" s="141"/>
    </row>
    <row r="84" spans="1:5" ht="14.25">
      <c r="A84" s="12" t="s">
        <v>613</v>
      </c>
      <c r="B84" s="5" t="s">
        <v>327</v>
      </c>
      <c r="C84" s="141"/>
      <c r="D84" s="141"/>
      <c r="E84" s="141"/>
    </row>
    <row r="85" spans="1:5" ht="14.25">
      <c r="A85" s="12" t="s">
        <v>621</v>
      </c>
      <c r="B85" s="5" t="s">
        <v>327</v>
      </c>
      <c r="C85" s="141"/>
      <c r="D85" s="141"/>
      <c r="E85" s="141"/>
    </row>
    <row r="86" spans="1:5" ht="14.25">
      <c r="A86" s="5" t="s">
        <v>620</v>
      </c>
      <c r="B86" s="5" t="s">
        <v>327</v>
      </c>
      <c r="C86" s="141"/>
      <c r="D86" s="141"/>
      <c r="E86" s="141"/>
    </row>
    <row r="87" spans="1:5" ht="14.25">
      <c r="A87" s="5" t="s">
        <v>619</v>
      </c>
      <c r="B87" s="5" t="s">
        <v>327</v>
      </c>
      <c r="C87" s="141"/>
      <c r="D87" s="141"/>
      <c r="E87" s="141"/>
    </row>
    <row r="88" spans="1:5" ht="14.25">
      <c r="A88" s="5" t="s">
        <v>618</v>
      </c>
      <c r="B88" s="5" t="s">
        <v>327</v>
      </c>
      <c r="C88" s="141"/>
      <c r="D88" s="141"/>
      <c r="E88" s="141"/>
    </row>
    <row r="89" spans="1:5" ht="14.25">
      <c r="A89" s="12" t="s">
        <v>617</v>
      </c>
      <c r="B89" s="5" t="s">
        <v>327</v>
      </c>
      <c r="C89" s="141"/>
      <c r="D89" s="141"/>
      <c r="E89" s="141"/>
    </row>
    <row r="90" spans="1:5" ht="14.25">
      <c r="A90" s="12" t="s">
        <v>616</v>
      </c>
      <c r="B90" s="5" t="s">
        <v>327</v>
      </c>
      <c r="C90" s="141"/>
      <c r="D90" s="141"/>
      <c r="E90" s="141"/>
    </row>
    <row r="91" spans="1:5" ht="14.25">
      <c r="A91" s="12" t="s">
        <v>614</v>
      </c>
      <c r="B91" s="5" t="s">
        <v>327</v>
      </c>
      <c r="C91" s="141"/>
      <c r="D91" s="141"/>
      <c r="E91" s="141"/>
    </row>
    <row r="92" spans="1:5" ht="14.25">
      <c r="A92" s="12" t="s">
        <v>615</v>
      </c>
      <c r="B92" s="5" t="s">
        <v>327</v>
      </c>
      <c r="C92" s="141"/>
      <c r="D92" s="141"/>
      <c r="E92" s="141"/>
    </row>
    <row r="93" spans="1:5" ht="14.25">
      <c r="A93" s="14" t="s">
        <v>543</v>
      </c>
      <c r="B93" s="8" t="s">
        <v>327</v>
      </c>
      <c r="C93" s="141"/>
      <c r="D93" s="141"/>
      <c r="E93" s="141"/>
    </row>
    <row r="94" spans="1:5" ht="14.25">
      <c r="A94" s="12" t="s">
        <v>612</v>
      </c>
      <c r="B94" s="5" t="s">
        <v>714</v>
      </c>
      <c r="C94" s="141"/>
      <c r="D94" s="141"/>
      <c r="E94" s="141"/>
    </row>
    <row r="95" spans="1:5" ht="14.25">
      <c r="A95" s="12" t="s">
        <v>613</v>
      </c>
      <c r="B95" s="5" t="s">
        <v>714</v>
      </c>
      <c r="C95" s="141"/>
      <c r="D95" s="141"/>
      <c r="E95" s="141"/>
    </row>
    <row r="96" spans="1:5" ht="14.25">
      <c r="A96" s="12" t="s">
        <v>621</v>
      </c>
      <c r="B96" s="5" t="s">
        <v>714</v>
      </c>
      <c r="C96" s="141">
        <v>400000</v>
      </c>
      <c r="D96" s="141">
        <v>40000</v>
      </c>
      <c r="E96" s="141">
        <v>130200</v>
      </c>
    </row>
    <row r="97" spans="1:5" ht="14.25">
      <c r="A97" s="5" t="s">
        <v>620</v>
      </c>
      <c r="B97" s="5" t="s">
        <v>714</v>
      </c>
      <c r="C97" s="141"/>
      <c r="D97" s="141"/>
      <c r="E97" s="141"/>
    </row>
    <row r="98" spans="1:5" ht="14.25">
      <c r="A98" s="5" t="s">
        <v>619</v>
      </c>
      <c r="B98" s="5" t="s">
        <v>714</v>
      </c>
      <c r="C98" s="141"/>
      <c r="D98" s="141"/>
      <c r="E98" s="141"/>
    </row>
    <row r="99" spans="1:5" ht="14.25">
      <c r="A99" s="5" t="s">
        <v>618</v>
      </c>
      <c r="B99" s="5" t="s">
        <v>714</v>
      </c>
      <c r="C99" s="141"/>
      <c r="D99" s="141"/>
      <c r="E99" s="141"/>
    </row>
    <row r="100" spans="1:5" ht="14.25">
      <c r="A100" s="12" t="s">
        <v>617</v>
      </c>
      <c r="B100" s="5" t="s">
        <v>714</v>
      </c>
      <c r="C100" s="141"/>
      <c r="D100" s="141"/>
      <c r="E100" s="141"/>
    </row>
    <row r="101" spans="1:5" ht="14.25">
      <c r="A101" s="12" t="s">
        <v>622</v>
      </c>
      <c r="B101" s="5" t="s">
        <v>714</v>
      </c>
      <c r="C101" s="141"/>
      <c r="D101" s="141"/>
      <c r="E101" s="141"/>
    </row>
    <row r="102" spans="1:5" ht="14.25">
      <c r="A102" s="12" t="s">
        <v>614</v>
      </c>
      <c r="B102" s="5" t="s">
        <v>714</v>
      </c>
      <c r="C102" s="141"/>
      <c r="D102" s="141"/>
      <c r="E102" s="141"/>
    </row>
    <row r="103" spans="1:5" ht="14.25">
      <c r="A103" s="12" t="s">
        <v>615</v>
      </c>
      <c r="B103" s="5" t="s">
        <v>714</v>
      </c>
      <c r="C103" s="141"/>
      <c r="D103" s="141"/>
      <c r="E103" s="141"/>
    </row>
    <row r="104" spans="1:5" ht="26.25">
      <c r="A104" s="7" t="s">
        <v>544</v>
      </c>
      <c r="B104" s="5" t="s">
        <v>714</v>
      </c>
      <c r="C104" s="183">
        <f>SUM(C96:C103)</f>
        <v>400000</v>
      </c>
      <c r="D104" s="183">
        <f>SUM(D96:D103)</f>
        <v>40000</v>
      </c>
      <c r="E104" s="183">
        <f>SUM(E96:E103)</f>
        <v>130200</v>
      </c>
    </row>
    <row r="105" spans="1:5" ht="14.25">
      <c r="A105" s="12" t="s">
        <v>612</v>
      </c>
      <c r="B105" s="5" t="s">
        <v>857</v>
      </c>
      <c r="C105" s="141"/>
      <c r="D105" s="141"/>
      <c r="E105" s="141"/>
    </row>
    <row r="106" spans="1:5" ht="14.25">
      <c r="A106" s="12" t="s">
        <v>613</v>
      </c>
      <c r="B106" s="5" t="s">
        <v>857</v>
      </c>
      <c r="C106" s="141"/>
      <c r="D106" s="141"/>
      <c r="E106" s="141"/>
    </row>
    <row r="107" spans="1:5" ht="14.25">
      <c r="A107" s="12" t="s">
        <v>621</v>
      </c>
      <c r="B107" s="5" t="s">
        <v>857</v>
      </c>
      <c r="C107" s="141"/>
      <c r="D107" s="141"/>
      <c r="E107" s="141">
        <v>34000</v>
      </c>
    </row>
    <row r="108" spans="1:5" ht="14.25">
      <c r="A108" s="5" t="s">
        <v>620</v>
      </c>
      <c r="B108" s="5" t="s">
        <v>857</v>
      </c>
      <c r="C108" s="141"/>
      <c r="D108" s="141"/>
      <c r="E108" s="141"/>
    </row>
    <row r="109" spans="1:5" ht="14.25">
      <c r="A109" s="5" t="s">
        <v>619</v>
      </c>
      <c r="B109" s="5" t="s">
        <v>857</v>
      </c>
      <c r="C109" s="141"/>
      <c r="D109" s="141"/>
      <c r="E109" s="141"/>
    </row>
    <row r="110" spans="1:5" ht="14.25">
      <c r="A110" s="5" t="s">
        <v>618</v>
      </c>
      <c r="B110" s="5" t="s">
        <v>857</v>
      </c>
      <c r="C110" s="141"/>
      <c r="D110" s="141"/>
      <c r="E110" s="141"/>
    </row>
    <row r="111" spans="1:5" ht="14.25">
      <c r="A111" s="12" t="s">
        <v>617</v>
      </c>
      <c r="B111" s="5" t="s">
        <v>857</v>
      </c>
      <c r="C111" s="141"/>
      <c r="D111" s="141"/>
      <c r="E111" s="141"/>
    </row>
    <row r="112" spans="1:5" ht="14.25">
      <c r="A112" s="12" t="s">
        <v>616</v>
      </c>
      <c r="B112" s="5" t="s">
        <v>857</v>
      </c>
      <c r="C112" s="141"/>
      <c r="D112" s="141"/>
      <c r="E112" s="141"/>
    </row>
    <row r="113" spans="1:5" ht="14.25">
      <c r="A113" s="12" t="s">
        <v>614</v>
      </c>
      <c r="B113" s="5" t="s">
        <v>857</v>
      </c>
      <c r="C113" s="141"/>
      <c r="D113" s="141"/>
      <c r="E113" s="141"/>
    </row>
    <row r="114" spans="1:5" ht="14.25">
      <c r="A114" s="12" t="s">
        <v>615</v>
      </c>
      <c r="B114" s="5" t="s">
        <v>857</v>
      </c>
      <c r="C114" s="141"/>
      <c r="D114" s="141"/>
      <c r="E114" s="141"/>
    </row>
    <row r="115" spans="1:5" ht="14.25">
      <c r="A115" s="14" t="s">
        <v>545</v>
      </c>
      <c r="B115" s="5" t="s">
        <v>857</v>
      </c>
      <c r="C115" s="183">
        <f>SUM(C105:C114)</f>
        <v>0</v>
      </c>
      <c r="D115" s="183">
        <f>SUM(D105:D114)</f>
        <v>0</v>
      </c>
      <c r="E115" s="183">
        <f>SUM(E105:E114)</f>
        <v>34000</v>
      </c>
    </row>
  </sheetData>
  <sheetProtection/>
  <mergeCells count="3">
    <mergeCell ref="D4:E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32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65.00390625" style="0" customWidth="1"/>
    <col min="3" max="3" width="13.28125" style="0" customWidth="1"/>
    <col min="4" max="4" width="11.7109375" style="0" customWidth="1"/>
    <col min="5" max="5" width="12.7109375" style="0" customWidth="1"/>
  </cols>
  <sheetData>
    <row r="1" spans="1:10" ht="24" customHeight="1">
      <c r="A1" s="269" t="s">
        <v>926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5" ht="26.25" customHeight="1">
      <c r="A2" s="381" t="s">
        <v>735</v>
      </c>
      <c r="B2" s="382"/>
      <c r="C2" s="382"/>
      <c r="D2" s="384"/>
      <c r="E2" s="384"/>
    </row>
    <row r="3" spans="1:5" ht="14.25">
      <c r="A3" t="s">
        <v>720</v>
      </c>
      <c r="D3" s="345" t="s">
        <v>695</v>
      </c>
      <c r="E3" s="345"/>
    </row>
    <row r="4" spans="1:5" ht="27">
      <c r="A4" s="38" t="s">
        <v>634</v>
      </c>
      <c r="B4" s="3" t="s">
        <v>70</v>
      </c>
      <c r="C4" s="64" t="s">
        <v>678</v>
      </c>
      <c r="D4" s="73" t="s">
        <v>17</v>
      </c>
      <c r="E4" s="64" t="s">
        <v>18</v>
      </c>
    </row>
    <row r="5" spans="1:5" ht="14.25">
      <c r="A5" s="5" t="s">
        <v>527</v>
      </c>
      <c r="B5" s="5" t="s">
        <v>283</v>
      </c>
      <c r="C5" s="141">
        <v>5000000</v>
      </c>
      <c r="D5" s="141">
        <v>5000000</v>
      </c>
      <c r="E5" s="141">
        <v>4973340</v>
      </c>
    </row>
    <row r="6" spans="1:5" ht="14.25">
      <c r="A6" s="5" t="s">
        <v>528</v>
      </c>
      <c r="B6" s="5" t="s">
        <v>283</v>
      </c>
      <c r="C6" s="141"/>
      <c r="D6" s="141"/>
      <c r="E6" s="141"/>
    </row>
    <row r="7" spans="1:5" ht="14.25">
      <c r="A7" s="5" t="s">
        <v>529</v>
      </c>
      <c r="B7" s="5" t="s">
        <v>283</v>
      </c>
      <c r="C7" s="141"/>
      <c r="D7" s="141"/>
      <c r="E7" s="141"/>
    </row>
    <row r="8" spans="1:5" ht="14.25">
      <c r="A8" s="5" t="s">
        <v>530</v>
      </c>
      <c r="B8" s="5" t="s">
        <v>283</v>
      </c>
      <c r="C8" s="141">
        <v>1400000</v>
      </c>
      <c r="D8" s="141">
        <v>1400000</v>
      </c>
      <c r="E8" s="141">
        <v>1525512</v>
      </c>
    </row>
    <row r="9" spans="1:5" ht="14.25">
      <c r="A9" s="7" t="s">
        <v>478</v>
      </c>
      <c r="B9" s="8" t="s">
        <v>283</v>
      </c>
      <c r="C9" s="141">
        <f>SUM(C5:C8)</f>
        <v>6400000</v>
      </c>
      <c r="D9" s="141">
        <f>SUM(D5:D8)</f>
        <v>6400000</v>
      </c>
      <c r="E9" s="141">
        <f>SUM(E5:E8)</f>
        <v>6498852</v>
      </c>
    </row>
    <row r="10" spans="1:5" ht="14.25">
      <c r="A10" s="5" t="s">
        <v>479</v>
      </c>
      <c r="B10" s="6" t="s">
        <v>284</v>
      </c>
      <c r="C10" s="141">
        <v>5000000</v>
      </c>
      <c r="D10" s="141">
        <v>5000000</v>
      </c>
      <c r="E10" s="141">
        <v>6291241</v>
      </c>
    </row>
    <row r="11" spans="1:5" ht="27">
      <c r="A11" s="44" t="s">
        <v>285</v>
      </c>
      <c r="B11" s="44" t="s">
        <v>284</v>
      </c>
      <c r="C11" s="141">
        <v>5000000</v>
      </c>
      <c r="D11" s="141">
        <v>5000000</v>
      </c>
      <c r="E11" s="141">
        <v>6291241</v>
      </c>
    </row>
    <row r="12" spans="1:5" ht="27">
      <c r="A12" s="44" t="s">
        <v>286</v>
      </c>
      <c r="B12" s="44" t="s">
        <v>284</v>
      </c>
      <c r="C12" s="141"/>
      <c r="D12" s="141"/>
      <c r="E12" s="141"/>
    </row>
    <row r="13" spans="1:5" ht="14.25">
      <c r="A13" s="5" t="s">
        <v>481</v>
      </c>
      <c r="B13" s="6" t="s">
        <v>290</v>
      </c>
      <c r="C13" s="141">
        <v>1200000</v>
      </c>
      <c r="D13" s="141">
        <v>1200000</v>
      </c>
      <c r="E13" s="141">
        <v>1182402</v>
      </c>
    </row>
    <row r="14" spans="1:5" ht="27">
      <c r="A14" s="44" t="s">
        <v>291</v>
      </c>
      <c r="B14" s="44" t="s">
        <v>290</v>
      </c>
      <c r="C14" s="141"/>
      <c r="D14" s="141"/>
      <c r="E14" s="141"/>
    </row>
    <row r="15" spans="1:5" ht="27">
      <c r="A15" s="44" t="s">
        <v>292</v>
      </c>
      <c r="B15" s="44" t="s">
        <v>290</v>
      </c>
      <c r="C15" s="141"/>
      <c r="D15" s="141"/>
      <c r="E15" s="141"/>
    </row>
    <row r="16" spans="1:5" ht="14.25">
      <c r="A16" s="44" t="s">
        <v>293</v>
      </c>
      <c r="B16" s="44" t="s">
        <v>290</v>
      </c>
      <c r="C16" s="141"/>
      <c r="D16" s="141"/>
      <c r="E16" s="141"/>
    </row>
    <row r="17" spans="1:5" ht="14.25">
      <c r="A17" s="44" t="s">
        <v>294</v>
      </c>
      <c r="B17" s="44" t="s">
        <v>290</v>
      </c>
      <c r="C17" s="141"/>
      <c r="D17" s="141"/>
      <c r="E17" s="141"/>
    </row>
    <row r="18" spans="1:5" ht="14.25">
      <c r="A18" s="5" t="s">
        <v>531</v>
      </c>
      <c r="B18" s="6" t="s">
        <v>295</v>
      </c>
      <c r="C18" s="141">
        <v>4000000</v>
      </c>
      <c r="D18" s="141">
        <v>4000000</v>
      </c>
      <c r="E18" s="141">
        <v>3980800</v>
      </c>
    </row>
    <row r="19" spans="1:5" ht="14.25">
      <c r="A19" s="44" t="s">
        <v>296</v>
      </c>
      <c r="B19" s="44" t="s">
        <v>295</v>
      </c>
      <c r="C19" s="141">
        <v>4500000</v>
      </c>
      <c r="D19" s="141">
        <v>4500000</v>
      </c>
      <c r="E19" s="141">
        <v>3980800</v>
      </c>
    </row>
    <row r="20" spans="1:5" ht="14.25">
      <c r="A20" s="44" t="s">
        <v>297</v>
      </c>
      <c r="B20" s="44" t="s">
        <v>295</v>
      </c>
      <c r="C20" s="141"/>
      <c r="D20" s="141"/>
      <c r="E20" s="141"/>
    </row>
    <row r="21" spans="1:5" ht="14.25">
      <c r="A21" s="7" t="s">
        <v>510</v>
      </c>
      <c r="B21" s="8" t="s">
        <v>298</v>
      </c>
      <c r="C21" s="141">
        <f>SUM(C11:C18)</f>
        <v>10200000</v>
      </c>
      <c r="D21" s="141">
        <f>SUM(D11:D18)</f>
        <v>10200000</v>
      </c>
      <c r="E21" s="141">
        <f>SUM(E11:E18)</f>
        <v>11454443</v>
      </c>
    </row>
    <row r="22" spans="1:5" ht="14.25">
      <c r="A22" s="5" t="s">
        <v>532</v>
      </c>
      <c r="B22" s="5" t="s">
        <v>299</v>
      </c>
      <c r="C22" s="141"/>
      <c r="D22" s="141"/>
      <c r="E22" s="141"/>
    </row>
    <row r="23" spans="1:5" ht="14.25">
      <c r="A23" s="5" t="s">
        <v>533</v>
      </c>
      <c r="B23" s="5" t="s">
        <v>299</v>
      </c>
      <c r="C23" s="141"/>
      <c r="D23" s="141"/>
      <c r="E23" s="141"/>
    </row>
    <row r="24" spans="1:5" ht="14.25">
      <c r="A24" s="5" t="s">
        <v>534</v>
      </c>
      <c r="B24" s="5" t="s">
        <v>299</v>
      </c>
      <c r="C24" s="141"/>
      <c r="D24" s="141"/>
      <c r="E24" s="141"/>
    </row>
    <row r="25" spans="1:5" ht="14.25">
      <c r="A25" s="5" t="s">
        <v>535</v>
      </c>
      <c r="B25" s="5" t="s">
        <v>299</v>
      </c>
      <c r="C25" s="141"/>
      <c r="D25" s="141"/>
      <c r="E25" s="141"/>
    </row>
    <row r="26" spans="1:5" ht="14.25">
      <c r="A26" s="5" t="s">
        <v>536</v>
      </c>
      <c r="B26" s="5" t="s">
        <v>299</v>
      </c>
      <c r="C26" s="141"/>
      <c r="D26" s="141"/>
      <c r="E26" s="141"/>
    </row>
    <row r="27" spans="1:5" ht="14.25">
      <c r="A27" s="5" t="s">
        <v>537</v>
      </c>
      <c r="B27" s="5" t="s">
        <v>299</v>
      </c>
      <c r="C27" s="141"/>
      <c r="D27" s="141"/>
      <c r="E27" s="141"/>
    </row>
    <row r="28" spans="1:5" ht="14.25">
      <c r="A28" s="5" t="s">
        <v>538</v>
      </c>
      <c r="B28" s="5" t="s">
        <v>299</v>
      </c>
      <c r="C28" s="141"/>
      <c r="D28" s="141"/>
      <c r="E28" s="141"/>
    </row>
    <row r="29" spans="1:5" ht="14.25">
      <c r="A29" s="5" t="s">
        <v>539</v>
      </c>
      <c r="B29" s="5" t="s">
        <v>299</v>
      </c>
      <c r="C29" s="141"/>
      <c r="D29" s="141"/>
      <c r="E29" s="141"/>
    </row>
    <row r="30" spans="1:5" ht="39">
      <c r="A30" s="5" t="s">
        <v>540</v>
      </c>
      <c r="B30" s="5" t="s">
        <v>299</v>
      </c>
      <c r="C30" s="141"/>
      <c r="D30" s="141"/>
      <c r="E30" s="141"/>
    </row>
    <row r="31" spans="1:5" ht="14.25">
      <c r="A31" s="5" t="s">
        <v>541</v>
      </c>
      <c r="B31" s="5" t="s">
        <v>299</v>
      </c>
      <c r="C31" s="141"/>
      <c r="D31" s="141"/>
      <c r="E31" s="141">
        <v>9143</v>
      </c>
    </row>
    <row r="32" spans="1:5" ht="14.25">
      <c r="A32" s="7" t="s">
        <v>483</v>
      </c>
      <c r="B32" s="8" t="s">
        <v>299</v>
      </c>
      <c r="C32" s="141"/>
      <c r="D32" s="141"/>
      <c r="E32" s="141">
        <v>9143</v>
      </c>
    </row>
  </sheetData>
  <sheetProtection/>
  <mergeCells count="2">
    <mergeCell ref="A2:E2"/>
    <mergeCell ref="D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AB172"/>
  <sheetViews>
    <sheetView workbookViewId="0" topLeftCell="A64">
      <selection activeCell="C7" sqref="C7:E123"/>
    </sheetView>
  </sheetViews>
  <sheetFormatPr defaultColWidth="9.140625" defaultRowHeight="15"/>
  <cols>
    <col min="1" max="1" width="72.8515625" style="0" customWidth="1"/>
    <col min="2" max="2" width="9.140625" style="0" customWidth="1"/>
    <col min="3" max="3" width="14.140625" style="0" customWidth="1"/>
    <col min="4" max="4" width="13.8515625" style="0" customWidth="1"/>
    <col min="5" max="5" width="14.421875" style="0" customWidth="1"/>
    <col min="6" max="7" width="10.28125" style="0" customWidth="1"/>
    <col min="8" max="8" width="10.7109375" style="0" customWidth="1"/>
    <col min="9" max="9" width="13.421875" style="114" customWidth="1"/>
    <col min="10" max="10" width="12.00390625" style="114" customWidth="1"/>
    <col min="11" max="11" width="13.140625" style="114" customWidth="1"/>
  </cols>
  <sheetData>
    <row r="1" spans="1:11" ht="21" customHeight="1">
      <c r="A1" s="344" t="s">
        <v>926</v>
      </c>
      <c r="B1" s="344"/>
      <c r="C1" s="344"/>
      <c r="D1" s="344"/>
      <c r="E1" s="344"/>
      <c r="F1" s="344"/>
      <c r="G1" s="344"/>
      <c r="H1" s="344"/>
      <c r="I1" s="344"/>
      <c r="J1" s="344"/>
      <c r="K1" s="159"/>
    </row>
    <row r="2" spans="1:11" ht="18.75" customHeight="1">
      <c r="A2" s="346" t="s">
        <v>724</v>
      </c>
      <c r="B2" s="347"/>
      <c r="C2" s="347"/>
      <c r="D2" s="347"/>
      <c r="E2" s="347"/>
      <c r="F2" s="347"/>
      <c r="G2" s="347"/>
      <c r="H2" s="347"/>
      <c r="I2" s="348"/>
      <c r="J2" s="349"/>
      <c r="K2" s="349"/>
    </row>
    <row r="3" ht="18">
      <c r="A3" s="39"/>
    </row>
    <row r="4" spans="1:11" ht="14.25">
      <c r="A4" s="74" t="s">
        <v>660</v>
      </c>
      <c r="J4" s="345" t="s">
        <v>711</v>
      </c>
      <c r="K4" s="345"/>
    </row>
    <row r="5" spans="1:11" ht="25.5" customHeight="1">
      <c r="A5" s="350" t="s">
        <v>69</v>
      </c>
      <c r="B5" s="352" t="s">
        <v>70</v>
      </c>
      <c r="C5" s="354" t="s">
        <v>577</v>
      </c>
      <c r="D5" s="355"/>
      <c r="E5" s="356"/>
      <c r="F5" s="354" t="s">
        <v>578</v>
      </c>
      <c r="G5" s="355"/>
      <c r="H5" s="356"/>
      <c r="I5" s="357" t="s">
        <v>676</v>
      </c>
      <c r="J5" s="341"/>
      <c r="K5" s="341"/>
    </row>
    <row r="6" spans="1:11" ht="26.25">
      <c r="A6" s="351"/>
      <c r="B6" s="353"/>
      <c r="C6" s="3" t="s">
        <v>678</v>
      </c>
      <c r="D6" s="3" t="s">
        <v>17</v>
      </c>
      <c r="E6" s="73" t="s">
        <v>18</v>
      </c>
      <c r="F6" s="3" t="s">
        <v>678</v>
      </c>
      <c r="G6" s="3" t="s">
        <v>17</v>
      </c>
      <c r="H6" s="73" t="s">
        <v>18</v>
      </c>
      <c r="I6" s="115" t="s">
        <v>678</v>
      </c>
      <c r="J6" s="115" t="s">
        <v>17</v>
      </c>
      <c r="K6" s="116" t="s">
        <v>18</v>
      </c>
    </row>
    <row r="7" spans="1:11" ht="15">
      <c r="A7" s="27" t="s">
        <v>71</v>
      </c>
      <c r="B7" s="28" t="s">
        <v>72</v>
      </c>
      <c r="C7" s="309">
        <v>2404000</v>
      </c>
      <c r="D7" s="309">
        <v>2282000</v>
      </c>
      <c r="E7" s="309">
        <v>2093110</v>
      </c>
      <c r="F7" s="399"/>
      <c r="G7" s="162"/>
      <c r="H7" s="163"/>
      <c r="I7" s="164">
        <f>C7+F7</f>
        <v>2404000</v>
      </c>
      <c r="J7" s="164">
        <f>D7+G7</f>
        <v>2282000</v>
      </c>
      <c r="K7" s="164">
        <f>E7+H7</f>
        <v>2093110</v>
      </c>
    </row>
    <row r="8" spans="1:11" ht="15">
      <c r="A8" s="27" t="s">
        <v>73</v>
      </c>
      <c r="B8" s="29" t="s">
        <v>74</v>
      </c>
      <c r="C8" s="309">
        <v>0</v>
      </c>
      <c r="D8" s="309">
        <v>336500</v>
      </c>
      <c r="E8" s="309">
        <v>336500</v>
      </c>
      <c r="F8" s="399"/>
      <c r="G8" s="162"/>
      <c r="H8" s="163"/>
      <c r="I8" s="164">
        <f aca="true" t="shared" si="0" ref="I8:I71">C8+F8</f>
        <v>0</v>
      </c>
      <c r="J8" s="164">
        <f aca="true" t="shared" si="1" ref="J8:J71">D8+G8</f>
        <v>336500</v>
      </c>
      <c r="K8" s="164">
        <f>E8+H8</f>
        <v>336500</v>
      </c>
    </row>
    <row r="9" spans="1:11" ht="15">
      <c r="A9" s="27" t="s">
        <v>75</v>
      </c>
      <c r="B9" s="29" t="s">
        <v>76</v>
      </c>
      <c r="C9" s="309">
        <v>0</v>
      </c>
      <c r="D9" s="309">
        <v>0</v>
      </c>
      <c r="E9" s="309">
        <v>0</v>
      </c>
      <c r="F9" s="399"/>
      <c r="G9" s="162"/>
      <c r="H9" s="163"/>
      <c r="I9" s="164">
        <f t="shared" si="0"/>
        <v>0</v>
      </c>
      <c r="J9" s="164">
        <f t="shared" si="1"/>
        <v>0</v>
      </c>
      <c r="K9" s="164">
        <v>0</v>
      </c>
    </row>
    <row r="10" spans="1:11" ht="15">
      <c r="A10" s="30" t="s">
        <v>77</v>
      </c>
      <c r="B10" s="29" t="s">
        <v>78</v>
      </c>
      <c r="C10" s="309">
        <v>0</v>
      </c>
      <c r="D10" s="309">
        <v>0</v>
      </c>
      <c r="E10" s="309">
        <v>0</v>
      </c>
      <c r="F10" s="399"/>
      <c r="G10" s="162"/>
      <c r="H10" s="163"/>
      <c r="I10" s="164">
        <f t="shared" si="0"/>
        <v>0</v>
      </c>
      <c r="J10" s="164">
        <f t="shared" si="1"/>
        <v>0</v>
      </c>
      <c r="K10" s="164">
        <v>0</v>
      </c>
    </row>
    <row r="11" spans="1:11" ht="15">
      <c r="A11" s="30" t="s">
        <v>79</v>
      </c>
      <c r="B11" s="29" t="s">
        <v>80</v>
      </c>
      <c r="C11" s="309">
        <v>0</v>
      </c>
      <c r="D11" s="309">
        <v>0</v>
      </c>
      <c r="E11" s="309">
        <v>0</v>
      </c>
      <c r="F11" s="399"/>
      <c r="G11" s="162"/>
      <c r="H11" s="163"/>
      <c r="I11" s="164">
        <f t="shared" si="0"/>
        <v>0</v>
      </c>
      <c r="J11" s="164">
        <f t="shared" si="1"/>
        <v>0</v>
      </c>
      <c r="K11" s="164">
        <v>0</v>
      </c>
    </row>
    <row r="12" spans="1:11" ht="15">
      <c r="A12" s="30" t="s">
        <v>81</v>
      </c>
      <c r="B12" s="29" t="s">
        <v>82</v>
      </c>
      <c r="C12" s="309">
        <v>0</v>
      </c>
      <c r="D12" s="309">
        <v>0</v>
      </c>
      <c r="E12" s="309">
        <v>0</v>
      </c>
      <c r="F12" s="399"/>
      <c r="G12" s="162"/>
      <c r="H12" s="163"/>
      <c r="I12" s="164">
        <f t="shared" si="0"/>
        <v>0</v>
      </c>
      <c r="J12" s="164">
        <f t="shared" si="1"/>
        <v>0</v>
      </c>
      <c r="K12" s="164">
        <v>0</v>
      </c>
    </row>
    <row r="13" spans="1:11" ht="15">
      <c r="A13" s="30" t="s">
        <v>83</v>
      </c>
      <c r="B13" s="29" t="s">
        <v>84</v>
      </c>
      <c r="C13" s="309">
        <v>231400</v>
      </c>
      <c r="D13" s="309">
        <v>431400</v>
      </c>
      <c r="E13" s="309">
        <v>300809</v>
      </c>
      <c r="F13" s="399"/>
      <c r="G13" s="162"/>
      <c r="H13" s="163"/>
      <c r="I13" s="164">
        <f t="shared" si="0"/>
        <v>231400</v>
      </c>
      <c r="J13" s="164">
        <f t="shared" si="1"/>
        <v>431400</v>
      </c>
      <c r="K13" s="164">
        <f>E13+H13</f>
        <v>300809</v>
      </c>
    </row>
    <row r="14" spans="1:11" ht="15">
      <c r="A14" s="30" t="s">
        <v>85</v>
      </c>
      <c r="B14" s="29" t="s">
        <v>86</v>
      </c>
      <c r="C14" s="309">
        <v>0</v>
      </c>
      <c r="D14" s="309">
        <v>0</v>
      </c>
      <c r="E14" s="309">
        <v>0</v>
      </c>
      <c r="F14" s="399"/>
      <c r="G14" s="162"/>
      <c r="H14" s="163"/>
      <c r="I14" s="164">
        <f t="shared" si="0"/>
        <v>0</v>
      </c>
      <c r="J14" s="164">
        <f t="shared" si="1"/>
        <v>0</v>
      </c>
      <c r="K14" s="164">
        <f>E14+H14</f>
        <v>0</v>
      </c>
    </row>
    <row r="15" spans="1:11" ht="15">
      <c r="A15" s="5" t="s">
        <v>87</v>
      </c>
      <c r="B15" s="29" t="s">
        <v>88</v>
      </c>
      <c r="C15" s="309">
        <v>0</v>
      </c>
      <c r="D15" s="309">
        <v>0</v>
      </c>
      <c r="E15" s="309">
        <v>0</v>
      </c>
      <c r="F15" s="399"/>
      <c r="G15" s="162"/>
      <c r="H15" s="163"/>
      <c r="I15" s="164">
        <f t="shared" si="0"/>
        <v>0</v>
      </c>
      <c r="J15" s="164">
        <f t="shared" si="1"/>
        <v>0</v>
      </c>
      <c r="K15" s="164">
        <f>E15+H15</f>
        <v>0</v>
      </c>
    </row>
    <row r="16" spans="1:11" ht="15">
      <c r="A16" s="5" t="s">
        <v>89</v>
      </c>
      <c r="B16" s="29" t="s">
        <v>90</v>
      </c>
      <c r="C16" s="309">
        <v>0</v>
      </c>
      <c r="D16" s="309">
        <v>0</v>
      </c>
      <c r="E16" s="309">
        <v>0</v>
      </c>
      <c r="F16" s="399"/>
      <c r="G16" s="162"/>
      <c r="H16" s="163"/>
      <c r="I16" s="164">
        <f t="shared" si="0"/>
        <v>0</v>
      </c>
      <c r="J16" s="164">
        <f t="shared" si="1"/>
        <v>0</v>
      </c>
      <c r="K16" s="164">
        <v>0</v>
      </c>
    </row>
    <row r="17" spans="1:11" ht="15">
      <c r="A17" s="5" t="s">
        <v>91</v>
      </c>
      <c r="B17" s="29" t="s">
        <v>92</v>
      </c>
      <c r="C17" s="309">
        <v>0</v>
      </c>
      <c r="D17" s="309">
        <v>0</v>
      </c>
      <c r="E17" s="309">
        <v>0</v>
      </c>
      <c r="F17" s="399"/>
      <c r="G17" s="162"/>
      <c r="H17" s="163"/>
      <c r="I17" s="164">
        <f t="shared" si="0"/>
        <v>0</v>
      </c>
      <c r="J17" s="164">
        <f t="shared" si="1"/>
        <v>0</v>
      </c>
      <c r="K17" s="164">
        <f>E17+H17</f>
        <v>0</v>
      </c>
    </row>
    <row r="18" spans="1:11" ht="15">
      <c r="A18" s="5" t="s">
        <v>93</v>
      </c>
      <c r="B18" s="29" t="s">
        <v>94</v>
      </c>
      <c r="C18" s="309">
        <v>0</v>
      </c>
      <c r="D18" s="309">
        <v>0</v>
      </c>
      <c r="E18" s="309">
        <v>0</v>
      </c>
      <c r="F18" s="399"/>
      <c r="G18" s="162"/>
      <c r="H18" s="163"/>
      <c r="I18" s="164">
        <f t="shared" si="0"/>
        <v>0</v>
      </c>
      <c r="J18" s="164">
        <f t="shared" si="1"/>
        <v>0</v>
      </c>
      <c r="K18" s="164">
        <f>E18+H18</f>
        <v>0</v>
      </c>
    </row>
    <row r="19" spans="1:11" ht="15">
      <c r="A19" s="5" t="s">
        <v>434</v>
      </c>
      <c r="B19" s="29" t="s">
        <v>95</v>
      </c>
      <c r="C19" s="309">
        <v>0</v>
      </c>
      <c r="D19" s="309">
        <v>20000</v>
      </c>
      <c r="E19" s="309">
        <v>13173</v>
      </c>
      <c r="F19" s="399"/>
      <c r="G19" s="162"/>
      <c r="H19" s="163"/>
      <c r="I19" s="164">
        <f t="shared" si="0"/>
        <v>0</v>
      </c>
      <c r="J19" s="164">
        <f t="shared" si="1"/>
        <v>20000</v>
      </c>
      <c r="K19" s="164">
        <f>E19+H19</f>
        <v>13173</v>
      </c>
    </row>
    <row r="20" spans="1:11" ht="15">
      <c r="A20" s="31" t="s">
        <v>372</v>
      </c>
      <c r="B20" s="32" t="s">
        <v>96</v>
      </c>
      <c r="C20" s="309">
        <f>SUM(C7:C19)</f>
        <v>2635400</v>
      </c>
      <c r="D20" s="309">
        <f>SUM(D7:D19)</f>
        <v>3069900</v>
      </c>
      <c r="E20" s="309">
        <f>SUM(E7:E19)</f>
        <v>2743592</v>
      </c>
      <c r="F20" s="400">
        <f aca="true" t="shared" si="2" ref="F20:K20">SUM(F7:F19)</f>
        <v>0</v>
      </c>
      <c r="G20" s="165">
        <f t="shared" si="2"/>
        <v>0</v>
      </c>
      <c r="H20" s="165">
        <f t="shared" si="2"/>
        <v>0</v>
      </c>
      <c r="I20" s="165">
        <f t="shared" si="2"/>
        <v>2635400</v>
      </c>
      <c r="J20" s="165">
        <f t="shared" si="2"/>
        <v>3069900</v>
      </c>
      <c r="K20" s="165">
        <f t="shared" si="2"/>
        <v>2743592</v>
      </c>
    </row>
    <row r="21" spans="1:11" ht="15">
      <c r="A21" s="5" t="s">
        <v>97</v>
      </c>
      <c r="B21" s="29" t="s">
        <v>98</v>
      </c>
      <c r="C21" s="309">
        <v>2800000</v>
      </c>
      <c r="D21" s="309">
        <v>2800000</v>
      </c>
      <c r="E21" s="309">
        <v>2733100</v>
      </c>
      <c r="F21" s="399"/>
      <c r="G21" s="162"/>
      <c r="H21" s="163"/>
      <c r="I21" s="164">
        <f t="shared" si="0"/>
        <v>2800000</v>
      </c>
      <c r="J21" s="164">
        <f t="shared" si="1"/>
        <v>2800000</v>
      </c>
      <c r="K21" s="164">
        <f>E21+H21</f>
        <v>2733100</v>
      </c>
    </row>
    <row r="22" spans="1:11" ht="33.75" customHeight="1">
      <c r="A22" s="5" t="s">
        <v>99</v>
      </c>
      <c r="B22" s="29" t="s">
        <v>100</v>
      </c>
      <c r="C22" s="309">
        <v>48000</v>
      </c>
      <c r="D22" s="309">
        <v>1485162</v>
      </c>
      <c r="E22" s="309">
        <v>1028994</v>
      </c>
      <c r="F22" s="399"/>
      <c r="G22" s="162"/>
      <c r="H22" s="163"/>
      <c r="I22" s="164">
        <f t="shared" si="0"/>
        <v>48000</v>
      </c>
      <c r="J22" s="307">
        <v>1485162</v>
      </c>
      <c r="K22" s="307">
        <v>1028994</v>
      </c>
    </row>
    <row r="23" spans="1:11" ht="15">
      <c r="A23" s="6" t="s">
        <v>101</v>
      </c>
      <c r="B23" s="29" t="s">
        <v>102</v>
      </c>
      <c r="C23" s="309">
        <v>460000</v>
      </c>
      <c r="D23" s="309">
        <v>460000</v>
      </c>
      <c r="E23" s="309">
        <v>84453</v>
      </c>
      <c r="F23" s="399"/>
      <c r="G23" s="162"/>
      <c r="H23" s="163"/>
      <c r="I23" s="164">
        <f t="shared" si="0"/>
        <v>460000</v>
      </c>
      <c r="J23" s="164">
        <f t="shared" si="1"/>
        <v>460000</v>
      </c>
      <c r="K23" s="164">
        <f aca="true" t="shared" si="3" ref="K23:K85">E23+H23</f>
        <v>84453</v>
      </c>
    </row>
    <row r="24" spans="1:11" ht="15">
      <c r="A24" s="7" t="s">
        <v>373</v>
      </c>
      <c r="B24" s="32" t="s">
        <v>103</v>
      </c>
      <c r="C24" s="309">
        <v>3308000</v>
      </c>
      <c r="D24" s="309">
        <v>4745162</v>
      </c>
      <c r="E24" s="309">
        <v>3846547</v>
      </c>
      <c r="F24" s="400">
        <f aca="true" t="shared" si="4" ref="F24:K24">SUM(F21:F23)</f>
        <v>0</v>
      </c>
      <c r="G24" s="165">
        <f t="shared" si="4"/>
        <v>0</v>
      </c>
      <c r="H24" s="165">
        <f t="shared" si="4"/>
        <v>0</v>
      </c>
      <c r="I24" s="165">
        <f t="shared" si="4"/>
        <v>3308000</v>
      </c>
      <c r="J24" s="165">
        <f t="shared" si="4"/>
        <v>4745162</v>
      </c>
      <c r="K24" s="165">
        <f t="shared" si="4"/>
        <v>3846547</v>
      </c>
    </row>
    <row r="25" spans="1:11" ht="15">
      <c r="A25" s="42" t="s">
        <v>464</v>
      </c>
      <c r="B25" s="43" t="s">
        <v>104</v>
      </c>
      <c r="C25" s="165">
        <f>C20+C24</f>
        <v>5943400</v>
      </c>
      <c r="D25" s="166">
        <f>D24+D20</f>
        <v>7815062</v>
      </c>
      <c r="E25" s="166">
        <f aca="true" t="shared" si="5" ref="E25:K25">E24+E20</f>
        <v>6590139</v>
      </c>
      <c r="F25" s="401">
        <f t="shared" si="5"/>
        <v>0</v>
      </c>
      <c r="G25" s="166">
        <f t="shared" si="5"/>
        <v>0</v>
      </c>
      <c r="H25" s="166">
        <f t="shared" si="5"/>
        <v>0</v>
      </c>
      <c r="I25" s="166">
        <f t="shared" si="5"/>
        <v>5943400</v>
      </c>
      <c r="J25" s="166">
        <f t="shared" si="5"/>
        <v>7815062</v>
      </c>
      <c r="K25" s="166">
        <f t="shared" si="5"/>
        <v>6590139</v>
      </c>
    </row>
    <row r="26" spans="1:11" ht="15">
      <c r="A26" s="36" t="s">
        <v>435</v>
      </c>
      <c r="B26" s="43" t="s">
        <v>105</v>
      </c>
      <c r="C26" s="321">
        <v>1409000</v>
      </c>
      <c r="D26" s="321">
        <v>1409000</v>
      </c>
      <c r="E26" s="321">
        <v>1244696</v>
      </c>
      <c r="F26" s="401"/>
      <c r="G26" s="166"/>
      <c r="H26" s="166"/>
      <c r="I26" s="166">
        <f>C26+F26</f>
        <v>1409000</v>
      </c>
      <c r="J26" s="166">
        <f aca="true" t="shared" si="6" ref="J26:K28">D26+G26</f>
        <v>1409000</v>
      </c>
      <c r="K26" s="166">
        <f t="shared" si="6"/>
        <v>1244696</v>
      </c>
    </row>
    <row r="27" spans="1:11" ht="15">
      <c r="A27" s="5" t="s">
        <v>106</v>
      </c>
      <c r="B27" s="29" t="s">
        <v>107</v>
      </c>
      <c r="C27" s="309">
        <v>220000</v>
      </c>
      <c r="D27" s="309">
        <v>220000</v>
      </c>
      <c r="E27" s="309">
        <v>202053</v>
      </c>
      <c r="F27" s="399"/>
      <c r="G27" s="162"/>
      <c r="H27" s="163"/>
      <c r="I27" s="162">
        <f>C27+F27</f>
        <v>220000</v>
      </c>
      <c r="J27" s="162">
        <f t="shared" si="6"/>
        <v>220000</v>
      </c>
      <c r="K27" s="162">
        <f t="shared" si="6"/>
        <v>202053</v>
      </c>
    </row>
    <row r="28" spans="1:11" ht="15">
      <c r="A28" s="5" t="s">
        <v>108</v>
      </c>
      <c r="B28" s="29" t="s">
        <v>109</v>
      </c>
      <c r="C28" s="309">
        <v>607620</v>
      </c>
      <c r="D28" s="309">
        <v>1807620</v>
      </c>
      <c r="E28" s="309">
        <v>1769140</v>
      </c>
      <c r="F28" s="399"/>
      <c r="G28" s="162"/>
      <c r="H28" s="163"/>
      <c r="I28" s="162">
        <f>C28+F28</f>
        <v>607620</v>
      </c>
      <c r="J28" s="162">
        <f t="shared" si="6"/>
        <v>1807620</v>
      </c>
      <c r="K28" s="162">
        <f t="shared" si="6"/>
        <v>1769140</v>
      </c>
    </row>
    <row r="29" spans="1:11" ht="15">
      <c r="A29" s="5" t="s">
        <v>110</v>
      </c>
      <c r="B29" s="29" t="s">
        <v>111</v>
      </c>
      <c r="C29" s="309">
        <v>0</v>
      </c>
      <c r="D29" s="309">
        <v>0</v>
      </c>
      <c r="E29" s="309">
        <v>0</v>
      </c>
      <c r="F29" s="399"/>
      <c r="G29" s="162"/>
      <c r="H29" s="163"/>
      <c r="I29" s="166"/>
      <c r="J29" s="166"/>
      <c r="K29" s="164">
        <f t="shared" si="3"/>
        <v>0</v>
      </c>
    </row>
    <row r="30" spans="1:11" ht="15">
      <c r="A30" s="7" t="s">
        <v>374</v>
      </c>
      <c r="B30" s="32" t="s">
        <v>112</v>
      </c>
      <c r="C30" s="165">
        <f>SUM(C27:C29)</f>
        <v>827620</v>
      </c>
      <c r="D30" s="165">
        <f aca="true" t="shared" si="7" ref="D30:K30">SUM(D27:D29)</f>
        <v>2027620</v>
      </c>
      <c r="E30" s="165">
        <f t="shared" si="7"/>
        <v>1971193</v>
      </c>
      <c r="F30" s="400">
        <f t="shared" si="7"/>
        <v>0</v>
      </c>
      <c r="G30" s="165">
        <f t="shared" si="7"/>
        <v>0</v>
      </c>
      <c r="H30" s="165">
        <f t="shared" si="7"/>
        <v>0</v>
      </c>
      <c r="I30" s="165">
        <f t="shared" si="7"/>
        <v>827620</v>
      </c>
      <c r="J30" s="165">
        <f t="shared" si="7"/>
        <v>2027620</v>
      </c>
      <c r="K30" s="165">
        <f t="shared" si="7"/>
        <v>1971193</v>
      </c>
    </row>
    <row r="31" spans="1:11" ht="15">
      <c r="A31" s="5" t="s">
        <v>113</v>
      </c>
      <c r="B31" s="29" t="s">
        <v>114</v>
      </c>
      <c r="C31" s="309"/>
      <c r="D31" s="309"/>
      <c r="E31" s="309"/>
      <c r="F31" s="399"/>
      <c r="G31" s="162"/>
      <c r="H31" s="163"/>
      <c r="I31" s="164"/>
      <c r="J31" s="164"/>
      <c r="K31" s="164"/>
    </row>
    <row r="32" spans="1:11" ht="15">
      <c r="A32" s="5" t="s">
        <v>115</v>
      </c>
      <c r="B32" s="29" t="s">
        <v>116</v>
      </c>
      <c r="C32" s="309">
        <v>310000</v>
      </c>
      <c r="D32" s="309">
        <v>310000</v>
      </c>
      <c r="E32" s="309">
        <v>228759</v>
      </c>
      <c r="F32" s="399"/>
      <c r="G32" s="162"/>
      <c r="H32" s="163"/>
      <c r="I32" s="164">
        <f t="shared" si="0"/>
        <v>310000</v>
      </c>
      <c r="J32" s="164">
        <f t="shared" si="1"/>
        <v>310000</v>
      </c>
      <c r="K32" s="164">
        <f t="shared" si="3"/>
        <v>228759</v>
      </c>
    </row>
    <row r="33" spans="1:11" ht="15" customHeight="1">
      <c r="A33" s="7" t="s">
        <v>465</v>
      </c>
      <c r="B33" s="32" t="s">
        <v>117</v>
      </c>
      <c r="C33" s="165">
        <f>SUM(C31:C32)</f>
        <v>310000</v>
      </c>
      <c r="D33" s="165">
        <f aca="true" t="shared" si="8" ref="D33:K33">SUM(D31:D32)</f>
        <v>310000</v>
      </c>
      <c r="E33" s="165">
        <f t="shared" si="8"/>
        <v>228759</v>
      </c>
      <c r="F33" s="400">
        <f t="shared" si="8"/>
        <v>0</v>
      </c>
      <c r="G33" s="165">
        <f t="shared" si="8"/>
        <v>0</v>
      </c>
      <c r="H33" s="165">
        <f t="shared" si="8"/>
        <v>0</v>
      </c>
      <c r="I33" s="165">
        <f t="shared" si="8"/>
        <v>310000</v>
      </c>
      <c r="J33" s="165">
        <f t="shared" si="8"/>
        <v>310000</v>
      </c>
      <c r="K33" s="165">
        <f t="shared" si="8"/>
        <v>228759</v>
      </c>
    </row>
    <row r="34" spans="1:11" ht="15">
      <c r="A34" s="5" t="s">
        <v>118</v>
      </c>
      <c r="B34" s="29" t="s">
        <v>119</v>
      </c>
      <c r="C34" s="309">
        <v>2580000</v>
      </c>
      <c r="D34" s="309">
        <v>2580000</v>
      </c>
      <c r="E34" s="309">
        <v>1719503</v>
      </c>
      <c r="F34" s="399"/>
      <c r="G34" s="162"/>
      <c r="H34" s="163"/>
      <c r="I34" s="164">
        <f t="shared" si="0"/>
        <v>2580000</v>
      </c>
      <c r="J34" s="164">
        <f t="shared" si="1"/>
        <v>2580000</v>
      </c>
      <c r="K34" s="164">
        <f t="shared" si="3"/>
        <v>1719503</v>
      </c>
    </row>
    <row r="35" spans="1:11" ht="15">
      <c r="A35" s="5" t="s">
        <v>120</v>
      </c>
      <c r="B35" s="29" t="s">
        <v>121</v>
      </c>
      <c r="C35" s="309">
        <v>0</v>
      </c>
      <c r="D35" s="309">
        <v>600000</v>
      </c>
      <c r="E35" s="309">
        <v>0</v>
      </c>
      <c r="F35" s="399"/>
      <c r="G35" s="162"/>
      <c r="H35" s="163"/>
      <c r="I35" s="164">
        <f t="shared" si="0"/>
        <v>0</v>
      </c>
      <c r="J35" s="164">
        <f t="shared" si="1"/>
        <v>600000</v>
      </c>
      <c r="K35" s="164">
        <f t="shared" si="3"/>
        <v>0</v>
      </c>
    </row>
    <row r="36" spans="1:11" ht="15">
      <c r="A36" s="5" t="s">
        <v>436</v>
      </c>
      <c r="B36" s="29" t="s">
        <v>122</v>
      </c>
      <c r="C36" s="309">
        <v>700000</v>
      </c>
      <c r="D36" s="309">
        <v>1290000</v>
      </c>
      <c r="E36" s="309">
        <v>1180180</v>
      </c>
      <c r="F36" s="399"/>
      <c r="G36" s="162"/>
      <c r="H36" s="163"/>
      <c r="I36" s="164">
        <f t="shared" si="0"/>
        <v>700000</v>
      </c>
      <c r="J36" s="164">
        <f t="shared" si="1"/>
        <v>1290000</v>
      </c>
      <c r="K36" s="164">
        <f t="shared" si="3"/>
        <v>1180180</v>
      </c>
    </row>
    <row r="37" spans="1:11" ht="15">
      <c r="A37" s="5" t="s">
        <v>123</v>
      </c>
      <c r="B37" s="29" t="s">
        <v>124</v>
      </c>
      <c r="C37" s="309">
        <v>0</v>
      </c>
      <c r="D37" s="309">
        <v>0</v>
      </c>
      <c r="E37" s="309">
        <v>0</v>
      </c>
      <c r="F37" s="399"/>
      <c r="G37" s="162"/>
      <c r="H37" s="163"/>
      <c r="I37" s="164">
        <f t="shared" si="0"/>
        <v>0</v>
      </c>
      <c r="J37" s="164">
        <f t="shared" si="1"/>
        <v>0</v>
      </c>
      <c r="K37" s="164">
        <f t="shared" si="3"/>
        <v>0</v>
      </c>
    </row>
    <row r="38" spans="1:11" ht="15">
      <c r="A38" s="9" t="s">
        <v>437</v>
      </c>
      <c r="B38" s="29" t="s">
        <v>125</v>
      </c>
      <c r="C38" s="309">
        <v>5050000</v>
      </c>
      <c r="D38" s="309">
        <v>3800000</v>
      </c>
      <c r="E38" s="309">
        <v>3250846</v>
      </c>
      <c r="F38" s="399"/>
      <c r="G38" s="162"/>
      <c r="H38" s="163"/>
      <c r="I38" s="164"/>
      <c r="J38" s="164"/>
      <c r="K38" s="164"/>
    </row>
    <row r="39" spans="1:11" ht="15">
      <c r="A39" s="6" t="s">
        <v>126</v>
      </c>
      <c r="B39" s="29" t="s">
        <v>127</v>
      </c>
      <c r="C39" s="309">
        <v>0</v>
      </c>
      <c r="D39" s="309">
        <v>500000</v>
      </c>
      <c r="E39" s="309">
        <v>489000</v>
      </c>
      <c r="F39" s="399"/>
      <c r="G39" s="162"/>
      <c r="H39" s="163"/>
      <c r="I39" s="164">
        <f t="shared" si="0"/>
        <v>0</v>
      </c>
      <c r="J39" s="164">
        <f t="shared" si="1"/>
        <v>500000</v>
      </c>
      <c r="K39" s="164">
        <f t="shared" si="3"/>
        <v>489000</v>
      </c>
    </row>
    <row r="40" spans="1:11" ht="15">
      <c r="A40" s="5" t="s">
        <v>438</v>
      </c>
      <c r="B40" s="29" t="s">
        <v>128</v>
      </c>
      <c r="C40" s="309">
        <v>2860000</v>
      </c>
      <c r="D40" s="309">
        <v>6338000</v>
      </c>
      <c r="E40" s="309">
        <v>5287142</v>
      </c>
      <c r="F40" s="399"/>
      <c r="G40" s="162"/>
      <c r="H40" s="163"/>
      <c r="I40" s="164">
        <f t="shared" si="0"/>
        <v>2860000</v>
      </c>
      <c r="J40" s="164">
        <f t="shared" si="1"/>
        <v>6338000</v>
      </c>
      <c r="K40" s="164">
        <f t="shared" si="3"/>
        <v>5287142</v>
      </c>
    </row>
    <row r="41" spans="1:11" ht="15">
      <c r="A41" s="7" t="s">
        <v>375</v>
      </c>
      <c r="B41" s="32" t="s">
        <v>129</v>
      </c>
      <c r="C41" s="329">
        <f>SUM(C34:C40)</f>
        <v>11190000</v>
      </c>
      <c r="D41" s="329">
        <f>SUM(D34:D40)</f>
        <v>15108000</v>
      </c>
      <c r="E41" s="329">
        <f>SUM(E34:E40)</f>
        <v>11926671</v>
      </c>
      <c r="F41" s="400"/>
      <c r="G41" s="166"/>
      <c r="H41" s="167">
        <f>SUM(H34:H40)</f>
        <v>0</v>
      </c>
      <c r="I41" s="168">
        <f t="shared" si="0"/>
        <v>11190000</v>
      </c>
      <c r="J41" s="168">
        <f t="shared" si="1"/>
        <v>15108000</v>
      </c>
      <c r="K41" s="168">
        <f t="shared" si="3"/>
        <v>11926671</v>
      </c>
    </row>
    <row r="42" spans="1:11" ht="15">
      <c r="A42" s="5" t="s">
        <v>130</v>
      </c>
      <c r="B42" s="29" t="s">
        <v>131</v>
      </c>
      <c r="C42" s="309">
        <v>10000</v>
      </c>
      <c r="D42" s="309">
        <v>30000</v>
      </c>
      <c r="E42" s="309">
        <v>19805</v>
      </c>
      <c r="F42" s="399"/>
      <c r="G42" s="162"/>
      <c r="H42" s="163"/>
      <c r="I42" s="164">
        <f t="shared" si="0"/>
        <v>10000</v>
      </c>
      <c r="J42" s="164">
        <f t="shared" si="1"/>
        <v>30000</v>
      </c>
      <c r="K42" s="164">
        <f t="shared" si="3"/>
        <v>19805</v>
      </c>
    </row>
    <row r="43" spans="1:11" ht="15">
      <c r="A43" s="5" t="s">
        <v>132</v>
      </c>
      <c r="B43" s="29" t="s">
        <v>133</v>
      </c>
      <c r="C43" s="161"/>
      <c r="D43" s="162"/>
      <c r="E43" s="163"/>
      <c r="F43" s="399"/>
      <c r="G43" s="162"/>
      <c r="H43" s="163"/>
      <c r="I43" s="164">
        <f t="shared" si="0"/>
        <v>0</v>
      </c>
      <c r="J43" s="164">
        <f t="shared" si="1"/>
        <v>0</v>
      </c>
      <c r="K43" s="164">
        <f t="shared" si="3"/>
        <v>0</v>
      </c>
    </row>
    <row r="44" spans="1:11" ht="15">
      <c r="A44" s="7" t="s">
        <v>376</v>
      </c>
      <c r="B44" s="32" t="s">
        <v>134</v>
      </c>
      <c r="C44" s="165">
        <f>SUM(C42:C43)</f>
        <v>10000</v>
      </c>
      <c r="D44" s="165">
        <f>SUM(D42:D43)</f>
        <v>30000</v>
      </c>
      <c r="E44" s="165">
        <f>SUM(E42:E43)</f>
        <v>19805</v>
      </c>
      <c r="F44" s="400"/>
      <c r="G44" s="166"/>
      <c r="H44" s="167">
        <f>SUM(H42:H43)</f>
        <v>0</v>
      </c>
      <c r="I44" s="168">
        <f t="shared" si="0"/>
        <v>10000</v>
      </c>
      <c r="J44" s="168">
        <f t="shared" si="1"/>
        <v>30000</v>
      </c>
      <c r="K44" s="168">
        <f t="shared" si="3"/>
        <v>19805</v>
      </c>
    </row>
    <row r="45" spans="1:11" ht="15">
      <c r="A45" s="5" t="s">
        <v>135</v>
      </c>
      <c r="B45" s="29" t="s">
        <v>136</v>
      </c>
      <c r="C45" s="309">
        <v>3066000</v>
      </c>
      <c r="D45" s="309">
        <v>4005000</v>
      </c>
      <c r="E45" s="309">
        <v>2714723</v>
      </c>
      <c r="F45" s="399"/>
      <c r="G45" s="162"/>
      <c r="H45" s="163"/>
      <c r="I45" s="164">
        <f t="shared" si="0"/>
        <v>3066000</v>
      </c>
      <c r="J45" s="164">
        <f t="shared" si="1"/>
        <v>4005000</v>
      </c>
      <c r="K45" s="164">
        <f t="shared" si="3"/>
        <v>2714723</v>
      </c>
    </row>
    <row r="46" spans="1:11" ht="15">
      <c r="A46" s="5" t="s">
        <v>137</v>
      </c>
      <c r="B46" s="29" t="s">
        <v>138</v>
      </c>
      <c r="C46" s="309">
        <v>1200000</v>
      </c>
      <c r="D46" s="309">
        <v>13580000</v>
      </c>
      <c r="E46" s="309">
        <v>13514000</v>
      </c>
      <c r="F46" s="399"/>
      <c r="G46" s="162"/>
      <c r="H46" s="163"/>
      <c r="I46" s="164">
        <f t="shared" si="0"/>
        <v>1200000</v>
      </c>
      <c r="J46" s="164">
        <f t="shared" si="1"/>
        <v>13580000</v>
      </c>
      <c r="K46" s="164">
        <f t="shared" si="3"/>
        <v>13514000</v>
      </c>
    </row>
    <row r="47" spans="1:11" ht="15">
      <c r="A47" s="5" t="s">
        <v>439</v>
      </c>
      <c r="B47" s="29" t="s">
        <v>139</v>
      </c>
      <c r="C47" s="161"/>
      <c r="D47" s="162"/>
      <c r="E47" s="163"/>
      <c r="F47" s="399"/>
      <c r="G47" s="162"/>
      <c r="H47" s="163"/>
      <c r="I47" s="164">
        <f t="shared" si="0"/>
        <v>0</v>
      </c>
      <c r="J47" s="164">
        <f t="shared" si="1"/>
        <v>0</v>
      </c>
      <c r="K47" s="164">
        <f t="shared" si="3"/>
        <v>0</v>
      </c>
    </row>
    <row r="48" spans="1:11" ht="15">
      <c r="A48" s="5" t="s">
        <v>440</v>
      </c>
      <c r="B48" s="29" t="s">
        <v>140</v>
      </c>
      <c r="C48" s="161"/>
      <c r="D48" s="162"/>
      <c r="E48" s="163"/>
      <c r="F48" s="399"/>
      <c r="G48" s="162"/>
      <c r="H48" s="163"/>
      <c r="I48" s="164">
        <f t="shared" si="0"/>
        <v>0</v>
      </c>
      <c r="J48" s="164">
        <f t="shared" si="1"/>
        <v>0</v>
      </c>
      <c r="K48" s="164">
        <f t="shared" si="3"/>
        <v>0</v>
      </c>
    </row>
    <row r="49" spans="1:11" ht="15">
      <c r="A49" s="5" t="s">
        <v>141</v>
      </c>
      <c r="B49" s="29" t="s">
        <v>142</v>
      </c>
      <c r="C49" s="161">
        <v>2000</v>
      </c>
      <c r="D49" s="162">
        <v>2000</v>
      </c>
      <c r="E49" s="163"/>
      <c r="F49" s="399"/>
      <c r="G49" s="162"/>
      <c r="H49" s="163"/>
      <c r="I49" s="164">
        <f t="shared" si="0"/>
        <v>2000</v>
      </c>
      <c r="J49" s="164">
        <f t="shared" si="1"/>
        <v>2000</v>
      </c>
      <c r="K49" s="164">
        <f t="shared" si="3"/>
        <v>0</v>
      </c>
    </row>
    <row r="50" spans="1:11" ht="15">
      <c r="A50" s="7" t="s">
        <v>377</v>
      </c>
      <c r="B50" s="32" t="s">
        <v>143</v>
      </c>
      <c r="C50" s="166">
        <f>SUM(C45:C49)</f>
        <v>4268000</v>
      </c>
      <c r="D50" s="166">
        <f>SUM(D45:D49)</f>
        <v>17587000</v>
      </c>
      <c r="E50" s="166">
        <f aca="true" t="shared" si="9" ref="E50:K50">SUM(E45:E49)</f>
        <v>16228723</v>
      </c>
      <c r="F50" s="401">
        <f t="shared" si="9"/>
        <v>0</v>
      </c>
      <c r="G50" s="166">
        <f t="shared" si="9"/>
        <v>0</v>
      </c>
      <c r="H50" s="166">
        <f t="shared" si="9"/>
        <v>0</v>
      </c>
      <c r="I50" s="166">
        <f t="shared" si="9"/>
        <v>4268000</v>
      </c>
      <c r="J50" s="166">
        <f t="shared" si="9"/>
        <v>17587000</v>
      </c>
      <c r="K50" s="166">
        <f t="shared" si="9"/>
        <v>16228723</v>
      </c>
    </row>
    <row r="51" spans="1:11" ht="15">
      <c r="A51" s="36" t="s">
        <v>378</v>
      </c>
      <c r="B51" s="43" t="s">
        <v>144</v>
      </c>
      <c r="C51" s="165">
        <f>C33+C41+C44+C50+C30</f>
        <v>16605620</v>
      </c>
      <c r="D51" s="165">
        <f aca="true" t="shared" si="10" ref="D51:K51">D33+D41+D44+D50+D30</f>
        <v>35062620</v>
      </c>
      <c r="E51" s="165">
        <f t="shared" si="10"/>
        <v>30375151</v>
      </c>
      <c r="F51" s="400">
        <f t="shared" si="10"/>
        <v>0</v>
      </c>
      <c r="G51" s="165">
        <f t="shared" si="10"/>
        <v>0</v>
      </c>
      <c r="H51" s="165">
        <f t="shared" si="10"/>
        <v>0</v>
      </c>
      <c r="I51" s="165">
        <f t="shared" si="10"/>
        <v>16605620</v>
      </c>
      <c r="J51" s="165">
        <f t="shared" si="10"/>
        <v>35062620</v>
      </c>
      <c r="K51" s="165">
        <f t="shared" si="10"/>
        <v>30375151</v>
      </c>
    </row>
    <row r="52" spans="1:11" ht="15">
      <c r="A52" s="12" t="s">
        <v>145</v>
      </c>
      <c r="B52" s="29" t="s">
        <v>146</v>
      </c>
      <c r="C52" s="161"/>
      <c r="D52" s="162"/>
      <c r="E52" s="163"/>
      <c r="F52" s="399"/>
      <c r="G52" s="162"/>
      <c r="H52" s="163"/>
      <c r="I52" s="164">
        <f t="shared" si="0"/>
        <v>0</v>
      </c>
      <c r="J52" s="164">
        <f t="shared" si="1"/>
        <v>0</v>
      </c>
      <c r="K52" s="164">
        <f t="shared" si="3"/>
        <v>0</v>
      </c>
    </row>
    <row r="53" spans="1:11" ht="15">
      <c r="A53" s="12" t="s">
        <v>379</v>
      </c>
      <c r="B53" s="29" t="s">
        <v>147</v>
      </c>
      <c r="C53" s="161"/>
      <c r="D53" s="162"/>
      <c r="E53" s="163"/>
      <c r="F53" s="399"/>
      <c r="G53" s="162"/>
      <c r="H53" s="163"/>
      <c r="I53" s="164">
        <f t="shared" si="0"/>
        <v>0</v>
      </c>
      <c r="J53" s="164">
        <f t="shared" si="1"/>
        <v>0</v>
      </c>
      <c r="K53" s="164">
        <f t="shared" si="3"/>
        <v>0</v>
      </c>
    </row>
    <row r="54" spans="1:11" ht="15">
      <c r="A54" s="16" t="s">
        <v>441</v>
      </c>
      <c r="B54" s="29" t="s">
        <v>148</v>
      </c>
      <c r="C54" s="161"/>
      <c r="D54" s="162"/>
      <c r="E54" s="163"/>
      <c r="F54" s="399"/>
      <c r="G54" s="162"/>
      <c r="H54" s="163"/>
      <c r="I54" s="164">
        <f t="shared" si="0"/>
        <v>0</v>
      </c>
      <c r="J54" s="164">
        <f t="shared" si="1"/>
        <v>0</v>
      </c>
      <c r="K54" s="164">
        <f t="shared" si="3"/>
        <v>0</v>
      </c>
    </row>
    <row r="55" spans="1:11" ht="15">
      <c r="A55" s="16" t="s">
        <v>442</v>
      </c>
      <c r="B55" s="29" t="s">
        <v>149</v>
      </c>
      <c r="C55" s="161"/>
      <c r="D55" s="162"/>
      <c r="E55" s="163"/>
      <c r="F55" s="399"/>
      <c r="G55" s="162"/>
      <c r="H55" s="163"/>
      <c r="I55" s="164">
        <f t="shared" si="0"/>
        <v>0</v>
      </c>
      <c r="J55" s="164">
        <f t="shared" si="1"/>
        <v>0</v>
      </c>
      <c r="K55" s="164">
        <f t="shared" si="3"/>
        <v>0</v>
      </c>
    </row>
    <row r="56" spans="1:11" ht="15">
      <c r="A56" s="16" t="s">
        <v>443</v>
      </c>
      <c r="B56" s="29" t="s">
        <v>150</v>
      </c>
      <c r="C56" s="161"/>
      <c r="D56" s="162"/>
      <c r="E56" s="163"/>
      <c r="F56" s="399"/>
      <c r="G56" s="162"/>
      <c r="H56" s="163"/>
      <c r="I56" s="164">
        <f t="shared" si="0"/>
        <v>0</v>
      </c>
      <c r="J56" s="164">
        <f t="shared" si="1"/>
        <v>0</v>
      </c>
      <c r="K56" s="164">
        <f t="shared" si="3"/>
        <v>0</v>
      </c>
    </row>
    <row r="57" spans="1:11" ht="15">
      <c r="A57" s="12" t="s">
        <v>444</v>
      </c>
      <c r="B57" s="29" t="s">
        <v>151</v>
      </c>
      <c r="C57" s="161"/>
      <c r="D57" s="162"/>
      <c r="E57" s="163"/>
      <c r="F57" s="399"/>
      <c r="G57" s="162"/>
      <c r="H57" s="163"/>
      <c r="I57" s="164">
        <f t="shared" si="0"/>
        <v>0</v>
      </c>
      <c r="J57" s="164">
        <f t="shared" si="1"/>
        <v>0</v>
      </c>
      <c r="K57" s="164">
        <f t="shared" si="3"/>
        <v>0</v>
      </c>
    </row>
    <row r="58" spans="1:11" ht="15">
      <c r="A58" s="12" t="s">
        <v>445</v>
      </c>
      <c r="B58" s="29" t="s">
        <v>152</v>
      </c>
      <c r="C58" s="161"/>
      <c r="D58" s="162"/>
      <c r="E58" s="163"/>
      <c r="F58" s="399"/>
      <c r="G58" s="162"/>
      <c r="H58" s="163"/>
      <c r="I58" s="164">
        <f t="shared" si="0"/>
        <v>0</v>
      </c>
      <c r="J58" s="164">
        <f t="shared" si="1"/>
        <v>0</v>
      </c>
      <c r="K58" s="164">
        <f t="shared" si="3"/>
        <v>0</v>
      </c>
    </row>
    <row r="59" spans="1:11" ht="15">
      <c r="A59" s="12" t="s">
        <v>446</v>
      </c>
      <c r="B59" s="29" t="s">
        <v>153</v>
      </c>
      <c r="C59" s="309"/>
      <c r="D59" s="309"/>
      <c r="E59" s="309"/>
      <c r="F59" s="307">
        <v>2510000</v>
      </c>
      <c r="G59" s="307">
        <v>2580000</v>
      </c>
      <c r="H59" s="307">
        <v>2380450</v>
      </c>
      <c r="I59" s="164">
        <f t="shared" si="0"/>
        <v>2510000</v>
      </c>
      <c r="J59" s="164">
        <f t="shared" si="1"/>
        <v>2580000</v>
      </c>
      <c r="K59" s="164">
        <f t="shared" si="3"/>
        <v>2380450</v>
      </c>
    </row>
    <row r="60" spans="1:11" ht="15">
      <c r="A60" s="40" t="s">
        <v>408</v>
      </c>
      <c r="B60" s="43" t="s">
        <v>154</v>
      </c>
      <c r="C60" s="165">
        <f>SUM(C52:C59)</f>
        <v>0</v>
      </c>
      <c r="D60" s="165">
        <f>SUM(D52:D59)</f>
        <v>0</v>
      </c>
      <c r="E60" s="165">
        <f>SUM(E52:E59)</f>
        <v>0</v>
      </c>
      <c r="F60" s="400">
        <f>SUM(F53:F59)</f>
        <v>2510000</v>
      </c>
      <c r="G60" s="165">
        <f>SUM(G53:G59)</f>
        <v>2580000</v>
      </c>
      <c r="H60" s="165">
        <f>SUM(H53:H59)</f>
        <v>2380450</v>
      </c>
      <c r="I60" s="168">
        <f t="shared" si="0"/>
        <v>2510000</v>
      </c>
      <c r="J60" s="168">
        <f t="shared" si="1"/>
        <v>2580000</v>
      </c>
      <c r="K60" s="168">
        <f t="shared" si="3"/>
        <v>2380450</v>
      </c>
    </row>
    <row r="61" spans="1:11" ht="15">
      <c r="A61" s="11" t="s">
        <v>447</v>
      </c>
      <c r="B61" s="29" t="s">
        <v>155</v>
      </c>
      <c r="C61" s="161"/>
      <c r="D61" s="162"/>
      <c r="E61" s="163"/>
      <c r="F61" s="399"/>
      <c r="G61" s="162"/>
      <c r="H61" s="163"/>
      <c r="I61" s="164">
        <f t="shared" si="0"/>
        <v>0</v>
      </c>
      <c r="J61" s="164">
        <f t="shared" si="1"/>
        <v>0</v>
      </c>
      <c r="K61" s="164">
        <f t="shared" si="3"/>
        <v>0</v>
      </c>
    </row>
    <row r="62" spans="1:11" ht="15">
      <c r="A62" s="11" t="s">
        <v>156</v>
      </c>
      <c r="B62" s="29" t="s">
        <v>157</v>
      </c>
      <c r="C62" s="161"/>
      <c r="D62" s="162"/>
      <c r="E62" s="163"/>
      <c r="F62" s="399"/>
      <c r="G62" s="162"/>
      <c r="H62" s="163"/>
      <c r="I62" s="164">
        <f t="shared" si="0"/>
        <v>0</v>
      </c>
      <c r="J62" s="164">
        <f t="shared" si="1"/>
        <v>0</v>
      </c>
      <c r="K62" s="164">
        <f t="shared" si="3"/>
        <v>0</v>
      </c>
    </row>
    <row r="63" spans="1:11" ht="26.25">
      <c r="A63" s="11" t="s">
        <v>158</v>
      </c>
      <c r="B63" s="29" t="s">
        <v>159</v>
      </c>
      <c r="C63" s="161"/>
      <c r="D63" s="162"/>
      <c r="E63" s="163"/>
      <c r="F63" s="399"/>
      <c r="G63" s="162"/>
      <c r="H63" s="163"/>
      <c r="I63" s="164">
        <f t="shared" si="0"/>
        <v>0</v>
      </c>
      <c r="J63" s="164">
        <f t="shared" si="1"/>
        <v>0</v>
      </c>
      <c r="K63" s="164">
        <f t="shared" si="3"/>
        <v>0</v>
      </c>
    </row>
    <row r="64" spans="1:11" ht="26.25">
      <c r="A64" s="11" t="s">
        <v>409</v>
      </c>
      <c r="B64" s="29" t="s">
        <v>160</v>
      </c>
      <c r="C64" s="161"/>
      <c r="D64" s="162"/>
      <c r="E64" s="163"/>
      <c r="F64" s="399"/>
      <c r="G64" s="162"/>
      <c r="H64" s="163"/>
      <c r="I64" s="164">
        <f t="shared" si="0"/>
        <v>0</v>
      </c>
      <c r="J64" s="164">
        <f t="shared" si="1"/>
        <v>0</v>
      </c>
      <c r="K64" s="164">
        <f t="shared" si="3"/>
        <v>0</v>
      </c>
    </row>
    <row r="65" spans="1:11" ht="26.25">
      <c r="A65" s="11" t="s">
        <v>448</v>
      </c>
      <c r="B65" s="29" t="s">
        <v>161</v>
      </c>
      <c r="C65" s="161"/>
      <c r="D65" s="162"/>
      <c r="E65" s="163"/>
      <c r="F65" s="399"/>
      <c r="G65" s="162"/>
      <c r="H65" s="163"/>
      <c r="I65" s="164">
        <f t="shared" si="0"/>
        <v>0</v>
      </c>
      <c r="J65" s="164">
        <f t="shared" si="1"/>
        <v>0</v>
      </c>
      <c r="K65" s="164">
        <f t="shared" si="3"/>
        <v>0</v>
      </c>
    </row>
    <row r="66" spans="1:11" ht="15">
      <c r="A66" s="11" t="s">
        <v>411</v>
      </c>
      <c r="B66" s="29" t="s">
        <v>162</v>
      </c>
      <c r="C66" s="309">
        <v>2545000</v>
      </c>
      <c r="D66" s="309">
        <v>2545000</v>
      </c>
      <c r="E66" s="309">
        <v>2050430</v>
      </c>
      <c r="F66" s="399"/>
      <c r="G66" s="162"/>
      <c r="H66" s="163"/>
      <c r="I66" s="164">
        <f t="shared" si="0"/>
        <v>2545000</v>
      </c>
      <c r="J66" s="164">
        <f t="shared" si="1"/>
        <v>2545000</v>
      </c>
      <c r="K66" s="164">
        <f t="shared" si="3"/>
        <v>2050430</v>
      </c>
    </row>
    <row r="67" spans="1:11" ht="26.25">
      <c r="A67" s="11" t="s">
        <v>449</v>
      </c>
      <c r="B67" s="29" t="s">
        <v>163</v>
      </c>
      <c r="C67" s="161"/>
      <c r="D67" s="162"/>
      <c r="E67" s="163"/>
      <c r="F67" s="399"/>
      <c r="G67" s="162"/>
      <c r="H67" s="163"/>
      <c r="I67" s="164">
        <f t="shared" si="0"/>
        <v>0</v>
      </c>
      <c r="J67" s="164">
        <f t="shared" si="1"/>
        <v>0</v>
      </c>
      <c r="K67" s="164">
        <f t="shared" si="3"/>
        <v>0</v>
      </c>
    </row>
    <row r="68" spans="1:11" ht="26.25">
      <c r="A68" s="11" t="s">
        <v>450</v>
      </c>
      <c r="B68" s="29" t="s">
        <v>164</v>
      </c>
      <c r="C68" s="161"/>
      <c r="D68" s="162"/>
      <c r="E68" s="163"/>
      <c r="F68" s="399"/>
      <c r="G68" s="162"/>
      <c r="H68" s="163"/>
      <c r="I68" s="164">
        <f t="shared" si="0"/>
        <v>0</v>
      </c>
      <c r="J68" s="164">
        <f t="shared" si="1"/>
        <v>0</v>
      </c>
      <c r="K68" s="164">
        <f t="shared" si="3"/>
        <v>0</v>
      </c>
    </row>
    <row r="69" spans="1:11" ht="15">
      <c r="A69" s="11" t="s">
        <v>165</v>
      </c>
      <c r="B69" s="29" t="s">
        <v>166</v>
      </c>
      <c r="C69" s="161"/>
      <c r="D69" s="162"/>
      <c r="E69" s="163"/>
      <c r="F69" s="399"/>
      <c r="G69" s="162"/>
      <c r="H69" s="163"/>
      <c r="I69" s="164">
        <f t="shared" si="0"/>
        <v>0</v>
      </c>
      <c r="J69" s="164">
        <f t="shared" si="1"/>
        <v>0</v>
      </c>
      <c r="K69" s="164">
        <f t="shared" si="3"/>
        <v>0</v>
      </c>
    </row>
    <row r="70" spans="1:11" ht="15">
      <c r="A70" s="18" t="s">
        <v>167</v>
      </c>
      <c r="B70" s="29" t="s">
        <v>168</v>
      </c>
      <c r="C70" s="161"/>
      <c r="D70" s="162"/>
      <c r="E70" s="163"/>
      <c r="F70" s="399"/>
      <c r="G70" s="162"/>
      <c r="H70" s="163"/>
      <c r="I70" s="164">
        <f t="shared" si="0"/>
        <v>0</v>
      </c>
      <c r="J70" s="164">
        <f t="shared" si="1"/>
        <v>0</v>
      </c>
      <c r="K70" s="164">
        <f t="shared" si="3"/>
        <v>0</v>
      </c>
    </row>
    <row r="71" spans="1:11" ht="15">
      <c r="A71" s="11" t="s">
        <v>451</v>
      </c>
      <c r="B71" s="29" t="s">
        <v>170</v>
      </c>
      <c r="C71" s="309">
        <v>300000</v>
      </c>
      <c r="D71" s="309">
        <v>300000</v>
      </c>
      <c r="E71" s="309">
        <v>275000</v>
      </c>
      <c r="F71" s="399"/>
      <c r="G71" s="162"/>
      <c r="H71" s="163"/>
      <c r="I71" s="164">
        <f t="shared" si="0"/>
        <v>300000</v>
      </c>
      <c r="J71" s="164">
        <f t="shared" si="1"/>
        <v>300000</v>
      </c>
      <c r="K71" s="164">
        <f t="shared" si="3"/>
        <v>275000</v>
      </c>
    </row>
    <row r="72" spans="1:11" ht="15">
      <c r="A72" s="18" t="s">
        <v>630</v>
      </c>
      <c r="B72" s="29" t="s">
        <v>849</v>
      </c>
      <c r="C72" s="309">
        <v>1000000</v>
      </c>
      <c r="D72" s="309">
        <v>7860101</v>
      </c>
      <c r="E72" s="163"/>
      <c r="F72" s="399"/>
      <c r="G72" s="162"/>
      <c r="H72" s="163"/>
      <c r="I72" s="164">
        <f aca="true" t="shared" si="11" ref="I72:I123">C72+F72</f>
        <v>1000000</v>
      </c>
      <c r="J72" s="164">
        <f aca="true" t="shared" si="12" ref="J72:J122">D72+G72</f>
        <v>7860101</v>
      </c>
      <c r="K72" s="164">
        <f t="shared" si="3"/>
        <v>0</v>
      </c>
    </row>
    <row r="73" spans="1:11" ht="15">
      <c r="A73" s="18" t="s">
        <v>631</v>
      </c>
      <c r="B73" s="29" t="s">
        <v>849</v>
      </c>
      <c r="C73" s="309"/>
      <c r="D73" s="309"/>
      <c r="E73" s="163"/>
      <c r="F73" s="399"/>
      <c r="G73" s="162"/>
      <c r="H73" s="163"/>
      <c r="I73" s="164">
        <f t="shared" si="11"/>
        <v>0</v>
      </c>
      <c r="J73" s="164">
        <f t="shared" si="12"/>
        <v>0</v>
      </c>
      <c r="K73" s="164">
        <f t="shared" si="3"/>
        <v>0</v>
      </c>
    </row>
    <row r="74" spans="1:11" ht="15">
      <c r="A74" s="40" t="s">
        <v>414</v>
      </c>
      <c r="B74" s="43" t="s">
        <v>171</v>
      </c>
      <c r="C74" s="165">
        <f aca="true" t="shared" si="13" ref="C74:H74">SUM(C61:C73)</f>
        <v>3845000</v>
      </c>
      <c r="D74" s="166">
        <f t="shared" si="13"/>
        <v>10705101</v>
      </c>
      <c r="E74" s="166">
        <f t="shared" si="13"/>
        <v>2325430</v>
      </c>
      <c r="F74" s="400">
        <f t="shared" si="13"/>
        <v>0</v>
      </c>
      <c r="G74" s="166">
        <f t="shared" si="13"/>
        <v>0</v>
      </c>
      <c r="H74" s="167">
        <f t="shared" si="13"/>
        <v>0</v>
      </c>
      <c r="I74" s="164">
        <f t="shared" si="11"/>
        <v>3845000</v>
      </c>
      <c r="J74" s="164">
        <f t="shared" si="12"/>
        <v>10705101</v>
      </c>
      <c r="K74" s="164">
        <f t="shared" si="3"/>
        <v>2325430</v>
      </c>
    </row>
    <row r="75" spans="1:11" ht="15">
      <c r="A75" s="86" t="s">
        <v>576</v>
      </c>
      <c r="B75" s="87"/>
      <c r="C75" s="169">
        <f>C25+C51+C60+C74+C26</f>
        <v>27803020</v>
      </c>
      <c r="D75" s="169">
        <f>D25+D26+D51+D60+D74</f>
        <v>54991783</v>
      </c>
      <c r="E75" s="169">
        <f aca="true" t="shared" si="14" ref="E75:K75">E25+E26+E51+E60+E74</f>
        <v>40535416</v>
      </c>
      <c r="F75" s="402">
        <f t="shared" si="14"/>
        <v>2510000</v>
      </c>
      <c r="G75" s="169">
        <f t="shared" si="14"/>
        <v>2580000</v>
      </c>
      <c r="H75" s="169">
        <f>H25+H26+H51+H60+H74</f>
        <v>2380450</v>
      </c>
      <c r="I75" s="169">
        <f t="shared" si="14"/>
        <v>30313020</v>
      </c>
      <c r="J75" s="169">
        <f t="shared" si="14"/>
        <v>57571783</v>
      </c>
      <c r="K75" s="169">
        <f t="shared" si="14"/>
        <v>42915866</v>
      </c>
    </row>
    <row r="76" spans="1:11" ht="15">
      <c r="A76" s="33" t="s">
        <v>172</v>
      </c>
      <c r="B76" s="29" t="s">
        <v>173</v>
      </c>
      <c r="C76" s="309">
        <v>0</v>
      </c>
      <c r="D76" s="309">
        <v>0</v>
      </c>
      <c r="E76" s="309">
        <v>0</v>
      </c>
      <c r="F76" s="399"/>
      <c r="G76" s="162"/>
      <c r="H76" s="163"/>
      <c r="I76" s="164">
        <f t="shared" si="11"/>
        <v>0</v>
      </c>
      <c r="J76" s="164">
        <f t="shared" si="12"/>
        <v>0</v>
      </c>
      <c r="K76" s="164">
        <f t="shared" si="3"/>
        <v>0</v>
      </c>
    </row>
    <row r="77" spans="1:11" ht="15">
      <c r="A77" s="33" t="s">
        <v>452</v>
      </c>
      <c r="B77" s="29" t="s">
        <v>174</v>
      </c>
      <c r="C77" s="309">
        <v>0</v>
      </c>
      <c r="D77" s="309">
        <v>0</v>
      </c>
      <c r="E77" s="309">
        <v>0</v>
      </c>
      <c r="F77" s="399"/>
      <c r="G77" s="162"/>
      <c r="H77" s="163"/>
      <c r="I77" s="164">
        <f t="shared" si="11"/>
        <v>0</v>
      </c>
      <c r="J77" s="164">
        <f t="shared" si="12"/>
        <v>0</v>
      </c>
      <c r="K77" s="164">
        <f t="shared" si="3"/>
        <v>0</v>
      </c>
    </row>
    <row r="78" spans="1:11" ht="15">
      <c r="A78" s="33" t="s">
        <v>175</v>
      </c>
      <c r="B78" s="29" t="s">
        <v>176</v>
      </c>
      <c r="C78" s="309">
        <v>0</v>
      </c>
      <c r="D78" s="309">
        <v>0</v>
      </c>
      <c r="E78" s="309">
        <v>0</v>
      </c>
      <c r="F78" s="399"/>
      <c r="G78" s="162"/>
      <c r="H78" s="163"/>
      <c r="I78" s="164">
        <f t="shared" si="11"/>
        <v>0</v>
      </c>
      <c r="J78" s="164">
        <f t="shared" si="12"/>
        <v>0</v>
      </c>
      <c r="K78" s="164">
        <f t="shared" si="3"/>
        <v>0</v>
      </c>
    </row>
    <row r="79" spans="1:11" ht="15">
      <c r="A79" s="33" t="s">
        <v>177</v>
      </c>
      <c r="B79" s="29" t="s">
        <v>178</v>
      </c>
      <c r="C79" s="309">
        <v>0</v>
      </c>
      <c r="D79" s="309">
        <v>6020608</v>
      </c>
      <c r="E79" s="309">
        <v>5537571</v>
      </c>
      <c r="F79" s="399"/>
      <c r="G79" s="162"/>
      <c r="H79" s="163"/>
      <c r="I79" s="164">
        <f t="shared" si="11"/>
        <v>0</v>
      </c>
      <c r="J79" s="164">
        <f t="shared" si="12"/>
        <v>6020608</v>
      </c>
      <c r="K79" s="164">
        <f t="shared" si="3"/>
        <v>5537571</v>
      </c>
    </row>
    <row r="80" spans="1:11" ht="15">
      <c r="A80" s="6" t="s">
        <v>179</v>
      </c>
      <c r="B80" s="29" t="s">
        <v>180</v>
      </c>
      <c r="C80" s="309">
        <v>0</v>
      </c>
      <c r="D80" s="309"/>
      <c r="E80" s="309"/>
      <c r="F80" s="399"/>
      <c r="G80" s="162"/>
      <c r="H80" s="163"/>
      <c r="I80" s="164">
        <f t="shared" si="11"/>
        <v>0</v>
      </c>
      <c r="J80" s="164">
        <f t="shared" si="12"/>
        <v>0</v>
      </c>
      <c r="K80" s="164">
        <f t="shared" si="3"/>
        <v>0</v>
      </c>
    </row>
    <row r="81" spans="1:11" ht="15">
      <c r="A81" s="6" t="s">
        <v>181</v>
      </c>
      <c r="B81" s="29" t="s">
        <v>182</v>
      </c>
      <c r="C81" s="309">
        <v>0</v>
      </c>
      <c r="D81" s="309">
        <v>0</v>
      </c>
      <c r="E81" s="309">
        <v>0</v>
      </c>
      <c r="F81" s="399"/>
      <c r="G81" s="162"/>
      <c r="H81" s="163"/>
      <c r="I81" s="164">
        <f t="shared" si="11"/>
        <v>0</v>
      </c>
      <c r="J81" s="164">
        <f t="shared" si="12"/>
        <v>0</v>
      </c>
      <c r="K81" s="164">
        <f t="shared" si="3"/>
        <v>0</v>
      </c>
    </row>
    <row r="82" spans="1:11" ht="15">
      <c r="A82" s="6" t="s">
        <v>183</v>
      </c>
      <c r="B82" s="29" t="s">
        <v>184</v>
      </c>
      <c r="C82" s="309">
        <v>0</v>
      </c>
      <c r="D82" s="309">
        <v>1625564</v>
      </c>
      <c r="E82" s="309">
        <v>1475784</v>
      </c>
      <c r="F82" s="399"/>
      <c r="G82" s="162"/>
      <c r="H82" s="163"/>
      <c r="I82" s="164">
        <f t="shared" si="11"/>
        <v>0</v>
      </c>
      <c r="J82" s="164">
        <f t="shared" si="12"/>
        <v>1625564</v>
      </c>
      <c r="K82" s="164">
        <f t="shared" si="3"/>
        <v>1475784</v>
      </c>
    </row>
    <row r="83" spans="1:11" ht="15">
      <c r="A83" s="41" t="s">
        <v>416</v>
      </c>
      <c r="B83" s="43" t="s">
        <v>185</v>
      </c>
      <c r="C83" s="309">
        <f>SUM(C76:C82)</f>
        <v>0</v>
      </c>
      <c r="D83" s="309">
        <f>SUM(D76:D82)</f>
        <v>7646172</v>
      </c>
      <c r="E83" s="309">
        <f>SUM(E76:E82)</f>
        <v>7013355</v>
      </c>
      <c r="F83" s="400"/>
      <c r="G83" s="166"/>
      <c r="H83" s="167"/>
      <c r="I83" s="168">
        <f t="shared" si="11"/>
        <v>0</v>
      </c>
      <c r="J83" s="168">
        <f t="shared" si="12"/>
        <v>7646172</v>
      </c>
      <c r="K83" s="168">
        <f t="shared" si="3"/>
        <v>7013355</v>
      </c>
    </row>
    <row r="84" spans="1:11" ht="15">
      <c r="A84" s="12" t="s">
        <v>186</v>
      </c>
      <c r="B84" s="29" t="s">
        <v>187</v>
      </c>
      <c r="C84" s="309">
        <v>87218475</v>
      </c>
      <c r="D84" s="309">
        <v>88958362</v>
      </c>
      <c r="E84" s="309">
        <v>79651898</v>
      </c>
      <c r="F84" s="399"/>
      <c r="G84" s="162"/>
      <c r="H84" s="163"/>
      <c r="I84" s="164">
        <f t="shared" si="11"/>
        <v>87218475</v>
      </c>
      <c r="J84" s="164">
        <f t="shared" si="12"/>
        <v>88958362</v>
      </c>
      <c r="K84" s="164">
        <f t="shared" si="3"/>
        <v>79651898</v>
      </c>
    </row>
    <row r="85" spans="1:11" ht="15">
      <c r="A85" s="12" t="s">
        <v>188</v>
      </c>
      <c r="B85" s="29" t="s">
        <v>189</v>
      </c>
      <c r="C85" s="309">
        <v>0</v>
      </c>
      <c r="D85" s="309">
        <v>0</v>
      </c>
      <c r="E85" s="309">
        <v>0</v>
      </c>
      <c r="F85" s="399"/>
      <c r="G85" s="162"/>
      <c r="H85" s="163"/>
      <c r="I85" s="164">
        <f t="shared" si="11"/>
        <v>0</v>
      </c>
      <c r="J85" s="164">
        <f t="shared" si="12"/>
        <v>0</v>
      </c>
      <c r="K85" s="164">
        <f t="shared" si="3"/>
        <v>0</v>
      </c>
    </row>
    <row r="86" spans="1:11" ht="15">
      <c r="A86" s="12" t="s">
        <v>190</v>
      </c>
      <c r="B86" s="29" t="s">
        <v>191</v>
      </c>
      <c r="C86" s="309">
        <v>0</v>
      </c>
      <c r="D86" s="309">
        <v>3914000</v>
      </c>
      <c r="E86" s="309">
        <v>620817</v>
      </c>
      <c r="F86" s="399"/>
      <c r="G86" s="162"/>
      <c r="H86" s="163"/>
      <c r="I86" s="164">
        <f t="shared" si="11"/>
        <v>0</v>
      </c>
      <c r="J86" s="164">
        <f t="shared" si="12"/>
        <v>3914000</v>
      </c>
      <c r="K86" s="164">
        <f aca="true" t="shared" si="15" ref="K86:K122">E86+H86</f>
        <v>620817</v>
      </c>
    </row>
    <row r="87" spans="1:11" ht="15">
      <c r="A87" s="12" t="s">
        <v>192</v>
      </c>
      <c r="B87" s="29" t="s">
        <v>193</v>
      </c>
      <c r="C87" s="309">
        <v>22745917</v>
      </c>
      <c r="D87" s="309">
        <v>11892466</v>
      </c>
      <c r="E87" s="309">
        <v>10036451</v>
      </c>
      <c r="F87" s="399"/>
      <c r="G87" s="162"/>
      <c r="H87" s="163"/>
      <c r="I87" s="164">
        <f t="shared" si="11"/>
        <v>22745917</v>
      </c>
      <c r="J87" s="164">
        <f t="shared" si="12"/>
        <v>11892466</v>
      </c>
      <c r="K87" s="164">
        <f t="shared" si="15"/>
        <v>10036451</v>
      </c>
    </row>
    <row r="88" spans="1:11" ht="15">
      <c r="A88" s="40" t="s">
        <v>417</v>
      </c>
      <c r="B88" s="43" t="s">
        <v>194</v>
      </c>
      <c r="C88" s="165">
        <f>SUM(C84:C87)</f>
        <v>109964392</v>
      </c>
      <c r="D88" s="166">
        <f>SUM(D84:D87)</f>
        <v>104764828</v>
      </c>
      <c r="E88" s="166">
        <f>SUM(E84:E87)</f>
        <v>90309166</v>
      </c>
      <c r="F88" s="400"/>
      <c r="G88" s="166"/>
      <c r="H88" s="167">
        <f>SUM(H84:H87)</f>
        <v>0</v>
      </c>
      <c r="I88" s="168">
        <f t="shared" si="11"/>
        <v>109964392</v>
      </c>
      <c r="J88" s="168">
        <f t="shared" si="12"/>
        <v>104764828</v>
      </c>
      <c r="K88" s="168">
        <f t="shared" si="15"/>
        <v>90309166</v>
      </c>
    </row>
    <row r="89" spans="1:11" ht="26.25">
      <c r="A89" s="12" t="s">
        <v>195</v>
      </c>
      <c r="B89" s="29" t="s">
        <v>196</v>
      </c>
      <c r="C89" s="161"/>
      <c r="D89" s="162"/>
      <c r="E89" s="163"/>
      <c r="F89" s="399"/>
      <c r="G89" s="162"/>
      <c r="H89" s="163"/>
      <c r="I89" s="164">
        <f t="shared" si="11"/>
        <v>0</v>
      </c>
      <c r="J89" s="164">
        <f t="shared" si="12"/>
        <v>0</v>
      </c>
      <c r="K89" s="164">
        <f t="shared" si="15"/>
        <v>0</v>
      </c>
    </row>
    <row r="90" spans="1:11" ht="26.25">
      <c r="A90" s="12" t="s">
        <v>453</v>
      </c>
      <c r="B90" s="29" t="s">
        <v>197</v>
      </c>
      <c r="C90" s="161"/>
      <c r="D90" s="162"/>
      <c r="E90" s="163"/>
      <c r="F90" s="399"/>
      <c r="G90" s="162"/>
      <c r="H90" s="163"/>
      <c r="I90" s="164">
        <f t="shared" si="11"/>
        <v>0</v>
      </c>
      <c r="J90" s="164">
        <f t="shared" si="12"/>
        <v>0</v>
      </c>
      <c r="K90" s="164">
        <f t="shared" si="15"/>
        <v>0</v>
      </c>
    </row>
    <row r="91" spans="1:11" ht="26.25">
      <c r="A91" s="12" t="s">
        <v>454</v>
      </c>
      <c r="B91" s="29" t="s">
        <v>198</v>
      </c>
      <c r="C91" s="161"/>
      <c r="D91" s="162"/>
      <c r="E91" s="163"/>
      <c r="F91" s="399"/>
      <c r="G91" s="162"/>
      <c r="H91" s="163"/>
      <c r="I91" s="164">
        <f t="shared" si="11"/>
        <v>0</v>
      </c>
      <c r="J91" s="164">
        <f t="shared" si="12"/>
        <v>0</v>
      </c>
      <c r="K91" s="164">
        <f t="shared" si="15"/>
        <v>0</v>
      </c>
    </row>
    <row r="92" spans="1:11" ht="15">
      <c r="A92" s="12" t="s">
        <v>455</v>
      </c>
      <c r="B92" s="29" t="s">
        <v>199</v>
      </c>
      <c r="C92" s="309">
        <v>400000</v>
      </c>
      <c r="D92" s="309">
        <v>400000</v>
      </c>
      <c r="E92" s="309">
        <v>42885</v>
      </c>
      <c r="F92" s="399"/>
      <c r="G92" s="162"/>
      <c r="H92" s="163"/>
      <c r="I92" s="164">
        <f t="shared" si="11"/>
        <v>400000</v>
      </c>
      <c r="J92" s="164">
        <f t="shared" si="12"/>
        <v>400000</v>
      </c>
      <c r="K92" s="164">
        <f t="shared" si="15"/>
        <v>42885</v>
      </c>
    </row>
    <row r="93" spans="1:11" ht="26.25">
      <c r="A93" s="12" t="s">
        <v>456</v>
      </c>
      <c r="B93" s="29" t="s">
        <v>200</v>
      </c>
      <c r="C93" s="161"/>
      <c r="D93" s="162"/>
      <c r="E93" s="163"/>
      <c r="F93" s="399"/>
      <c r="G93" s="162"/>
      <c r="H93" s="163"/>
      <c r="I93" s="164">
        <f t="shared" si="11"/>
        <v>0</v>
      </c>
      <c r="J93" s="164">
        <f t="shared" si="12"/>
        <v>0</v>
      </c>
      <c r="K93" s="164">
        <f t="shared" si="15"/>
        <v>0</v>
      </c>
    </row>
    <row r="94" spans="1:11" ht="26.25">
      <c r="A94" s="12" t="s">
        <v>457</v>
      </c>
      <c r="B94" s="29" t="s">
        <v>201</v>
      </c>
      <c r="C94" s="161"/>
      <c r="D94" s="162">
        <v>300000</v>
      </c>
      <c r="E94" s="163">
        <v>300000</v>
      </c>
      <c r="F94" s="399"/>
      <c r="G94" s="162"/>
      <c r="H94" s="163"/>
      <c r="I94" s="164">
        <f t="shared" si="11"/>
        <v>0</v>
      </c>
      <c r="J94" s="164">
        <f t="shared" si="12"/>
        <v>300000</v>
      </c>
      <c r="K94" s="164">
        <f t="shared" si="15"/>
        <v>300000</v>
      </c>
    </row>
    <row r="95" spans="1:11" ht="15">
      <c r="A95" s="12" t="s">
        <v>202</v>
      </c>
      <c r="B95" s="29" t="s">
        <v>203</v>
      </c>
      <c r="C95" s="161"/>
      <c r="D95" s="162"/>
      <c r="E95" s="163"/>
      <c r="F95" s="399"/>
      <c r="G95" s="162"/>
      <c r="H95" s="163"/>
      <c r="I95" s="164">
        <f t="shared" si="11"/>
        <v>0</v>
      </c>
      <c r="J95" s="164">
        <f t="shared" si="12"/>
        <v>0</v>
      </c>
      <c r="K95" s="164">
        <f t="shared" si="15"/>
        <v>0</v>
      </c>
    </row>
    <row r="96" spans="1:11" ht="15">
      <c r="A96" s="12" t="s">
        <v>458</v>
      </c>
      <c r="B96" s="29" t="s">
        <v>204</v>
      </c>
      <c r="C96" s="161"/>
      <c r="D96" s="162"/>
      <c r="E96" s="163"/>
      <c r="F96" s="399"/>
      <c r="G96" s="162"/>
      <c r="H96" s="163"/>
      <c r="I96" s="164">
        <f t="shared" si="11"/>
        <v>0</v>
      </c>
      <c r="J96" s="164">
        <f t="shared" si="12"/>
        <v>0</v>
      </c>
      <c r="K96" s="164">
        <f t="shared" si="15"/>
        <v>0</v>
      </c>
    </row>
    <row r="97" spans="1:11" ht="15">
      <c r="A97" s="40" t="s">
        <v>418</v>
      </c>
      <c r="B97" s="43" t="s">
        <v>205</v>
      </c>
      <c r="C97" s="166">
        <f>SUM(C89:C96)</f>
        <v>400000</v>
      </c>
      <c r="D97" s="166">
        <f>SUM(D89:D96)</f>
        <v>700000</v>
      </c>
      <c r="E97" s="166">
        <f>SUM(E89:E96)</f>
        <v>342885</v>
      </c>
      <c r="F97" s="400"/>
      <c r="G97" s="166"/>
      <c r="H97" s="167">
        <f>SUM(H89:H96)</f>
        <v>0</v>
      </c>
      <c r="I97" s="164">
        <f t="shared" si="11"/>
        <v>400000</v>
      </c>
      <c r="J97" s="164">
        <f t="shared" si="12"/>
        <v>700000</v>
      </c>
      <c r="K97" s="164">
        <f t="shared" si="15"/>
        <v>342885</v>
      </c>
    </row>
    <row r="98" spans="1:11" ht="15">
      <c r="A98" s="86" t="s">
        <v>575</v>
      </c>
      <c r="B98" s="87"/>
      <c r="C98" s="169">
        <f>C88+C97+C83</f>
        <v>110364392</v>
      </c>
      <c r="D98" s="169">
        <f>D83+D88+D97</f>
        <v>113111000</v>
      </c>
      <c r="E98" s="169">
        <f>E83+E88+E97</f>
        <v>97665406</v>
      </c>
      <c r="F98" s="402">
        <f aca="true" t="shared" si="16" ref="F98:K98">F83+F88+F97</f>
        <v>0</v>
      </c>
      <c r="G98" s="169">
        <f t="shared" si="16"/>
        <v>0</v>
      </c>
      <c r="H98" s="169">
        <f t="shared" si="16"/>
        <v>0</v>
      </c>
      <c r="I98" s="169">
        <f t="shared" si="16"/>
        <v>110364392</v>
      </c>
      <c r="J98" s="169">
        <f t="shared" si="16"/>
        <v>113111000</v>
      </c>
      <c r="K98" s="169">
        <f t="shared" si="16"/>
        <v>97665406</v>
      </c>
    </row>
    <row r="99" spans="1:11" ht="15">
      <c r="A99" s="88" t="s">
        <v>466</v>
      </c>
      <c r="B99" s="89" t="s">
        <v>206</v>
      </c>
      <c r="C99" s="170">
        <f>C98+C75</f>
        <v>138167412</v>
      </c>
      <c r="D99" s="170">
        <f>D98+D75</f>
        <v>168102783</v>
      </c>
      <c r="E99" s="170">
        <f aca="true" t="shared" si="17" ref="E99:J99">E98+E75</f>
        <v>138200822</v>
      </c>
      <c r="F99" s="403">
        <f t="shared" si="17"/>
        <v>2510000</v>
      </c>
      <c r="G99" s="170">
        <f t="shared" si="17"/>
        <v>2580000</v>
      </c>
      <c r="H99" s="170">
        <f t="shared" si="17"/>
        <v>2380450</v>
      </c>
      <c r="I99" s="170">
        <f t="shared" si="17"/>
        <v>140677412</v>
      </c>
      <c r="J99" s="170">
        <f t="shared" si="17"/>
        <v>170682783</v>
      </c>
      <c r="K99" s="170">
        <f>K98+K75</f>
        <v>140581272</v>
      </c>
    </row>
    <row r="100" spans="1:19" ht="15">
      <c r="A100" s="12" t="s">
        <v>459</v>
      </c>
      <c r="B100" s="5" t="s">
        <v>207</v>
      </c>
      <c r="C100" s="171"/>
      <c r="D100" s="162"/>
      <c r="E100" s="163"/>
      <c r="F100" s="404"/>
      <c r="G100" s="162"/>
      <c r="H100" s="172"/>
      <c r="I100" s="164">
        <f t="shared" si="11"/>
        <v>0</v>
      </c>
      <c r="J100" s="164">
        <f t="shared" si="12"/>
        <v>0</v>
      </c>
      <c r="K100" s="164">
        <f t="shared" si="15"/>
        <v>0</v>
      </c>
      <c r="L100" s="21"/>
      <c r="M100" s="21"/>
      <c r="N100" s="21"/>
      <c r="O100" s="21"/>
      <c r="P100" s="21"/>
      <c r="Q100" s="21"/>
      <c r="R100" s="22"/>
      <c r="S100" s="22"/>
    </row>
    <row r="101" spans="1:28" ht="15">
      <c r="A101" s="12" t="s">
        <v>210</v>
      </c>
      <c r="B101" s="5" t="s">
        <v>211</v>
      </c>
      <c r="C101" s="171"/>
      <c r="D101" s="162"/>
      <c r="E101" s="163"/>
      <c r="F101" s="404"/>
      <c r="G101" s="162"/>
      <c r="H101" s="172"/>
      <c r="I101" s="164">
        <f t="shared" si="11"/>
        <v>0</v>
      </c>
      <c r="J101" s="164">
        <f t="shared" si="12"/>
        <v>0</v>
      </c>
      <c r="K101" s="164">
        <f t="shared" si="15"/>
        <v>0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2"/>
      <c r="AB101" s="22"/>
    </row>
    <row r="102" spans="1:28" ht="15">
      <c r="A102" s="12" t="s">
        <v>460</v>
      </c>
      <c r="B102" s="5" t="s">
        <v>212</v>
      </c>
      <c r="C102" s="171"/>
      <c r="D102" s="162"/>
      <c r="E102" s="163"/>
      <c r="F102" s="404"/>
      <c r="G102" s="162"/>
      <c r="H102" s="172"/>
      <c r="I102" s="164">
        <f t="shared" si="11"/>
        <v>0</v>
      </c>
      <c r="J102" s="164">
        <f t="shared" si="12"/>
        <v>0</v>
      </c>
      <c r="K102" s="164">
        <f t="shared" si="15"/>
        <v>0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2"/>
      <c r="AB102" s="22"/>
    </row>
    <row r="103" spans="1:28" ht="15">
      <c r="A103" s="14" t="s">
        <v>423</v>
      </c>
      <c r="B103" s="7" t="s">
        <v>214</v>
      </c>
      <c r="C103" s="173"/>
      <c r="D103" s="166"/>
      <c r="E103" s="163"/>
      <c r="F103" s="405"/>
      <c r="G103" s="166"/>
      <c r="H103" s="174"/>
      <c r="I103" s="164">
        <f t="shared" si="11"/>
        <v>0</v>
      </c>
      <c r="J103" s="164">
        <f t="shared" si="12"/>
        <v>0</v>
      </c>
      <c r="K103" s="164">
        <f t="shared" si="15"/>
        <v>0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2"/>
      <c r="AB103" s="22"/>
    </row>
    <row r="104" spans="1:28" ht="15">
      <c r="A104" s="34" t="s">
        <v>461</v>
      </c>
      <c r="B104" s="5" t="s">
        <v>215</v>
      </c>
      <c r="C104" s="175"/>
      <c r="D104" s="162"/>
      <c r="E104" s="163"/>
      <c r="F104" s="406"/>
      <c r="G104" s="162"/>
      <c r="H104" s="176"/>
      <c r="I104" s="164">
        <f t="shared" si="11"/>
        <v>0</v>
      </c>
      <c r="J104" s="164">
        <f t="shared" si="12"/>
        <v>0</v>
      </c>
      <c r="K104" s="164">
        <f t="shared" si="15"/>
        <v>0</v>
      </c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2"/>
      <c r="AB104" s="22"/>
    </row>
    <row r="105" spans="1:28" ht="15">
      <c r="A105" s="34" t="s">
        <v>429</v>
      </c>
      <c r="B105" s="5" t="s">
        <v>218</v>
      </c>
      <c r="C105" s="175"/>
      <c r="D105" s="162"/>
      <c r="E105" s="163"/>
      <c r="F105" s="406"/>
      <c r="G105" s="162"/>
      <c r="H105" s="176"/>
      <c r="I105" s="164">
        <f t="shared" si="11"/>
        <v>0</v>
      </c>
      <c r="J105" s="164">
        <f t="shared" si="12"/>
        <v>0</v>
      </c>
      <c r="K105" s="164">
        <f t="shared" si="15"/>
        <v>0</v>
      </c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2"/>
      <c r="AB105" s="22"/>
    </row>
    <row r="106" spans="1:28" ht="15">
      <c r="A106" s="12" t="s">
        <v>219</v>
      </c>
      <c r="B106" s="5" t="s">
        <v>220</v>
      </c>
      <c r="C106" s="171"/>
      <c r="D106" s="162"/>
      <c r="E106" s="163"/>
      <c r="F106" s="404"/>
      <c r="G106" s="162"/>
      <c r="H106" s="172"/>
      <c r="I106" s="164">
        <f t="shared" si="11"/>
        <v>0</v>
      </c>
      <c r="J106" s="164">
        <f t="shared" si="12"/>
        <v>0</v>
      </c>
      <c r="K106" s="164">
        <f t="shared" si="15"/>
        <v>0</v>
      </c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2"/>
      <c r="AB106" s="22"/>
    </row>
    <row r="107" spans="1:28" ht="15">
      <c r="A107" s="12" t="s">
        <v>462</v>
      </c>
      <c r="B107" s="5" t="s">
        <v>221</v>
      </c>
      <c r="C107" s="171"/>
      <c r="D107" s="162"/>
      <c r="E107" s="163"/>
      <c r="F107" s="404"/>
      <c r="G107" s="162"/>
      <c r="H107" s="172"/>
      <c r="I107" s="164">
        <f t="shared" si="11"/>
        <v>0</v>
      </c>
      <c r="J107" s="164">
        <f t="shared" si="12"/>
        <v>0</v>
      </c>
      <c r="K107" s="164">
        <f t="shared" si="15"/>
        <v>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2"/>
      <c r="AB107" s="22"/>
    </row>
    <row r="108" spans="1:28" ht="15">
      <c r="A108" s="13" t="s">
        <v>426</v>
      </c>
      <c r="B108" s="7" t="s">
        <v>222</v>
      </c>
      <c r="C108" s="177"/>
      <c r="D108" s="166"/>
      <c r="E108" s="163"/>
      <c r="F108" s="407"/>
      <c r="G108" s="166"/>
      <c r="H108" s="178">
        <f>SUM(H104:H107)</f>
        <v>0</v>
      </c>
      <c r="I108" s="164">
        <f t="shared" si="11"/>
        <v>0</v>
      </c>
      <c r="J108" s="164">
        <f t="shared" si="12"/>
        <v>0</v>
      </c>
      <c r="K108" s="164">
        <f t="shared" si="15"/>
        <v>0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2"/>
      <c r="AB108" s="22"/>
    </row>
    <row r="109" spans="1:28" ht="15">
      <c r="A109" s="34" t="s">
        <v>223</v>
      </c>
      <c r="B109" s="5" t="s">
        <v>224</v>
      </c>
      <c r="C109" s="175"/>
      <c r="D109" s="162"/>
      <c r="E109" s="163"/>
      <c r="F109" s="406"/>
      <c r="G109" s="162"/>
      <c r="H109" s="176"/>
      <c r="I109" s="164">
        <f t="shared" si="11"/>
        <v>0</v>
      </c>
      <c r="J109" s="164">
        <f t="shared" si="12"/>
        <v>0</v>
      </c>
      <c r="K109" s="164">
        <f t="shared" si="15"/>
        <v>0</v>
      </c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2"/>
      <c r="AB109" s="22"/>
    </row>
    <row r="110" spans="1:28" ht="15">
      <c r="A110" s="34" t="s">
        <v>225</v>
      </c>
      <c r="B110" s="5" t="s">
        <v>226</v>
      </c>
      <c r="C110" s="309">
        <v>1315130</v>
      </c>
      <c r="D110" s="309">
        <v>1315130</v>
      </c>
      <c r="E110" s="309">
        <v>1315130</v>
      </c>
      <c r="F110" s="406"/>
      <c r="G110" s="162"/>
      <c r="H110" s="176"/>
      <c r="I110" s="164">
        <f t="shared" si="11"/>
        <v>1315130</v>
      </c>
      <c r="J110" s="164">
        <f t="shared" si="12"/>
        <v>1315130</v>
      </c>
      <c r="K110" s="164">
        <f t="shared" si="15"/>
        <v>1315130</v>
      </c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2"/>
      <c r="AB110" s="22"/>
    </row>
    <row r="111" spans="1:28" ht="15">
      <c r="A111" s="13" t="s">
        <v>227</v>
      </c>
      <c r="B111" s="7" t="s">
        <v>228</v>
      </c>
      <c r="C111" s="309">
        <v>18835083</v>
      </c>
      <c r="D111" s="309">
        <v>22771693</v>
      </c>
      <c r="E111" s="309">
        <v>22771693</v>
      </c>
      <c r="F111" s="407"/>
      <c r="G111" s="166"/>
      <c r="H111" s="179"/>
      <c r="I111" s="168">
        <f t="shared" si="11"/>
        <v>18835083</v>
      </c>
      <c r="J111" s="168">
        <f t="shared" si="12"/>
        <v>22771693</v>
      </c>
      <c r="K111" s="168">
        <f t="shared" si="15"/>
        <v>22771693</v>
      </c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2"/>
      <c r="AB111" s="22"/>
    </row>
    <row r="112" spans="1:28" ht="15">
      <c r="A112" s="34" t="s">
        <v>229</v>
      </c>
      <c r="B112" s="5" t="s">
        <v>230</v>
      </c>
      <c r="C112" s="175"/>
      <c r="D112" s="162"/>
      <c r="E112" s="163"/>
      <c r="F112" s="406"/>
      <c r="G112" s="162"/>
      <c r="H112" s="176"/>
      <c r="I112" s="164">
        <f t="shared" si="11"/>
        <v>0</v>
      </c>
      <c r="J112" s="164">
        <f t="shared" si="12"/>
        <v>0</v>
      </c>
      <c r="K112" s="164">
        <f t="shared" si="15"/>
        <v>0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2"/>
      <c r="AB112" s="22"/>
    </row>
    <row r="113" spans="1:28" ht="15">
      <c r="A113" s="34" t="s">
        <v>231</v>
      </c>
      <c r="B113" s="5" t="s">
        <v>232</v>
      </c>
      <c r="C113" s="175"/>
      <c r="D113" s="162"/>
      <c r="E113" s="163"/>
      <c r="F113" s="406"/>
      <c r="G113" s="162"/>
      <c r="H113" s="176"/>
      <c r="I113" s="164">
        <f t="shared" si="11"/>
        <v>0</v>
      </c>
      <c r="J113" s="164">
        <f t="shared" si="12"/>
        <v>0</v>
      </c>
      <c r="K113" s="164">
        <f t="shared" si="15"/>
        <v>0</v>
      </c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2"/>
      <c r="AB113" s="22"/>
    </row>
    <row r="114" spans="1:28" ht="15">
      <c r="A114" s="34" t="s">
        <v>233</v>
      </c>
      <c r="B114" s="5" t="s">
        <v>234</v>
      </c>
      <c r="C114" s="175"/>
      <c r="D114" s="162"/>
      <c r="E114" s="163"/>
      <c r="F114" s="406"/>
      <c r="G114" s="162"/>
      <c r="H114" s="176"/>
      <c r="I114" s="164">
        <f t="shared" si="11"/>
        <v>0</v>
      </c>
      <c r="J114" s="164">
        <f t="shared" si="12"/>
        <v>0</v>
      </c>
      <c r="K114" s="164">
        <f t="shared" si="15"/>
        <v>0</v>
      </c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2"/>
      <c r="AB114" s="22"/>
    </row>
    <row r="115" spans="1:28" ht="15">
      <c r="A115" s="35" t="s">
        <v>427</v>
      </c>
      <c r="B115" s="36" t="s">
        <v>235</v>
      </c>
      <c r="C115" s="177">
        <f>SUM(C108:C111)</f>
        <v>20150213</v>
      </c>
      <c r="D115" s="166">
        <f>SUM(D100:D114)</f>
        <v>24086823</v>
      </c>
      <c r="E115" s="166">
        <f aca="true" t="shared" si="18" ref="E115:J115">SUM(E100:E114)</f>
        <v>24086823</v>
      </c>
      <c r="F115" s="401">
        <f t="shared" si="18"/>
        <v>0</v>
      </c>
      <c r="G115" s="166">
        <f t="shared" si="18"/>
        <v>0</v>
      </c>
      <c r="H115" s="166">
        <f t="shared" si="18"/>
        <v>0</v>
      </c>
      <c r="I115" s="166">
        <f t="shared" si="18"/>
        <v>20150213</v>
      </c>
      <c r="J115" s="166">
        <f t="shared" si="18"/>
        <v>24086823</v>
      </c>
      <c r="K115" s="164">
        <f t="shared" si="15"/>
        <v>24086823</v>
      </c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2"/>
      <c r="AB115" s="22"/>
    </row>
    <row r="116" spans="1:28" ht="15">
      <c r="A116" s="34" t="s">
        <v>236</v>
      </c>
      <c r="B116" s="5" t="s">
        <v>237</v>
      </c>
      <c r="C116" s="175"/>
      <c r="D116" s="162"/>
      <c r="E116" s="163"/>
      <c r="F116" s="406"/>
      <c r="G116" s="162"/>
      <c r="H116" s="176"/>
      <c r="I116" s="164">
        <f t="shared" si="11"/>
        <v>0</v>
      </c>
      <c r="J116" s="164">
        <f t="shared" si="12"/>
        <v>0</v>
      </c>
      <c r="K116" s="164">
        <f t="shared" si="15"/>
        <v>0</v>
      </c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2"/>
      <c r="AB116" s="22"/>
    </row>
    <row r="117" spans="1:28" ht="15">
      <c r="A117" s="12" t="s">
        <v>238</v>
      </c>
      <c r="B117" s="5" t="s">
        <v>239</v>
      </c>
      <c r="C117" s="171"/>
      <c r="D117" s="162"/>
      <c r="E117" s="163"/>
      <c r="F117" s="404"/>
      <c r="G117" s="162"/>
      <c r="H117" s="172"/>
      <c r="I117" s="164">
        <f t="shared" si="11"/>
        <v>0</v>
      </c>
      <c r="J117" s="164">
        <f t="shared" si="12"/>
        <v>0</v>
      </c>
      <c r="K117" s="164">
        <f t="shared" si="15"/>
        <v>0</v>
      </c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2"/>
      <c r="AB117" s="22"/>
    </row>
    <row r="118" spans="1:28" ht="15">
      <c r="A118" s="34" t="s">
        <v>463</v>
      </c>
      <c r="B118" s="5" t="s">
        <v>240</v>
      </c>
      <c r="C118" s="175"/>
      <c r="D118" s="162"/>
      <c r="E118" s="163"/>
      <c r="F118" s="406"/>
      <c r="G118" s="162"/>
      <c r="H118" s="176"/>
      <c r="I118" s="164">
        <f t="shared" si="11"/>
        <v>0</v>
      </c>
      <c r="J118" s="164">
        <f t="shared" si="12"/>
        <v>0</v>
      </c>
      <c r="K118" s="164">
        <f t="shared" si="15"/>
        <v>0</v>
      </c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2"/>
      <c r="AB118" s="22"/>
    </row>
    <row r="119" spans="1:28" ht="15">
      <c r="A119" s="34" t="s">
        <v>432</v>
      </c>
      <c r="B119" s="5" t="s">
        <v>241</v>
      </c>
      <c r="C119" s="175"/>
      <c r="D119" s="162"/>
      <c r="E119" s="163"/>
      <c r="F119" s="406"/>
      <c r="G119" s="162"/>
      <c r="H119" s="176"/>
      <c r="I119" s="164">
        <f t="shared" si="11"/>
        <v>0</v>
      </c>
      <c r="J119" s="164">
        <f t="shared" si="12"/>
        <v>0</v>
      </c>
      <c r="K119" s="164">
        <f t="shared" si="15"/>
        <v>0</v>
      </c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2"/>
      <c r="AB119" s="22"/>
    </row>
    <row r="120" spans="1:28" ht="15">
      <c r="A120" s="35" t="s">
        <v>433</v>
      </c>
      <c r="B120" s="36" t="s">
        <v>245</v>
      </c>
      <c r="C120" s="177"/>
      <c r="D120" s="166"/>
      <c r="E120" s="163"/>
      <c r="F120" s="407"/>
      <c r="G120" s="166"/>
      <c r="H120" s="180"/>
      <c r="I120" s="164">
        <f t="shared" si="11"/>
        <v>0</v>
      </c>
      <c r="J120" s="164">
        <f t="shared" si="12"/>
        <v>0</v>
      </c>
      <c r="K120" s="164">
        <f t="shared" si="15"/>
        <v>0</v>
      </c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2"/>
      <c r="AB120" s="22"/>
    </row>
    <row r="121" spans="1:28" ht="15">
      <c r="A121" s="12" t="s">
        <v>246</v>
      </c>
      <c r="B121" s="5" t="s">
        <v>247</v>
      </c>
      <c r="C121" s="171"/>
      <c r="D121" s="162"/>
      <c r="E121" s="163"/>
      <c r="F121" s="404"/>
      <c r="G121" s="162"/>
      <c r="H121" s="172"/>
      <c r="I121" s="164">
        <f t="shared" si="11"/>
        <v>0</v>
      </c>
      <c r="J121" s="164">
        <f t="shared" si="12"/>
        <v>0</v>
      </c>
      <c r="K121" s="164">
        <f t="shared" si="15"/>
        <v>0</v>
      </c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2"/>
      <c r="AB121" s="22"/>
    </row>
    <row r="122" spans="1:28" ht="15">
      <c r="A122" s="91" t="s">
        <v>467</v>
      </c>
      <c r="B122" s="92" t="s">
        <v>248</v>
      </c>
      <c r="C122" s="181">
        <f>C115+C120</f>
        <v>20150213</v>
      </c>
      <c r="D122" s="181">
        <f>D115+D120+D121</f>
        <v>24086823</v>
      </c>
      <c r="E122" s="181">
        <f>E115+E120+E121</f>
        <v>24086823</v>
      </c>
      <c r="F122" s="408"/>
      <c r="G122" s="181"/>
      <c r="H122" s="181"/>
      <c r="I122" s="181">
        <f t="shared" si="11"/>
        <v>20150213</v>
      </c>
      <c r="J122" s="181">
        <f t="shared" si="12"/>
        <v>24086823</v>
      </c>
      <c r="K122" s="181">
        <f t="shared" si="15"/>
        <v>24086823</v>
      </c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2"/>
      <c r="AB122" s="22"/>
    </row>
    <row r="123" spans="1:28" ht="15">
      <c r="A123" s="96" t="s">
        <v>503</v>
      </c>
      <c r="B123" s="98"/>
      <c r="C123" s="182">
        <f>C99+C122</f>
        <v>158317625</v>
      </c>
      <c r="D123" s="182">
        <f>D122+D99</f>
        <v>192189606</v>
      </c>
      <c r="E123" s="182">
        <f>E122+E99</f>
        <v>162287645</v>
      </c>
      <c r="F123" s="409">
        <f>F99+F122</f>
        <v>2510000</v>
      </c>
      <c r="G123" s="182">
        <f>G122+G99</f>
        <v>2580000</v>
      </c>
      <c r="H123" s="182">
        <f>H122+H99</f>
        <v>2380450</v>
      </c>
      <c r="I123" s="182">
        <f t="shared" si="11"/>
        <v>160827625</v>
      </c>
      <c r="J123" s="182">
        <f>D123+G123</f>
        <v>194769606</v>
      </c>
      <c r="K123" s="182">
        <f>E123+H123</f>
        <v>164668095</v>
      </c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2:28" ht="14.25">
      <c r="B124" s="22"/>
      <c r="C124" s="22"/>
      <c r="D124" s="22"/>
      <c r="E124" s="22"/>
      <c r="F124" s="22"/>
      <c r="G124" s="22"/>
      <c r="H124" s="22"/>
      <c r="I124" s="117"/>
      <c r="J124" s="117"/>
      <c r="K124" s="117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2:28" ht="14.25">
      <c r="B125" s="22"/>
      <c r="C125" s="22"/>
      <c r="D125" s="22"/>
      <c r="E125" s="22"/>
      <c r="F125" s="22"/>
      <c r="G125" s="22"/>
      <c r="H125" s="22"/>
      <c r="I125" s="117"/>
      <c r="J125" s="117"/>
      <c r="K125" s="117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2:28" ht="14.25">
      <c r="B126" s="22"/>
      <c r="C126" s="22"/>
      <c r="D126" s="22"/>
      <c r="E126" s="22"/>
      <c r="F126" s="22"/>
      <c r="G126" s="22"/>
      <c r="H126" s="22"/>
      <c r="I126" s="117"/>
      <c r="J126" s="117"/>
      <c r="K126" s="117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2:28" ht="14.25">
      <c r="B127" s="22"/>
      <c r="C127" s="22"/>
      <c r="D127" s="22"/>
      <c r="E127" s="22"/>
      <c r="F127" s="22"/>
      <c r="G127" s="22"/>
      <c r="H127" s="22"/>
      <c r="I127" s="117"/>
      <c r="J127" s="117"/>
      <c r="K127" s="117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2:28" ht="14.25">
      <c r="B128" s="22"/>
      <c r="C128" s="22"/>
      <c r="D128" s="22"/>
      <c r="E128" s="22"/>
      <c r="F128" s="22"/>
      <c r="G128" s="22"/>
      <c r="H128" s="22"/>
      <c r="I128" s="117"/>
      <c r="J128" s="117"/>
      <c r="K128" s="117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2:28" ht="14.25">
      <c r="B129" s="22"/>
      <c r="C129" s="22"/>
      <c r="D129" s="22"/>
      <c r="E129" s="22"/>
      <c r="F129" s="22"/>
      <c r="G129" s="22"/>
      <c r="H129" s="22"/>
      <c r="I129" s="117"/>
      <c r="J129" s="117"/>
      <c r="K129" s="117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2:28" ht="14.25">
      <c r="B130" s="22"/>
      <c r="C130" s="22"/>
      <c r="D130" s="22"/>
      <c r="E130" s="22"/>
      <c r="F130" s="22"/>
      <c r="G130" s="22"/>
      <c r="H130" s="22"/>
      <c r="I130" s="117"/>
      <c r="J130" s="117"/>
      <c r="K130" s="117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2:28" ht="14.25">
      <c r="B131" s="22"/>
      <c r="C131" s="22"/>
      <c r="D131" s="22"/>
      <c r="E131" s="22"/>
      <c r="F131" s="22"/>
      <c r="G131" s="22"/>
      <c r="H131" s="22"/>
      <c r="I131" s="117"/>
      <c r="J131" s="117"/>
      <c r="K131" s="117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2:28" ht="14.25">
      <c r="B132" s="22"/>
      <c r="C132" s="22"/>
      <c r="D132" s="22"/>
      <c r="E132" s="22"/>
      <c r="F132" s="22"/>
      <c r="G132" s="22"/>
      <c r="H132" s="22"/>
      <c r="I132" s="117"/>
      <c r="J132" s="117"/>
      <c r="K132" s="117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2:28" ht="14.25">
      <c r="B133" s="22"/>
      <c r="C133" s="22"/>
      <c r="D133" s="22"/>
      <c r="E133" s="22"/>
      <c r="F133" s="22"/>
      <c r="G133" s="22"/>
      <c r="H133" s="22"/>
      <c r="I133" s="117"/>
      <c r="J133" s="117"/>
      <c r="K133" s="117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2:28" ht="14.25">
      <c r="B134" s="22"/>
      <c r="C134" s="22"/>
      <c r="D134" s="22"/>
      <c r="E134" s="22"/>
      <c r="F134" s="22"/>
      <c r="G134" s="22"/>
      <c r="H134" s="22"/>
      <c r="I134" s="117"/>
      <c r="J134" s="117"/>
      <c r="K134" s="117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2:28" ht="14.25">
      <c r="B135" s="22"/>
      <c r="C135" s="22"/>
      <c r="D135" s="22"/>
      <c r="E135" s="22"/>
      <c r="F135" s="22"/>
      <c r="G135" s="22"/>
      <c r="H135" s="22"/>
      <c r="I135" s="117"/>
      <c r="J135" s="117"/>
      <c r="K135" s="117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2:28" ht="14.25">
      <c r="B136" s="22"/>
      <c r="C136" s="22"/>
      <c r="D136" s="22"/>
      <c r="E136" s="22"/>
      <c r="F136" s="22"/>
      <c r="G136" s="22"/>
      <c r="H136" s="22"/>
      <c r="I136" s="117"/>
      <c r="J136" s="117"/>
      <c r="K136" s="117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2:28" ht="14.25">
      <c r="B137" s="22"/>
      <c r="C137" s="22"/>
      <c r="D137" s="22"/>
      <c r="E137" s="22"/>
      <c r="F137" s="22"/>
      <c r="G137" s="22"/>
      <c r="H137" s="22"/>
      <c r="I137" s="117"/>
      <c r="J137" s="117"/>
      <c r="K137" s="117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2:28" ht="14.25">
      <c r="B138" s="22"/>
      <c r="C138" s="22"/>
      <c r="D138" s="22"/>
      <c r="E138" s="22"/>
      <c r="F138" s="22"/>
      <c r="G138" s="22"/>
      <c r="H138" s="22"/>
      <c r="I138" s="117"/>
      <c r="J138" s="117"/>
      <c r="K138" s="117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2:28" ht="14.25">
      <c r="B139" s="22"/>
      <c r="C139" s="22"/>
      <c r="D139" s="22"/>
      <c r="E139" s="22"/>
      <c r="F139" s="22"/>
      <c r="G139" s="22"/>
      <c r="H139" s="22"/>
      <c r="I139" s="117"/>
      <c r="J139" s="117"/>
      <c r="K139" s="117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2:28" ht="14.25">
      <c r="B140" s="22"/>
      <c r="C140" s="22"/>
      <c r="D140" s="22"/>
      <c r="E140" s="22"/>
      <c r="F140" s="22"/>
      <c r="G140" s="22"/>
      <c r="H140" s="22"/>
      <c r="I140" s="117"/>
      <c r="J140" s="117"/>
      <c r="K140" s="117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2:28" ht="14.25">
      <c r="B141" s="22"/>
      <c r="C141" s="22"/>
      <c r="D141" s="22"/>
      <c r="E141" s="22"/>
      <c r="F141" s="22"/>
      <c r="G141" s="22"/>
      <c r="H141" s="22"/>
      <c r="I141" s="117"/>
      <c r="J141" s="117"/>
      <c r="K141" s="117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2:28" ht="14.25">
      <c r="B142" s="22"/>
      <c r="C142" s="22"/>
      <c r="D142" s="22"/>
      <c r="E142" s="22"/>
      <c r="F142" s="22"/>
      <c r="G142" s="22"/>
      <c r="H142" s="22"/>
      <c r="I142" s="117"/>
      <c r="J142" s="117"/>
      <c r="K142" s="117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2:28" ht="14.25">
      <c r="B143" s="22"/>
      <c r="C143" s="22"/>
      <c r="D143" s="22"/>
      <c r="E143" s="22"/>
      <c r="F143" s="22"/>
      <c r="G143" s="22"/>
      <c r="H143" s="22"/>
      <c r="I143" s="117"/>
      <c r="J143" s="117"/>
      <c r="K143" s="117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2:28" ht="14.25">
      <c r="B144" s="22"/>
      <c r="C144" s="22"/>
      <c r="D144" s="22"/>
      <c r="E144" s="22"/>
      <c r="F144" s="22"/>
      <c r="G144" s="22"/>
      <c r="H144" s="22"/>
      <c r="I144" s="117"/>
      <c r="J144" s="117"/>
      <c r="K144" s="117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2:28" ht="14.25">
      <c r="B145" s="22"/>
      <c r="C145" s="22"/>
      <c r="D145" s="22"/>
      <c r="E145" s="22"/>
      <c r="F145" s="22"/>
      <c r="G145" s="22"/>
      <c r="H145" s="22"/>
      <c r="I145" s="117"/>
      <c r="J145" s="117"/>
      <c r="K145" s="117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2:28" ht="14.25">
      <c r="B146" s="22"/>
      <c r="C146" s="22"/>
      <c r="D146" s="22"/>
      <c r="E146" s="22"/>
      <c r="F146" s="22"/>
      <c r="G146" s="22"/>
      <c r="H146" s="22"/>
      <c r="I146" s="117"/>
      <c r="J146" s="117"/>
      <c r="K146" s="117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2:28" ht="14.25">
      <c r="B147" s="22"/>
      <c r="C147" s="22"/>
      <c r="D147" s="22"/>
      <c r="E147" s="22"/>
      <c r="F147" s="22"/>
      <c r="G147" s="22"/>
      <c r="H147" s="22"/>
      <c r="I147" s="117"/>
      <c r="J147" s="117"/>
      <c r="K147" s="117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2:28" ht="14.25">
      <c r="B148" s="22"/>
      <c r="C148" s="22"/>
      <c r="D148" s="22"/>
      <c r="E148" s="22"/>
      <c r="F148" s="22"/>
      <c r="G148" s="22"/>
      <c r="H148" s="22"/>
      <c r="I148" s="117"/>
      <c r="J148" s="117"/>
      <c r="K148" s="117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2:28" ht="14.25">
      <c r="B149" s="22"/>
      <c r="C149" s="22"/>
      <c r="D149" s="22"/>
      <c r="E149" s="22"/>
      <c r="F149" s="22"/>
      <c r="G149" s="22"/>
      <c r="H149" s="22"/>
      <c r="I149" s="117"/>
      <c r="J149" s="117"/>
      <c r="K149" s="117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2:28" ht="14.25">
      <c r="B150" s="22"/>
      <c r="C150" s="22"/>
      <c r="D150" s="22"/>
      <c r="E150" s="22"/>
      <c r="F150" s="22"/>
      <c r="G150" s="22"/>
      <c r="H150" s="22"/>
      <c r="I150" s="117"/>
      <c r="J150" s="117"/>
      <c r="K150" s="117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2:28" ht="14.25">
      <c r="B151" s="22"/>
      <c r="C151" s="22"/>
      <c r="D151" s="22"/>
      <c r="E151" s="22"/>
      <c r="F151" s="22"/>
      <c r="G151" s="22"/>
      <c r="H151" s="22"/>
      <c r="I151" s="117"/>
      <c r="J151" s="117"/>
      <c r="K151" s="117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2:28" ht="14.25">
      <c r="B152" s="22"/>
      <c r="C152" s="22"/>
      <c r="D152" s="22"/>
      <c r="E152" s="22"/>
      <c r="F152" s="22"/>
      <c r="G152" s="22"/>
      <c r="H152" s="22"/>
      <c r="I152" s="117"/>
      <c r="J152" s="117"/>
      <c r="K152" s="117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2:28" ht="14.25">
      <c r="B153" s="22"/>
      <c r="C153" s="22"/>
      <c r="D153" s="22"/>
      <c r="E153" s="22"/>
      <c r="F153" s="22"/>
      <c r="G153" s="22"/>
      <c r="H153" s="22"/>
      <c r="I153" s="117"/>
      <c r="J153" s="117"/>
      <c r="K153" s="117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2:28" ht="14.25">
      <c r="B154" s="22"/>
      <c r="C154" s="22"/>
      <c r="D154" s="22"/>
      <c r="E154" s="22"/>
      <c r="F154" s="22"/>
      <c r="G154" s="22"/>
      <c r="H154" s="22"/>
      <c r="I154" s="117"/>
      <c r="J154" s="117"/>
      <c r="K154" s="117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2:28" ht="14.25">
      <c r="B155" s="22"/>
      <c r="C155" s="22"/>
      <c r="D155" s="22"/>
      <c r="E155" s="22"/>
      <c r="F155" s="22"/>
      <c r="G155" s="22"/>
      <c r="H155" s="22"/>
      <c r="I155" s="117"/>
      <c r="J155" s="117"/>
      <c r="K155" s="117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2:28" ht="14.25">
      <c r="B156" s="22"/>
      <c r="C156" s="22"/>
      <c r="D156" s="22"/>
      <c r="E156" s="22"/>
      <c r="F156" s="22"/>
      <c r="G156" s="22"/>
      <c r="H156" s="22"/>
      <c r="I156" s="117"/>
      <c r="J156" s="117"/>
      <c r="K156" s="117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2:28" ht="14.25">
      <c r="B157" s="22"/>
      <c r="C157" s="22"/>
      <c r="D157" s="22"/>
      <c r="E157" s="22"/>
      <c r="F157" s="22"/>
      <c r="G157" s="22"/>
      <c r="H157" s="22"/>
      <c r="I157" s="117"/>
      <c r="J157" s="117"/>
      <c r="K157" s="117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2:28" ht="14.25">
      <c r="B158" s="22"/>
      <c r="C158" s="22"/>
      <c r="D158" s="22"/>
      <c r="E158" s="22"/>
      <c r="F158" s="22"/>
      <c r="G158" s="22"/>
      <c r="H158" s="22"/>
      <c r="I158" s="117"/>
      <c r="J158" s="117"/>
      <c r="K158" s="117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2:28" ht="14.25">
      <c r="B159" s="22"/>
      <c r="C159" s="22"/>
      <c r="D159" s="22"/>
      <c r="E159" s="22"/>
      <c r="F159" s="22"/>
      <c r="G159" s="22"/>
      <c r="H159" s="22"/>
      <c r="I159" s="117"/>
      <c r="J159" s="117"/>
      <c r="K159" s="117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2:28" ht="14.25">
      <c r="B160" s="22"/>
      <c r="C160" s="22"/>
      <c r="D160" s="22"/>
      <c r="E160" s="22"/>
      <c r="F160" s="22"/>
      <c r="G160" s="22"/>
      <c r="H160" s="22"/>
      <c r="I160" s="117"/>
      <c r="J160" s="117"/>
      <c r="K160" s="117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2:28" ht="14.25">
      <c r="B161" s="22"/>
      <c r="C161" s="22"/>
      <c r="D161" s="22"/>
      <c r="E161" s="22"/>
      <c r="F161" s="22"/>
      <c r="G161" s="22"/>
      <c r="H161" s="22"/>
      <c r="I161" s="117"/>
      <c r="J161" s="117"/>
      <c r="K161" s="117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2:28" ht="14.25">
      <c r="B162" s="22"/>
      <c r="C162" s="22"/>
      <c r="D162" s="22"/>
      <c r="E162" s="22"/>
      <c r="F162" s="22"/>
      <c r="G162" s="22"/>
      <c r="H162" s="22"/>
      <c r="I162" s="117"/>
      <c r="J162" s="117"/>
      <c r="K162" s="117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2:28" ht="14.25">
      <c r="B163" s="22"/>
      <c r="C163" s="22"/>
      <c r="D163" s="22"/>
      <c r="E163" s="22"/>
      <c r="F163" s="22"/>
      <c r="G163" s="22"/>
      <c r="H163" s="22"/>
      <c r="I163" s="117"/>
      <c r="J163" s="117"/>
      <c r="K163" s="117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2:28" ht="14.25">
      <c r="B164" s="22"/>
      <c r="C164" s="22"/>
      <c r="D164" s="22"/>
      <c r="E164" s="22"/>
      <c r="F164" s="22"/>
      <c r="G164" s="22"/>
      <c r="H164" s="22"/>
      <c r="I164" s="117"/>
      <c r="J164" s="117"/>
      <c r="K164" s="117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2:28" ht="14.25">
      <c r="B165" s="22"/>
      <c r="C165" s="22"/>
      <c r="D165" s="22"/>
      <c r="E165" s="22"/>
      <c r="F165" s="22"/>
      <c r="G165" s="22"/>
      <c r="H165" s="22"/>
      <c r="I165" s="117"/>
      <c r="J165" s="117"/>
      <c r="K165" s="117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2:28" ht="14.25">
      <c r="B166" s="22"/>
      <c r="C166" s="22"/>
      <c r="D166" s="22"/>
      <c r="E166" s="22"/>
      <c r="F166" s="22"/>
      <c r="G166" s="22"/>
      <c r="H166" s="22"/>
      <c r="I166" s="117"/>
      <c r="J166" s="117"/>
      <c r="K166" s="117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2:28" ht="14.25">
      <c r="B167" s="22"/>
      <c r="C167" s="22"/>
      <c r="D167" s="22"/>
      <c r="E167" s="22"/>
      <c r="F167" s="22"/>
      <c r="G167" s="22"/>
      <c r="H167" s="22"/>
      <c r="I167" s="117"/>
      <c r="J167" s="117"/>
      <c r="K167" s="117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2:28" ht="14.25">
      <c r="B168" s="22"/>
      <c r="C168" s="22"/>
      <c r="D168" s="22"/>
      <c r="E168" s="22"/>
      <c r="F168" s="22"/>
      <c r="G168" s="22"/>
      <c r="H168" s="22"/>
      <c r="I168" s="117"/>
      <c r="J168" s="117"/>
      <c r="K168" s="117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2:28" ht="14.25">
      <c r="B169" s="22"/>
      <c r="C169" s="22"/>
      <c r="D169" s="22"/>
      <c r="E169" s="22"/>
      <c r="F169" s="22"/>
      <c r="G169" s="22"/>
      <c r="H169" s="22"/>
      <c r="I169" s="117"/>
      <c r="J169" s="117"/>
      <c r="K169" s="117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2:28" ht="14.25">
      <c r="B170" s="22"/>
      <c r="C170" s="22"/>
      <c r="D170" s="22"/>
      <c r="E170" s="22"/>
      <c r="F170" s="22"/>
      <c r="G170" s="22"/>
      <c r="H170" s="22"/>
      <c r="I170" s="117"/>
      <c r="J170" s="117"/>
      <c r="K170" s="117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2:28" ht="14.25">
      <c r="B171" s="22"/>
      <c r="C171" s="22"/>
      <c r="D171" s="22"/>
      <c r="E171" s="22"/>
      <c r="F171" s="22"/>
      <c r="G171" s="22"/>
      <c r="H171" s="22"/>
      <c r="I171" s="117"/>
      <c r="J171" s="117"/>
      <c r="K171" s="117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2:28" ht="14.25">
      <c r="B172" s="22"/>
      <c r="C172" s="22"/>
      <c r="D172" s="22"/>
      <c r="E172" s="22"/>
      <c r="F172" s="22"/>
      <c r="G172" s="22"/>
      <c r="H172" s="22"/>
      <c r="I172" s="117"/>
      <c r="J172" s="117"/>
      <c r="K172" s="117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</sheetData>
  <sheetProtection/>
  <mergeCells count="8">
    <mergeCell ref="A1:J1"/>
    <mergeCell ref="J4:K4"/>
    <mergeCell ref="A2:K2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8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67.140625" style="0" customWidth="1"/>
    <col min="2" max="2" width="14.28125" style="0" customWidth="1"/>
    <col min="3" max="3" width="15.8515625" style="0" customWidth="1"/>
    <col min="4" max="4" width="14.7109375" style="0" customWidth="1"/>
  </cols>
  <sheetData>
    <row r="1" spans="1:10" ht="27.75" customHeight="1">
      <c r="A1" s="269" t="s">
        <v>926</v>
      </c>
      <c r="B1" s="269"/>
      <c r="C1" s="269"/>
      <c r="D1" s="269"/>
      <c r="E1" s="269"/>
      <c r="F1" s="269"/>
      <c r="G1" s="269"/>
      <c r="H1" s="269"/>
      <c r="I1" s="269"/>
      <c r="J1" s="269"/>
    </row>
    <row r="2" ht="23.25" customHeight="1"/>
    <row r="3" spans="3:4" ht="14.25">
      <c r="C3" s="371" t="s">
        <v>694</v>
      </c>
      <c r="D3" s="371"/>
    </row>
    <row r="4" spans="1:4" ht="39.75">
      <c r="A4" s="64" t="s">
        <v>634</v>
      </c>
      <c r="B4" s="64" t="s">
        <v>48</v>
      </c>
      <c r="C4" s="156" t="s">
        <v>688</v>
      </c>
      <c r="D4" s="110" t="s">
        <v>6</v>
      </c>
    </row>
    <row r="5" spans="1:5" ht="14.25">
      <c r="A5" s="78" t="s">
        <v>29</v>
      </c>
      <c r="B5" s="309">
        <v>91333248</v>
      </c>
      <c r="C5" s="309">
        <v>6848658</v>
      </c>
      <c r="D5" s="140">
        <f>SUM(B5:C5)</f>
        <v>98181906</v>
      </c>
      <c r="E5" s="4"/>
    </row>
    <row r="6" spans="1:5" ht="14.25">
      <c r="A6" s="78" t="s">
        <v>30</v>
      </c>
      <c r="B6" s="309">
        <v>140581272</v>
      </c>
      <c r="C6" s="309">
        <v>28614463</v>
      </c>
      <c r="D6" s="140">
        <f aca="true" t="shared" si="0" ref="D6:D24">SUM(B6:C6)</f>
        <v>169195735</v>
      </c>
      <c r="E6" s="4"/>
    </row>
    <row r="7" spans="1:5" ht="14.25">
      <c r="A7" s="80" t="s">
        <v>31</v>
      </c>
      <c r="B7" s="321">
        <v>-49248024</v>
      </c>
      <c r="C7" s="321">
        <v>-21765805</v>
      </c>
      <c r="D7" s="81">
        <f>D5-D6</f>
        <v>-71013829</v>
      </c>
      <c r="E7" s="4"/>
    </row>
    <row r="8" spans="1:5" ht="14.25">
      <c r="A8" s="78" t="s">
        <v>32</v>
      </c>
      <c r="B8" s="309">
        <v>112545165</v>
      </c>
      <c r="C8" s="309">
        <v>22955690</v>
      </c>
      <c r="D8" s="140">
        <f t="shared" si="0"/>
        <v>135500855</v>
      </c>
      <c r="E8" s="4"/>
    </row>
    <row r="9" spans="1:5" ht="14.25">
      <c r="A9" s="78" t="s">
        <v>33</v>
      </c>
      <c r="B9" s="309">
        <v>24086823</v>
      </c>
      <c r="C9" s="309">
        <v>0</v>
      </c>
      <c r="D9" s="140">
        <f t="shared" si="0"/>
        <v>24086823</v>
      </c>
      <c r="E9" s="4"/>
    </row>
    <row r="10" spans="1:5" ht="14.25">
      <c r="A10" s="80" t="s">
        <v>34</v>
      </c>
      <c r="B10" s="321">
        <v>88458342</v>
      </c>
      <c r="C10" s="321">
        <v>22955690</v>
      </c>
      <c r="D10" s="81">
        <f>D8-D9</f>
        <v>111414032</v>
      </c>
      <c r="E10" s="4"/>
    </row>
    <row r="11" spans="1:5" ht="14.25">
      <c r="A11" s="108" t="s">
        <v>35</v>
      </c>
      <c r="B11" s="322">
        <v>39210318</v>
      </c>
      <c r="C11" s="322">
        <v>1189885</v>
      </c>
      <c r="D11" s="82">
        <f>D7+D10</f>
        <v>40400203</v>
      </c>
      <c r="E11" s="4"/>
    </row>
    <row r="12" spans="1:5" ht="14.25">
      <c r="A12" s="78" t="s">
        <v>36</v>
      </c>
      <c r="B12" s="79"/>
      <c r="C12" s="37"/>
      <c r="D12" s="140">
        <f t="shared" si="0"/>
        <v>0</v>
      </c>
      <c r="E12" s="4"/>
    </row>
    <row r="13" spans="1:5" ht="14.25">
      <c r="A13" s="78" t="s">
        <v>37</v>
      </c>
      <c r="B13" s="79"/>
      <c r="C13" s="37"/>
      <c r="D13" s="140">
        <f t="shared" si="0"/>
        <v>0</v>
      </c>
      <c r="E13" s="4"/>
    </row>
    <row r="14" spans="1:5" ht="26.25">
      <c r="A14" s="80" t="s">
        <v>38</v>
      </c>
      <c r="B14" s="81"/>
      <c r="C14" s="37"/>
      <c r="D14" s="140">
        <f t="shared" si="0"/>
        <v>0</v>
      </c>
      <c r="E14" s="4"/>
    </row>
    <row r="15" spans="1:5" ht="14.25">
      <c r="A15" s="78" t="s">
        <v>39</v>
      </c>
      <c r="B15" s="79"/>
      <c r="C15" s="37"/>
      <c r="D15" s="140">
        <f t="shared" si="0"/>
        <v>0</v>
      </c>
      <c r="E15" s="4"/>
    </row>
    <row r="16" spans="1:5" ht="14.25">
      <c r="A16" s="78" t="s">
        <v>40</v>
      </c>
      <c r="B16" s="79"/>
      <c r="C16" s="37"/>
      <c r="D16" s="140">
        <f t="shared" si="0"/>
        <v>0</v>
      </c>
      <c r="E16" s="4"/>
    </row>
    <row r="17" spans="1:5" ht="26.25">
      <c r="A17" s="80" t="s">
        <v>41</v>
      </c>
      <c r="B17" s="81"/>
      <c r="C17" s="37"/>
      <c r="D17" s="140">
        <f t="shared" si="0"/>
        <v>0</v>
      </c>
      <c r="E17" s="4"/>
    </row>
    <row r="18" spans="1:5" ht="14.25">
      <c r="A18" s="111" t="s">
        <v>42</v>
      </c>
      <c r="B18" s="112"/>
      <c r="C18" s="90"/>
      <c r="D18" s="90">
        <f t="shared" si="0"/>
        <v>0</v>
      </c>
      <c r="E18" s="4"/>
    </row>
    <row r="19" spans="1:5" ht="14.25">
      <c r="A19" s="80" t="s">
        <v>43</v>
      </c>
      <c r="B19" s="81">
        <f>B11+B18</f>
        <v>39210318</v>
      </c>
      <c r="C19" s="81">
        <f>C11+C18</f>
        <v>1189885</v>
      </c>
      <c r="D19" s="81">
        <f>D11+D18</f>
        <v>40400203</v>
      </c>
      <c r="E19" s="4"/>
    </row>
    <row r="20" spans="1:5" ht="26.25">
      <c r="A20" s="108" t="s">
        <v>44</v>
      </c>
      <c r="B20" s="323">
        <v>916080</v>
      </c>
      <c r="C20" s="324"/>
      <c r="D20" s="324">
        <f t="shared" si="0"/>
        <v>916080</v>
      </c>
      <c r="E20" s="4"/>
    </row>
    <row r="21" spans="1:5" ht="14.25">
      <c r="A21" s="108" t="s">
        <v>45</v>
      </c>
      <c r="B21" s="82">
        <f>B11-B20</f>
        <v>38294238</v>
      </c>
      <c r="C21" s="82">
        <f>C11-C20</f>
        <v>1189885</v>
      </c>
      <c r="D21" s="82">
        <f>D11-D20</f>
        <v>39484123</v>
      </c>
      <c r="E21" s="4"/>
    </row>
    <row r="22" spans="1:5" ht="26.25">
      <c r="A22" s="111" t="s">
        <v>46</v>
      </c>
      <c r="B22" s="112"/>
      <c r="C22" s="90"/>
      <c r="D22" s="90">
        <f t="shared" si="0"/>
        <v>0</v>
      </c>
      <c r="E22" s="4"/>
    </row>
    <row r="23" spans="1:5" ht="26.25">
      <c r="A23" s="111" t="s">
        <v>47</v>
      </c>
      <c r="B23" s="112"/>
      <c r="C23" s="90"/>
      <c r="D23" s="90">
        <f t="shared" si="0"/>
        <v>0</v>
      </c>
      <c r="E23" s="4"/>
    </row>
    <row r="24" spans="1:5" ht="14.25">
      <c r="A24" s="113" t="s">
        <v>49</v>
      </c>
      <c r="B24" s="84"/>
      <c r="C24" s="84"/>
      <c r="D24" s="84">
        <f t="shared" si="0"/>
        <v>0</v>
      </c>
      <c r="E24" s="4"/>
    </row>
    <row r="25" spans="1:5" ht="27" customHeight="1">
      <c r="A25" s="4"/>
      <c r="B25" s="4"/>
      <c r="C25" s="4"/>
      <c r="D25" s="4"/>
      <c r="E25" s="4"/>
    </row>
    <row r="26" spans="1:5" ht="14.25">
      <c r="A26" s="4"/>
      <c r="B26" s="4"/>
      <c r="C26" s="4"/>
      <c r="D26" s="4"/>
      <c r="E26" s="4"/>
    </row>
    <row r="27" spans="1:5" ht="14.25">
      <c r="A27" s="4"/>
      <c r="B27" s="4"/>
      <c r="C27" s="4"/>
      <c r="D27" s="4"/>
      <c r="E27" s="4"/>
    </row>
    <row r="28" spans="1:5" ht="14.25">
      <c r="A28" s="4"/>
      <c r="B28" s="4"/>
      <c r="C28" s="4"/>
      <c r="D28" s="4"/>
      <c r="E28" s="4"/>
    </row>
    <row r="29" spans="1:5" ht="14.25">
      <c r="A29" s="4"/>
      <c r="B29" s="4"/>
      <c r="C29" s="4"/>
      <c r="D29" s="4"/>
      <c r="E29" s="4"/>
    </row>
    <row r="30" spans="1:5" ht="14.25">
      <c r="A30" s="4"/>
      <c r="B30" s="4"/>
      <c r="C30" s="4"/>
      <c r="D30" s="4"/>
      <c r="E30" s="4"/>
    </row>
    <row r="31" spans="1:5" ht="14.25">
      <c r="A31" s="4"/>
      <c r="B31" s="4"/>
      <c r="C31" s="4"/>
      <c r="D31" s="4"/>
      <c r="E31" s="4"/>
    </row>
    <row r="32" spans="1:5" ht="14.25">
      <c r="A32" s="4"/>
      <c r="B32" s="4"/>
      <c r="C32" s="4"/>
      <c r="D32" s="4"/>
      <c r="E32" s="4"/>
    </row>
    <row r="33" spans="1:5" ht="14.25">
      <c r="A33" s="4"/>
      <c r="B33" s="4"/>
      <c r="C33" s="4"/>
      <c r="D33" s="4"/>
      <c r="E33" s="4"/>
    </row>
    <row r="34" spans="1:5" ht="14.25">
      <c r="A34" s="4"/>
      <c r="B34" s="4"/>
      <c r="C34" s="4"/>
      <c r="D34" s="4"/>
      <c r="E34" s="4"/>
    </row>
    <row r="35" spans="1:5" ht="14.25">
      <c r="A35" s="4"/>
      <c r="B35" s="4"/>
      <c r="C35" s="4"/>
      <c r="D35" s="4"/>
      <c r="E35" s="4"/>
    </row>
    <row r="36" spans="1:5" ht="14.25">
      <c r="A36" s="4"/>
      <c r="B36" s="4"/>
      <c r="C36" s="4"/>
      <c r="D36" s="4"/>
      <c r="E36" s="4"/>
    </row>
    <row r="37" spans="1:5" ht="14.25">
      <c r="A37" s="4"/>
      <c r="B37" s="4"/>
      <c r="C37" s="4"/>
      <c r="D37" s="4"/>
      <c r="E37" s="4"/>
    </row>
    <row r="38" spans="1:5" ht="14.25">
      <c r="A38" s="4"/>
      <c r="B38" s="4"/>
      <c r="C38" s="4"/>
      <c r="D38" s="4"/>
      <c r="E38" s="4"/>
    </row>
    <row r="39" spans="1:5" ht="14.25">
      <c r="A39" s="4"/>
      <c r="B39" s="4"/>
      <c r="C39" s="4"/>
      <c r="D39" s="4"/>
      <c r="E39" s="4"/>
    </row>
    <row r="40" spans="1:5" ht="14.25">
      <c r="A40" s="4"/>
      <c r="B40" s="4"/>
      <c r="C40" s="4"/>
      <c r="D40" s="4"/>
      <c r="E40" s="4"/>
    </row>
    <row r="41" spans="1:5" ht="14.25">
      <c r="A41" s="4"/>
      <c r="B41" s="4"/>
      <c r="C41" s="4"/>
      <c r="D41" s="4"/>
      <c r="E41" s="4"/>
    </row>
    <row r="42" spans="1:5" ht="14.25">
      <c r="A42" s="4"/>
      <c r="B42" s="4"/>
      <c r="C42" s="4"/>
      <c r="D42" s="4"/>
      <c r="E42" s="4"/>
    </row>
    <row r="43" spans="1:5" ht="14.25">
      <c r="A43" s="4"/>
      <c r="B43" s="4"/>
      <c r="C43" s="4"/>
      <c r="D43" s="4"/>
      <c r="E43" s="4"/>
    </row>
    <row r="44" spans="1:5" ht="14.25">
      <c r="A44" s="4"/>
      <c r="B44" s="4"/>
      <c r="C44" s="4"/>
      <c r="D44" s="4"/>
      <c r="E44" s="4"/>
    </row>
    <row r="45" spans="1:5" ht="14.25">
      <c r="A45" s="4"/>
      <c r="B45" s="4"/>
      <c r="C45" s="4"/>
      <c r="D45" s="4"/>
      <c r="E45" s="4"/>
    </row>
    <row r="46" spans="1:5" ht="14.25">
      <c r="A46" s="4"/>
      <c r="B46" s="4"/>
      <c r="C46" s="4"/>
      <c r="D46" s="4"/>
      <c r="E46" s="4"/>
    </row>
    <row r="47" spans="1:5" ht="14.25">
      <c r="A47" s="4"/>
      <c r="B47" s="4"/>
      <c r="C47" s="4"/>
      <c r="D47" s="4"/>
      <c r="E47" s="4"/>
    </row>
    <row r="48" spans="1:5" ht="14.25">
      <c r="A48" s="4"/>
      <c r="B48" s="4"/>
      <c r="C48" s="4"/>
      <c r="D48" s="4"/>
      <c r="E48" s="4"/>
    </row>
    <row r="49" spans="1:5" ht="14.25">
      <c r="A49" s="4"/>
      <c r="B49" s="4"/>
      <c r="C49" s="4"/>
      <c r="D49" s="4"/>
      <c r="E49" s="4"/>
    </row>
    <row r="50" spans="1:5" ht="14.25">
      <c r="A50" s="4"/>
      <c r="B50" s="4"/>
      <c r="C50" s="4"/>
      <c r="D50" s="4"/>
      <c r="E50" s="4"/>
    </row>
    <row r="51" spans="1:5" ht="14.25">
      <c r="A51" s="4"/>
      <c r="B51" s="4"/>
      <c r="C51" s="4"/>
      <c r="D51" s="4"/>
      <c r="E51" s="4"/>
    </row>
    <row r="52" spans="1:5" ht="14.25">
      <c r="A52" s="4"/>
      <c r="B52" s="4"/>
      <c r="C52" s="4"/>
      <c r="D52" s="4"/>
      <c r="E52" s="4"/>
    </row>
    <row r="53" spans="1:5" ht="14.25">
      <c r="A53" s="4"/>
      <c r="B53" s="4"/>
      <c r="C53" s="4"/>
      <c r="D53" s="4"/>
      <c r="E53" s="4"/>
    </row>
    <row r="54" spans="1:5" ht="14.25">
      <c r="A54" s="4"/>
      <c r="B54" s="4"/>
      <c r="C54" s="4"/>
      <c r="D54" s="4"/>
      <c r="E54" s="4"/>
    </row>
    <row r="55" spans="1:5" ht="14.25">
      <c r="A55" s="4"/>
      <c r="B55" s="4"/>
      <c r="C55" s="4"/>
      <c r="D55" s="4"/>
      <c r="E55" s="4"/>
    </row>
    <row r="56" spans="1:5" ht="14.25">
      <c r="A56" s="4"/>
      <c r="B56" s="4"/>
      <c r="C56" s="4"/>
      <c r="D56" s="4"/>
      <c r="E56" s="4"/>
    </row>
    <row r="57" spans="1:5" ht="14.25">
      <c r="A57" s="4"/>
      <c r="B57" s="4"/>
      <c r="C57" s="4"/>
      <c r="D57" s="4"/>
      <c r="E57" s="4"/>
    </row>
    <row r="58" spans="1:5" ht="14.25">
      <c r="A58" s="4"/>
      <c r="B58" s="4"/>
      <c r="C58" s="4"/>
      <c r="D58" s="4"/>
      <c r="E58" s="4"/>
    </row>
    <row r="59" spans="1:5" ht="14.25">
      <c r="A59" s="4"/>
      <c r="B59" s="4"/>
      <c r="C59" s="4"/>
      <c r="D59" s="4"/>
      <c r="E59" s="4"/>
    </row>
    <row r="60" spans="1:5" ht="14.25">
      <c r="A60" s="4"/>
      <c r="B60" s="4"/>
      <c r="C60" s="4"/>
      <c r="D60" s="4"/>
      <c r="E60" s="4"/>
    </row>
    <row r="61" spans="1:5" ht="14.25">
      <c r="A61" s="4"/>
      <c r="B61" s="4"/>
      <c r="C61" s="4"/>
      <c r="D61" s="4"/>
      <c r="E61" s="4"/>
    </row>
    <row r="62" spans="1:5" ht="14.25">
      <c r="A62" s="4"/>
      <c r="B62" s="4"/>
      <c r="C62" s="4"/>
      <c r="D62" s="4"/>
      <c r="E62" s="4"/>
    </row>
    <row r="63" spans="1:5" ht="14.25">
      <c r="A63" s="4"/>
      <c r="B63" s="4"/>
      <c r="C63" s="4"/>
      <c r="D63" s="4"/>
      <c r="E63" s="4"/>
    </row>
    <row r="64" spans="1:5" ht="14.25">
      <c r="A64" s="4"/>
      <c r="B64" s="4"/>
      <c r="C64" s="4"/>
      <c r="D64" s="4"/>
      <c r="E64" s="4"/>
    </row>
    <row r="65" spans="1:5" ht="14.25">
      <c r="A65" s="4"/>
      <c r="B65" s="4"/>
      <c r="C65" s="4"/>
      <c r="D65" s="4"/>
      <c r="E65" s="4"/>
    </row>
    <row r="66" spans="1:5" ht="14.25">
      <c r="A66" s="4"/>
      <c r="B66" s="4"/>
      <c r="C66" s="4"/>
      <c r="D66" s="4"/>
      <c r="E66" s="4"/>
    </row>
    <row r="67" spans="1:5" ht="14.25">
      <c r="A67" s="4"/>
      <c r="B67" s="4"/>
      <c r="C67" s="4"/>
      <c r="D67" s="4"/>
      <c r="E67" s="4"/>
    </row>
    <row r="68" spans="1:5" ht="14.25">
      <c r="A68" s="4"/>
      <c r="B68" s="4"/>
      <c r="C68" s="4"/>
      <c r="D68" s="4"/>
      <c r="E68" s="4"/>
    </row>
    <row r="69" spans="1:5" ht="14.25">
      <c r="A69" s="4"/>
      <c r="B69" s="4"/>
      <c r="C69" s="4"/>
      <c r="D69" s="4"/>
      <c r="E69" s="4"/>
    </row>
    <row r="70" spans="1:5" ht="14.25">
      <c r="A70" s="4"/>
      <c r="B70" s="4"/>
      <c r="C70" s="4"/>
      <c r="D70" s="4"/>
      <c r="E70" s="4"/>
    </row>
    <row r="71" spans="1:5" ht="14.25">
      <c r="A71" s="4"/>
      <c r="B71" s="4"/>
      <c r="C71" s="4"/>
      <c r="D71" s="4"/>
      <c r="E71" s="4"/>
    </row>
    <row r="72" spans="1:5" ht="14.25">
      <c r="A72" s="4"/>
      <c r="B72" s="4"/>
      <c r="C72" s="4"/>
      <c r="D72" s="4"/>
      <c r="E72" s="4"/>
    </row>
    <row r="73" spans="1:5" ht="14.25">
      <c r="A73" s="4"/>
      <c r="B73" s="4"/>
      <c r="C73" s="4"/>
      <c r="D73" s="4"/>
      <c r="E73" s="4"/>
    </row>
    <row r="74" spans="1:5" ht="14.25">
      <c r="A74" s="4"/>
      <c r="B74" s="4"/>
      <c r="C74" s="4"/>
      <c r="D74" s="4"/>
      <c r="E74" s="4"/>
    </row>
    <row r="75" spans="1:5" ht="14.25">
      <c r="A75" s="4"/>
      <c r="B75" s="4"/>
      <c r="C75" s="4"/>
      <c r="D75" s="4"/>
      <c r="E75" s="4"/>
    </row>
    <row r="76" spans="1:5" ht="14.25">
      <c r="A76" s="4"/>
      <c r="B76" s="4"/>
      <c r="C76" s="4"/>
      <c r="D76" s="4"/>
      <c r="E76" s="4"/>
    </row>
    <row r="77" spans="1:5" ht="14.25">
      <c r="A77" s="4"/>
      <c r="B77" s="4"/>
      <c r="C77" s="4"/>
      <c r="D77" s="4"/>
      <c r="E77" s="4"/>
    </row>
    <row r="78" spans="1:5" ht="14.25">
      <c r="A78" s="4"/>
      <c r="B78" s="4"/>
      <c r="C78" s="4"/>
      <c r="D78" s="4"/>
      <c r="E78" s="4"/>
    </row>
    <row r="79" spans="1:5" ht="14.25">
      <c r="A79" s="4"/>
      <c r="B79" s="4"/>
      <c r="C79" s="4"/>
      <c r="D79" s="4"/>
      <c r="E79" s="4"/>
    </row>
    <row r="80" ht="14.25">
      <c r="E80" s="4"/>
    </row>
  </sheetData>
  <sheetProtection/>
  <mergeCells count="1"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2FF947"/>
  </sheetPr>
  <dimension ref="A2:J51"/>
  <sheetViews>
    <sheetView zoomScalePageLayoutView="0" workbookViewId="0" topLeftCell="A4">
      <selection activeCell="I13" sqref="I13"/>
    </sheetView>
  </sheetViews>
  <sheetFormatPr defaultColWidth="9.140625" defaultRowHeight="15"/>
  <cols>
    <col min="1" max="1" width="8.140625" style="258" customWidth="1"/>
    <col min="2" max="2" width="41.00390625" style="258" customWidth="1"/>
    <col min="3" max="5" width="32.8515625" style="258" customWidth="1"/>
    <col min="6" max="16384" width="9.140625" style="258" customWidth="1"/>
  </cols>
  <sheetData>
    <row r="2" spans="1:10" ht="18">
      <c r="A2" s="396" t="s">
        <v>926</v>
      </c>
      <c r="B2" s="396"/>
      <c r="C2" s="396"/>
      <c r="D2" s="396"/>
      <c r="E2" s="396"/>
      <c r="F2" s="250"/>
      <c r="G2" s="250"/>
      <c r="H2" s="250"/>
      <c r="I2" s="250"/>
      <c r="J2" s="250"/>
    </row>
    <row r="3" spans="1:10" ht="15" customHeight="1">
      <c r="A3" s="396"/>
      <c r="B3" s="396"/>
      <c r="C3" s="396"/>
      <c r="D3" s="396"/>
      <c r="E3" s="396"/>
      <c r="F3"/>
      <c r="G3"/>
      <c r="H3"/>
      <c r="I3"/>
      <c r="J3"/>
    </row>
    <row r="4" spans="1:5" ht="15" customHeight="1">
      <c r="A4" s="381" t="s">
        <v>787</v>
      </c>
      <c r="B4" s="381"/>
      <c r="C4" s="381"/>
      <c r="D4" s="381"/>
      <c r="E4" s="381"/>
    </row>
    <row r="5" spans="1:5" ht="12.75">
      <c r="A5" s="261"/>
      <c r="E5" s="264" t="s">
        <v>693</v>
      </c>
    </row>
    <row r="6" spans="1:5" ht="12.75">
      <c r="A6" s="394" t="s">
        <v>861</v>
      </c>
      <c r="B6" s="395"/>
      <c r="C6" s="395"/>
      <c r="D6" s="395"/>
      <c r="E6" s="395"/>
    </row>
    <row r="7" spans="1:5" ht="15">
      <c r="A7" s="260"/>
      <c r="B7" s="260" t="s">
        <v>634</v>
      </c>
      <c r="C7" s="260" t="s">
        <v>736</v>
      </c>
      <c r="D7" s="260" t="s">
        <v>737</v>
      </c>
      <c r="E7" s="260" t="s">
        <v>738</v>
      </c>
    </row>
    <row r="8" spans="1:5" ht="12.75">
      <c r="A8" s="336" t="s">
        <v>739</v>
      </c>
      <c r="B8" s="326" t="s">
        <v>740</v>
      </c>
      <c r="C8" s="327">
        <v>17670137</v>
      </c>
      <c r="D8" s="327">
        <v>0</v>
      </c>
      <c r="E8" s="327">
        <v>21592471</v>
      </c>
    </row>
    <row r="9" spans="1:5" ht="26.25">
      <c r="A9" s="336" t="s">
        <v>741</v>
      </c>
      <c r="B9" s="326" t="s">
        <v>742</v>
      </c>
      <c r="C9" s="327">
        <v>8549124</v>
      </c>
      <c r="D9" s="327">
        <v>0</v>
      </c>
      <c r="E9" s="327">
        <v>5541362</v>
      </c>
    </row>
    <row r="10" spans="1:5" ht="26.25">
      <c r="A10" s="336" t="s">
        <v>743</v>
      </c>
      <c r="B10" s="326" t="s">
        <v>744</v>
      </c>
      <c r="C10" s="327">
        <v>258823</v>
      </c>
      <c r="D10" s="327">
        <v>0</v>
      </c>
      <c r="E10" s="327">
        <v>3157510</v>
      </c>
    </row>
    <row r="11" spans="1:5" ht="26.25">
      <c r="A11" s="337" t="s">
        <v>745</v>
      </c>
      <c r="B11" s="328" t="s">
        <v>746</v>
      </c>
      <c r="C11" s="329">
        <v>26478084</v>
      </c>
      <c r="D11" s="329">
        <v>0</v>
      </c>
      <c r="E11" s="329">
        <v>30291343</v>
      </c>
    </row>
    <row r="12" spans="1:5" ht="12.75">
      <c r="A12" s="336" t="s">
        <v>931</v>
      </c>
      <c r="B12" s="326" t="s">
        <v>932</v>
      </c>
      <c r="C12" s="327">
        <v>0</v>
      </c>
      <c r="D12" s="327">
        <v>0</v>
      </c>
      <c r="E12" s="327">
        <v>0</v>
      </c>
    </row>
    <row r="13" spans="1:5" ht="12.75">
      <c r="A13" s="336" t="s">
        <v>933</v>
      </c>
      <c r="B13" s="326" t="s">
        <v>934</v>
      </c>
      <c r="C13" s="327">
        <v>0</v>
      </c>
      <c r="D13" s="327">
        <v>0</v>
      </c>
      <c r="E13" s="327">
        <v>0</v>
      </c>
    </row>
    <row r="14" spans="1:5" ht="26.25">
      <c r="A14" s="337" t="s">
        <v>935</v>
      </c>
      <c r="B14" s="328" t="s">
        <v>936</v>
      </c>
      <c r="C14" s="329">
        <v>0</v>
      </c>
      <c r="D14" s="329">
        <v>0</v>
      </c>
      <c r="E14" s="329">
        <v>0</v>
      </c>
    </row>
    <row r="15" spans="1:5" ht="26.25">
      <c r="A15" s="336" t="s">
        <v>747</v>
      </c>
      <c r="B15" s="326" t="s">
        <v>748</v>
      </c>
      <c r="C15" s="327">
        <v>37692301</v>
      </c>
      <c r="D15" s="327">
        <v>0</v>
      </c>
      <c r="E15" s="327">
        <v>34807925</v>
      </c>
    </row>
    <row r="16" spans="1:5" ht="26.25">
      <c r="A16" s="336" t="s">
        <v>749</v>
      </c>
      <c r="B16" s="326" t="s">
        <v>750</v>
      </c>
      <c r="C16" s="327">
        <v>42000</v>
      </c>
      <c r="D16" s="327">
        <v>0</v>
      </c>
      <c r="E16" s="327">
        <v>1608400</v>
      </c>
    </row>
    <row r="17" spans="1:5" ht="26.25">
      <c r="A17" s="336" t="s">
        <v>751</v>
      </c>
      <c r="B17" s="326" t="s">
        <v>752</v>
      </c>
      <c r="C17" s="327">
        <v>0</v>
      </c>
      <c r="D17" s="327">
        <v>0</v>
      </c>
      <c r="E17" s="327">
        <v>13095341</v>
      </c>
    </row>
    <row r="18" spans="1:5" ht="26.25">
      <c r="A18" s="336" t="s">
        <v>753</v>
      </c>
      <c r="B18" s="326" t="s">
        <v>754</v>
      </c>
      <c r="C18" s="327">
        <v>3137439</v>
      </c>
      <c r="D18" s="327">
        <v>0</v>
      </c>
      <c r="E18" s="327">
        <v>11356149</v>
      </c>
    </row>
    <row r="19" spans="1:5" ht="26.25">
      <c r="A19" s="337" t="s">
        <v>755</v>
      </c>
      <c r="B19" s="328" t="s">
        <v>756</v>
      </c>
      <c r="C19" s="329">
        <v>40871740</v>
      </c>
      <c r="D19" s="329">
        <v>0</v>
      </c>
      <c r="E19" s="329">
        <v>60867815</v>
      </c>
    </row>
    <row r="20" spans="1:5" ht="12.75">
      <c r="A20" s="336" t="s">
        <v>757</v>
      </c>
      <c r="B20" s="326" t="s">
        <v>758</v>
      </c>
      <c r="C20" s="327">
        <v>641466</v>
      </c>
      <c r="D20" s="327">
        <v>0</v>
      </c>
      <c r="E20" s="327">
        <v>1971193</v>
      </c>
    </row>
    <row r="21" spans="1:5" ht="12.75">
      <c r="A21" s="336" t="s">
        <v>759</v>
      </c>
      <c r="B21" s="326" t="s">
        <v>760</v>
      </c>
      <c r="C21" s="327">
        <v>7149667</v>
      </c>
      <c r="D21" s="327">
        <v>0</v>
      </c>
      <c r="E21" s="327">
        <v>12175235</v>
      </c>
    </row>
    <row r="22" spans="1:5" ht="12.75">
      <c r="A22" s="336" t="s">
        <v>937</v>
      </c>
      <c r="B22" s="326" t="s">
        <v>938</v>
      </c>
      <c r="C22" s="327">
        <v>0</v>
      </c>
      <c r="D22" s="327">
        <v>0</v>
      </c>
      <c r="E22" s="327">
        <v>0</v>
      </c>
    </row>
    <row r="23" spans="1:5" ht="12.75">
      <c r="A23" s="336" t="s">
        <v>939</v>
      </c>
      <c r="B23" s="326" t="s">
        <v>940</v>
      </c>
      <c r="C23" s="327">
        <v>0</v>
      </c>
      <c r="D23" s="327">
        <v>0</v>
      </c>
      <c r="E23" s="327">
        <v>0</v>
      </c>
    </row>
    <row r="24" spans="1:5" ht="12.75">
      <c r="A24" s="337" t="s">
        <v>761</v>
      </c>
      <c r="B24" s="328" t="s">
        <v>762</v>
      </c>
      <c r="C24" s="329">
        <v>7791133</v>
      </c>
      <c r="D24" s="329">
        <v>0</v>
      </c>
      <c r="E24" s="329">
        <v>14146428</v>
      </c>
    </row>
    <row r="25" spans="1:5" ht="12.75">
      <c r="A25" s="336" t="s">
        <v>763</v>
      </c>
      <c r="B25" s="326" t="s">
        <v>764</v>
      </c>
      <c r="C25" s="327">
        <v>1228043</v>
      </c>
      <c r="D25" s="327">
        <v>0</v>
      </c>
      <c r="E25" s="327">
        <v>2517409</v>
      </c>
    </row>
    <row r="26" spans="1:5" ht="12.75">
      <c r="A26" s="336" t="s">
        <v>765</v>
      </c>
      <c r="B26" s="326" t="s">
        <v>766</v>
      </c>
      <c r="C26" s="327">
        <v>3204122</v>
      </c>
      <c r="D26" s="327">
        <v>0</v>
      </c>
      <c r="E26" s="327">
        <v>4373940</v>
      </c>
    </row>
    <row r="27" spans="1:5" ht="12.75">
      <c r="A27" s="336" t="s">
        <v>767</v>
      </c>
      <c r="B27" s="326" t="s">
        <v>768</v>
      </c>
      <c r="C27" s="327">
        <v>962825</v>
      </c>
      <c r="D27" s="327">
        <v>0</v>
      </c>
      <c r="E27" s="327">
        <v>1388374</v>
      </c>
    </row>
    <row r="28" spans="1:5" ht="12.75">
      <c r="A28" s="337" t="s">
        <v>769</v>
      </c>
      <c r="B28" s="328" t="s">
        <v>770</v>
      </c>
      <c r="C28" s="329">
        <v>5394990</v>
      </c>
      <c r="D28" s="329">
        <v>0</v>
      </c>
      <c r="E28" s="329">
        <v>8279723</v>
      </c>
    </row>
    <row r="29" spans="1:5" ht="12.75">
      <c r="A29" s="337" t="s">
        <v>771</v>
      </c>
      <c r="B29" s="328" t="s">
        <v>772</v>
      </c>
      <c r="C29" s="329">
        <v>22091863</v>
      </c>
      <c r="D29" s="329">
        <v>0</v>
      </c>
      <c r="E29" s="329">
        <v>19458669</v>
      </c>
    </row>
    <row r="30" spans="1:5" ht="12.75">
      <c r="A30" s="337" t="s">
        <v>773</v>
      </c>
      <c r="B30" s="328" t="s">
        <v>774</v>
      </c>
      <c r="C30" s="329">
        <v>28659524</v>
      </c>
      <c r="D30" s="329">
        <v>0</v>
      </c>
      <c r="E30" s="329">
        <v>59437563</v>
      </c>
    </row>
    <row r="31" spans="1:5" ht="26.25">
      <c r="A31" s="337" t="s">
        <v>775</v>
      </c>
      <c r="B31" s="328" t="s">
        <v>776</v>
      </c>
      <c r="C31" s="329">
        <v>3412314</v>
      </c>
      <c r="D31" s="329">
        <v>0</v>
      </c>
      <c r="E31" s="329">
        <v>-10163225</v>
      </c>
    </row>
    <row r="32" spans="1:5" ht="12.75">
      <c r="A32" s="336" t="s">
        <v>941</v>
      </c>
      <c r="B32" s="326" t="s">
        <v>942</v>
      </c>
      <c r="C32" s="327">
        <v>0</v>
      </c>
      <c r="D32" s="327">
        <v>0</v>
      </c>
      <c r="E32" s="327">
        <v>0</v>
      </c>
    </row>
    <row r="33" spans="1:5" ht="39">
      <c r="A33" s="336" t="s">
        <v>943</v>
      </c>
      <c r="B33" s="326" t="s">
        <v>944</v>
      </c>
      <c r="C33" s="327">
        <v>0</v>
      </c>
      <c r="D33" s="327">
        <v>0</v>
      </c>
      <c r="E33" s="327">
        <v>0</v>
      </c>
    </row>
    <row r="34" spans="1:5" ht="39">
      <c r="A34" s="336" t="s">
        <v>945</v>
      </c>
      <c r="B34" s="326" t="s">
        <v>946</v>
      </c>
      <c r="C34" s="327">
        <v>0</v>
      </c>
      <c r="D34" s="327">
        <v>0</v>
      </c>
      <c r="E34" s="327">
        <v>0</v>
      </c>
    </row>
    <row r="35" spans="1:5" ht="26.25">
      <c r="A35" s="336" t="s">
        <v>777</v>
      </c>
      <c r="B35" s="326" t="s">
        <v>778</v>
      </c>
      <c r="C35" s="327">
        <v>309351</v>
      </c>
      <c r="D35" s="327">
        <v>0</v>
      </c>
      <c r="E35" s="327">
        <v>357689</v>
      </c>
    </row>
    <row r="36" spans="1:5" ht="26.25">
      <c r="A36" s="336" t="s">
        <v>785</v>
      </c>
      <c r="B36" s="326" t="s">
        <v>786</v>
      </c>
      <c r="C36" s="327">
        <v>0</v>
      </c>
      <c r="D36" s="327">
        <v>0</v>
      </c>
      <c r="E36" s="327">
        <v>0</v>
      </c>
    </row>
    <row r="37" spans="1:5" ht="39">
      <c r="A37" s="336" t="s">
        <v>947</v>
      </c>
      <c r="B37" s="326" t="s">
        <v>948</v>
      </c>
      <c r="C37" s="327">
        <v>0</v>
      </c>
      <c r="D37" s="327">
        <v>0</v>
      </c>
      <c r="E37" s="327">
        <v>0</v>
      </c>
    </row>
    <row r="38" spans="1:5" ht="52.5">
      <c r="A38" s="336" t="s">
        <v>949</v>
      </c>
      <c r="B38" s="326" t="s">
        <v>950</v>
      </c>
      <c r="C38" s="327">
        <v>0</v>
      </c>
      <c r="D38" s="327">
        <v>0</v>
      </c>
      <c r="E38" s="327">
        <v>0</v>
      </c>
    </row>
    <row r="39" spans="1:5" ht="26.25">
      <c r="A39" s="337" t="s">
        <v>779</v>
      </c>
      <c r="B39" s="328" t="s">
        <v>780</v>
      </c>
      <c r="C39" s="329">
        <v>309351</v>
      </c>
      <c r="D39" s="329">
        <v>0</v>
      </c>
      <c r="E39" s="329">
        <v>357689</v>
      </c>
    </row>
    <row r="40" spans="1:5" ht="26.25">
      <c r="A40" s="336" t="s">
        <v>951</v>
      </c>
      <c r="B40" s="326" t="s">
        <v>952</v>
      </c>
      <c r="C40" s="327">
        <v>0</v>
      </c>
      <c r="D40" s="327">
        <v>0</v>
      </c>
      <c r="E40" s="327">
        <v>0</v>
      </c>
    </row>
    <row r="41" spans="1:5" ht="39">
      <c r="A41" s="336" t="s">
        <v>953</v>
      </c>
      <c r="B41" s="326" t="s">
        <v>954</v>
      </c>
      <c r="C41" s="327">
        <v>0</v>
      </c>
      <c r="D41" s="327">
        <v>0</v>
      </c>
      <c r="E41" s="327">
        <v>0</v>
      </c>
    </row>
    <row r="42" spans="1:5" ht="26.25">
      <c r="A42" s="336" t="s">
        <v>955</v>
      </c>
      <c r="B42" s="326" t="s">
        <v>956</v>
      </c>
      <c r="C42" s="327">
        <v>0</v>
      </c>
      <c r="D42" s="327">
        <v>0</v>
      </c>
      <c r="E42" s="327">
        <v>0</v>
      </c>
    </row>
    <row r="43" spans="1:5" ht="26.25">
      <c r="A43" s="336" t="s">
        <v>957</v>
      </c>
      <c r="B43" s="326" t="s">
        <v>958</v>
      </c>
      <c r="C43" s="327">
        <v>0</v>
      </c>
      <c r="D43" s="327">
        <v>0</v>
      </c>
      <c r="E43" s="327">
        <v>0</v>
      </c>
    </row>
    <row r="44" spans="1:5" ht="12.75">
      <c r="A44" s="336" t="s">
        <v>959</v>
      </c>
      <c r="B44" s="326" t="s">
        <v>960</v>
      </c>
      <c r="C44" s="327">
        <v>0</v>
      </c>
      <c r="D44" s="327">
        <v>0</v>
      </c>
      <c r="E44" s="327">
        <v>0</v>
      </c>
    </row>
    <row r="45" spans="1:5" ht="26.25">
      <c r="A45" s="336" t="s">
        <v>961</v>
      </c>
      <c r="B45" s="326" t="s">
        <v>962</v>
      </c>
      <c r="C45" s="327">
        <v>0</v>
      </c>
      <c r="D45" s="327">
        <v>0</v>
      </c>
      <c r="E45" s="327">
        <v>0</v>
      </c>
    </row>
    <row r="46" spans="1:5" ht="26.25">
      <c r="A46" s="336" t="s">
        <v>963</v>
      </c>
      <c r="B46" s="326" t="s">
        <v>964</v>
      </c>
      <c r="C46" s="327">
        <v>0</v>
      </c>
      <c r="D46" s="327">
        <v>0</v>
      </c>
      <c r="E46" s="327">
        <v>0</v>
      </c>
    </row>
    <row r="47" spans="1:5" ht="39">
      <c r="A47" s="336" t="s">
        <v>965</v>
      </c>
      <c r="B47" s="326" t="s">
        <v>966</v>
      </c>
      <c r="C47" s="327">
        <v>0</v>
      </c>
      <c r="D47" s="327">
        <v>0</v>
      </c>
      <c r="E47" s="327">
        <v>0</v>
      </c>
    </row>
    <row r="48" spans="1:5" ht="52.5">
      <c r="A48" s="336" t="s">
        <v>967</v>
      </c>
      <c r="B48" s="326" t="s">
        <v>968</v>
      </c>
      <c r="C48" s="327">
        <v>0</v>
      </c>
      <c r="D48" s="327">
        <v>0</v>
      </c>
      <c r="E48" s="327">
        <v>0</v>
      </c>
    </row>
    <row r="49" spans="1:5" ht="26.25">
      <c r="A49" s="337" t="s">
        <v>969</v>
      </c>
      <c r="B49" s="328" t="s">
        <v>970</v>
      </c>
      <c r="C49" s="329">
        <v>0</v>
      </c>
      <c r="D49" s="329">
        <v>0</v>
      </c>
      <c r="E49" s="329">
        <v>0</v>
      </c>
    </row>
    <row r="50" spans="1:5" ht="26.25">
      <c r="A50" s="337" t="s">
        <v>781</v>
      </c>
      <c r="B50" s="328" t="s">
        <v>782</v>
      </c>
      <c r="C50" s="329">
        <v>309351</v>
      </c>
      <c r="D50" s="329">
        <v>0</v>
      </c>
      <c r="E50" s="329">
        <v>357689</v>
      </c>
    </row>
    <row r="51" spans="1:5" ht="12.75">
      <c r="A51" s="337" t="s">
        <v>783</v>
      </c>
      <c r="B51" s="328" t="s">
        <v>784</v>
      </c>
      <c r="C51" s="329">
        <v>3721665</v>
      </c>
      <c r="D51" s="329">
        <v>0</v>
      </c>
      <c r="E51" s="329">
        <v>-9805536</v>
      </c>
    </row>
  </sheetData>
  <sheetProtection/>
  <mergeCells count="3">
    <mergeCell ref="A6:E6"/>
    <mergeCell ref="A2:E3"/>
    <mergeCell ref="A4:E4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2ca51-54-7a29-4d-3318766b657d-5b-1f6113-2075&amp;C&amp;R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5DED3B"/>
  </sheetPr>
  <dimension ref="A2:J5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8.140625" style="258" customWidth="1"/>
    <col min="2" max="2" width="41.00390625" style="258" customWidth="1"/>
    <col min="3" max="5" width="32.8515625" style="258" customWidth="1"/>
    <col min="6" max="16384" width="9.140625" style="258" customWidth="1"/>
  </cols>
  <sheetData>
    <row r="2" spans="1:10" ht="18">
      <c r="A2" s="385" t="s">
        <v>926</v>
      </c>
      <c r="B2" s="385"/>
      <c r="C2" s="385"/>
      <c r="D2" s="385"/>
      <c r="E2" s="385"/>
      <c r="F2" s="250"/>
      <c r="G2" s="250"/>
      <c r="H2" s="250"/>
      <c r="I2" s="250"/>
      <c r="J2" s="250"/>
    </row>
    <row r="3" spans="1:10" ht="15" customHeight="1">
      <c r="A3" s="381" t="s">
        <v>923</v>
      </c>
      <c r="B3" s="381"/>
      <c r="C3" s="381"/>
      <c r="D3" s="381"/>
      <c r="E3" s="381"/>
      <c r="F3"/>
      <c r="G3"/>
      <c r="H3"/>
      <c r="I3"/>
      <c r="J3"/>
    </row>
    <row r="4" spans="1:10" ht="18">
      <c r="A4" s="58"/>
      <c r="B4" s="109"/>
      <c r="C4" s="109"/>
      <c r="D4" s="109"/>
      <c r="E4"/>
      <c r="F4"/>
      <c r="G4"/>
      <c r="H4"/>
      <c r="I4"/>
      <c r="J4"/>
    </row>
    <row r="5" spans="1:10" ht="18">
      <c r="A5" s="58"/>
      <c r="B5" s="325" t="s">
        <v>971</v>
      </c>
      <c r="C5" s="109"/>
      <c r="D5" s="109"/>
      <c r="E5" s="114" t="s">
        <v>692</v>
      </c>
      <c r="F5"/>
      <c r="G5"/>
      <c r="H5"/>
      <c r="I5"/>
      <c r="J5"/>
    </row>
    <row r="6" spans="1:5" s="259" customFormat="1" ht="15">
      <c r="A6" s="260"/>
      <c r="B6" s="260" t="s">
        <v>634</v>
      </c>
      <c r="C6" s="260" t="s">
        <v>736</v>
      </c>
      <c r="D6" s="260" t="s">
        <v>737</v>
      </c>
      <c r="E6" s="260" t="s">
        <v>738</v>
      </c>
    </row>
    <row r="7" spans="1:5" s="259" customFormat="1" ht="15">
      <c r="A7" s="260">
        <v>1</v>
      </c>
      <c r="B7" s="260">
        <v>2</v>
      </c>
      <c r="C7" s="260">
        <v>3</v>
      </c>
      <c r="D7" s="260">
        <v>4</v>
      </c>
      <c r="E7" s="260">
        <v>5</v>
      </c>
    </row>
    <row r="8" spans="1:5" ht="25.5" customHeight="1">
      <c r="A8" s="336" t="s">
        <v>739</v>
      </c>
      <c r="B8" s="326" t="s">
        <v>740</v>
      </c>
      <c r="C8" s="327">
        <v>0</v>
      </c>
      <c r="D8" s="327">
        <v>0</v>
      </c>
      <c r="E8" s="327">
        <v>0</v>
      </c>
    </row>
    <row r="9" spans="1:5" s="259" customFormat="1" ht="25.5" customHeight="1">
      <c r="A9" s="336" t="s">
        <v>741</v>
      </c>
      <c r="B9" s="326" t="s">
        <v>742</v>
      </c>
      <c r="C9" s="327">
        <v>6492487</v>
      </c>
      <c r="D9" s="327">
        <v>0</v>
      </c>
      <c r="E9" s="327">
        <v>5356246</v>
      </c>
    </row>
    <row r="10" spans="1:5" ht="26.25">
      <c r="A10" s="336" t="s">
        <v>743</v>
      </c>
      <c r="B10" s="326" t="s">
        <v>744</v>
      </c>
      <c r="C10" s="327">
        <v>0</v>
      </c>
      <c r="D10" s="327">
        <v>0</v>
      </c>
      <c r="E10" s="327">
        <v>0</v>
      </c>
    </row>
    <row r="11" spans="1:5" ht="26.25">
      <c r="A11" s="337" t="s">
        <v>745</v>
      </c>
      <c r="B11" s="328" t="s">
        <v>746</v>
      </c>
      <c r="C11" s="329">
        <v>6492487</v>
      </c>
      <c r="D11" s="329">
        <v>0</v>
      </c>
      <c r="E11" s="329">
        <v>5356246</v>
      </c>
    </row>
    <row r="12" spans="1:5" ht="12.75">
      <c r="A12" s="336" t="s">
        <v>931</v>
      </c>
      <c r="B12" s="326" t="s">
        <v>932</v>
      </c>
      <c r="C12" s="327">
        <v>0</v>
      </c>
      <c r="D12" s="327">
        <v>0</v>
      </c>
      <c r="E12" s="327">
        <v>0</v>
      </c>
    </row>
    <row r="13" spans="1:5" ht="12.75">
      <c r="A13" s="336" t="s">
        <v>933</v>
      </c>
      <c r="B13" s="326" t="s">
        <v>934</v>
      </c>
      <c r="C13" s="327">
        <v>0</v>
      </c>
      <c r="D13" s="327">
        <v>0</v>
      </c>
      <c r="E13" s="327">
        <v>0</v>
      </c>
    </row>
    <row r="14" spans="1:5" ht="26.25">
      <c r="A14" s="337" t="s">
        <v>935</v>
      </c>
      <c r="B14" s="328" t="s">
        <v>936</v>
      </c>
      <c r="C14" s="329">
        <v>0</v>
      </c>
      <c r="D14" s="329">
        <v>0</v>
      </c>
      <c r="E14" s="329">
        <v>0</v>
      </c>
    </row>
    <row r="15" spans="1:5" ht="26.25">
      <c r="A15" s="336" t="s">
        <v>747</v>
      </c>
      <c r="B15" s="326" t="s">
        <v>748</v>
      </c>
      <c r="C15" s="327">
        <v>18349049</v>
      </c>
      <c r="D15" s="327">
        <v>0</v>
      </c>
      <c r="E15" s="327">
        <v>22771693</v>
      </c>
    </row>
    <row r="16" spans="1:5" ht="26.25">
      <c r="A16" s="336" t="s">
        <v>749</v>
      </c>
      <c r="B16" s="326" t="s">
        <v>750</v>
      </c>
      <c r="C16" s="327">
        <v>10000</v>
      </c>
      <c r="D16" s="327">
        <v>0</v>
      </c>
      <c r="E16" s="327">
        <v>0</v>
      </c>
    </row>
    <row r="17" spans="1:5" ht="26.25">
      <c r="A17" s="336" t="s">
        <v>751</v>
      </c>
      <c r="B17" s="326" t="s">
        <v>752</v>
      </c>
      <c r="C17" s="327">
        <v>0</v>
      </c>
      <c r="D17" s="327">
        <v>0</v>
      </c>
      <c r="E17" s="327">
        <v>0</v>
      </c>
    </row>
    <row r="18" spans="1:5" ht="26.25">
      <c r="A18" s="336" t="s">
        <v>753</v>
      </c>
      <c r="B18" s="326" t="s">
        <v>754</v>
      </c>
      <c r="C18" s="327">
        <v>2643</v>
      </c>
      <c r="D18" s="327">
        <v>0</v>
      </c>
      <c r="E18" s="327">
        <v>280167</v>
      </c>
    </row>
    <row r="19" spans="1:5" ht="26.25">
      <c r="A19" s="337" t="s">
        <v>755</v>
      </c>
      <c r="B19" s="328" t="s">
        <v>756</v>
      </c>
      <c r="C19" s="329">
        <v>18361692</v>
      </c>
      <c r="D19" s="329">
        <v>0</v>
      </c>
      <c r="E19" s="329">
        <v>23051860</v>
      </c>
    </row>
    <row r="20" spans="1:5" ht="12.75">
      <c r="A20" s="336" t="s">
        <v>757</v>
      </c>
      <c r="B20" s="326" t="s">
        <v>758</v>
      </c>
      <c r="C20" s="327">
        <v>5290314</v>
      </c>
      <c r="D20" s="327">
        <v>0</v>
      </c>
      <c r="E20" s="327">
        <v>2216565</v>
      </c>
    </row>
    <row r="21" spans="1:5" ht="12.75">
      <c r="A21" s="336" t="s">
        <v>759</v>
      </c>
      <c r="B21" s="326" t="s">
        <v>760</v>
      </c>
      <c r="C21" s="327">
        <v>1813872</v>
      </c>
      <c r="D21" s="327">
        <v>0</v>
      </c>
      <c r="E21" s="327">
        <v>6844097</v>
      </c>
    </row>
    <row r="22" spans="1:5" ht="12.75">
      <c r="A22" s="336" t="s">
        <v>937</v>
      </c>
      <c r="B22" s="326" t="s">
        <v>938</v>
      </c>
      <c r="C22" s="327">
        <v>0</v>
      </c>
      <c r="D22" s="327">
        <v>0</v>
      </c>
      <c r="E22" s="327">
        <v>0</v>
      </c>
    </row>
    <row r="23" spans="1:5" ht="12.75">
      <c r="A23" s="336" t="s">
        <v>939</v>
      </c>
      <c r="B23" s="326" t="s">
        <v>940</v>
      </c>
      <c r="C23" s="327">
        <v>0</v>
      </c>
      <c r="D23" s="327">
        <v>0</v>
      </c>
      <c r="E23" s="327">
        <v>0</v>
      </c>
    </row>
    <row r="24" spans="1:5" ht="12.75">
      <c r="A24" s="337" t="s">
        <v>761</v>
      </c>
      <c r="B24" s="328" t="s">
        <v>762</v>
      </c>
      <c r="C24" s="329">
        <v>7104186</v>
      </c>
      <c r="D24" s="329">
        <v>0</v>
      </c>
      <c r="E24" s="329">
        <v>9060662</v>
      </c>
    </row>
    <row r="25" spans="1:5" ht="12.75">
      <c r="A25" s="336" t="s">
        <v>763</v>
      </c>
      <c r="B25" s="326" t="s">
        <v>764</v>
      </c>
      <c r="C25" s="327">
        <v>13239941</v>
      </c>
      <c r="D25" s="327">
        <v>0</v>
      </c>
      <c r="E25" s="327">
        <v>12355417</v>
      </c>
    </row>
    <row r="26" spans="1:5" ht="12.75">
      <c r="A26" s="336" t="s">
        <v>765</v>
      </c>
      <c r="B26" s="326" t="s">
        <v>766</v>
      </c>
      <c r="C26" s="327">
        <v>1778726</v>
      </c>
      <c r="D26" s="327">
        <v>0</v>
      </c>
      <c r="E26" s="327">
        <v>2167684</v>
      </c>
    </row>
    <row r="27" spans="1:5" ht="12.75">
      <c r="A27" s="336" t="s">
        <v>767</v>
      </c>
      <c r="B27" s="326" t="s">
        <v>768</v>
      </c>
      <c r="C27" s="327">
        <v>3365376</v>
      </c>
      <c r="D27" s="327">
        <v>0</v>
      </c>
      <c r="E27" s="327">
        <v>3309982</v>
      </c>
    </row>
    <row r="28" spans="1:5" ht="12.75">
      <c r="A28" s="337" t="s">
        <v>769</v>
      </c>
      <c r="B28" s="328" t="s">
        <v>770</v>
      </c>
      <c r="C28" s="329">
        <v>18384043</v>
      </c>
      <c r="D28" s="329">
        <v>0</v>
      </c>
      <c r="E28" s="329">
        <v>17833083</v>
      </c>
    </row>
    <row r="29" spans="1:5" ht="12.75">
      <c r="A29" s="337" t="s">
        <v>771</v>
      </c>
      <c r="B29" s="328" t="s">
        <v>772</v>
      </c>
      <c r="C29" s="329">
        <v>32480</v>
      </c>
      <c r="D29" s="329">
        <v>0</v>
      </c>
      <c r="E29" s="329">
        <v>146126</v>
      </c>
    </row>
    <row r="30" spans="1:5" ht="12.75">
      <c r="A30" s="337" t="s">
        <v>773</v>
      </c>
      <c r="B30" s="328" t="s">
        <v>774</v>
      </c>
      <c r="C30" s="329">
        <v>340913</v>
      </c>
      <c r="D30" s="329">
        <v>0</v>
      </c>
      <c r="E30" s="329">
        <v>810368</v>
      </c>
    </row>
    <row r="31" spans="1:5" ht="26.25">
      <c r="A31" s="337" t="s">
        <v>775</v>
      </c>
      <c r="B31" s="328" t="s">
        <v>776</v>
      </c>
      <c r="C31" s="329">
        <v>-1007443</v>
      </c>
      <c r="D31" s="329">
        <v>0</v>
      </c>
      <c r="E31" s="329">
        <v>557867</v>
      </c>
    </row>
    <row r="32" spans="1:5" ht="12.75">
      <c r="A32" s="336" t="s">
        <v>941</v>
      </c>
      <c r="B32" s="326" t="s">
        <v>942</v>
      </c>
      <c r="C32" s="327">
        <v>0</v>
      </c>
      <c r="D32" s="327">
        <v>0</v>
      </c>
      <c r="E32" s="327">
        <v>0</v>
      </c>
    </row>
    <row r="33" spans="1:5" ht="39">
      <c r="A33" s="336" t="s">
        <v>943</v>
      </c>
      <c r="B33" s="326" t="s">
        <v>944</v>
      </c>
      <c r="C33" s="327">
        <v>0</v>
      </c>
      <c r="D33" s="327">
        <v>0</v>
      </c>
      <c r="E33" s="327">
        <v>0</v>
      </c>
    </row>
    <row r="34" spans="1:5" ht="39">
      <c r="A34" s="336" t="s">
        <v>945</v>
      </c>
      <c r="B34" s="326" t="s">
        <v>946</v>
      </c>
      <c r="C34" s="327">
        <v>0</v>
      </c>
      <c r="D34" s="327">
        <v>0</v>
      </c>
      <c r="E34" s="327">
        <v>0</v>
      </c>
    </row>
    <row r="35" spans="1:5" ht="26.25">
      <c r="A35" s="336" t="s">
        <v>777</v>
      </c>
      <c r="B35" s="326" t="s">
        <v>778</v>
      </c>
      <c r="C35" s="327">
        <v>3090</v>
      </c>
      <c r="D35" s="327">
        <v>0</v>
      </c>
      <c r="E35" s="327">
        <v>3387</v>
      </c>
    </row>
    <row r="36" spans="1:5" ht="26.25">
      <c r="A36" s="336" t="s">
        <v>785</v>
      </c>
      <c r="B36" s="326" t="s">
        <v>786</v>
      </c>
      <c r="C36" s="327">
        <v>0</v>
      </c>
      <c r="D36" s="327">
        <v>0</v>
      </c>
      <c r="E36" s="327">
        <v>0</v>
      </c>
    </row>
    <row r="37" spans="1:5" ht="39">
      <c r="A37" s="336" t="s">
        <v>947</v>
      </c>
      <c r="B37" s="326" t="s">
        <v>948</v>
      </c>
      <c r="C37" s="327">
        <v>0</v>
      </c>
      <c r="D37" s="327">
        <v>0</v>
      </c>
      <c r="E37" s="327">
        <v>0</v>
      </c>
    </row>
    <row r="38" spans="1:5" ht="52.5">
      <c r="A38" s="336" t="s">
        <v>949</v>
      </c>
      <c r="B38" s="326" t="s">
        <v>950</v>
      </c>
      <c r="C38" s="327">
        <v>0</v>
      </c>
      <c r="D38" s="327">
        <v>0</v>
      </c>
      <c r="E38" s="327">
        <v>0</v>
      </c>
    </row>
    <row r="39" spans="1:5" ht="26.25">
      <c r="A39" s="337" t="s">
        <v>779</v>
      </c>
      <c r="B39" s="328" t="s">
        <v>780</v>
      </c>
      <c r="C39" s="329">
        <v>3090</v>
      </c>
      <c r="D39" s="329">
        <v>0</v>
      </c>
      <c r="E39" s="329">
        <v>3387</v>
      </c>
    </row>
    <row r="40" spans="1:5" ht="26.25">
      <c r="A40" s="336" t="s">
        <v>951</v>
      </c>
      <c r="B40" s="326" t="s">
        <v>952</v>
      </c>
      <c r="C40" s="327">
        <v>0</v>
      </c>
      <c r="D40" s="327">
        <v>0</v>
      </c>
      <c r="E40" s="327">
        <v>0</v>
      </c>
    </row>
    <row r="41" spans="1:5" ht="39">
      <c r="A41" s="336" t="s">
        <v>953</v>
      </c>
      <c r="B41" s="326" t="s">
        <v>954</v>
      </c>
      <c r="C41" s="327">
        <v>0</v>
      </c>
      <c r="D41" s="327">
        <v>0</v>
      </c>
      <c r="E41" s="327">
        <v>0</v>
      </c>
    </row>
    <row r="42" spans="1:5" ht="26.25">
      <c r="A42" s="336" t="s">
        <v>955</v>
      </c>
      <c r="B42" s="326" t="s">
        <v>956</v>
      </c>
      <c r="C42" s="327">
        <v>0</v>
      </c>
      <c r="D42" s="327">
        <v>0</v>
      </c>
      <c r="E42" s="327">
        <v>0</v>
      </c>
    </row>
    <row r="43" spans="1:5" ht="26.25">
      <c r="A43" s="336" t="s">
        <v>957</v>
      </c>
      <c r="B43" s="326" t="s">
        <v>958</v>
      </c>
      <c r="C43" s="327">
        <v>0</v>
      </c>
      <c r="D43" s="327">
        <v>0</v>
      </c>
      <c r="E43" s="327">
        <v>0</v>
      </c>
    </row>
    <row r="44" spans="1:5" ht="12.75">
      <c r="A44" s="336" t="s">
        <v>959</v>
      </c>
      <c r="B44" s="326" t="s">
        <v>960</v>
      </c>
      <c r="C44" s="327">
        <v>0</v>
      </c>
      <c r="D44" s="327">
        <v>0</v>
      </c>
      <c r="E44" s="327">
        <v>0</v>
      </c>
    </row>
    <row r="45" spans="1:5" ht="26.25">
      <c r="A45" s="336" t="s">
        <v>961</v>
      </c>
      <c r="B45" s="326" t="s">
        <v>962</v>
      </c>
      <c r="C45" s="327">
        <v>0</v>
      </c>
      <c r="D45" s="327">
        <v>0</v>
      </c>
      <c r="E45" s="327">
        <v>0</v>
      </c>
    </row>
    <row r="46" spans="1:5" ht="26.25">
      <c r="A46" s="336" t="s">
        <v>963</v>
      </c>
      <c r="B46" s="326" t="s">
        <v>964</v>
      </c>
      <c r="C46" s="327">
        <v>0</v>
      </c>
      <c r="D46" s="327">
        <v>0</v>
      </c>
      <c r="E46" s="327">
        <v>0</v>
      </c>
    </row>
    <row r="47" spans="1:5" ht="39">
      <c r="A47" s="336" t="s">
        <v>965</v>
      </c>
      <c r="B47" s="326" t="s">
        <v>966</v>
      </c>
      <c r="C47" s="327">
        <v>0</v>
      </c>
      <c r="D47" s="327">
        <v>0</v>
      </c>
      <c r="E47" s="327">
        <v>0</v>
      </c>
    </row>
    <row r="48" spans="1:5" ht="52.5">
      <c r="A48" s="336" t="s">
        <v>967</v>
      </c>
      <c r="B48" s="326" t="s">
        <v>968</v>
      </c>
      <c r="C48" s="327">
        <v>0</v>
      </c>
      <c r="D48" s="327">
        <v>0</v>
      </c>
      <c r="E48" s="327">
        <v>0</v>
      </c>
    </row>
    <row r="49" spans="1:5" ht="26.25">
      <c r="A49" s="337" t="s">
        <v>969</v>
      </c>
      <c r="B49" s="328" t="s">
        <v>970</v>
      </c>
      <c r="C49" s="329">
        <v>0</v>
      </c>
      <c r="D49" s="329">
        <v>0</v>
      </c>
      <c r="E49" s="329">
        <v>0</v>
      </c>
    </row>
    <row r="50" spans="1:5" ht="26.25">
      <c r="A50" s="337" t="s">
        <v>781</v>
      </c>
      <c r="B50" s="328" t="s">
        <v>782</v>
      </c>
      <c r="C50" s="329">
        <v>3090</v>
      </c>
      <c r="D50" s="329">
        <v>0</v>
      </c>
      <c r="E50" s="329">
        <v>3387</v>
      </c>
    </row>
    <row r="51" spans="1:5" ht="12.75">
      <c r="A51" s="337" t="s">
        <v>783</v>
      </c>
      <c r="B51" s="328" t="s">
        <v>784</v>
      </c>
      <c r="C51" s="329">
        <v>-1004353</v>
      </c>
      <c r="D51" s="329">
        <v>0</v>
      </c>
      <c r="E51" s="329">
        <v>561254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-3f64-4e-47126-661-6b-7f2f7776-70-18-33-36-698b&amp;C&amp;R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64F830"/>
  </sheetPr>
  <dimension ref="A3:J7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1.00390625" style="258" customWidth="1"/>
    <col min="2" max="4" width="32.8515625" style="258" customWidth="1"/>
    <col min="5" max="16384" width="9.140625" style="258" customWidth="1"/>
  </cols>
  <sheetData>
    <row r="3" spans="1:10" ht="18">
      <c r="A3" s="385" t="s">
        <v>979</v>
      </c>
      <c r="B3" s="385"/>
      <c r="C3" s="385"/>
      <c r="D3" s="385"/>
      <c r="E3" s="250"/>
      <c r="F3" s="250"/>
      <c r="G3" s="250"/>
      <c r="H3" s="250"/>
      <c r="I3" s="250"/>
      <c r="J3" s="250"/>
    </row>
    <row r="4" spans="1:10" ht="15" customHeight="1">
      <c r="A4" s="381" t="s">
        <v>844</v>
      </c>
      <c r="B4" s="381"/>
      <c r="C4" s="381"/>
      <c r="D4" s="381"/>
      <c r="E4" s="204"/>
      <c r="F4" s="205"/>
      <c r="G4"/>
      <c r="H4"/>
      <c r="I4"/>
      <c r="J4"/>
    </row>
    <row r="5" spans="1:10" ht="15" customHeight="1">
      <c r="A5" s="203"/>
      <c r="B5" s="58"/>
      <c r="C5" s="58"/>
      <c r="D5" s="58"/>
      <c r="E5" s="204"/>
      <c r="F5" s="205"/>
      <c r="G5"/>
      <c r="H5"/>
      <c r="I5"/>
      <c r="J5"/>
    </row>
    <row r="6" spans="1:10" ht="15" customHeight="1">
      <c r="A6" s="203"/>
      <c r="B6" s="58"/>
      <c r="C6" s="58"/>
      <c r="D6" s="267" t="s">
        <v>691</v>
      </c>
      <c r="E6" s="204"/>
      <c r="F6" s="205"/>
      <c r="G6"/>
      <c r="H6"/>
      <c r="I6"/>
      <c r="J6"/>
    </row>
    <row r="7" spans="1:4" ht="12.75">
      <c r="A7" s="397"/>
      <c r="B7" s="397"/>
      <c r="C7" s="397"/>
      <c r="D7" s="397"/>
    </row>
    <row r="8" spans="1:4" s="263" customFormat="1" ht="24.75" customHeight="1">
      <c r="A8" s="262" t="s">
        <v>634</v>
      </c>
      <c r="B8" s="262" t="s">
        <v>736</v>
      </c>
      <c r="C8" s="262" t="s">
        <v>737</v>
      </c>
      <c r="D8" s="262" t="s">
        <v>738</v>
      </c>
    </row>
    <row r="9" spans="1:4" ht="12.75">
      <c r="A9" s="326" t="s">
        <v>842</v>
      </c>
      <c r="B9" s="327">
        <v>1055083</v>
      </c>
      <c r="C9" s="327">
        <v>0</v>
      </c>
      <c r="D9" s="327">
        <v>716477</v>
      </c>
    </row>
    <row r="10" spans="1:4" ht="12.75">
      <c r="A10" s="328" t="s">
        <v>841</v>
      </c>
      <c r="B10" s="329">
        <v>1055083</v>
      </c>
      <c r="C10" s="329">
        <v>0</v>
      </c>
      <c r="D10" s="329">
        <v>716477</v>
      </c>
    </row>
    <row r="11" spans="1:4" ht="26.25">
      <c r="A11" s="326" t="s">
        <v>840</v>
      </c>
      <c r="B11" s="327">
        <v>611605871</v>
      </c>
      <c r="C11" s="327">
        <v>0</v>
      </c>
      <c r="D11" s="327">
        <v>632808890</v>
      </c>
    </row>
    <row r="12" spans="1:4" ht="26.25">
      <c r="A12" s="326" t="s">
        <v>839</v>
      </c>
      <c r="B12" s="327">
        <v>10938401</v>
      </c>
      <c r="C12" s="327">
        <v>0</v>
      </c>
      <c r="D12" s="327">
        <v>10893419</v>
      </c>
    </row>
    <row r="13" spans="1:4" ht="12.75">
      <c r="A13" s="326" t="s">
        <v>838</v>
      </c>
      <c r="B13" s="327">
        <v>7576411</v>
      </c>
      <c r="C13" s="327">
        <v>0</v>
      </c>
      <c r="D13" s="327">
        <v>52280493</v>
      </c>
    </row>
    <row r="14" spans="1:4" ht="12.75">
      <c r="A14" s="328" t="s">
        <v>837</v>
      </c>
      <c r="B14" s="329">
        <v>630120683</v>
      </c>
      <c r="C14" s="329">
        <v>0</v>
      </c>
      <c r="D14" s="329">
        <v>695982802</v>
      </c>
    </row>
    <row r="15" spans="1:4" ht="26.25">
      <c r="A15" s="326" t="s">
        <v>836</v>
      </c>
      <c r="B15" s="327">
        <v>1533000</v>
      </c>
      <c r="C15" s="327">
        <v>0</v>
      </c>
      <c r="D15" s="327">
        <v>1533000</v>
      </c>
    </row>
    <row r="16" spans="1:4" ht="26.25">
      <c r="A16" s="326" t="s">
        <v>835</v>
      </c>
      <c r="B16" s="327">
        <v>1533000</v>
      </c>
      <c r="C16" s="327">
        <v>0</v>
      </c>
      <c r="D16" s="327">
        <v>1533000</v>
      </c>
    </row>
    <row r="17" spans="1:4" ht="26.25">
      <c r="A17" s="328" t="s">
        <v>834</v>
      </c>
      <c r="B17" s="329">
        <v>1533000</v>
      </c>
      <c r="C17" s="329">
        <v>0</v>
      </c>
      <c r="D17" s="329">
        <v>1533000</v>
      </c>
    </row>
    <row r="18" spans="1:4" ht="39">
      <c r="A18" s="328" t="s">
        <v>833</v>
      </c>
      <c r="B18" s="329">
        <v>632708766</v>
      </c>
      <c r="C18" s="329">
        <v>0</v>
      </c>
      <c r="D18" s="329">
        <v>698232279</v>
      </c>
    </row>
    <row r="19" spans="1:4" ht="12.75">
      <c r="A19" s="326" t="s">
        <v>832</v>
      </c>
      <c r="B19" s="327">
        <v>0</v>
      </c>
      <c r="C19" s="327">
        <v>0</v>
      </c>
      <c r="D19" s="327">
        <v>47500</v>
      </c>
    </row>
    <row r="20" spans="1:4" ht="12.75">
      <c r="A20" s="328" t="s">
        <v>831</v>
      </c>
      <c r="B20" s="329">
        <v>0</v>
      </c>
      <c r="C20" s="329">
        <v>0</v>
      </c>
      <c r="D20" s="329">
        <v>47500</v>
      </c>
    </row>
    <row r="21" spans="1:4" ht="26.25">
      <c r="A21" s="328" t="s">
        <v>830</v>
      </c>
      <c r="B21" s="329">
        <v>0</v>
      </c>
      <c r="C21" s="329">
        <v>0</v>
      </c>
      <c r="D21" s="329">
        <v>47500</v>
      </c>
    </row>
    <row r="22" spans="1:4" ht="12.75">
      <c r="A22" s="326" t="s">
        <v>829</v>
      </c>
      <c r="B22" s="327">
        <v>92530</v>
      </c>
      <c r="C22" s="327">
        <v>0</v>
      </c>
      <c r="D22" s="327">
        <v>314320</v>
      </c>
    </row>
    <row r="23" spans="1:4" ht="26.25">
      <c r="A23" s="328" t="s">
        <v>828</v>
      </c>
      <c r="B23" s="329">
        <v>92530</v>
      </c>
      <c r="C23" s="329">
        <v>0</v>
      </c>
      <c r="D23" s="329">
        <v>314320</v>
      </c>
    </row>
    <row r="24" spans="1:4" ht="12.75">
      <c r="A24" s="326" t="s">
        <v>827</v>
      </c>
      <c r="B24" s="327">
        <v>114889451</v>
      </c>
      <c r="C24" s="327">
        <v>0</v>
      </c>
      <c r="D24" s="327">
        <v>36375512</v>
      </c>
    </row>
    <row r="25" spans="1:4" ht="12.75">
      <c r="A25" s="328" t="s">
        <v>826</v>
      </c>
      <c r="B25" s="329">
        <v>114889451</v>
      </c>
      <c r="C25" s="329">
        <v>0</v>
      </c>
      <c r="D25" s="329">
        <v>36375512</v>
      </c>
    </row>
    <row r="26" spans="1:4" ht="12.75">
      <c r="A26" s="328" t="s">
        <v>825</v>
      </c>
      <c r="B26" s="329">
        <v>114981981</v>
      </c>
      <c r="C26" s="329">
        <v>0</v>
      </c>
      <c r="D26" s="329">
        <v>36689832</v>
      </c>
    </row>
    <row r="27" spans="1:4" ht="39">
      <c r="A27" s="326" t="s">
        <v>974</v>
      </c>
      <c r="B27" s="327">
        <v>191814</v>
      </c>
      <c r="C27" s="327">
        <v>0</v>
      </c>
      <c r="D27" s="327">
        <v>0</v>
      </c>
    </row>
    <row r="28" spans="1:4" ht="52.5">
      <c r="A28" s="326" t="s">
        <v>975</v>
      </c>
      <c r="B28" s="327">
        <v>191814</v>
      </c>
      <c r="C28" s="327">
        <v>0</v>
      </c>
      <c r="D28" s="327">
        <v>0</v>
      </c>
    </row>
    <row r="29" spans="1:4" ht="26.25">
      <c r="A29" s="326" t="s">
        <v>824</v>
      </c>
      <c r="B29" s="327">
        <v>973421</v>
      </c>
      <c r="C29" s="327">
        <v>0</v>
      </c>
      <c r="D29" s="327">
        <v>1953066</v>
      </c>
    </row>
    <row r="30" spans="1:4" ht="26.25">
      <c r="A30" s="326" t="s">
        <v>823</v>
      </c>
      <c r="B30" s="327">
        <v>513300</v>
      </c>
      <c r="C30" s="327">
        <v>0</v>
      </c>
      <c r="D30" s="327">
        <v>903908</v>
      </c>
    </row>
    <row r="31" spans="1:4" ht="26.25">
      <c r="A31" s="326" t="s">
        <v>822</v>
      </c>
      <c r="B31" s="327">
        <v>460121</v>
      </c>
      <c r="C31" s="327">
        <v>0</v>
      </c>
      <c r="D31" s="327">
        <v>985823</v>
      </c>
    </row>
    <row r="32" spans="1:4" ht="26.25">
      <c r="A32" s="326" t="s">
        <v>821</v>
      </c>
      <c r="B32" s="327">
        <v>0</v>
      </c>
      <c r="C32" s="327">
        <v>0</v>
      </c>
      <c r="D32" s="327">
        <v>63335</v>
      </c>
    </row>
    <row r="33" spans="1:4" ht="39">
      <c r="A33" s="326" t="s">
        <v>818</v>
      </c>
      <c r="B33" s="327">
        <v>292870</v>
      </c>
      <c r="C33" s="327">
        <v>0</v>
      </c>
      <c r="D33" s="327">
        <v>0</v>
      </c>
    </row>
    <row r="34" spans="1:4" ht="52.5">
      <c r="A34" s="326" t="s">
        <v>817</v>
      </c>
      <c r="B34" s="327">
        <v>19970</v>
      </c>
      <c r="C34" s="327">
        <v>0</v>
      </c>
      <c r="D34" s="327">
        <v>0</v>
      </c>
    </row>
    <row r="35" spans="1:4" ht="39">
      <c r="A35" s="326" t="s">
        <v>816</v>
      </c>
      <c r="B35" s="327">
        <v>1588566</v>
      </c>
      <c r="C35" s="327">
        <v>0</v>
      </c>
      <c r="D35" s="327">
        <v>479200</v>
      </c>
    </row>
    <row r="36" spans="1:4" ht="52.5">
      <c r="A36" s="326" t="s">
        <v>815</v>
      </c>
      <c r="B36" s="327">
        <v>508600</v>
      </c>
      <c r="C36" s="327">
        <v>0</v>
      </c>
      <c r="D36" s="327">
        <v>479200</v>
      </c>
    </row>
    <row r="37" spans="1:4" ht="26.25">
      <c r="A37" s="328" t="s">
        <v>814</v>
      </c>
      <c r="B37" s="329">
        <v>3046671</v>
      </c>
      <c r="C37" s="329">
        <v>0</v>
      </c>
      <c r="D37" s="329">
        <v>2432266</v>
      </c>
    </row>
    <row r="38" spans="1:4" ht="39">
      <c r="A38" s="326" t="s">
        <v>976</v>
      </c>
      <c r="B38" s="327">
        <v>2189450</v>
      </c>
      <c r="C38" s="327">
        <v>0</v>
      </c>
      <c r="D38" s="327">
        <v>2944436</v>
      </c>
    </row>
    <row r="39" spans="1:4" ht="39">
      <c r="A39" s="326" t="s">
        <v>977</v>
      </c>
      <c r="B39" s="327">
        <v>2189450</v>
      </c>
      <c r="C39" s="327">
        <v>0</v>
      </c>
      <c r="D39" s="327">
        <v>2944436</v>
      </c>
    </row>
    <row r="40" spans="1:4" ht="39">
      <c r="A40" s="326" t="s">
        <v>858</v>
      </c>
      <c r="B40" s="327">
        <v>274800</v>
      </c>
      <c r="C40" s="327">
        <v>0</v>
      </c>
      <c r="D40" s="327">
        <v>474000</v>
      </c>
    </row>
    <row r="41" spans="1:4" ht="52.5">
      <c r="A41" s="326" t="s">
        <v>859</v>
      </c>
      <c r="B41" s="327">
        <v>274800</v>
      </c>
      <c r="C41" s="327">
        <v>0</v>
      </c>
      <c r="D41" s="327">
        <v>474000</v>
      </c>
    </row>
    <row r="42" spans="1:4" ht="26.25">
      <c r="A42" s="328" t="s">
        <v>813</v>
      </c>
      <c r="B42" s="329">
        <v>2464250</v>
      </c>
      <c r="C42" s="329">
        <v>0</v>
      </c>
      <c r="D42" s="329">
        <v>3418436</v>
      </c>
    </row>
    <row r="43" spans="1:4" ht="12.75">
      <c r="A43" s="326" t="s">
        <v>812</v>
      </c>
      <c r="B43" s="327">
        <v>0</v>
      </c>
      <c r="C43" s="327">
        <v>0</v>
      </c>
      <c r="D43" s="327">
        <v>3089250</v>
      </c>
    </row>
    <row r="44" spans="1:4" ht="26.25">
      <c r="A44" s="326" t="s">
        <v>978</v>
      </c>
      <c r="B44" s="327">
        <v>0</v>
      </c>
      <c r="C44" s="327">
        <v>0</v>
      </c>
      <c r="D44" s="327">
        <v>3089250</v>
      </c>
    </row>
    <row r="45" spans="1:4" ht="26.25">
      <c r="A45" s="328" t="s">
        <v>811</v>
      </c>
      <c r="B45" s="329">
        <v>0</v>
      </c>
      <c r="C45" s="329">
        <v>0</v>
      </c>
      <c r="D45" s="329">
        <v>3089250</v>
      </c>
    </row>
    <row r="46" spans="1:4" ht="12.75">
      <c r="A46" s="328" t="s">
        <v>810</v>
      </c>
      <c r="B46" s="329">
        <v>5510921</v>
      </c>
      <c r="C46" s="329">
        <v>0</v>
      </c>
      <c r="D46" s="329">
        <v>8939952</v>
      </c>
    </row>
    <row r="47" spans="1:4" ht="26.25">
      <c r="A47" s="326" t="s">
        <v>809</v>
      </c>
      <c r="B47" s="327">
        <v>3279410</v>
      </c>
      <c r="C47" s="327">
        <v>0</v>
      </c>
      <c r="D47" s="327">
        <v>254000</v>
      </c>
    </row>
    <row r="48" spans="1:4" ht="26.25">
      <c r="A48" s="328" t="s">
        <v>808</v>
      </c>
      <c r="B48" s="329">
        <v>3279410</v>
      </c>
      <c r="C48" s="329">
        <v>0</v>
      </c>
      <c r="D48" s="329">
        <v>254000</v>
      </c>
    </row>
    <row r="49" spans="1:4" ht="12.75">
      <c r="A49" s="326" t="s">
        <v>807</v>
      </c>
      <c r="B49" s="327">
        <v>-3448410</v>
      </c>
      <c r="C49" s="327">
        <v>0</v>
      </c>
      <c r="D49" s="327">
        <v>-99000</v>
      </c>
    </row>
    <row r="50" spans="1:4" ht="26.25">
      <c r="A50" s="328" t="s">
        <v>806</v>
      </c>
      <c r="B50" s="329">
        <v>-3448410</v>
      </c>
      <c r="C50" s="329">
        <v>0</v>
      </c>
      <c r="D50" s="329">
        <v>-99000</v>
      </c>
    </row>
    <row r="51" spans="1:4" ht="26.25">
      <c r="A51" s="328" t="s">
        <v>805</v>
      </c>
      <c r="B51" s="329">
        <v>-169000</v>
      </c>
      <c r="C51" s="329">
        <v>0</v>
      </c>
      <c r="D51" s="329">
        <v>155000</v>
      </c>
    </row>
    <row r="52" spans="1:4" ht="12.75">
      <c r="A52" s="328" t="s">
        <v>804</v>
      </c>
      <c r="B52" s="329">
        <v>753032668</v>
      </c>
      <c r="C52" s="329">
        <v>0</v>
      </c>
      <c r="D52" s="329">
        <v>744064563</v>
      </c>
    </row>
    <row r="53" spans="1:4" ht="12.75">
      <c r="A53" s="326" t="s">
        <v>803</v>
      </c>
      <c r="B53" s="327">
        <v>572720730</v>
      </c>
      <c r="C53" s="327">
        <v>0</v>
      </c>
      <c r="D53" s="327">
        <v>572720730</v>
      </c>
    </row>
    <row r="54" spans="1:4" ht="12.75">
      <c r="A54" s="326" t="s">
        <v>802</v>
      </c>
      <c r="B54" s="327">
        <v>174717216</v>
      </c>
      <c r="C54" s="327">
        <v>0</v>
      </c>
      <c r="D54" s="327">
        <v>174717216</v>
      </c>
    </row>
    <row r="55" spans="1:4" ht="26.25">
      <c r="A55" s="326" t="s">
        <v>973</v>
      </c>
      <c r="B55" s="327">
        <v>18086434</v>
      </c>
      <c r="C55" s="327">
        <v>0</v>
      </c>
      <c r="D55" s="327">
        <v>18086434</v>
      </c>
    </row>
    <row r="56" spans="1:4" ht="12.75">
      <c r="A56" s="326" t="s">
        <v>801</v>
      </c>
      <c r="B56" s="327">
        <v>-124360599</v>
      </c>
      <c r="C56" s="327">
        <v>0</v>
      </c>
      <c r="D56" s="327">
        <v>-120638934</v>
      </c>
    </row>
    <row r="57" spans="1:4" ht="12.75">
      <c r="A57" s="326" t="s">
        <v>800</v>
      </c>
      <c r="B57" s="327">
        <v>3721665</v>
      </c>
      <c r="C57" s="327">
        <v>0</v>
      </c>
      <c r="D57" s="327">
        <v>-9805536</v>
      </c>
    </row>
    <row r="58" spans="1:4" ht="12.75">
      <c r="A58" s="328" t="s">
        <v>799</v>
      </c>
      <c r="B58" s="329">
        <v>644885446</v>
      </c>
      <c r="C58" s="329">
        <v>0</v>
      </c>
      <c r="D58" s="329">
        <v>635079910</v>
      </c>
    </row>
    <row r="59" spans="1:4" ht="39">
      <c r="A59" s="326" t="s">
        <v>798</v>
      </c>
      <c r="B59" s="327">
        <v>1315130</v>
      </c>
      <c r="C59" s="327">
        <v>0</v>
      </c>
      <c r="D59" s="327">
        <v>1221971</v>
      </c>
    </row>
    <row r="60" spans="1:4" ht="39">
      <c r="A60" s="326" t="s">
        <v>797</v>
      </c>
      <c r="B60" s="327">
        <v>1315130</v>
      </c>
      <c r="C60" s="327">
        <v>0</v>
      </c>
      <c r="D60" s="327">
        <v>1221971</v>
      </c>
    </row>
    <row r="61" spans="1:4" ht="26.25">
      <c r="A61" s="328" t="s">
        <v>796</v>
      </c>
      <c r="B61" s="329">
        <v>1315130</v>
      </c>
      <c r="C61" s="329">
        <v>0</v>
      </c>
      <c r="D61" s="329">
        <v>1221971</v>
      </c>
    </row>
    <row r="62" spans="1:4" ht="12.75">
      <c r="A62" s="326" t="s">
        <v>795</v>
      </c>
      <c r="B62" s="327">
        <v>3647119</v>
      </c>
      <c r="C62" s="327">
        <v>0</v>
      </c>
      <c r="D62" s="327">
        <v>549522</v>
      </c>
    </row>
    <row r="63" spans="1:4" ht="26.25">
      <c r="A63" s="326" t="s">
        <v>794</v>
      </c>
      <c r="B63" s="327">
        <v>11666</v>
      </c>
      <c r="C63" s="327">
        <v>0</v>
      </c>
      <c r="D63" s="327">
        <v>19240</v>
      </c>
    </row>
    <row r="64" spans="1:4" ht="26.25">
      <c r="A64" s="328" t="s">
        <v>793</v>
      </c>
      <c r="B64" s="329">
        <v>3658785</v>
      </c>
      <c r="C64" s="329">
        <v>0</v>
      </c>
      <c r="D64" s="329">
        <v>568762</v>
      </c>
    </row>
    <row r="65" spans="1:4" ht="12.75">
      <c r="A65" s="328" t="s">
        <v>792</v>
      </c>
      <c r="B65" s="329">
        <v>4973915</v>
      </c>
      <c r="C65" s="329">
        <v>0</v>
      </c>
      <c r="D65" s="329">
        <v>1790733</v>
      </c>
    </row>
    <row r="66" spans="1:4" ht="26.25">
      <c r="A66" s="326" t="s">
        <v>860</v>
      </c>
      <c r="B66" s="327">
        <v>2189450</v>
      </c>
      <c r="C66" s="327">
        <v>0</v>
      </c>
      <c r="D66" s="327">
        <v>3860516</v>
      </c>
    </row>
    <row r="67" spans="1:4" ht="26.25">
      <c r="A67" s="326" t="s">
        <v>791</v>
      </c>
      <c r="B67" s="327">
        <v>577521</v>
      </c>
      <c r="C67" s="327">
        <v>0</v>
      </c>
      <c r="D67" s="327">
        <v>1022409</v>
      </c>
    </row>
    <row r="68" spans="1:4" ht="12.75">
      <c r="A68" s="326" t="s">
        <v>790</v>
      </c>
      <c r="B68" s="327">
        <v>100406336</v>
      </c>
      <c r="C68" s="327">
        <v>0</v>
      </c>
      <c r="D68" s="327">
        <v>102310995</v>
      </c>
    </row>
    <row r="69" spans="1:4" ht="26.25">
      <c r="A69" s="328" t="s">
        <v>789</v>
      </c>
      <c r="B69" s="329">
        <v>103173307</v>
      </c>
      <c r="C69" s="329">
        <v>0</v>
      </c>
      <c r="D69" s="329">
        <v>107193920</v>
      </c>
    </row>
    <row r="70" spans="1:4" ht="12.75">
      <c r="A70" s="328" t="s">
        <v>788</v>
      </c>
      <c r="B70" s="329">
        <v>753032668</v>
      </c>
      <c r="C70" s="329">
        <v>0</v>
      </c>
      <c r="D70" s="329">
        <v>744064563</v>
      </c>
    </row>
  </sheetData>
  <sheetProtection/>
  <mergeCells count="3">
    <mergeCell ref="A7:D7"/>
    <mergeCell ref="A4:D4"/>
    <mergeCell ref="A3:D3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2ca51-54-7a29-4d-3318766b657d-5b-1f6113-2075&amp;C&amp;R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5DED3B"/>
  </sheetPr>
  <dimension ref="A1:J49"/>
  <sheetViews>
    <sheetView zoomScale="110" zoomScaleNormal="110" zoomScalePageLayoutView="0" workbookViewId="0" topLeftCell="A1">
      <selection activeCell="D2" sqref="D2"/>
    </sheetView>
  </sheetViews>
  <sheetFormatPr defaultColWidth="9.140625" defaultRowHeight="15"/>
  <cols>
    <col min="1" max="1" width="41.00390625" style="258" customWidth="1"/>
    <col min="2" max="4" width="32.8515625" style="258" customWidth="1"/>
    <col min="5" max="16384" width="9.140625" style="258" customWidth="1"/>
  </cols>
  <sheetData>
    <row r="1" spans="1:10" ht="18">
      <c r="A1" s="294" t="s">
        <v>928</v>
      </c>
      <c r="B1" s="294"/>
      <c r="C1" s="294"/>
      <c r="D1" s="294"/>
      <c r="E1" s="250"/>
      <c r="F1" s="250"/>
      <c r="G1" s="250"/>
      <c r="H1" s="250"/>
      <c r="I1" s="250"/>
      <c r="J1" s="250"/>
    </row>
    <row r="2" spans="1:10" ht="15" customHeight="1">
      <c r="A2" s="294"/>
      <c r="B2" s="294"/>
      <c r="C2" s="294"/>
      <c r="D2" s="294"/>
      <c r="E2" s="204"/>
      <c r="F2" s="205"/>
      <c r="G2"/>
      <c r="H2"/>
      <c r="I2"/>
      <c r="J2"/>
    </row>
    <row r="3" spans="1:4" ht="14.25">
      <c r="A3" s="381" t="s">
        <v>846</v>
      </c>
      <c r="B3" s="382"/>
      <c r="C3" s="382"/>
      <c r="D3" s="382"/>
    </row>
    <row r="4" ht="12.75">
      <c r="D4" s="264" t="s">
        <v>845</v>
      </c>
    </row>
    <row r="5" ht="12.75">
      <c r="D5" s="264"/>
    </row>
    <row r="6" spans="1:4" ht="12.75">
      <c r="A6" s="265"/>
      <c r="B6" s="265"/>
      <c r="C6" s="265"/>
      <c r="D6" s="266" t="s">
        <v>690</v>
      </c>
    </row>
    <row r="7" spans="1:4" s="263" customFormat="1" ht="24.75" customHeight="1">
      <c r="A7" s="262" t="s">
        <v>634</v>
      </c>
      <c r="B7" s="262" t="s">
        <v>736</v>
      </c>
      <c r="C7" s="262" t="s">
        <v>737</v>
      </c>
      <c r="D7" s="262" t="s">
        <v>738</v>
      </c>
    </row>
    <row r="8" spans="1:4" s="263" customFormat="1" ht="24.75" customHeight="1">
      <c r="A8" s="326" t="s">
        <v>832</v>
      </c>
      <c r="B8" s="327">
        <v>273326</v>
      </c>
      <c r="C8" s="327">
        <v>0</v>
      </c>
      <c r="D8" s="327">
        <v>216028</v>
      </c>
    </row>
    <row r="9" spans="1:4" s="263" customFormat="1" ht="24.75" customHeight="1">
      <c r="A9" s="328" t="s">
        <v>831</v>
      </c>
      <c r="B9" s="329">
        <v>273326</v>
      </c>
      <c r="C9" s="329">
        <v>0</v>
      </c>
      <c r="D9" s="329">
        <v>216028</v>
      </c>
    </row>
    <row r="10" spans="1:4" ht="26.25">
      <c r="A10" s="328" t="s">
        <v>830</v>
      </c>
      <c r="B10" s="329">
        <v>273326</v>
      </c>
      <c r="C10" s="329">
        <v>0</v>
      </c>
      <c r="D10" s="329">
        <v>216028</v>
      </c>
    </row>
    <row r="11" spans="1:4" ht="12.75">
      <c r="A11" s="326" t="s">
        <v>829</v>
      </c>
      <c r="B11" s="327">
        <v>36840</v>
      </c>
      <c r="C11" s="327">
        <v>0</v>
      </c>
      <c r="D11" s="327">
        <v>100540</v>
      </c>
    </row>
    <row r="12" spans="1:4" ht="26.25">
      <c r="A12" s="328" t="s">
        <v>828</v>
      </c>
      <c r="B12" s="329">
        <v>36840</v>
      </c>
      <c r="C12" s="329">
        <v>0</v>
      </c>
      <c r="D12" s="329">
        <v>100540</v>
      </c>
    </row>
    <row r="13" spans="1:4" ht="12.75">
      <c r="A13" s="326" t="s">
        <v>827</v>
      </c>
      <c r="B13" s="327">
        <v>147157</v>
      </c>
      <c r="C13" s="327">
        <v>0</v>
      </c>
      <c r="D13" s="327">
        <v>1054162</v>
      </c>
    </row>
    <row r="14" spans="1:4" ht="12.75">
      <c r="A14" s="328" t="s">
        <v>826</v>
      </c>
      <c r="B14" s="329">
        <v>147157</v>
      </c>
      <c r="C14" s="329">
        <v>0</v>
      </c>
      <c r="D14" s="329">
        <v>1054162</v>
      </c>
    </row>
    <row r="15" spans="1:4" ht="12.75">
      <c r="A15" s="328" t="s">
        <v>825</v>
      </c>
      <c r="B15" s="329">
        <v>183997</v>
      </c>
      <c r="C15" s="329">
        <v>0</v>
      </c>
      <c r="D15" s="329">
        <v>1154702</v>
      </c>
    </row>
    <row r="16" spans="1:4" ht="26.25">
      <c r="A16" s="326" t="s">
        <v>820</v>
      </c>
      <c r="B16" s="327">
        <v>36000</v>
      </c>
      <c r="C16" s="327">
        <v>0</v>
      </c>
      <c r="D16" s="327">
        <v>0</v>
      </c>
    </row>
    <row r="17" spans="1:4" ht="26.25">
      <c r="A17" s="326" t="s">
        <v>843</v>
      </c>
      <c r="B17" s="327">
        <v>28348</v>
      </c>
      <c r="C17" s="327">
        <v>0</v>
      </c>
      <c r="D17" s="327">
        <v>0</v>
      </c>
    </row>
    <row r="18" spans="1:4" ht="26.25">
      <c r="A18" s="326" t="s">
        <v>819</v>
      </c>
      <c r="B18" s="327">
        <v>7652</v>
      </c>
      <c r="C18" s="327">
        <v>0</v>
      </c>
      <c r="D18" s="327">
        <v>0</v>
      </c>
    </row>
    <row r="19" spans="1:4" ht="26.25">
      <c r="A19" s="328" t="s">
        <v>814</v>
      </c>
      <c r="B19" s="329">
        <v>36000</v>
      </c>
      <c r="C19" s="329">
        <v>0</v>
      </c>
      <c r="D19" s="329">
        <v>0</v>
      </c>
    </row>
    <row r="20" spans="1:4" ht="39">
      <c r="A20" s="326" t="s">
        <v>972</v>
      </c>
      <c r="B20" s="327">
        <v>0</v>
      </c>
      <c r="C20" s="327">
        <v>0</v>
      </c>
      <c r="D20" s="327">
        <v>35183</v>
      </c>
    </row>
    <row r="21" spans="1:4" ht="12.75">
      <c r="A21" s="326" t="s">
        <v>832</v>
      </c>
      <c r="B21" s="327">
        <v>273326</v>
      </c>
      <c r="C21" s="327">
        <v>0</v>
      </c>
      <c r="D21" s="327">
        <v>216028</v>
      </c>
    </row>
    <row r="22" spans="1:4" ht="12.75">
      <c r="A22" s="328" t="s">
        <v>831</v>
      </c>
      <c r="B22" s="329">
        <v>273326</v>
      </c>
      <c r="C22" s="329">
        <v>0</v>
      </c>
      <c r="D22" s="329">
        <v>216028</v>
      </c>
    </row>
    <row r="23" spans="1:4" ht="26.25">
      <c r="A23" s="328" t="s">
        <v>830</v>
      </c>
      <c r="B23" s="329">
        <v>273326</v>
      </c>
      <c r="C23" s="329">
        <v>0</v>
      </c>
      <c r="D23" s="329">
        <v>216028</v>
      </c>
    </row>
    <row r="24" spans="1:4" ht="12.75">
      <c r="A24" s="326" t="s">
        <v>829</v>
      </c>
      <c r="B24" s="327">
        <v>36840</v>
      </c>
      <c r="C24" s="327">
        <v>0</v>
      </c>
      <c r="D24" s="327">
        <v>100540</v>
      </c>
    </row>
    <row r="25" spans="1:4" ht="26.25">
      <c r="A25" s="328" t="s">
        <v>828</v>
      </c>
      <c r="B25" s="329">
        <v>36840</v>
      </c>
      <c r="C25" s="329">
        <v>0</v>
      </c>
      <c r="D25" s="329">
        <v>100540</v>
      </c>
    </row>
    <row r="26" spans="1:4" ht="12.75">
      <c r="A26" s="326" t="s">
        <v>827</v>
      </c>
      <c r="B26" s="327">
        <v>147157</v>
      </c>
      <c r="C26" s="327">
        <v>0</v>
      </c>
      <c r="D26" s="327">
        <v>1054162</v>
      </c>
    </row>
    <row r="27" spans="1:4" ht="12.75">
      <c r="A27" s="328" t="s">
        <v>826</v>
      </c>
      <c r="B27" s="329">
        <v>147157</v>
      </c>
      <c r="C27" s="329">
        <v>0</v>
      </c>
      <c r="D27" s="329">
        <v>1054162</v>
      </c>
    </row>
    <row r="28" spans="1:4" ht="12.75">
      <c r="A28" s="328" t="s">
        <v>825</v>
      </c>
      <c r="B28" s="329">
        <v>183997</v>
      </c>
      <c r="C28" s="329">
        <v>0</v>
      </c>
      <c r="D28" s="329">
        <v>1154702</v>
      </c>
    </row>
    <row r="29" spans="1:4" ht="26.25">
      <c r="A29" s="326" t="s">
        <v>820</v>
      </c>
      <c r="B29" s="327">
        <v>36000</v>
      </c>
      <c r="C29" s="327">
        <v>0</v>
      </c>
      <c r="D29" s="327">
        <v>0</v>
      </c>
    </row>
    <row r="30" spans="1:4" ht="26.25">
      <c r="A30" s="326" t="s">
        <v>843</v>
      </c>
      <c r="B30" s="327">
        <v>28348</v>
      </c>
      <c r="C30" s="327">
        <v>0</v>
      </c>
      <c r="D30" s="327">
        <v>0</v>
      </c>
    </row>
    <row r="31" spans="1:4" ht="26.25">
      <c r="A31" s="326" t="s">
        <v>819</v>
      </c>
      <c r="B31" s="327">
        <v>7652</v>
      </c>
      <c r="C31" s="327">
        <v>0</v>
      </c>
      <c r="D31" s="327">
        <v>0</v>
      </c>
    </row>
    <row r="32" spans="1:4" ht="26.25">
      <c r="A32" s="328" t="s">
        <v>814</v>
      </c>
      <c r="B32" s="329">
        <v>36000</v>
      </c>
      <c r="C32" s="329">
        <v>0</v>
      </c>
      <c r="D32" s="329">
        <v>0</v>
      </c>
    </row>
    <row r="33" spans="1:4" ht="39">
      <c r="A33" s="326" t="s">
        <v>972</v>
      </c>
      <c r="B33" s="327">
        <v>0</v>
      </c>
      <c r="C33" s="327">
        <v>0</v>
      </c>
      <c r="D33" s="327">
        <v>35183</v>
      </c>
    </row>
    <row r="34" spans="1:4" ht="26.25">
      <c r="A34" s="328" t="s">
        <v>811</v>
      </c>
      <c r="B34" s="329">
        <v>0</v>
      </c>
      <c r="C34" s="329">
        <v>0</v>
      </c>
      <c r="D34" s="329">
        <v>35183</v>
      </c>
    </row>
    <row r="35" spans="1:4" ht="12.75">
      <c r="A35" s="328" t="s">
        <v>810</v>
      </c>
      <c r="B35" s="329">
        <v>36000</v>
      </c>
      <c r="C35" s="329">
        <v>0</v>
      </c>
      <c r="D35" s="329">
        <v>35183</v>
      </c>
    </row>
    <row r="36" spans="1:4" ht="26.25">
      <c r="A36" s="326" t="s">
        <v>809</v>
      </c>
      <c r="B36" s="327">
        <v>419204</v>
      </c>
      <c r="C36" s="327">
        <v>0</v>
      </c>
      <c r="D36" s="327">
        <v>60000</v>
      </c>
    </row>
    <row r="37" spans="1:4" ht="26.25">
      <c r="A37" s="328" t="s">
        <v>808</v>
      </c>
      <c r="B37" s="329">
        <v>419204</v>
      </c>
      <c r="C37" s="329">
        <v>0</v>
      </c>
      <c r="D37" s="329">
        <v>60000</v>
      </c>
    </row>
    <row r="38" spans="1:4" ht="12.75">
      <c r="A38" s="326" t="s">
        <v>807</v>
      </c>
      <c r="B38" s="327">
        <v>-474213</v>
      </c>
      <c r="C38" s="327">
        <v>0</v>
      </c>
      <c r="D38" s="327">
        <v>0</v>
      </c>
    </row>
    <row r="39" spans="1:4" ht="26.25">
      <c r="A39" s="328" t="s">
        <v>806</v>
      </c>
      <c r="B39" s="329">
        <v>-474213</v>
      </c>
      <c r="C39" s="329">
        <v>0</v>
      </c>
      <c r="D39" s="329">
        <v>0</v>
      </c>
    </row>
    <row r="40" spans="1:4" ht="26.25">
      <c r="A40" s="328" t="s">
        <v>805</v>
      </c>
      <c r="B40" s="329">
        <v>-55009</v>
      </c>
      <c r="C40" s="329">
        <v>0</v>
      </c>
      <c r="D40" s="329">
        <v>60000</v>
      </c>
    </row>
    <row r="41" spans="1:4" ht="12.75">
      <c r="A41" s="328" t="s">
        <v>804</v>
      </c>
      <c r="B41" s="329">
        <v>438314</v>
      </c>
      <c r="C41" s="329">
        <v>0</v>
      </c>
      <c r="D41" s="329">
        <v>1465913</v>
      </c>
    </row>
    <row r="42" spans="1:4" ht="26.25">
      <c r="A42" s="326" t="s">
        <v>973</v>
      </c>
      <c r="B42" s="327">
        <v>253240</v>
      </c>
      <c r="C42" s="327">
        <v>0</v>
      </c>
      <c r="D42" s="327">
        <v>253240</v>
      </c>
    </row>
    <row r="43" spans="1:4" ht="12.75">
      <c r="A43" s="326" t="s">
        <v>801</v>
      </c>
      <c r="B43" s="327">
        <v>-440356</v>
      </c>
      <c r="C43" s="327">
        <v>0</v>
      </c>
      <c r="D43" s="327">
        <v>-1444709</v>
      </c>
    </row>
    <row r="44" spans="1:4" ht="12.75">
      <c r="A44" s="326" t="s">
        <v>800</v>
      </c>
      <c r="B44" s="327">
        <v>-1004353</v>
      </c>
      <c r="C44" s="327">
        <v>0</v>
      </c>
      <c r="D44" s="327">
        <v>561254</v>
      </c>
    </row>
    <row r="45" spans="1:4" ht="12.75">
      <c r="A45" s="328" t="s">
        <v>799</v>
      </c>
      <c r="B45" s="329">
        <v>-1191469</v>
      </c>
      <c r="C45" s="329">
        <v>0</v>
      </c>
      <c r="D45" s="329">
        <v>-630215</v>
      </c>
    </row>
    <row r="46" spans="1:4" ht="26.25">
      <c r="A46" s="326" t="s">
        <v>791</v>
      </c>
      <c r="B46" s="327">
        <v>1356457</v>
      </c>
      <c r="C46" s="327">
        <v>0</v>
      </c>
      <c r="D46" s="327">
        <v>2096128</v>
      </c>
    </row>
    <row r="47" spans="1:4" ht="12.75">
      <c r="A47" s="326" t="s">
        <v>790</v>
      </c>
      <c r="B47" s="327">
        <v>273326</v>
      </c>
      <c r="C47" s="327">
        <v>0</v>
      </c>
      <c r="D47" s="327">
        <v>0</v>
      </c>
    </row>
    <row r="48" spans="1:4" ht="26.25">
      <c r="A48" s="328" t="s">
        <v>789</v>
      </c>
      <c r="B48" s="329">
        <v>1629783</v>
      </c>
      <c r="C48" s="329">
        <v>0</v>
      </c>
      <c r="D48" s="329">
        <v>2096128</v>
      </c>
    </row>
    <row r="49" spans="1:4" ht="12.75">
      <c r="A49" s="328" t="s">
        <v>788</v>
      </c>
      <c r="B49" s="329">
        <v>438314</v>
      </c>
      <c r="C49" s="329">
        <v>0</v>
      </c>
      <c r="D49" s="329">
        <v>1465913</v>
      </c>
    </row>
  </sheetData>
  <sheetProtection/>
  <mergeCells count="1">
    <mergeCell ref="A3:D3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-3f64-4e-47126-661-6b-7f2f7776-70-18-33-36-698b&amp;C&amp;R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64F830"/>
  </sheetPr>
  <dimension ref="A1:F61"/>
  <sheetViews>
    <sheetView zoomScalePageLayoutView="0" workbookViewId="0" topLeftCell="A1">
      <selection activeCell="I56" sqref="I56"/>
    </sheetView>
  </sheetViews>
  <sheetFormatPr defaultColWidth="9.140625" defaultRowHeight="15"/>
  <cols>
    <col min="1" max="1" width="35.7109375" style="0" customWidth="1"/>
    <col min="2" max="6" width="20.7109375" style="0" customWidth="1"/>
  </cols>
  <sheetData>
    <row r="1" spans="1:6" ht="90" customHeight="1">
      <c r="A1" s="398" t="s">
        <v>928</v>
      </c>
      <c r="B1" s="398"/>
      <c r="C1" s="398"/>
      <c r="D1" s="398"/>
      <c r="E1" s="398"/>
      <c r="F1" s="398"/>
    </row>
    <row r="2" spans="1:6" ht="18">
      <c r="A2" s="346" t="s">
        <v>922</v>
      </c>
      <c r="B2" s="346"/>
      <c r="C2" s="346"/>
      <c r="D2" s="346"/>
      <c r="E2" s="346"/>
      <c r="F2" s="346"/>
    </row>
    <row r="4" spans="1:6" ht="15" thickBot="1">
      <c r="A4" s="122" t="s">
        <v>861</v>
      </c>
      <c r="B4" s="122"/>
      <c r="C4" s="122"/>
      <c r="D4" s="122"/>
      <c r="E4" s="122"/>
      <c r="F4" s="122" t="s">
        <v>981</v>
      </c>
    </row>
    <row r="5" spans="1:6" ht="52.5">
      <c r="A5" s="295" t="s">
        <v>634</v>
      </c>
      <c r="B5" s="296" t="s">
        <v>862</v>
      </c>
      <c r="C5" s="296" t="s">
        <v>863</v>
      </c>
      <c r="D5" s="296" t="s">
        <v>864</v>
      </c>
      <c r="E5" s="297" t="s">
        <v>865</v>
      </c>
      <c r="F5" s="298" t="s">
        <v>866</v>
      </c>
    </row>
    <row r="6" spans="1:6" ht="14.25">
      <c r="A6" s="299" t="s">
        <v>848</v>
      </c>
      <c r="B6" s="255">
        <f>SUM(B24+B39+B53+B54+B59+B60+B61)</f>
        <v>124628244</v>
      </c>
      <c r="C6" s="255">
        <f>SUM(C24+C39+C53+C54+C59+C60+C61)</f>
        <v>1533000</v>
      </c>
      <c r="D6" s="255">
        <f>SUM(D24+D39+D53+D54+D59+D60+D61)</f>
        <v>532227382</v>
      </c>
      <c r="E6" s="255">
        <f>SUM(E24+E39+E53+E54+E59+E60+E61)</f>
        <v>76533485</v>
      </c>
      <c r="F6" s="255">
        <f>SUM(B6:E6)</f>
        <v>734922111</v>
      </c>
    </row>
    <row r="7" spans="1:6" ht="14.25">
      <c r="A7" s="300" t="s">
        <v>867</v>
      </c>
      <c r="B7" s="79"/>
      <c r="C7" s="79"/>
      <c r="D7" s="79"/>
      <c r="E7" s="79"/>
      <c r="F7" s="255">
        <f aca="true" t="shared" si="0" ref="F7:F61">SUM(B7:E7)</f>
        <v>0</v>
      </c>
    </row>
    <row r="8" spans="1:6" ht="14.25">
      <c r="A8" s="300" t="s">
        <v>868</v>
      </c>
      <c r="B8" s="79"/>
      <c r="C8" s="79"/>
      <c r="D8" s="79">
        <v>716477</v>
      </c>
      <c r="E8" s="79"/>
      <c r="F8" s="255">
        <f t="shared" si="0"/>
        <v>716477</v>
      </c>
    </row>
    <row r="9" spans="1:6" ht="26.25">
      <c r="A9" s="300" t="s">
        <v>869</v>
      </c>
      <c r="B9" s="79"/>
      <c r="C9" s="79"/>
      <c r="D9" s="79"/>
      <c r="E9" s="79"/>
      <c r="F9" s="255">
        <f t="shared" si="0"/>
        <v>0</v>
      </c>
    </row>
    <row r="10" spans="1:6" ht="14.25">
      <c r="A10" s="299" t="s">
        <v>870</v>
      </c>
      <c r="B10" s="81">
        <f>SUM(B7:B9)</f>
        <v>0</v>
      </c>
      <c r="C10" s="81">
        <f>SUM(C7:C9)</f>
        <v>0</v>
      </c>
      <c r="D10" s="81">
        <f>SUM(D7:D9)</f>
        <v>716477</v>
      </c>
      <c r="E10" s="81">
        <f>SUM(E7:E9)</f>
        <v>0</v>
      </c>
      <c r="F10" s="255">
        <f t="shared" si="0"/>
        <v>716477</v>
      </c>
    </row>
    <row r="11" spans="1:6" ht="26.25">
      <c r="A11" s="300" t="s">
        <v>871</v>
      </c>
      <c r="B11" s="79">
        <v>124628244</v>
      </c>
      <c r="C11" s="79"/>
      <c r="D11" s="79">
        <v>471112486</v>
      </c>
      <c r="E11" s="79">
        <v>37068160</v>
      </c>
      <c r="F11" s="255">
        <f t="shared" si="0"/>
        <v>632808890</v>
      </c>
    </row>
    <row r="12" spans="1:6" ht="26.25">
      <c r="A12" s="300" t="s">
        <v>872</v>
      </c>
      <c r="B12" s="79"/>
      <c r="C12" s="79"/>
      <c r="D12" s="79">
        <v>8117926</v>
      </c>
      <c r="E12" s="79">
        <v>2775493</v>
      </c>
      <c r="F12" s="255">
        <f t="shared" si="0"/>
        <v>10893419</v>
      </c>
    </row>
    <row r="13" spans="1:6" ht="14.25">
      <c r="A13" s="300" t="s">
        <v>873</v>
      </c>
      <c r="B13" s="79"/>
      <c r="C13" s="79"/>
      <c r="D13" s="79"/>
      <c r="E13" s="79"/>
      <c r="F13" s="255">
        <f t="shared" si="0"/>
        <v>0</v>
      </c>
    </row>
    <row r="14" spans="1:6" ht="14.25">
      <c r="A14" s="300" t="s">
        <v>874</v>
      </c>
      <c r="B14" s="79"/>
      <c r="C14" s="79"/>
      <c r="D14" s="79">
        <v>52280493</v>
      </c>
      <c r="E14" s="79"/>
      <c r="F14" s="255">
        <f t="shared" si="0"/>
        <v>52280493</v>
      </c>
    </row>
    <row r="15" spans="1:6" ht="26.25">
      <c r="A15" s="300" t="s">
        <v>875</v>
      </c>
      <c r="B15" s="79"/>
      <c r="C15" s="79"/>
      <c r="D15" s="79"/>
      <c r="E15" s="79"/>
      <c r="F15" s="255">
        <f t="shared" si="0"/>
        <v>0</v>
      </c>
    </row>
    <row r="16" spans="1:6" ht="14.25">
      <c r="A16" s="299" t="s">
        <v>876</v>
      </c>
      <c r="B16" s="81">
        <f>SUM(B11:B15)</f>
        <v>124628244</v>
      </c>
      <c r="C16" s="81">
        <f>SUM(C11:C15)</f>
        <v>0</v>
      </c>
      <c r="D16" s="81">
        <f>SUM(D11:D15)</f>
        <v>531510905</v>
      </c>
      <c r="E16" s="81">
        <f>SUM(E11:E15)</f>
        <v>39843653</v>
      </c>
      <c r="F16" s="330">
        <f t="shared" si="0"/>
        <v>695982802</v>
      </c>
    </row>
    <row r="17" spans="1:6" ht="14.25">
      <c r="A17" s="300" t="s">
        <v>877</v>
      </c>
      <c r="B17" s="79"/>
      <c r="C17" s="79">
        <v>1533000</v>
      </c>
      <c r="D17" s="79"/>
      <c r="E17" s="79"/>
      <c r="F17" s="255">
        <f t="shared" si="0"/>
        <v>1533000</v>
      </c>
    </row>
    <row r="18" spans="1:6" ht="26.25">
      <c r="A18" s="300" t="s">
        <v>878</v>
      </c>
      <c r="B18" s="79"/>
      <c r="C18" s="79"/>
      <c r="D18" s="79"/>
      <c r="E18" s="79"/>
      <c r="F18" s="255">
        <f t="shared" si="0"/>
        <v>0</v>
      </c>
    </row>
    <row r="19" spans="1:6" ht="26.25">
      <c r="A19" s="300" t="s">
        <v>879</v>
      </c>
      <c r="B19" s="79"/>
      <c r="C19" s="79"/>
      <c r="D19" s="79"/>
      <c r="E19" s="79"/>
      <c r="F19" s="255">
        <f t="shared" si="0"/>
        <v>0</v>
      </c>
    </row>
    <row r="20" spans="1:6" ht="26.25">
      <c r="A20" s="299" t="s">
        <v>880</v>
      </c>
      <c r="B20" s="81">
        <f>SUM(B17:B19)</f>
        <v>0</v>
      </c>
      <c r="C20" s="81">
        <f>SUM(C17:C19)</f>
        <v>1533000</v>
      </c>
      <c r="D20" s="81">
        <f>SUM(D17:D19)</f>
        <v>0</v>
      </c>
      <c r="E20" s="81">
        <f>SUM(E17:E19)</f>
        <v>0</v>
      </c>
      <c r="F20" s="330">
        <f t="shared" si="0"/>
        <v>1533000</v>
      </c>
    </row>
    <row r="21" spans="1:6" ht="26.25">
      <c r="A21" s="300" t="s">
        <v>881</v>
      </c>
      <c r="B21" s="79"/>
      <c r="C21" s="79"/>
      <c r="D21" s="79"/>
      <c r="E21" s="79"/>
      <c r="F21" s="255">
        <f t="shared" si="0"/>
        <v>0</v>
      </c>
    </row>
    <row r="22" spans="1:6" ht="39">
      <c r="A22" s="300" t="s">
        <v>882</v>
      </c>
      <c r="B22" s="79"/>
      <c r="C22" s="79"/>
      <c r="D22" s="79"/>
      <c r="E22" s="79"/>
      <c r="F22" s="255">
        <f t="shared" si="0"/>
        <v>0</v>
      </c>
    </row>
    <row r="23" spans="1:6" ht="26.25">
      <c r="A23" s="299" t="s">
        <v>883</v>
      </c>
      <c r="B23" s="81">
        <f>SUM(B21:B22)</f>
        <v>0</v>
      </c>
      <c r="C23" s="81">
        <f>SUM(C21:C22)</f>
        <v>0</v>
      </c>
      <c r="D23" s="81">
        <f>SUM(D21:D22)</f>
        <v>0</v>
      </c>
      <c r="E23" s="81">
        <f>SUM(E21:E22)</f>
        <v>0</v>
      </c>
      <c r="F23" s="255">
        <f t="shared" si="0"/>
        <v>0</v>
      </c>
    </row>
    <row r="24" spans="1:6" ht="39">
      <c r="A24" s="299" t="s">
        <v>884</v>
      </c>
      <c r="B24" s="81">
        <f>SUM(B23,B20,B16,B10)</f>
        <v>124628244</v>
      </c>
      <c r="C24" s="81">
        <f>SUM(C23,C20,C16,C10)</f>
        <v>1533000</v>
      </c>
      <c r="D24" s="81">
        <f>SUM(D23,D20,D16,D10)</f>
        <v>532227382</v>
      </c>
      <c r="E24" s="81">
        <f>SUM(E23,E20,E16,E10)</f>
        <v>39843653</v>
      </c>
      <c r="F24" s="332">
        <f t="shared" si="0"/>
        <v>698232279</v>
      </c>
    </row>
    <row r="25" spans="1:6" ht="14.25">
      <c r="A25" s="300" t="s">
        <v>885</v>
      </c>
      <c r="B25" s="79"/>
      <c r="C25" s="79"/>
      <c r="D25" s="79"/>
      <c r="E25" s="79"/>
      <c r="F25" s="255">
        <f t="shared" si="0"/>
        <v>0</v>
      </c>
    </row>
    <row r="26" spans="1:6" ht="26.25">
      <c r="A26" s="300" t="s">
        <v>886</v>
      </c>
      <c r="B26" s="79"/>
      <c r="C26" s="79"/>
      <c r="D26" s="79"/>
      <c r="E26" s="79"/>
      <c r="F26" s="255">
        <f t="shared" si="0"/>
        <v>0</v>
      </c>
    </row>
    <row r="27" spans="1:6" ht="14.25">
      <c r="A27" s="300" t="s">
        <v>887</v>
      </c>
      <c r="B27" s="79"/>
      <c r="C27" s="79"/>
      <c r="D27" s="79"/>
      <c r="E27" s="79"/>
      <c r="F27" s="255">
        <f t="shared" si="0"/>
        <v>0</v>
      </c>
    </row>
    <row r="28" spans="1:6" ht="26.25">
      <c r="A28" s="300" t="s">
        <v>888</v>
      </c>
      <c r="B28" s="79"/>
      <c r="C28" s="79"/>
      <c r="D28" s="79"/>
      <c r="E28" s="79"/>
      <c r="F28" s="255">
        <f t="shared" si="0"/>
        <v>0</v>
      </c>
    </row>
    <row r="29" spans="1:6" ht="26.25">
      <c r="A29" s="300" t="s">
        <v>889</v>
      </c>
      <c r="B29" s="79"/>
      <c r="C29" s="79"/>
      <c r="D29" s="79"/>
      <c r="E29" s="79"/>
      <c r="F29" s="255">
        <f t="shared" si="0"/>
        <v>0</v>
      </c>
    </row>
    <row r="30" spans="1:6" ht="14.25">
      <c r="A30" s="299" t="s">
        <v>890</v>
      </c>
      <c r="B30" s="81">
        <f>SUM(B25:B29)</f>
        <v>0</v>
      </c>
      <c r="C30" s="81">
        <f>SUM(C25:C29)</f>
        <v>0</v>
      </c>
      <c r="D30" s="81">
        <f>SUM(D25:D29)</f>
        <v>0</v>
      </c>
      <c r="E30" s="81">
        <f>SUM(E25:E29)</f>
        <v>0</v>
      </c>
      <c r="F30" s="255">
        <f t="shared" si="0"/>
        <v>0</v>
      </c>
    </row>
    <row r="31" spans="1:6" ht="14.25">
      <c r="A31" s="300" t="s">
        <v>891</v>
      </c>
      <c r="B31" s="79"/>
      <c r="C31" s="79"/>
      <c r="D31" s="79"/>
      <c r="E31" s="79"/>
      <c r="F31" s="255">
        <f t="shared" si="0"/>
        <v>0</v>
      </c>
    </row>
    <row r="32" spans="1:6" ht="39">
      <c r="A32" s="300" t="s">
        <v>892</v>
      </c>
      <c r="B32" s="79"/>
      <c r="C32" s="79"/>
      <c r="D32" s="79"/>
      <c r="E32" s="79"/>
      <c r="F32" s="255">
        <f t="shared" si="0"/>
        <v>0</v>
      </c>
    </row>
    <row r="33" spans="1:6" ht="26.25">
      <c r="A33" s="300" t="s">
        <v>893</v>
      </c>
      <c r="B33" s="79"/>
      <c r="C33" s="79"/>
      <c r="D33" s="79"/>
      <c r="E33" s="79"/>
      <c r="F33" s="255">
        <f t="shared" si="0"/>
        <v>0</v>
      </c>
    </row>
    <row r="34" spans="1:6" ht="14.25">
      <c r="A34" s="300" t="s">
        <v>894</v>
      </c>
      <c r="B34" s="79"/>
      <c r="C34" s="79"/>
      <c r="D34" s="79"/>
      <c r="E34" s="79"/>
      <c r="F34" s="255">
        <f t="shared" si="0"/>
        <v>0</v>
      </c>
    </row>
    <row r="35" spans="1:6" ht="14.25">
      <c r="A35" s="300" t="s">
        <v>895</v>
      </c>
      <c r="B35" s="79"/>
      <c r="C35" s="79"/>
      <c r="D35" s="79"/>
      <c r="E35" s="79"/>
      <c r="F35" s="255">
        <f t="shared" si="0"/>
        <v>0</v>
      </c>
    </row>
    <row r="36" spans="1:6" ht="26.25">
      <c r="A36" s="300" t="s">
        <v>896</v>
      </c>
      <c r="B36" s="79"/>
      <c r="C36" s="79"/>
      <c r="D36" s="79"/>
      <c r="E36" s="79"/>
      <c r="F36" s="255">
        <f t="shared" si="0"/>
        <v>0</v>
      </c>
    </row>
    <row r="37" spans="1:6" ht="26.25">
      <c r="A37" s="300" t="s">
        <v>897</v>
      </c>
      <c r="B37" s="79"/>
      <c r="C37" s="79"/>
      <c r="D37" s="79"/>
      <c r="E37" s="79"/>
      <c r="F37" s="255">
        <f t="shared" si="0"/>
        <v>0</v>
      </c>
    </row>
    <row r="38" spans="1:6" ht="14.25">
      <c r="A38" s="299" t="s">
        <v>898</v>
      </c>
      <c r="B38" s="81">
        <f>SUM(B31:B37)</f>
        <v>0</v>
      </c>
      <c r="C38" s="81">
        <f>SUM(C31:C37)</f>
        <v>0</v>
      </c>
      <c r="D38" s="81">
        <f>SUM(D31:D37)</f>
        <v>0</v>
      </c>
      <c r="E38" s="81">
        <f>SUM(E31:E37)</f>
        <v>0</v>
      </c>
      <c r="F38" s="255">
        <f t="shared" si="0"/>
        <v>0</v>
      </c>
    </row>
    <row r="39" spans="1:6" ht="26.25">
      <c r="A39" s="299" t="s">
        <v>899</v>
      </c>
      <c r="B39" s="81">
        <f>SUM(B38,B30)</f>
        <v>0</v>
      </c>
      <c r="C39" s="81">
        <f>SUM(C38,C30)</f>
        <v>0</v>
      </c>
      <c r="D39" s="81">
        <f>SUM(D38,D30)</f>
        <v>0</v>
      </c>
      <c r="E39" s="81">
        <f>SUM(E38,E30)</f>
        <v>0</v>
      </c>
      <c r="F39" s="255">
        <f t="shared" si="0"/>
        <v>0</v>
      </c>
    </row>
    <row r="40" spans="1:6" ht="26.25">
      <c r="A40" s="300" t="s">
        <v>900</v>
      </c>
      <c r="B40" s="81"/>
      <c r="C40" s="81"/>
      <c r="D40" s="81"/>
      <c r="E40" s="81"/>
      <c r="F40" s="255">
        <f t="shared" si="0"/>
        <v>0</v>
      </c>
    </row>
    <row r="41" spans="1:6" ht="26.25">
      <c r="A41" s="300" t="s">
        <v>901</v>
      </c>
      <c r="B41" s="81"/>
      <c r="C41" s="81"/>
      <c r="D41" s="81"/>
      <c r="E41" s="81"/>
      <c r="F41" s="255">
        <f t="shared" si="0"/>
        <v>0</v>
      </c>
    </row>
    <row r="42" spans="1:6" ht="14.25">
      <c r="A42" s="299" t="s">
        <v>902</v>
      </c>
      <c r="B42" s="79">
        <f>SUM(B40:B41)</f>
        <v>0</v>
      </c>
      <c r="C42" s="79">
        <f>SUM(C40:C41)</f>
        <v>0</v>
      </c>
      <c r="D42" s="79">
        <f>SUM(D40:D41)</f>
        <v>0</v>
      </c>
      <c r="E42" s="79">
        <f>SUM(E40:E41)</f>
        <v>0</v>
      </c>
      <c r="F42" s="255">
        <f t="shared" si="0"/>
        <v>0</v>
      </c>
    </row>
    <row r="43" spans="1:6" ht="14.25">
      <c r="A43" s="300" t="s">
        <v>903</v>
      </c>
      <c r="B43" s="79"/>
      <c r="C43" s="79"/>
      <c r="D43" s="79"/>
      <c r="E43" s="79">
        <v>314320</v>
      </c>
      <c r="F43" s="79">
        <v>314320</v>
      </c>
    </row>
    <row r="44" spans="1:6" ht="14.25">
      <c r="A44" s="300" t="s">
        <v>904</v>
      </c>
      <c r="B44" s="79"/>
      <c r="C44" s="79"/>
      <c r="D44" s="79"/>
      <c r="E44" s="79"/>
      <c r="F44" s="255">
        <f t="shared" si="0"/>
        <v>0</v>
      </c>
    </row>
    <row r="45" spans="1:6" ht="26.25">
      <c r="A45" s="300" t="s">
        <v>905</v>
      </c>
      <c r="B45" s="79"/>
      <c r="C45" s="79"/>
      <c r="D45" s="79"/>
      <c r="E45" s="79"/>
      <c r="F45" s="255">
        <f t="shared" si="0"/>
        <v>0</v>
      </c>
    </row>
    <row r="46" spans="1:6" ht="26.25">
      <c r="A46" s="299" t="s">
        <v>906</v>
      </c>
      <c r="B46" s="79">
        <f>SUM(B43:B45)</f>
        <v>0</v>
      </c>
      <c r="C46" s="79">
        <f>SUM(C43:C45)</f>
        <v>0</v>
      </c>
      <c r="D46" s="79">
        <f>SUM(D43:D45)</f>
        <v>0</v>
      </c>
      <c r="E46" s="79">
        <f>SUM(E43:E45)</f>
        <v>314320</v>
      </c>
      <c r="F46" s="305">
        <f t="shared" si="0"/>
        <v>314320</v>
      </c>
    </row>
    <row r="47" spans="1:6" ht="26.25">
      <c r="A47" s="300" t="s">
        <v>907</v>
      </c>
      <c r="B47" s="79"/>
      <c r="C47" s="79"/>
      <c r="D47" s="79"/>
      <c r="E47" s="79">
        <v>36375512</v>
      </c>
      <c r="F47" s="255">
        <f t="shared" si="0"/>
        <v>36375512</v>
      </c>
    </row>
    <row r="48" spans="1:6" ht="26.25">
      <c r="A48" s="300" t="s">
        <v>908</v>
      </c>
      <c r="B48" s="79"/>
      <c r="C48" s="79"/>
      <c r="D48" s="79"/>
      <c r="E48" s="79"/>
      <c r="F48" s="255">
        <f t="shared" si="0"/>
        <v>0</v>
      </c>
    </row>
    <row r="49" spans="1:6" ht="14.25">
      <c r="A49" s="299" t="s">
        <v>909</v>
      </c>
      <c r="B49" s="79">
        <f>SUM(B47:B48)</f>
        <v>0</v>
      </c>
      <c r="C49" s="79">
        <f>SUM(C47:C48)</f>
        <v>0</v>
      </c>
      <c r="D49" s="79">
        <f>SUM(D47:D48)</f>
        <v>0</v>
      </c>
      <c r="E49" s="79">
        <f>SUM(E47:E48)</f>
        <v>36375512</v>
      </c>
      <c r="F49" s="306">
        <f t="shared" si="0"/>
        <v>36375512</v>
      </c>
    </row>
    <row r="50" spans="1:6" ht="26.25">
      <c r="A50" s="300" t="s">
        <v>910</v>
      </c>
      <c r="B50" s="79"/>
      <c r="C50" s="79"/>
      <c r="D50" s="79"/>
      <c r="E50" s="79"/>
      <c r="F50" s="255">
        <f t="shared" si="0"/>
        <v>0</v>
      </c>
    </row>
    <row r="51" spans="1:6" ht="26.25">
      <c r="A51" s="300" t="s">
        <v>911</v>
      </c>
      <c r="B51" s="79"/>
      <c r="C51" s="79"/>
      <c r="D51" s="79"/>
      <c r="E51" s="79"/>
      <c r="F51" s="255">
        <f t="shared" si="0"/>
        <v>0</v>
      </c>
    </row>
    <row r="52" spans="1:6" ht="14.25">
      <c r="A52" s="299" t="s">
        <v>912</v>
      </c>
      <c r="B52" s="79">
        <f>SUM(B50:B51)</f>
        <v>0</v>
      </c>
      <c r="C52" s="79">
        <f>SUM(C50:C51)</f>
        <v>0</v>
      </c>
      <c r="D52" s="79">
        <f>SUM(D50:D51)</f>
        <v>0</v>
      </c>
      <c r="E52" s="79">
        <f>SUM(E50:E51)</f>
        <v>0</v>
      </c>
      <c r="F52" s="255">
        <f t="shared" si="0"/>
        <v>0</v>
      </c>
    </row>
    <row r="53" spans="1:6" ht="14.25">
      <c r="A53" s="299" t="s">
        <v>913</v>
      </c>
      <c r="B53" s="81">
        <f>SUM(B52,B49,B46,B42)</f>
        <v>0</v>
      </c>
      <c r="C53" s="81">
        <f>SUM(C52,C49,C46,C42)</f>
        <v>0</v>
      </c>
      <c r="D53" s="81">
        <f>SUM(D52,D49,D46,D42)</f>
        <v>0</v>
      </c>
      <c r="E53" s="81">
        <f>SUM(E52,E49,E46,E42)</f>
        <v>36689832</v>
      </c>
      <c r="F53" s="333">
        <f t="shared" si="0"/>
        <v>36689832</v>
      </c>
    </row>
    <row r="54" spans="1:6" ht="14.25">
      <c r="A54" s="301" t="s">
        <v>914</v>
      </c>
      <c r="B54" s="278"/>
      <c r="C54" s="278"/>
      <c r="D54" s="278"/>
      <c r="E54" s="278"/>
      <c r="F54" s="255">
        <f t="shared" si="0"/>
        <v>0</v>
      </c>
    </row>
    <row r="55" spans="1:6" ht="14.25">
      <c r="A55" s="302" t="s">
        <v>915</v>
      </c>
      <c r="B55" s="278"/>
      <c r="C55" s="278"/>
      <c r="D55" s="278"/>
      <c r="E55" s="278"/>
      <c r="F55" s="255">
        <f t="shared" si="0"/>
        <v>0</v>
      </c>
    </row>
    <row r="56" spans="1:6" ht="14.25">
      <c r="A56" s="302" t="s">
        <v>916</v>
      </c>
      <c r="B56" s="278"/>
      <c r="C56" s="278"/>
      <c r="D56" s="278"/>
      <c r="E56" s="278"/>
      <c r="F56" s="255">
        <f t="shared" si="0"/>
        <v>0</v>
      </c>
    </row>
    <row r="57" spans="1:6" ht="14.25">
      <c r="A57" s="302" t="s">
        <v>917</v>
      </c>
      <c r="B57" s="278"/>
      <c r="C57" s="278"/>
      <c r="D57" s="278"/>
      <c r="E57" s="278"/>
      <c r="F57" s="255">
        <f t="shared" si="0"/>
        <v>0</v>
      </c>
    </row>
    <row r="58" spans="1:6" ht="14.25">
      <c r="A58" s="302" t="s">
        <v>918</v>
      </c>
      <c r="B58" s="278"/>
      <c r="C58" s="278"/>
      <c r="D58" s="278"/>
      <c r="E58" s="278"/>
      <c r="F58" s="255">
        <f t="shared" si="0"/>
        <v>0</v>
      </c>
    </row>
    <row r="59" spans="1:6" ht="14.25">
      <c r="A59" s="301" t="s">
        <v>919</v>
      </c>
      <c r="B59" s="278">
        <f>SUM(B55:B58)</f>
        <v>0</v>
      </c>
      <c r="C59" s="278">
        <f>SUM(C55:C58)</f>
        <v>0</v>
      </c>
      <c r="D59" s="278">
        <f>SUM(D55:D58)</f>
        <v>0</v>
      </c>
      <c r="E59" s="278">
        <f>SUM(E55:E58)</f>
        <v>0</v>
      </c>
      <c r="F59" s="255">
        <f t="shared" si="0"/>
        <v>0</v>
      </c>
    </row>
    <row r="60" spans="1:6" ht="14.25">
      <c r="A60" s="301" t="s">
        <v>920</v>
      </c>
      <c r="B60" s="278"/>
      <c r="C60" s="278"/>
      <c r="D60" s="278"/>
      <c r="E60" s="278"/>
      <c r="F60" s="255">
        <f t="shared" si="0"/>
        <v>0</v>
      </c>
    </row>
    <row r="61" spans="1:6" ht="15" thickBot="1">
      <c r="A61" s="303" t="s">
        <v>921</v>
      </c>
      <c r="B61" s="304"/>
      <c r="C61" s="304"/>
      <c r="D61" s="304"/>
      <c r="E61" s="304"/>
      <c r="F61" s="255">
        <f t="shared" si="0"/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64F830"/>
  </sheetPr>
  <dimension ref="A1:F61"/>
  <sheetViews>
    <sheetView tabSelected="1" zoomScalePageLayoutView="0" workbookViewId="0" topLeftCell="A16">
      <selection activeCell="J40" sqref="J40"/>
    </sheetView>
  </sheetViews>
  <sheetFormatPr defaultColWidth="9.140625" defaultRowHeight="15"/>
  <cols>
    <col min="1" max="1" width="35.7109375" style="0" customWidth="1"/>
    <col min="2" max="6" width="20.7109375" style="0" customWidth="1"/>
  </cols>
  <sheetData>
    <row r="1" spans="1:6" ht="90" customHeight="1">
      <c r="A1" s="398" t="s">
        <v>926</v>
      </c>
      <c r="B1" s="398"/>
      <c r="C1" s="398"/>
      <c r="D1" s="398"/>
      <c r="E1" s="398"/>
      <c r="F1" s="398"/>
    </row>
    <row r="2" spans="1:6" ht="18">
      <c r="A2" s="346" t="s">
        <v>925</v>
      </c>
      <c r="B2" s="346"/>
      <c r="C2" s="346"/>
      <c r="D2" s="346"/>
      <c r="E2" s="346"/>
      <c r="F2" s="346"/>
    </row>
    <row r="4" spans="1:6" ht="15" thickBot="1">
      <c r="A4" s="122" t="s">
        <v>971</v>
      </c>
      <c r="B4" s="122"/>
      <c r="C4" s="122"/>
      <c r="D4" s="122"/>
      <c r="E4" s="122"/>
      <c r="F4" s="122" t="s">
        <v>980</v>
      </c>
    </row>
    <row r="5" spans="1:6" ht="52.5">
      <c r="A5" s="295" t="s">
        <v>634</v>
      </c>
      <c r="B5" s="296" t="s">
        <v>862</v>
      </c>
      <c r="C5" s="296" t="s">
        <v>863</v>
      </c>
      <c r="D5" s="296" t="s">
        <v>864</v>
      </c>
      <c r="E5" s="297" t="s">
        <v>865</v>
      </c>
      <c r="F5" s="298" t="s">
        <v>866</v>
      </c>
    </row>
    <row r="6" spans="1:6" ht="14.25">
      <c r="A6" s="299" t="s">
        <v>848</v>
      </c>
      <c r="B6" s="255"/>
      <c r="C6" s="255"/>
      <c r="D6" s="255"/>
      <c r="E6" s="255"/>
      <c r="F6" s="255">
        <f>SUM(B6:E6)</f>
        <v>0</v>
      </c>
    </row>
    <row r="7" spans="1:6" ht="14.25">
      <c r="A7" s="300" t="s">
        <v>867</v>
      </c>
      <c r="B7" s="79"/>
      <c r="C7" s="79"/>
      <c r="D7" s="79"/>
      <c r="E7" s="79"/>
      <c r="F7" s="255">
        <f aca="true" t="shared" si="0" ref="F7:F61">SUM(B7:E7)</f>
        <v>0</v>
      </c>
    </row>
    <row r="8" spans="1:6" ht="14.25">
      <c r="A8" s="300" t="s">
        <v>868</v>
      </c>
      <c r="B8" s="79"/>
      <c r="C8" s="79"/>
      <c r="D8" s="79"/>
      <c r="E8" s="79"/>
      <c r="F8" s="255">
        <f t="shared" si="0"/>
        <v>0</v>
      </c>
    </row>
    <row r="9" spans="1:6" ht="26.25">
      <c r="A9" s="300" t="s">
        <v>869</v>
      </c>
      <c r="B9" s="79"/>
      <c r="C9" s="79"/>
      <c r="D9" s="79"/>
      <c r="E9" s="79"/>
      <c r="F9" s="255">
        <f t="shared" si="0"/>
        <v>0</v>
      </c>
    </row>
    <row r="10" spans="1:6" ht="14.25">
      <c r="A10" s="299" t="s">
        <v>870</v>
      </c>
      <c r="B10" s="81"/>
      <c r="C10" s="81"/>
      <c r="D10" s="81"/>
      <c r="E10" s="81"/>
      <c r="F10" s="255">
        <f t="shared" si="0"/>
        <v>0</v>
      </c>
    </row>
    <row r="11" spans="1:6" ht="26.25">
      <c r="A11" s="300" t="s">
        <v>871</v>
      </c>
      <c r="B11" s="79"/>
      <c r="C11" s="79"/>
      <c r="D11" s="79"/>
      <c r="E11" s="79"/>
      <c r="F11" s="255">
        <f t="shared" si="0"/>
        <v>0</v>
      </c>
    </row>
    <row r="12" spans="1:6" ht="26.25">
      <c r="A12" s="300" t="s">
        <v>872</v>
      </c>
      <c r="B12" s="79"/>
      <c r="C12" s="79"/>
      <c r="D12" s="79"/>
      <c r="E12" s="79"/>
      <c r="F12" s="255">
        <f t="shared" si="0"/>
        <v>0</v>
      </c>
    </row>
    <row r="13" spans="1:6" ht="14.25">
      <c r="A13" s="300" t="s">
        <v>873</v>
      </c>
      <c r="B13" s="79"/>
      <c r="C13" s="79"/>
      <c r="D13" s="79"/>
      <c r="E13" s="79"/>
      <c r="F13" s="255">
        <f t="shared" si="0"/>
        <v>0</v>
      </c>
    </row>
    <row r="14" spans="1:6" ht="14.25">
      <c r="A14" s="300" t="s">
        <v>874</v>
      </c>
      <c r="B14" s="79"/>
      <c r="C14" s="79"/>
      <c r="D14" s="79"/>
      <c r="E14" s="79"/>
      <c r="F14" s="255">
        <f t="shared" si="0"/>
        <v>0</v>
      </c>
    </row>
    <row r="15" spans="1:6" ht="26.25">
      <c r="A15" s="300" t="s">
        <v>875</v>
      </c>
      <c r="B15" s="79"/>
      <c r="C15" s="79"/>
      <c r="D15" s="79"/>
      <c r="E15" s="79"/>
      <c r="F15" s="255">
        <f t="shared" si="0"/>
        <v>0</v>
      </c>
    </row>
    <row r="16" spans="1:6" ht="14.25">
      <c r="A16" s="299" t="s">
        <v>876</v>
      </c>
      <c r="B16" s="81"/>
      <c r="C16" s="81"/>
      <c r="D16" s="81"/>
      <c r="E16" s="81"/>
      <c r="F16" s="255">
        <f t="shared" si="0"/>
        <v>0</v>
      </c>
    </row>
    <row r="17" spans="1:6" ht="14.25">
      <c r="A17" s="300" t="s">
        <v>877</v>
      </c>
      <c r="B17" s="79"/>
      <c r="C17" s="79"/>
      <c r="D17" s="79"/>
      <c r="E17" s="79"/>
      <c r="F17" s="255">
        <f t="shared" si="0"/>
        <v>0</v>
      </c>
    </row>
    <row r="18" spans="1:6" ht="26.25">
      <c r="A18" s="300" t="s">
        <v>878</v>
      </c>
      <c r="B18" s="79"/>
      <c r="C18" s="79"/>
      <c r="D18" s="79"/>
      <c r="E18" s="79"/>
      <c r="F18" s="255">
        <f t="shared" si="0"/>
        <v>0</v>
      </c>
    </row>
    <row r="19" spans="1:6" ht="26.25">
      <c r="A19" s="300" t="s">
        <v>879</v>
      </c>
      <c r="B19" s="79"/>
      <c r="C19" s="79"/>
      <c r="D19" s="79"/>
      <c r="E19" s="79"/>
      <c r="F19" s="255">
        <f t="shared" si="0"/>
        <v>0</v>
      </c>
    </row>
    <row r="20" spans="1:6" ht="26.25">
      <c r="A20" s="299" t="s">
        <v>880</v>
      </c>
      <c r="B20" s="81"/>
      <c r="C20" s="81"/>
      <c r="D20" s="81"/>
      <c r="E20" s="81"/>
      <c r="F20" s="255">
        <f t="shared" si="0"/>
        <v>0</v>
      </c>
    </row>
    <row r="21" spans="1:6" ht="26.25">
      <c r="A21" s="300" t="s">
        <v>881</v>
      </c>
      <c r="B21" s="79"/>
      <c r="C21" s="79"/>
      <c r="D21" s="79"/>
      <c r="E21" s="79"/>
      <c r="F21" s="255">
        <f t="shared" si="0"/>
        <v>0</v>
      </c>
    </row>
    <row r="22" spans="1:6" ht="39">
      <c r="A22" s="300" t="s">
        <v>882</v>
      </c>
      <c r="B22" s="79"/>
      <c r="C22" s="79"/>
      <c r="D22" s="79"/>
      <c r="E22" s="79"/>
      <c r="F22" s="255">
        <f t="shared" si="0"/>
        <v>0</v>
      </c>
    </row>
    <row r="23" spans="1:6" ht="26.25">
      <c r="A23" s="299" t="s">
        <v>883</v>
      </c>
      <c r="B23" s="81"/>
      <c r="C23" s="81"/>
      <c r="D23" s="81"/>
      <c r="E23" s="81"/>
      <c r="F23" s="255">
        <f t="shared" si="0"/>
        <v>0</v>
      </c>
    </row>
    <row r="24" spans="1:6" ht="39">
      <c r="A24" s="299" t="s">
        <v>884</v>
      </c>
      <c r="B24" s="81"/>
      <c r="C24" s="81"/>
      <c r="D24" s="81"/>
      <c r="E24" s="81"/>
      <c r="F24" s="255">
        <f t="shared" si="0"/>
        <v>0</v>
      </c>
    </row>
    <row r="25" spans="1:6" ht="14.25">
      <c r="A25" s="300" t="s">
        <v>885</v>
      </c>
      <c r="B25" s="79"/>
      <c r="C25" s="79"/>
      <c r="D25" s="79"/>
      <c r="E25" s="79">
        <v>216028</v>
      </c>
      <c r="F25" s="255">
        <f t="shared" si="0"/>
        <v>216028</v>
      </c>
    </row>
    <row r="26" spans="1:6" ht="26.25">
      <c r="A26" s="300" t="s">
        <v>886</v>
      </c>
      <c r="B26" s="79"/>
      <c r="C26" s="79"/>
      <c r="D26" s="79"/>
      <c r="E26" s="79"/>
      <c r="F26" s="255">
        <f t="shared" si="0"/>
        <v>0</v>
      </c>
    </row>
    <row r="27" spans="1:6" ht="14.25">
      <c r="A27" s="300" t="s">
        <v>887</v>
      </c>
      <c r="B27" s="79"/>
      <c r="C27" s="79"/>
      <c r="D27" s="79"/>
      <c r="E27" s="79"/>
      <c r="F27" s="255">
        <f t="shared" si="0"/>
        <v>0</v>
      </c>
    </row>
    <row r="28" spans="1:6" ht="26.25">
      <c r="A28" s="300" t="s">
        <v>888</v>
      </c>
      <c r="B28" s="79"/>
      <c r="C28" s="79"/>
      <c r="D28" s="79"/>
      <c r="E28" s="79"/>
      <c r="F28" s="255">
        <f t="shared" si="0"/>
        <v>0</v>
      </c>
    </row>
    <row r="29" spans="1:6" ht="26.25">
      <c r="A29" s="300" t="s">
        <v>889</v>
      </c>
      <c r="B29" s="79"/>
      <c r="C29" s="79"/>
      <c r="D29" s="79"/>
      <c r="E29" s="79"/>
      <c r="F29" s="255">
        <f t="shared" si="0"/>
        <v>0</v>
      </c>
    </row>
    <row r="30" spans="1:6" ht="14.25">
      <c r="A30" s="299" t="s">
        <v>890</v>
      </c>
      <c r="B30" s="81">
        <f>SUM(B25:B29)</f>
        <v>0</v>
      </c>
      <c r="C30" s="81">
        <f>SUM(C25:C29)</f>
        <v>0</v>
      </c>
      <c r="D30" s="81">
        <f>SUM(D25:D29)</f>
        <v>0</v>
      </c>
      <c r="E30" s="81">
        <f>SUM(E25:E29)</f>
        <v>216028</v>
      </c>
      <c r="F30" s="255">
        <f t="shared" si="0"/>
        <v>216028</v>
      </c>
    </row>
    <row r="31" spans="1:6" ht="14.25">
      <c r="A31" s="300" t="s">
        <v>891</v>
      </c>
      <c r="B31" s="79"/>
      <c r="C31" s="79"/>
      <c r="D31" s="79"/>
      <c r="E31" s="79"/>
      <c r="F31" s="255">
        <f t="shared" si="0"/>
        <v>0</v>
      </c>
    </row>
    <row r="32" spans="1:6" ht="39">
      <c r="A32" s="300" t="s">
        <v>892</v>
      </c>
      <c r="B32" s="79"/>
      <c r="C32" s="79"/>
      <c r="D32" s="79"/>
      <c r="E32" s="79"/>
      <c r="F32" s="255">
        <f t="shared" si="0"/>
        <v>0</v>
      </c>
    </row>
    <row r="33" spans="1:6" ht="26.25">
      <c r="A33" s="300" t="s">
        <v>893</v>
      </c>
      <c r="B33" s="79"/>
      <c r="C33" s="79"/>
      <c r="D33" s="79"/>
      <c r="E33" s="79"/>
      <c r="F33" s="255">
        <f t="shared" si="0"/>
        <v>0</v>
      </c>
    </row>
    <row r="34" spans="1:6" ht="14.25">
      <c r="A34" s="300" t="s">
        <v>894</v>
      </c>
      <c r="B34" s="79"/>
      <c r="C34" s="79"/>
      <c r="D34" s="79"/>
      <c r="E34" s="79"/>
      <c r="F34" s="255">
        <f t="shared" si="0"/>
        <v>0</v>
      </c>
    </row>
    <row r="35" spans="1:6" ht="14.25">
      <c r="A35" s="300" t="s">
        <v>895</v>
      </c>
      <c r="B35" s="79"/>
      <c r="C35" s="79"/>
      <c r="D35" s="79"/>
      <c r="E35" s="79"/>
      <c r="F35" s="255">
        <f t="shared" si="0"/>
        <v>0</v>
      </c>
    </row>
    <row r="36" spans="1:6" ht="26.25">
      <c r="A36" s="300" t="s">
        <v>896</v>
      </c>
      <c r="B36" s="79"/>
      <c r="C36" s="79"/>
      <c r="D36" s="79"/>
      <c r="E36" s="79"/>
      <c r="F36" s="255">
        <f t="shared" si="0"/>
        <v>0</v>
      </c>
    </row>
    <row r="37" spans="1:6" ht="26.25">
      <c r="A37" s="300" t="s">
        <v>897</v>
      </c>
      <c r="B37" s="79"/>
      <c r="C37" s="79"/>
      <c r="D37" s="79"/>
      <c r="E37" s="79"/>
      <c r="F37" s="255">
        <f t="shared" si="0"/>
        <v>0</v>
      </c>
    </row>
    <row r="38" spans="1:6" ht="14.25">
      <c r="A38" s="299" t="s">
        <v>898</v>
      </c>
      <c r="B38" s="81">
        <f>SUM(B31:B37)</f>
        <v>0</v>
      </c>
      <c r="C38" s="81">
        <f>SUM(C31:C37)</f>
        <v>0</v>
      </c>
      <c r="D38" s="81">
        <f>SUM(D31:D37)</f>
        <v>0</v>
      </c>
      <c r="E38" s="81">
        <f>SUM(E31:E37)</f>
        <v>0</v>
      </c>
      <c r="F38" s="255">
        <f t="shared" si="0"/>
        <v>0</v>
      </c>
    </row>
    <row r="39" spans="1:6" ht="26.25">
      <c r="A39" s="299" t="s">
        <v>899</v>
      </c>
      <c r="B39" s="81">
        <f>SUM(B38,B30)</f>
        <v>0</v>
      </c>
      <c r="C39" s="81">
        <f>SUM(C38,C30)</f>
        <v>0</v>
      </c>
      <c r="D39" s="81">
        <f>SUM(D38,D30)</f>
        <v>0</v>
      </c>
      <c r="E39" s="334">
        <f>SUM(E38,E30)</f>
        <v>216028</v>
      </c>
      <c r="F39" s="335">
        <f t="shared" si="0"/>
        <v>216028</v>
      </c>
    </row>
    <row r="40" spans="1:6" ht="26.25">
      <c r="A40" s="300" t="s">
        <v>900</v>
      </c>
      <c r="B40" s="81"/>
      <c r="C40" s="81"/>
      <c r="D40" s="81"/>
      <c r="E40" s="81"/>
      <c r="F40" s="255">
        <f t="shared" si="0"/>
        <v>0</v>
      </c>
    </row>
    <row r="41" spans="1:6" ht="26.25">
      <c r="A41" s="300" t="s">
        <v>901</v>
      </c>
      <c r="B41" s="81"/>
      <c r="C41" s="81"/>
      <c r="D41" s="81"/>
      <c r="E41" s="81"/>
      <c r="F41" s="255">
        <f t="shared" si="0"/>
        <v>0</v>
      </c>
    </row>
    <row r="42" spans="1:6" ht="14.25">
      <c r="A42" s="299" t="s">
        <v>902</v>
      </c>
      <c r="B42" s="79">
        <f>SUM(B40:B41)</f>
        <v>0</v>
      </c>
      <c r="C42" s="79">
        <f>SUM(C40:C41)</f>
        <v>0</v>
      </c>
      <c r="D42" s="79">
        <f>SUM(D40:D41)</f>
        <v>0</v>
      </c>
      <c r="E42" s="79">
        <f>SUM(E40:E41)</f>
        <v>0</v>
      </c>
      <c r="F42" s="255">
        <f t="shared" si="0"/>
        <v>0</v>
      </c>
    </row>
    <row r="43" spans="1:6" ht="14.25">
      <c r="A43" s="300" t="s">
        <v>903</v>
      </c>
      <c r="B43" s="79"/>
      <c r="C43" s="79"/>
      <c r="D43" s="79"/>
      <c r="E43" s="79">
        <v>100540</v>
      </c>
      <c r="F43" s="255">
        <f t="shared" si="0"/>
        <v>100540</v>
      </c>
    </row>
    <row r="44" spans="1:6" ht="14.25">
      <c r="A44" s="300" t="s">
        <v>904</v>
      </c>
      <c r="B44" s="79"/>
      <c r="C44" s="79"/>
      <c r="D44" s="79"/>
      <c r="E44" s="79"/>
      <c r="F44" s="255">
        <f t="shared" si="0"/>
        <v>0</v>
      </c>
    </row>
    <row r="45" spans="1:6" ht="26.25">
      <c r="A45" s="300" t="s">
        <v>905</v>
      </c>
      <c r="B45" s="79"/>
      <c r="C45" s="79"/>
      <c r="D45" s="79"/>
      <c r="E45" s="79"/>
      <c r="F45" s="255">
        <f t="shared" si="0"/>
        <v>0</v>
      </c>
    </row>
    <row r="46" spans="1:6" ht="26.25">
      <c r="A46" s="299" t="s">
        <v>906</v>
      </c>
      <c r="B46" s="79">
        <f>SUM(B43:B45)</f>
        <v>0</v>
      </c>
      <c r="C46" s="79">
        <f>SUM(C43:C45)</f>
        <v>0</v>
      </c>
      <c r="D46" s="79">
        <f>SUM(D43:D45)</f>
        <v>0</v>
      </c>
      <c r="E46" s="334">
        <f>SUM(E43:E45)</f>
        <v>100540</v>
      </c>
      <c r="F46" s="335">
        <f t="shared" si="0"/>
        <v>100540</v>
      </c>
    </row>
    <row r="47" spans="1:6" ht="26.25">
      <c r="A47" s="300" t="s">
        <v>907</v>
      </c>
      <c r="B47" s="79"/>
      <c r="C47" s="79"/>
      <c r="D47" s="79"/>
      <c r="E47" s="79">
        <v>1054162</v>
      </c>
      <c r="F47" s="255">
        <f t="shared" si="0"/>
        <v>1054162</v>
      </c>
    </row>
    <row r="48" spans="1:6" ht="26.25">
      <c r="A48" s="300" t="s">
        <v>908</v>
      </c>
      <c r="B48" s="79"/>
      <c r="C48" s="79"/>
      <c r="D48" s="79"/>
      <c r="E48" s="79"/>
      <c r="F48" s="255">
        <f t="shared" si="0"/>
        <v>0</v>
      </c>
    </row>
    <row r="49" spans="1:6" ht="14.25">
      <c r="A49" s="299" t="s">
        <v>909</v>
      </c>
      <c r="B49" s="79">
        <f>SUM(B47:B48)</f>
        <v>0</v>
      </c>
      <c r="C49" s="79">
        <f>SUM(C47:C48)</f>
        <v>0</v>
      </c>
      <c r="D49" s="79">
        <f>SUM(D47:D48)</f>
        <v>0</v>
      </c>
      <c r="E49" s="81">
        <f>SUM(E47:E48)</f>
        <v>1054162</v>
      </c>
      <c r="F49" s="331">
        <f t="shared" si="0"/>
        <v>1054162</v>
      </c>
    </row>
    <row r="50" spans="1:6" ht="26.25">
      <c r="A50" s="300" t="s">
        <v>910</v>
      </c>
      <c r="B50" s="79"/>
      <c r="C50" s="79"/>
      <c r="D50" s="79"/>
      <c r="E50" s="79"/>
      <c r="F50" s="255">
        <f t="shared" si="0"/>
        <v>0</v>
      </c>
    </row>
    <row r="51" spans="1:6" ht="26.25">
      <c r="A51" s="300" t="s">
        <v>911</v>
      </c>
      <c r="B51" s="79"/>
      <c r="C51" s="79"/>
      <c r="D51" s="79"/>
      <c r="E51" s="79"/>
      <c r="F51" s="255">
        <f t="shared" si="0"/>
        <v>0</v>
      </c>
    </row>
    <row r="52" spans="1:6" ht="14.25">
      <c r="A52" s="299" t="s">
        <v>912</v>
      </c>
      <c r="B52" s="79">
        <f>SUM(B50:B51)</f>
        <v>0</v>
      </c>
      <c r="C52" s="79">
        <f>SUM(C50:C51)</f>
        <v>0</v>
      </c>
      <c r="D52" s="79">
        <f>SUM(D50:D51)</f>
        <v>0</v>
      </c>
      <c r="E52" s="79">
        <f>SUM(E50:E51)</f>
        <v>0</v>
      </c>
      <c r="F52" s="255">
        <f t="shared" si="0"/>
        <v>0</v>
      </c>
    </row>
    <row r="53" spans="1:6" ht="14.25">
      <c r="A53" s="299" t="s">
        <v>913</v>
      </c>
      <c r="B53" s="81">
        <f>SUM(B52,B49,B46,B42)</f>
        <v>0</v>
      </c>
      <c r="C53" s="81">
        <f>SUM(C52,C49,C46,C42)</f>
        <v>0</v>
      </c>
      <c r="D53" s="81">
        <f>SUM(D52,D49,D46,D42)</f>
        <v>0</v>
      </c>
      <c r="E53" s="81">
        <f>SUM(E52,E49,E46,E42)</f>
        <v>1154702</v>
      </c>
      <c r="F53" s="333">
        <f t="shared" si="0"/>
        <v>1154702</v>
      </c>
    </row>
    <row r="54" spans="1:6" ht="14.25">
      <c r="A54" s="301" t="s">
        <v>914</v>
      </c>
      <c r="B54" s="278"/>
      <c r="C54" s="278"/>
      <c r="D54" s="278"/>
      <c r="E54" s="278"/>
      <c r="F54" s="255">
        <f t="shared" si="0"/>
        <v>0</v>
      </c>
    </row>
    <row r="55" spans="1:6" ht="14.25">
      <c r="A55" s="302" t="s">
        <v>915</v>
      </c>
      <c r="B55" s="278"/>
      <c r="C55" s="278"/>
      <c r="D55" s="278"/>
      <c r="E55" s="278"/>
      <c r="F55" s="255">
        <f t="shared" si="0"/>
        <v>0</v>
      </c>
    </row>
    <row r="56" spans="1:6" ht="14.25">
      <c r="A56" s="302" t="s">
        <v>916</v>
      </c>
      <c r="B56" s="278"/>
      <c r="C56" s="278"/>
      <c r="D56" s="278"/>
      <c r="E56" s="278"/>
      <c r="F56" s="255">
        <f t="shared" si="0"/>
        <v>0</v>
      </c>
    </row>
    <row r="57" spans="1:6" ht="14.25">
      <c r="A57" s="302" t="s">
        <v>917</v>
      </c>
      <c r="B57" s="278"/>
      <c r="C57" s="278"/>
      <c r="D57" s="278"/>
      <c r="E57" s="278"/>
      <c r="F57" s="255">
        <f t="shared" si="0"/>
        <v>0</v>
      </c>
    </row>
    <row r="58" spans="1:6" ht="14.25">
      <c r="A58" s="302" t="s">
        <v>918</v>
      </c>
      <c r="B58" s="278"/>
      <c r="C58" s="278"/>
      <c r="D58" s="278"/>
      <c r="E58" s="278"/>
      <c r="F58" s="255">
        <f t="shared" si="0"/>
        <v>0</v>
      </c>
    </row>
    <row r="59" spans="1:6" ht="14.25">
      <c r="A59" s="301" t="s">
        <v>919</v>
      </c>
      <c r="B59" s="278">
        <f>SUM(B55:B58)</f>
        <v>0</v>
      </c>
      <c r="C59" s="278">
        <f>SUM(C55:C58)</f>
        <v>0</v>
      </c>
      <c r="D59" s="278">
        <f>SUM(D55:D58)</f>
        <v>0</v>
      </c>
      <c r="E59" s="278">
        <f>SUM(E55:E58)</f>
        <v>0</v>
      </c>
      <c r="F59" s="255">
        <f t="shared" si="0"/>
        <v>0</v>
      </c>
    </row>
    <row r="60" spans="1:6" ht="14.25">
      <c r="A60" s="301" t="s">
        <v>920</v>
      </c>
      <c r="B60" s="278"/>
      <c r="C60" s="278"/>
      <c r="D60" s="278"/>
      <c r="E60" s="278"/>
      <c r="F60" s="255">
        <f t="shared" si="0"/>
        <v>0</v>
      </c>
    </row>
    <row r="61" spans="1:6" ht="15" thickBot="1">
      <c r="A61" s="303" t="s">
        <v>921</v>
      </c>
      <c r="B61" s="304"/>
      <c r="C61" s="304"/>
      <c r="D61" s="304"/>
      <c r="E61" s="304"/>
      <c r="F61" s="255">
        <f t="shared" si="0"/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AB175"/>
  <sheetViews>
    <sheetView workbookViewId="0" topLeftCell="A1">
      <selection activeCell="G19" sqref="G19"/>
    </sheetView>
  </sheetViews>
  <sheetFormatPr defaultColWidth="9.140625" defaultRowHeight="15"/>
  <cols>
    <col min="1" max="1" width="83.421875" style="0" customWidth="1"/>
    <col min="3" max="3" width="13.00390625" style="0" customWidth="1"/>
    <col min="4" max="4" width="12.7109375" style="0" customWidth="1"/>
    <col min="5" max="5" width="12.28125" style="0" customWidth="1"/>
    <col min="6" max="7" width="10.28125" style="0" customWidth="1"/>
    <col min="8" max="8" width="9.57421875" style="0" customWidth="1"/>
    <col min="9" max="9" width="12.57421875" style="0" customWidth="1"/>
    <col min="10" max="10" width="13.57421875" style="0" customWidth="1"/>
    <col min="11" max="11" width="13.140625" style="0" customWidth="1"/>
  </cols>
  <sheetData>
    <row r="1" spans="1:11" ht="21" customHeight="1">
      <c r="A1" s="358"/>
      <c r="B1" s="347"/>
      <c r="C1" s="347"/>
      <c r="D1" s="347"/>
      <c r="E1" s="347"/>
      <c r="F1" s="347"/>
      <c r="G1" s="347"/>
      <c r="H1" s="347"/>
      <c r="I1" s="348"/>
      <c r="J1" s="349"/>
      <c r="K1" s="349"/>
    </row>
    <row r="2" spans="1:11" ht="18.75" customHeight="1">
      <c r="A2" s="58"/>
      <c r="B2" s="200"/>
      <c r="C2" s="200"/>
      <c r="D2" s="200"/>
      <c r="E2" s="200"/>
      <c r="F2" s="200"/>
      <c r="G2" s="200"/>
      <c r="H2" s="200"/>
      <c r="I2" s="201"/>
      <c r="J2" s="202"/>
      <c r="K2" s="202"/>
    </row>
    <row r="3" spans="1:11" ht="18.75" customHeight="1">
      <c r="A3" s="58"/>
      <c r="B3" s="200"/>
      <c r="C3" s="200"/>
      <c r="D3" s="200"/>
      <c r="E3" s="200"/>
      <c r="F3" s="200"/>
      <c r="G3" s="200"/>
      <c r="H3" s="200"/>
      <c r="I3" s="201"/>
      <c r="J3" s="202"/>
      <c r="K3" s="202"/>
    </row>
    <row r="4" spans="1:10" ht="18">
      <c r="A4" s="344" t="s">
        <v>928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1" ht="15">
      <c r="A5" s="346" t="s">
        <v>724</v>
      </c>
      <c r="B5" s="347"/>
      <c r="C5" s="347"/>
      <c r="D5" s="347"/>
      <c r="E5" s="347"/>
      <c r="F5" s="347"/>
      <c r="G5" s="347"/>
      <c r="H5" s="347"/>
      <c r="I5" s="348"/>
      <c r="J5" s="349"/>
      <c r="K5" s="349"/>
    </row>
    <row r="6" spans="1:10" ht="18">
      <c r="A6" s="199"/>
      <c r="B6" s="199"/>
      <c r="C6" s="199"/>
      <c r="D6" s="199"/>
      <c r="E6" s="199"/>
      <c r="F6" s="199"/>
      <c r="G6" s="199"/>
      <c r="H6" s="199"/>
      <c r="I6" s="199"/>
      <c r="J6" s="199"/>
    </row>
    <row r="7" spans="1:11" ht="14.25">
      <c r="A7" s="74" t="s">
        <v>663</v>
      </c>
      <c r="J7" s="345" t="s">
        <v>710</v>
      </c>
      <c r="K7" s="345"/>
    </row>
    <row r="8" spans="1:11" ht="25.5" customHeight="1">
      <c r="A8" s="350" t="s">
        <v>69</v>
      </c>
      <c r="B8" s="352" t="s">
        <v>70</v>
      </c>
      <c r="C8" s="354" t="s">
        <v>577</v>
      </c>
      <c r="D8" s="355"/>
      <c r="E8" s="356"/>
      <c r="F8" s="354" t="s">
        <v>578</v>
      </c>
      <c r="G8" s="355"/>
      <c r="H8" s="356"/>
      <c r="I8" s="359" t="s">
        <v>676</v>
      </c>
      <c r="J8" s="360"/>
      <c r="K8" s="360"/>
    </row>
    <row r="9" spans="1:11" ht="27">
      <c r="A9" s="351"/>
      <c r="B9" s="353"/>
      <c r="C9" s="3" t="s">
        <v>678</v>
      </c>
      <c r="D9" s="3" t="s">
        <v>17</v>
      </c>
      <c r="E9" s="73" t="s">
        <v>18</v>
      </c>
      <c r="F9" s="3" t="s">
        <v>678</v>
      </c>
      <c r="G9" s="3" t="s">
        <v>17</v>
      </c>
      <c r="H9" s="73" t="s">
        <v>18</v>
      </c>
      <c r="I9" s="3" t="s">
        <v>678</v>
      </c>
      <c r="J9" s="3" t="s">
        <v>17</v>
      </c>
      <c r="K9" s="73" t="s">
        <v>18</v>
      </c>
    </row>
    <row r="10" spans="1:11" ht="14.25">
      <c r="A10" s="27" t="s">
        <v>71</v>
      </c>
      <c r="B10" s="28" t="s">
        <v>72</v>
      </c>
      <c r="C10" s="327">
        <v>13031000</v>
      </c>
      <c r="D10" s="327">
        <v>12618820</v>
      </c>
      <c r="E10" s="327">
        <v>12531586</v>
      </c>
      <c r="F10" s="234"/>
      <c r="G10" s="234"/>
      <c r="H10" s="234"/>
      <c r="I10" s="234">
        <f>C10+F10</f>
        <v>13031000</v>
      </c>
      <c r="J10" s="234">
        <f>D10+G10</f>
        <v>12618820</v>
      </c>
      <c r="K10" s="234">
        <f>E10+H10</f>
        <v>12531586</v>
      </c>
    </row>
    <row r="11" spans="1:11" ht="14.25">
      <c r="A11" s="27" t="s">
        <v>73</v>
      </c>
      <c r="B11" s="29" t="s">
        <v>74</v>
      </c>
      <c r="C11" s="327">
        <v>0</v>
      </c>
      <c r="D11" s="327">
        <v>0</v>
      </c>
      <c r="E11" s="327">
        <v>0</v>
      </c>
      <c r="F11" s="234"/>
      <c r="G11" s="234"/>
      <c r="H11" s="234"/>
      <c r="I11" s="234">
        <f aca="true" t="shared" si="0" ref="I11:I74">C11+F11</f>
        <v>0</v>
      </c>
      <c r="J11" s="234">
        <f aca="true" t="shared" si="1" ref="J11:J74">D11+G11</f>
        <v>0</v>
      </c>
      <c r="K11" s="234">
        <f aca="true" t="shared" si="2" ref="K11:K74">E11+H11</f>
        <v>0</v>
      </c>
    </row>
    <row r="12" spans="1:11" ht="14.25">
      <c r="A12" s="27" t="s">
        <v>75</v>
      </c>
      <c r="B12" s="29" t="s">
        <v>76</v>
      </c>
      <c r="C12" s="327">
        <v>0</v>
      </c>
      <c r="D12" s="327">
        <v>0</v>
      </c>
      <c r="E12" s="327">
        <v>0</v>
      </c>
      <c r="F12" s="234"/>
      <c r="G12" s="234"/>
      <c r="H12" s="234"/>
      <c r="I12" s="234">
        <f t="shared" si="0"/>
        <v>0</v>
      </c>
      <c r="J12" s="234">
        <f t="shared" si="1"/>
        <v>0</v>
      </c>
      <c r="K12" s="234">
        <f t="shared" si="2"/>
        <v>0</v>
      </c>
    </row>
    <row r="13" spans="1:11" ht="14.25">
      <c r="A13" s="30" t="s">
        <v>77</v>
      </c>
      <c r="B13" s="29" t="s">
        <v>78</v>
      </c>
      <c r="C13" s="327">
        <v>0</v>
      </c>
      <c r="D13" s="327">
        <v>0</v>
      </c>
      <c r="E13" s="327">
        <v>0</v>
      </c>
      <c r="F13" s="234"/>
      <c r="G13" s="234"/>
      <c r="H13" s="234"/>
      <c r="I13" s="234">
        <f t="shared" si="0"/>
        <v>0</v>
      </c>
      <c r="J13" s="234">
        <f t="shared" si="1"/>
        <v>0</v>
      </c>
      <c r="K13" s="234">
        <f t="shared" si="2"/>
        <v>0</v>
      </c>
    </row>
    <row r="14" spans="1:15" ht="14.25">
      <c r="A14" s="30" t="s">
        <v>79</v>
      </c>
      <c r="B14" s="29" t="s">
        <v>80</v>
      </c>
      <c r="C14" s="327">
        <v>0</v>
      </c>
      <c r="D14" s="327">
        <v>0</v>
      </c>
      <c r="E14" s="327">
        <v>0</v>
      </c>
      <c r="F14" s="234"/>
      <c r="G14" s="234"/>
      <c r="H14" s="234"/>
      <c r="I14" s="234">
        <f t="shared" si="0"/>
        <v>0</v>
      </c>
      <c r="J14" s="234">
        <f t="shared" si="1"/>
        <v>0</v>
      </c>
      <c r="K14" s="234">
        <f t="shared" si="2"/>
        <v>0</v>
      </c>
      <c r="O14" s="128"/>
    </row>
    <row r="15" spans="1:11" ht="14.25">
      <c r="A15" s="30" t="s">
        <v>81</v>
      </c>
      <c r="B15" s="29" t="s">
        <v>82</v>
      </c>
      <c r="C15" s="327">
        <v>0</v>
      </c>
      <c r="D15" s="327">
        <v>0</v>
      </c>
      <c r="E15" s="327">
        <v>0</v>
      </c>
      <c r="F15" s="234"/>
      <c r="G15" s="234"/>
      <c r="H15" s="234"/>
      <c r="I15" s="234">
        <f t="shared" si="0"/>
        <v>0</v>
      </c>
      <c r="J15" s="234">
        <f t="shared" si="1"/>
        <v>0</v>
      </c>
      <c r="K15" s="234">
        <f t="shared" si="2"/>
        <v>0</v>
      </c>
    </row>
    <row r="16" spans="1:11" ht="14.25">
      <c r="A16" s="30" t="s">
        <v>83</v>
      </c>
      <c r="B16" s="29" t="s">
        <v>84</v>
      </c>
      <c r="C16" s="327">
        <v>975200</v>
      </c>
      <c r="D16" s="327">
        <v>1055200</v>
      </c>
      <c r="E16" s="327">
        <v>1048273</v>
      </c>
      <c r="F16" s="234"/>
      <c r="G16" s="234"/>
      <c r="H16" s="234"/>
      <c r="I16" s="234">
        <f t="shared" si="0"/>
        <v>975200</v>
      </c>
      <c r="J16" s="234">
        <f t="shared" si="1"/>
        <v>1055200</v>
      </c>
      <c r="K16" s="234">
        <f t="shared" si="2"/>
        <v>1048273</v>
      </c>
    </row>
    <row r="17" spans="1:11" ht="14.25">
      <c r="A17" s="30" t="s">
        <v>85</v>
      </c>
      <c r="B17" s="29" t="s">
        <v>86</v>
      </c>
      <c r="C17" s="327">
        <v>0</v>
      </c>
      <c r="D17" s="327">
        <v>0</v>
      </c>
      <c r="E17" s="327">
        <v>0</v>
      </c>
      <c r="F17" s="234"/>
      <c r="G17" s="234"/>
      <c r="H17" s="234"/>
      <c r="I17" s="234">
        <f t="shared" si="0"/>
        <v>0</v>
      </c>
      <c r="J17" s="234">
        <f t="shared" si="1"/>
        <v>0</v>
      </c>
      <c r="K17" s="234">
        <f t="shared" si="2"/>
        <v>0</v>
      </c>
    </row>
    <row r="18" spans="1:11" ht="14.25">
      <c r="A18" s="5" t="s">
        <v>87</v>
      </c>
      <c r="B18" s="29" t="s">
        <v>88</v>
      </c>
      <c r="C18" s="327">
        <v>394000</v>
      </c>
      <c r="D18" s="327">
        <v>444000</v>
      </c>
      <c r="E18" s="327">
        <v>426530</v>
      </c>
      <c r="F18" s="234"/>
      <c r="G18" s="234"/>
      <c r="H18" s="234"/>
      <c r="I18" s="234">
        <f t="shared" si="0"/>
        <v>394000</v>
      </c>
      <c r="J18" s="234">
        <f t="shared" si="1"/>
        <v>444000</v>
      </c>
      <c r="K18" s="234">
        <f t="shared" si="2"/>
        <v>426530</v>
      </c>
    </row>
    <row r="19" spans="1:11" ht="14.25">
      <c r="A19" s="5" t="s">
        <v>89</v>
      </c>
      <c r="B19" s="29" t="s">
        <v>90</v>
      </c>
      <c r="C19" s="327">
        <v>0</v>
      </c>
      <c r="D19" s="327">
        <v>0</v>
      </c>
      <c r="E19" s="327">
        <v>0</v>
      </c>
      <c r="F19" s="234"/>
      <c r="G19" s="234"/>
      <c r="H19" s="234"/>
      <c r="I19" s="234">
        <f t="shared" si="0"/>
        <v>0</v>
      </c>
      <c r="J19" s="234">
        <f t="shared" si="1"/>
        <v>0</v>
      </c>
      <c r="K19" s="234">
        <f t="shared" si="2"/>
        <v>0</v>
      </c>
    </row>
    <row r="20" spans="1:11" ht="14.25">
      <c r="A20" s="5" t="s">
        <v>91</v>
      </c>
      <c r="B20" s="29" t="s">
        <v>92</v>
      </c>
      <c r="C20" s="327">
        <v>0</v>
      </c>
      <c r="D20" s="327">
        <v>0</v>
      </c>
      <c r="E20" s="327">
        <v>0</v>
      </c>
      <c r="F20" s="234"/>
      <c r="G20" s="234"/>
      <c r="H20" s="234"/>
      <c r="I20" s="234">
        <f t="shared" si="0"/>
        <v>0</v>
      </c>
      <c r="J20" s="234">
        <f t="shared" si="1"/>
        <v>0</v>
      </c>
      <c r="K20" s="234">
        <f t="shared" si="2"/>
        <v>0</v>
      </c>
    </row>
    <row r="21" spans="1:11" ht="14.25">
      <c r="A21" s="5" t="s">
        <v>93</v>
      </c>
      <c r="B21" s="29" t="s">
        <v>94</v>
      </c>
      <c r="C21" s="327">
        <v>0</v>
      </c>
      <c r="D21" s="327">
        <v>0</v>
      </c>
      <c r="E21" s="327">
        <v>0</v>
      </c>
      <c r="F21" s="234"/>
      <c r="G21" s="234"/>
      <c r="H21" s="234"/>
      <c r="I21" s="234">
        <f t="shared" si="0"/>
        <v>0</v>
      </c>
      <c r="J21" s="234">
        <f t="shared" si="1"/>
        <v>0</v>
      </c>
      <c r="K21" s="234">
        <f t="shared" si="2"/>
        <v>0</v>
      </c>
    </row>
    <row r="22" spans="1:11" ht="14.25">
      <c r="A22" s="5" t="s">
        <v>434</v>
      </c>
      <c r="B22" s="29" t="s">
        <v>95</v>
      </c>
      <c r="C22" s="327">
        <v>0</v>
      </c>
      <c r="D22" s="327">
        <v>129820</v>
      </c>
      <c r="E22" s="327">
        <v>129097</v>
      </c>
      <c r="F22" s="234"/>
      <c r="G22" s="234"/>
      <c r="H22" s="234"/>
      <c r="I22" s="234">
        <f t="shared" si="0"/>
        <v>0</v>
      </c>
      <c r="J22" s="234">
        <f t="shared" si="1"/>
        <v>129820</v>
      </c>
      <c r="K22" s="234">
        <f t="shared" si="2"/>
        <v>129097</v>
      </c>
    </row>
    <row r="23" spans="1:11" s="232" customFormat="1" ht="12.75">
      <c r="A23" s="230" t="s">
        <v>372</v>
      </c>
      <c r="B23" s="231" t="s">
        <v>96</v>
      </c>
      <c r="C23" s="233">
        <f>SUM(C10:C22)</f>
        <v>14400200</v>
      </c>
      <c r="D23" s="233">
        <f>SUM(D10:D22)</f>
        <v>14247840</v>
      </c>
      <c r="E23" s="233">
        <f>SUM(E10:E22)</f>
        <v>14135486</v>
      </c>
      <c r="F23" s="233"/>
      <c r="G23" s="233"/>
      <c r="H23" s="233"/>
      <c r="I23" s="233">
        <f t="shared" si="0"/>
        <v>14400200</v>
      </c>
      <c r="J23" s="233">
        <f t="shared" si="1"/>
        <v>14247840</v>
      </c>
      <c r="K23" s="233">
        <f t="shared" si="2"/>
        <v>14135486</v>
      </c>
    </row>
    <row r="24" spans="1:11" ht="14.25">
      <c r="A24" s="5" t="s">
        <v>97</v>
      </c>
      <c r="B24" s="29" t="s">
        <v>98</v>
      </c>
      <c r="C24" s="234"/>
      <c r="D24" s="234"/>
      <c r="E24" s="234"/>
      <c r="F24" s="234"/>
      <c r="G24" s="234"/>
      <c r="H24" s="234"/>
      <c r="I24" s="234">
        <f t="shared" si="0"/>
        <v>0</v>
      </c>
      <c r="J24" s="234">
        <f t="shared" si="1"/>
        <v>0</v>
      </c>
      <c r="K24" s="234">
        <f t="shared" si="2"/>
        <v>0</v>
      </c>
    </row>
    <row r="25" spans="1:11" ht="33.75" customHeight="1">
      <c r="A25" s="5" t="s">
        <v>99</v>
      </c>
      <c r="B25" s="29" t="s">
        <v>100</v>
      </c>
      <c r="C25" s="234"/>
      <c r="D25" s="234"/>
      <c r="E25" s="234"/>
      <c r="F25" s="234"/>
      <c r="G25" s="234"/>
      <c r="H25" s="234"/>
      <c r="I25" s="234">
        <f t="shared" si="0"/>
        <v>0</v>
      </c>
      <c r="J25" s="234">
        <f t="shared" si="1"/>
        <v>0</v>
      </c>
      <c r="K25" s="234">
        <f t="shared" si="2"/>
        <v>0</v>
      </c>
    </row>
    <row r="26" spans="1:11" ht="14.25">
      <c r="A26" s="6" t="s">
        <v>101</v>
      </c>
      <c r="B26" s="29" t="s">
        <v>102</v>
      </c>
      <c r="C26" s="234"/>
      <c r="D26" s="327">
        <v>77360</v>
      </c>
      <c r="E26" s="327">
        <v>77360</v>
      </c>
      <c r="F26" s="234"/>
      <c r="G26" s="234"/>
      <c r="H26" s="234"/>
      <c r="I26" s="234">
        <f t="shared" si="0"/>
        <v>0</v>
      </c>
      <c r="J26" s="234">
        <f t="shared" si="1"/>
        <v>77360</v>
      </c>
      <c r="K26" s="234">
        <f t="shared" si="2"/>
        <v>77360</v>
      </c>
    </row>
    <row r="27" spans="1:11" ht="14.25">
      <c r="A27" s="7" t="s">
        <v>373</v>
      </c>
      <c r="B27" s="32" t="s">
        <v>103</v>
      </c>
      <c r="C27" s="234">
        <f>SUM(C24:C26)</f>
        <v>0</v>
      </c>
      <c r="D27" s="234">
        <f>SUM(D24:D26)</f>
        <v>77360</v>
      </c>
      <c r="E27" s="234">
        <f>SUM(E24:E26)</f>
        <v>77360</v>
      </c>
      <c r="F27" s="234"/>
      <c r="G27" s="234"/>
      <c r="H27" s="234"/>
      <c r="I27" s="234">
        <f t="shared" si="0"/>
        <v>0</v>
      </c>
      <c r="J27" s="234">
        <f t="shared" si="1"/>
        <v>77360</v>
      </c>
      <c r="K27" s="234">
        <f t="shared" si="2"/>
        <v>77360</v>
      </c>
    </row>
    <row r="28" spans="1:11" s="216" customFormat="1" ht="13.5">
      <c r="A28" s="31" t="s">
        <v>464</v>
      </c>
      <c r="B28" s="32" t="s">
        <v>104</v>
      </c>
      <c r="C28" s="233">
        <f>C23+C27</f>
        <v>14400200</v>
      </c>
      <c r="D28" s="233">
        <f>D23+D27</f>
        <v>14325200</v>
      </c>
      <c r="E28" s="233">
        <f>E23+E27</f>
        <v>14212846</v>
      </c>
      <c r="F28" s="233"/>
      <c r="G28" s="233"/>
      <c r="H28" s="233"/>
      <c r="I28" s="233">
        <f t="shared" si="0"/>
        <v>14400200</v>
      </c>
      <c r="J28" s="233">
        <f t="shared" si="1"/>
        <v>14325200</v>
      </c>
      <c r="K28" s="233">
        <f t="shared" si="2"/>
        <v>14212846</v>
      </c>
    </row>
    <row r="29" spans="1:11" s="216" customFormat="1" ht="13.5">
      <c r="A29" s="7" t="s">
        <v>435</v>
      </c>
      <c r="B29" s="32" t="s">
        <v>105</v>
      </c>
      <c r="C29" s="329">
        <v>2887080</v>
      </c>
      <c r="D29" s="329">
        <v>2887080</v>
      </c>
      <c r="E29" s="329">
        <v>2880566</v>
      </c>
      <c r="F29" s="233"/>
      <c r="G29" s="233"/>
      <c r="H29" s="233"/>
      <c r="I29" s="233">
        <f t="shared" si="0"/>
        <v>2887080</v>
      </c>
      <c r="J29" s="233">
        <f t="shared" si="1"/>
        <v>2887080</v>
      </c>
      <c r="K29" s="233">
        <f t="shared" si="2"/>
        <v>2880566</v>
      </c>
    </row>
    <row r="30" spans="1:11" ht="14.25">
      <c r="A30" s="5" t="s">
        <v>106</v>
      </c>
      <c r="B30" s="29" t="s">
        <v>107</v>
      </c>
      <c r="C30" s="327">
        <v>58000</v>
      </c>
      <c r="D30" s="327">
        <v>58000</v>
      </c>
      <c r="E30" s="327">
        <v>39556</v>
      </c>
      <c r="F30" s="234"/>
      <c r="G30" s="234"/>
      <c r="H30" s="234"/>
      <c r="I30" s="234">
        <f t="shared" si="0"/>
        <v>58000</v>
      </c>
      <c r="J30" s="234">
        <f t="shared" si="1"/>
        <v>58000</v>
      </c>
      <c r="K30" s="234">
        <f t="shared" si="2"/>
        <v>39556</v>
      </c>
    </row>
    <row r="31" spans="1:11" ht="14.25">
      <c r="A31" s="5" t="s">
        <v>108</v>
      </c>
      <c r="B31" s="29" t="s">
        <v>109</v>
      </c>
      <c r="C31" s="327">
        <v>5932000</v>
      </c>
      <c r="D31" s="327">
        <v>2401131</v>
      </c>
      <c r="E31" s="327">
        <v>2177009</v>
      </c>
      <c r="F31" s="234"/>
      <c r="G31" s="234"/>
      <c r="H31" s="234"/>
      <c r="I31" s="234">
        <f t="shared" si="0"/>
        <v>5932000</v>
      </c>
      <c r="J31" s="234">
        <f t="shared" si="1"/>
        <v>2401131</v>
      </c>
      <c r="K31" s="234">
        <f t="shared" si="2"/>
        <v>2177009</v>
      </c>
    </row>
    <row r="32" spans="1:11" ht="14.25">
      <c r="A32" s="5" t="s">
        <v>110</v>
      </c>
      <c r="B32" s="29" t="s">
        <v>111</v>
      </c>
      <c r="C32" s="327">
        <v>0</v>
      </c>
      <c r="D32" s="327">
        <v>0</v>
      </c>
      <c r="E32" s="327">
        <v>0</v>
      </c>
      <c r="F32" s="234"/>
      <c r="G32" s="234"/>
      <c r="H32" s="234"/>
      <c r="I32" s="234">
        <f t="shared" si="0"/>
        <v>0</v>
      </c>
      <c r="J32" s="234">
        <f t="shared" si="1"/>
        <v>0</v>
      </c>
      <c r="K32" s="234">
        <f t="shared" si="2"/>
        <v>0</v>
      </c>
    </row>
    <row r="33" spans="1:11" ht="14.25">
      <c r="A33" s="7" t="s">
        <v>374</v>
      </c>
      <c r="B33" s="32" t="s">
        <v>112</v>
      </c>
      <c r="C33" s="233">
        <f>SUM(C30:C32)</f>
        <v>5990000</v>
      </c>
      <c r="D33" s="233">
        <f>SUM(D30:D32)</f>
        <v>2459131</v>
      </c>
      <c r="E33" s="233">
        <f>SUM(E30:E32)</f>
        <v>2216565</v>
      </c>
      <c r="F33" s="233"/>
      <c r="G33" s="233"/>
      <c r="H33" s="233"/>
      <c r="I33" s="233">
        <f t="shared" si="0"/>
        <v>5990000</v>
      </c>
      <c r="J33" s="233">
        <f t="shared" si="1"/>
        <v>2459131</v>
      </c>
      <c r="K33" s="233">
        <f t="shared" si="2"/>
        <v>2216565</v>
      </c>
    </row>
    <row r="34" spans="1:11" ht="14.25">
      <c r="A34" s="5" t="s">
        <v>113</v>
      </c>
      <c r="B34" s="29" t="s">
        <v>114</v>
      </c>
      <c r="C34" s="327">
        <v>0</v>
      </c>
      <c r="D34" s="327">
        <v>0</v>
      </c>
      <c r="E34" s="327">
        <v>0</v>
      </c>
      <c r="F34" s="234"/>
      <c r="G34" s="234"/>
      <c r="H34" s="234"/>
      <c r="I34" s="234">
        <f t="shared" si="0"/>
        <v>0</v>
      </c>
      <c r="J34" s="234">
        <f t="shared" si="1"/>
        <v>0</v>
      </c>
      <c r="K34" s="234">
        <f t="shared" si="2"/>
        <v>0</v>
      </c>
    </row>
    <row r="35" spans="1:11" ht="14.25">
      <c r="A35" s="5" t="s">
        <v>115</v>
      </c>
      <c r="B35" s="29" t="s">
        <v>116</v>
      </c>
      <c r="C35" s="327">
        <v>60000</v>
      </c>
      <c r="D35" s="327">
        <v>60000</v>
      </c>
      <c r="E35" s="327">
        <v>41749</v>
      </c>
      <c r="F35" s="234"/>
      <c r="G35" s="234"/>
      <c r="H35" s="234"/>
      <c r="I35" s="234">
        <f t="shared" si="0"/>
        <v>60000</v>
      </c>
      <c r="J35" s="234">
        <f t="shared" si="1"/>
        <v>60000</v>
      </c>
      <c r="K35" s="234">
        <f t="shared" si="2"/>
        <v>41749</v>
      </c>
    </row>
    <row r="36" spans="1:11" ht="15" customHeight="1">
      <c r="A36" s="7" t="s">
        <v>465</v>
      </c>
      <c r="B36" s="32" t="s">
        <v>117</v>
      </c>
      <c r="C36" s="233">
        <f>SUM(C34:C35)</f>
        <v>60000</v>
      </c>
      <c r="D36" s="233">
        <f>SUM(D34:D35)</f>
        <v>60000</v>
      </c>
      <c r="E36" s="233">
        <f>SUM(E34:E35)</f>
        <v>41749</v>
      </c>
      <c r="F36" s="233"/>
      <c r="G36" s="233"/>
      <c r="H36" s="233"/>
      <c r="I36" s="233">
        <f t="shared" si="0"/>
        <v>60000</v>
      </c>
      <c r="J36" s="233">
        <f t="shared" si="1"/>
        <v>60000</v>
      </c>
      <c r="K36" s="233">
        <f t="shared" si="2"/>
        <v>41749</v>
      </c>
    </row>
    <row r="37" spans="1:11" ht="14.25">
      <c r="A37" s="5" t="s">
        <v>118</v>
      </c>
      <c r="B37" s="29" t="s">
        <v>119</v>
      </c>
      <c r="C37" s="327">
        <v>620000</v>
      </c>
      <c r="D37" s="327">
        <v>620000</v>
      </c>
      <c r="E37" s="327">
        <v>368605</v>
      </c>
      <c r="F37" s="234"/>
      <c r="G37" s="234"/>
      <c r="H37" s="234"/>
      <c r="I37" s="234">
        <f t="shared" si="0"/>
        <v>620000</v>
      </c>
      <c r="J37" s="234">
        <f t="shared" si="1"/>
        <v>620000</v>
      </c>
      <c r="K37" s="234">
        <f t="shared" si="2"/>
        <v>368605</v>
      </c>
    </row>
    <row r="38" spans="1:11" ht="14.25">
      <c r="A38" s="5" t="s">
        <v>120</v>
      </c>
      <c r="B38" s="29" t="s">
        <v>121</v>
      </c>
      <c r="C38" s="327">
        <v>600000</v>
      </c>
      <c r="D38" s="327">
        <v>5633479</v>
      </c>
      <c r="E38" s="327">
        <v>5251902</v>
      </c>
      <c r="F38" s="234"/>
      <c r="G38" s="234"/>
      <c r="H38" s="234"/>
      <c r="I38" s="234">
        <f t="shared" si="0"/>
        <v>600000</v>
      </c>
      <c r="J38" s="234">
        <f t="shared" si="1"/>
        <v>5633479</v>
      </c>
      <c r="K38" s="234">
        <f t="shared" si="2"/>
        <v>5251902</v>
      </c>
    </row>
    <row r="39" spans="1:11" ht="14.25">
      <c r="A39" s="5" t="s">
        <v>436</v>
      </c>
      <c r="B39" s="29" t="s">
        <v>122</v>
      </c>
      <c r="C39" s="234"/>
      <c r="D39" s="234"/>
      <c r="E39" s="234"/>
      <c r="F39" s="234"/>
      <c r="G39" s="234"/>
      <c r="H39" s="234"/>
      <c r="I39" s="234">
        <f t="shared" si="0"/>
        <v>0</v>
      </c>
      <c r="J39" s="234">
        <f t="shared" si="1"/>
        <v>0</v>
      </c>
      <c r="K39" s="234">
        <f t="shared" si="2"/>
        <v>0</v>
      </c>
    </row>
    <row r="40" spans="1:11" ht="14.25">
      <c r="A40" s="5" t="s">
        <v>123</v>
      </c>
      <c r="B40" s="29" t="s">
        <v>124</v>
      </c>
      <c r="C40" s="327">
        <v>270000</v>
      </c>
      <c r="D40" s="327">
        <v>880000</v>
      </c>
      <c r="E40" s="327">
        <v>857062</v>
      </c>
      <c r="F40" s="234"/>
      <c r="G40" s="234"/>
      <c r="H40" s="234"/>
      <c r="I40" s="234">
        <f t="shared" si="0"/>
        <v>270000</v>
      </c>
      <c r="J40" s="234">
        <f t="shared" si="1"/>
        <v>880000</v>
      </c>
      <c r="K40" s="234">
        <f t="shared" si="2"/>
        <v>857062</v>
      </c>
    </row>
    <row r="41" spans="1:11" ht="14.25">
      <c r="A41" s="9" t="s">
        <v>437</v>
      </c>
      <c r="B41" s="29" t="s">
        <v>125</v>
      </c>
      <c r="C41" s="234"/>
      <c r="D41" s="234"/>
      <c r="E41" s="234"/>
      <c r="F41" s="234"/>
      <c r="G41" s="234"/>
      <c r="H41" s="234"/>
      <c r="I41" s="234">
        <f t="shared" si="0"/>
        <v>0</v>
      </c>
      <c r="J41" s="234">
        <f t="shared" si="1"/>
        <v>0</v>
      </c>
      <c r="K41" s="234">
        <f t="shared" si="2"/>
        <v>0</v>
      </c>
    </row>
    <row r="42" spans="1:11" ht="14.25">
      <c r="A42" s="6" t="s">
        <v>126</v>
      </c>
      <c r="B42" s="29" t="s">
        <v>127</v>
      </c>
      <c r="C42" s="234"/>
      <c r="D42" s="234"/>
      <c r="E42" s="234"/>
      <c r="F42" s="234"/>
      <c r="G42" s="234"/>
      <c r="H42" s="234"/>
      <c r="I42" s="234">
        <f t="shared" si="0"/>
        <v>0</v>
      </c>
      <c r="J42" s="234">
        <f t="shared" si="1"/>
        <v>0</v>
      </c>
      <c r="K42" s="234">
        <f t="shared" si="2"/>
        <v>0</v>
      </c>
    </row>
    <row r="43" spans="1:11" ht="14.25">
      <c r="A43" s="5" t="s">
        <v>438</v>
      </c>
      <c r="B43" s="29" t="s">
        <v>128</v>
      </c>
      <c r="C43" s="327">
        <v>249000</v>
      </c>
      <c r="D43" s="327">
        <v>349000</v>
      </c>
      <c r="E43" s="327">
        <v>324779</v>
      </c>
      <c r="F43" s="234"/>
      <c r="G43" s="234"/>
      <c r="H43" s="234"/>
      <c r="I43" s="234">
        <f t="shared" si="0"/>
        <v>249000</v>
      </c>
      <c r="J43" s="234">
        <f t="shared" si="1"/>
        <v>349000</v>
      </c>
      <c r="K43" s="234">
        <f t="shared" si="2"/>
        <v>324779</v>
      </c>
    </row>
    <row r="44" spans="1:11" ht="14.25">
      <c r="A44" s="7" t="s">
        <v>375</v>
      </c>
      <c r="B44" s="32" t="s">
        <v>129</v>
      </c>
      <c r="C44" s="233">
        <f>SUM(C37:C43)</f>
        <v>1739000</v>
      </c>
      <c r="D44" s="233">
        <f>SUM(D37:D43)</f>
        <v>7482479</v>
      </c>
      <c r="E44" s="233">
        <f aca="true" t="shared" si="3" ref="E44:K44">SUM(E37:E43)</f>
        <v>6802348</v>
      </c>
      <c r="F44" s="233">
        <f t="shared" si="3"/>
        <v>0</v>
      </c>
      <c r="G44" s="233">
        <f t="shared" si="3"/>
        <v>0</v>
      </c>
      <c r="H44" s="233">
        <f t="shared" si="3"/>
        <v>0</v>
      </c>
      <c r="I44" s="233">
        <f t="shared" si="3"/>
        <v>1739000</v>
      </c>
      <c r="J44" s="233">
        <f t="shared" si="3"/>
        <v>7482479</v>
      </c>
      <c r="K44" s="233">
        <f t="shared" si="3"/>
        <v>6802348</v>
      </c>
    </row>
    <row r="45" spans="1:11" ht="14.25">
      <c r="A45" s="5" t="s">
        <v>130</v>
      </c>
      <c r="B45" s="29" t="s">
        <v>131</v>
      </c>
      <c r="C45" s="234"/>
      <c r="D45" s="234"/>
      <c r="E45" s="234"/>
      <c r="F45" s="234"/>
      <c r="G45" s="234"/>
      <c r="H45" s="234"/>
      <c r="I45" s="234">
        <f t="shared" si="0"/>
        <v>0</v>
      </c>
      <c r="J45" s="234">
        <f t="shared" si="1"/>
        <v>0</v>
      </c>
      <c r="K45" s="234">
        <f t="shared" si="2"/>
        <v>0</v>
      </c>
    </row>
    <row r="46" spans="1:11" ht="14.25">
      <c r="A46" s="5" t="s">
        <v>132</v>
      </c>
      <c r="B46" s="29" t="s">
        <v>133</v>
      </c>
      <c r="C46" s="234"/>
      <c r="D46" s="234"/>
      <c r="E46" s="234"/>
      <c r="F46" s="234"/>
      <c r="G46" s="234"/>
      <c r="H46" s="234"/>
      <c r="I46" s="234">
        <f t="shared" si="0"/>
        <v>0</v>
      </c>
      <c r="J46" s="234">
        <f t="shared" si="1"/>
        <v>0</v>
      </c>
      <c r="K46" s="234">
        <f t="shared" si="2"/>
        <v>0</v>
      </c>
    </row>
    <row r="47" spans="1:11" ht="14.25">
      <c r="A47" s="7" t="s">
        <v>376</v>
      </c>
      <c r="B47" s="32" t="s">
        <v>134</v>
      </c>
      <c r="C47" s="234"/>
      <c r="D47" s="234"/>
      <c r="E47" s="234">
        <f>SUM(E45:E46)</f>
        <v>0</v>
      </c>
      <c r="F47" s="234"/>
      <c r="G47" s="234"/>
      <c r="H47" s="234"/>
      <c r="I47" s="234">
        <f t="shared" si="0"/>
        <v>0</v>
      </c>
      <c r="J47" s="234">
        <f t="shared" si="1"/>
        <v>0</v>
      </c>
      <c r="K47" s="234">
        <f t="shared" si="2"/>
        <v>0</v>
      </c>
    </row>
    <row r="48" spans="1:11" ht="14.25">
      <c r="A48" s="5" t="s">
        <v>135</v>
      </c>
      <c r="B48" s="29" t="s">
        <v>136</v>
      </c>
      <c r="C48" s="327">
        <v>2111000</v>
      </c>
      <c r="D48" s="327">
        <v>2311000</v>
      </c>
      <c r="E48" s="327">
        <v>2219809</v>
      </c>
      <c r="F48" s="234"/>
      <c r="G48" s="234"/>
      <c r="H48" s="234"/>
      <c r="I48" s="234">
        <f t="shared" si="0"/>
        <v>2111000</v>
      </c>
      <c r="J48" s="234">
        <f t="shared" si="1"/>
        <v>2311000</v>
      </c>
      <c r="K48" s="234">
        <f t="shared" si="2"/>
        <v>2219809</v>
      </c>
    </row>
    <row r="49" spans="1:11" ht="14.25">
      <c r="A49" s="5" t="s">
        <v>137</v>
      </c>
      <c r="B49" s="29" t="s">
        <v>138</v>
      </c>
      <c r="C49" s="327">
        <v>300000</v>
      </c>
      <c r="D49" s="327">
        <v>118000</v>
      </c>
      <c r="E49" s="327">
        <v>55000</v>
      </c>
      <c r="F49" s="234"/>
      <c r="G49" s="234"/>
      <c r="H49" s="234"/>
      <c r="I49" s="234">
        <f t="shared" si="0"/>
        <v>300000</v>
      </c>
      <c r="J49" s="234">
        <f t="shared" si="1"/>
        <v>118000</v>
      </c>
      <c r="K49" s="234">
        <f t="shared" si="2"/>
        <v>55000</v>
      </c>
    </row>
    <row r="50" spans="1:11" ht="14.25">
      <c r="A50" s="5" t="s">
        <v>439</v>
      </c>
      <c r="B50" s="29" t="s">
        <v>139</v>
      </c>
      <c r="C50" s="234"/>
      <c r="D50" s="234"/>
      <c r="E50" s="234"/>
      <c r="F50" s="234"/>
      <c r="G50" s="234"/>
      <c r="H50" s="234"/>
      <c r="I50" s="234">
        <f t="shared" si="0"/>
        <v>0</v>
      </c>
      <c r="J50" s="234">
        <f t="shared" si="1"/>
        <v>0</v>
      </c>
      <c r="K50" s="234">
        <f t="shared" si="2"/>
        <v>0</v>
      </c>
    </row>
    <row r="51" spans="1:11" ht="14.25">
      <c r="A51" s="5" t="s">
        <v>440</v>
      </c>
      <c r="B51" s="29" t="s">
        <v>140</v>
      </c>
      <c r="C51" s="234"/>
      <c r="D51" s="234"/>
      <c r="E51" s="234"/>
      <c r="F51" s="234"/>
      <c r="G51" s="234"/>
      <c r="H51" s="234"/>
      <c r="I51" s="234">
        <f t="shared" si="0"/>
        <v>0</v>
      </c>
      <c r="J51" s="234">
        <f t="shared" si="1"/>
        <v>0</v>
      </c>
      <c r="K51" s="234">
        <f t="shared" si="2"/>
        <v>0</v>
      </c>
    </row>
    <row r="52" spans="1:11" ht="14.25">
      <c r="A52" s="5" t="s">
        <v>141</v>
      </c>
      <c r="B52" s="29" t="s">
        <v>142</v>
      </c>
      <c r="C52" s="234">
        <v>1000</v>
      </c>
      <c r="D52" s="234">
        <v>1000</v>
      </c>
      <c r="E52" s="234"/>
      <c r="F52" s="234"/>
      <c r="G52" s="234"/>
      <c r="H52" s="234"/>
      <c r="I52" s="234">
        <f t="shared" si="0"/>
        <v>1000</v>
      </c>
      <c r="J52" s="234">
        <f t="shared" si="1"/>
        <v>1000</v>
      </c>
      <c r="K52" s="234">
        <f t="shared" si="2"/>
        <v>0</v>
      </c>
    </row>
    <row r="53" spans="1:11" ht="14.25">
      <c r="A53" s="7" t="s">
        <v>377</v>
      </c>
      <c r="B53" s="32" t="s">
        <v>143</v>
      </c>
      <c r="C53" s="234">
        <f>SUM(C48:C52)</f>
        <v>2412000</v>
      </c>
      <c r="D53" s="234">
        <f>SUM(D48:D52)</f>
        <v>2430000</v>
      </c>
      <c r="E53" s="234">
        <f>SUM(E48:E52)</f>
        <v>2274809</v>
      </c>
      <c r="F53" s="234"/>
      <c r="G53" s="234"/>
      <c r="H53" s="234"/>
      <c r="I53" s="234">
        <f t="shared" si="0"/>
        <v>2412000</v>
      </c>
      <c r="J53" s="234">
        <f t="shared" si="1"/>
        <v>2430000</v>
      </c>
      <c r="K53" s="234">
        <f t="shared" si="2"/>
        <v>2274809</v>
      </c>
    </row>
    <row r="54" spans="1:11" ht="14.25">
      <c r="A54" s="36" t="s">
        <v>378</v>
      </c>
      <c r="B54" s="43" t="s">
        <v>144</v>
      </c>
      <c r="C54" s="233">
        <f>C33+C36+C44+C47+C53</f>
        <v>10201000</v>
      </c>
      <c r="D54" s="233">
        <f>D33+D36+D44+D47+D53</f>
        <v>12431610</v>
      </c>
      <c r="E54" s="233">
        <f>E33+E36+E44+E47+E53</f>
        <v>11335471</v>
      </c>
      <c r="F54" s="233"/>
      <c r="G54" s="233"/>
      <c r="H54" s="233"/>
      <c r="I54" s="233">
        <f t="shared" si="0"/>
        <v>10201000</v>
      </c>
      <c r="J54" s="233">
        <f t="shared" si="1"/>
        <v>12431610</v>
      </c>
      <c r="K54" s="233">
        <f t="shared" si="2"/>
        <v>11335471</v>
      </c>
    </row>
    <row r="55" spans="1:11" ht="14.25">
      <c r="A55" s="12" t="s">
        <v>145</v>
      </c>
      <c r="B55" s="29" t="s">
        <v>146</v>
      </c>
      <c r="C55" s="234"/>
      <c r="D55" s="234"/>
      <c r="E55" s="234"/>
      <c r="F55" s="234"/>
      <c r="G55" s="234"/>
      <c r="H55" s="234"/>
      <c r="I55" s="234">
        <f t="shared" si="0"/>
        <v>0</v>
      </c>
      <c r="J55" s="234">
        <f t="shared" si="1"/>
        <v>0</v>
      </c>
      <c r="K55" s="234">
        <f t="shared" si="2"/>
        <v>0</v>
      </c>
    </row>
    <row r="56" spans="1:11" ht="14.25">
      <c r="A56" s="12" t="s">
        <v>379</v>
      </c>
      <c r="B56" s="29" t="s">
        <v>147</v>
      </c>
      <c r="C56" s="234"/>
      <c r="D56" s="234"/>
      <c r="E56" s="234"/>
      <c r="F56" s="234"/>
      <c r="G56" s="234"/>
      <c r="H56" s="234"/>
      <c r="I56" s="234">
        <f t="shared" si="0"/>
        <v>0</v>
      </c>
      <c r="J56" s="234">
        <f t="shared" si="1"/>
        <v>0</v>
      </c>
      <c r="K56" s="234">
        <f t="shared" si="2"/>
        <v>0</v>
      </c>
    </row>
    <row r="57" spans="1:11" ht="14.25">
      <c r="A57" s="16" t="s">
        <v>441</v>
      </c>
      <c r="B57" s="29" t="s">
        <v>148</v>
      </c>
      <c r="C57" s="234"/>
      <c r="D57" s="234"/>
      <c r="E57" s="234"/>
      <c r="F57" s="234"/>
      <c r="G57" s="234"/>
      <c r="H57" s="234"/>
      <c r="I57" s="234">
        <f t="shared" si="0"/>
        <v>0</v>
      </c>
      <c r="J57" s="234">
        <f t="shared" si="1"/>
        <v>0</v>
      </c>
      <c r="K57" s="234">
        <f t="shared" si="2"/>
        <v>0</v>
      </c>
    </row>
    <row r="58" spans="1:11" ht="14.25">
      <c r="A58" s="16" t="s">
        <v>442</v>
      </c>
      <c r="B58" s="29" t="s">
        <v>149</v>
      </c>
      <c r="C58" s="234"/>
      <c r="D58" s="234"/>
      <c r="E58" s="234"/>
      <c r="F58" s="234"/>
      <c r="G58" s="234"/>
      <c r="H58" s="234"/>
      <c r="I58" s="234">
        <f t="shared" si="0"/>
        <v>0</v>
      </c>
      <c r="J58" s="234">
        <f t="shared" si="1"/>
        <v>0</v>
      </c>
      <c r="K58" s="234">
        <f t="shared" si="2"/>
        <v>0</v>
      </c>
    </row>
    <row r="59" spans="1:11" ht="14.25">
      <c r="A59" s="16" t="s">
        <v>443</v>
      </c>
      <c r="B59" s="29" t="s">
        <v>150</v>
      </c>
      <c r="C59" s="234"/>
      <c r="D59" s="234"/>
      <c r="E59" s="234"/>
      <c r="F59" s="234"/>
      <c r="G59" s="234"/>
      <c r="H59" s="234"/>
      <c r="I59" s="234">
        <f t="shared" si="0"/>
        <v>0</v>
      </c>
      <c r="J59" s="234">
        <f t="shared" si="1"/>
        <v>0</v>
      </c>
      <c r="K59" s="234">
        <f t="shared" si="2"/>
        <v>0</v>
      </c>
    </row>
    <row r="60" spans="1:11" ht="14.25">
      <c r="A60" s="12" t="s">
        <v>444</v>
      </c>
      <c r="B60" s="29" t="s">
        <v>151</v>
      </c>
      <c r="C60" s="234"/>
      <c r="D60" s="234"/>
      <c r="E60" s="234"/>
      <c r="F60" s="234"/>
      <c r="G60" s="234"/>
      <c r="H60" s="234"/>
      <c r="I60" s="234">
        <f t="shared" si="0"/>
        <v>0</v>
      </c>
      <c r="J60" s="234">
        <f t="shared" si="1"/>
        <v>0</v>
      </c>
      <c r="K60" s="234">
        <f t="shared" si="2"/>
        <v>0</v>
      </c>
    </row>
    <row r="61" spans="1:11" ht="14.25">
      <c r="A61" s="12" t="s">
        <v>445</v>
      </c>
      <c r="B61" s="29" t="s">
        <v>152</v>
      </c>
      <c r="C61" s="234"/>
      <c r="D61" s="234"/>
      <c r="E61" s="234"/>
      <c r="F61" s="234"/>
      <c r="G61" s="234"/>
      <c r="H61" s="234"/>
      <c r="I61" s="234">
        <f t="shared" si="0"/>
        <v>0</v>
      </c>
      <c r="J61" s="234">
        <f t="shared" si="1"/>
        <v>0</v>
      </c>
      <c r="K61" s="234">
        <f t="shared" si="2"/>
        <v>0</v>
      </c>
    </row>
    <row r="62" spans="1:11" ht="14.25">
      <c r="A62" s="12" t="s">
        <v>446</v>
      </c>
      <c r="B62" s="29" t="s">
        <v>153</v>
      </c>
      <c r="C62" s="234"/>
      <c r="D62" s="234"/>
      <c r="E62" s="234"/>
      <c r="F62" s="234"/>
      <c r="G62" s="234"/>
      <c r="H62" s="234"/>
      <c r="I62" s="234">
        <f t="shared" si="0"/>
        <v>0</v>
      </c>
      <c r="J62" s="234">
        <f t="shared" si="1"/>
        <v>0</v>
      </c>
      <c r="K62" s="234">
        <f t="shared" si="2"/>
        <v>0</v>
      </c>
    </row>
    <row r="63" spans="1:11" ht="14.25">
      <c r="A63" s="40" t="s">
        <v>408</v>
      </c>
      <c r="B63" s="43" t="s">
        <v>154</v>
      </c>
      <c r="C63" s="234"/>
      <c r="D63" s="234"/>
      <c r="E63" s="234"/>
      <c r="F63" s="234"/>
      <c r="G63" s="234"/>
      <c r="H63" s="234"/>
      <c r="I63" s="234">
        <f t="shared" si="0"/>
        <v>0</v>
      </c>
      <c r="J63" s="234">
        <f t="shared" si="1"/>
        <v>0</v>
      </c>
      <c r="K63" s="234">
        <f t="shared" si="2"/>
        <v>0</v>
      </c>
    </row>
    <row r="64" spans="1:11" ht="14.25">
      <c r="A64" s="11" t="s">
        <v>447</v>
      </c>
      <c r="B64" s="29" t="s">
        <v>155</v>
      </c>
      <c r="C64" s="234"/>
      <c r="D64" s="234"/>
      <c r="E64" s="234"/>
      <c r="F64" s="234"/>
      <c r="G64" s="234"/>
      <c r="H64" s="234"/>
      <c r="I64" s="234">
        <f t="shared" si="0"/>
        <v>0</v>
      </c>
      <c r="J64" s="234">
        <f t="shared" si="1"/>
        <v>0</v>
      </c>
      <c r="K64" s="234">
        <f t="shared" si="2"/>
        <v>0</v>
      </c>
    </row>
    <row r="65" spans="1:11" ht="14.25">
      <c r="A65" s="11" t="s">
        <v>156</v>
      </c>
      <c r="B65" s="29" t="s">
        <v>157</v>
      </c>
      <c r="C65" s="234"/>
      <c r="D65" s="234"/>
      <c r="E65" s="234"/>
      <c r="F65" s="234"/>
      <c r="G65" s="234"/>
      <c r="H65" s="234"/>
      <c r="I65" s="234">
        <f t="shared" si="0"/>
        <v>0</v>
      </c>
      <c r="J65" s="234">
        <f t="shared" si="1"/>
        <v>0</v>
      </c>
      <c r="K65" s="234">
        <f t="shared" si="2"/>
        <v>0</v>
      </c>
    </row>
    <row r="66" spans="1:11" ht="26.25">
      <c r="A66" s="11" t="s">
        <v>158</v>
      </c>
      <c r="B66" s="29" t="s">
        <v>159</v>
      </c>
      <c r="C66" s="234"/>
      <c r="D66" s="234"/>
      <c r="E66" s="234"/>
      <c r="F66" s="234"/>
      <c r="G66" s="234"/>
      <c r="H66" s="234"/>
      <c r="I66" s="234">
        <f t="shared" si="0"/>
        <v>0</v>
      </c>
      <c r="J66" s="234">
        <f t="shared" si="1"/>
        <v>0</v>
      </c>
      <c r="K66" s="234">
        <f t="shared" si="2"/>
        <v>0</v>
      </c>
    </row>
    <row r="67" spans="1:11" ht="26.25">
      <c r="A67" s="11" t="s">
        <v>409</v>
      </c>
      <c r="B67" s="29" t="s">
        <v>160</v>
      </c>
      <c r="C67" s="234"/>
      <c r="D67" s="234"/>
      <c r="E67" s="234"/>
      <c r="F67" s="234"/>
      <c r="G67" s="234"/>
      <c r="H67" s="234"/>
      <c r="I67" s="234">
        <f t="shared" si="0"/>
        <v>0</v>
      </c>
      <c r="J67" s="234">
        <f t="shared" si="1"/>
        <v>0</v>
      </c>
      <c r="K67" s="234">
        <f t="shared" si="2"/>
        <v>0</v>
      </c>
    </row>
    <row r="68" spans="1:11" ht="26.25">
      <c r="A68" s="11" t="s">
        <v>448</v>
      </c>
      <c r="B68" s="29" t="s">
        <v>161</v>
      </c>
      <c r="C68" s="234"/>
      <c r="D68" s="234"/>
      <c r="E68" s="234"/>
      <c r="F68" s="234"/>
      <c r="G68" s="234"/>
      <c r="H68" s="234"/>
      <c r="I68" s="234">
        <f t="shared" si="0"/>
        <v>0</v>
      </c>
      <c r="J68" s="234">
        <f t="shared" si="1"/>
        <v>0</v>
      </c>
      <c r="K68" s="234">
        <f t="shared" si="2"/>
        <v>0</v>
      </c>
    </row>
    <row r="69" spans="1:11" ht="14.25">
      <c r="A69" s="11" t="s">
        <v>411</v>
      </c>
      <c r="B69" s="29" t="s">
        <v>162</v>
      </c>
      <c r="C69" s="234"/>
      <c r="D69" s="234"/>
      <c r="E69" s="234"/>
      <c r="F69" s="234"/>
      <c r="G69" s="234"/>
      <c r="H69" s="234"/>
      <c r="I69" s="234">
        <f t="shared" si="0"/>
        <v>0</v>
      </c>
      <c r="J69" s="234">
        <f t="shared" si="1"/>
        <v>0</v>
      </c>
      <c r="K69" s="234">
        <f t="shared" si="2"/>
        <v>0</v>
      </c>
    </row>
    <row r="70" spans="1:11" ht="26.25">
      <c r="A70" s="11" t="s">
        <v>449</v>
      </c>
      <c r="B70" s="29" t="s">
        <v>163</v>
      </c>
      <c r="C70" s="234"/>
      <c r="D70" s="234"/>
      <c r="E70" s="234"/>
      <c r="F70" s="234"/>
      <c r="G70" s="234"/>
      <c r="H70" s="234"/>
      <c r="I70" s="234">
        <f t="shared" si="0"/>
        <v>0</v>
      </c>
      <c r="J70" s="234">
        <f t="shared" si="1"/>
        <v>0</v>
      </c>
      <c r="K70" s="234">
        <f t="shared" si="2"/>
        <v>0</v>
      </c>
    </row>
    <row r="71" spans="1:11" ht="26.25">
      <c r="A71" s="11" t="s">
        <v>450</v>
      </c>
      <c r="B71" s="29" t="s">
        <v>164</v>
      </c>
      <c r="C71" s="234"/>
      <c r="D71" s="234"/>
      <c r="E71" s="234"/>
      <c r="F71" s="234"/>
      <c r="G71" s="234"/>
      <c r="H71" s="234"/>
      <c r="I71" s="234">
        <f t="shared" si="0"/>
        <v>0</v>
      </c>
      <c r="J71" s="234">
        <f t="shared" si="1"/>
        <v>0</v>
      </c>
      <c r="K71" s="234">
        <f t="shared" si="2"/>
        <v>0</v>
      </c>
    </row>
    <row r="72" spans="1:11" ht="14.25">
      <c r="A72" s="11" t="s">
        <v>165</v>
      </c>
      <c r="B72" s="29" t="s">
        <v>166</v>
      </c>
      <c r="C72" s="234"/>
      <c r="D72" s="234"/>
      <c r="E72" s="234"/>
      <c r="F72" s="234"/>
      <c r="G72" s="234"/>
      <c r="H72" s="234"/>
      <c r="I72" s="234">
        <f t="shared" si="0"/>
        <v>0</v>
      </c>
      <c r="J72" s="234">
        <f t="shared" si="1"/>
        <v>0</v>
      </c>
      <c r="K72" s="234">
        <f t="shared" si="2"/>
        <v>0</v>
      </c>
    </row>
    <row r="73" spans="1:11" ht="14.25">
      <c r="A73" s="18" t="s">
        <v>167</v>
      </c>
      <c r="B73" s="29" t="s">
        <v>168</v>
      </c>
      <c r="C73" s="234"/>
      <c r="D73" s="234"/>
      <c r="E73" s="234"/>
      <c r="F73" s="234"/>
      <c r="G73" s="234"/>
      <c r="H73" s="234"/>
      <c r="I73" s="234">
        <f t="shared" si="0"/>
        <v>0</v>
      </c>
      <c r="J73" s="234">
        <f t="shared" si="1"/>
        <v>0</v>
      </c>
      <c r="K73" s="234">
        <f t="shared" si="2"/>
        <v>0</v>
      </c>
    </row>
    <row r="74" spans="1:11" ht="14.25">
      <c r="A74" s="11" t="s">
        <v>451</v>
      </c>
      <c r="B74" s="29" t="s">
        <v>169</v>
      </c>
      <c r="C74" s="234"/>
      <c r="D74" s="234"/>
      <c r="E74" s="234"/>
      <c r="F74" s="234"/>
      <c r="G74" s="234"/>
      <c r="H74" s="234"/>
      <c r="I74" s="234">
        <f t="shared" si="0"/>
        <v>0</v>
      </c>
      <c r="J74" s="234">
        <f t="shared" si="1"/>
        <v>0</v>
      </c>
      <c r="K74" s="234">
        <f t="shared" si="2"/>
        <v>0</v>
      </c>
    </row>
    <row r="75" spans="1:11" ht="14.25">
      <c r="A75" s="18" t="s">
        <v>630</v>
      </c>
      <c r="B75" s="29" t="s">
        <v>170</v>
      </c>
      <c r="C75" s="234"/>
      <c r="D75" s="234"/>
      <c r="E75" s="234"/>
      <c r="F75" s="234"/>
      <c r="G75" s="234"/>
      <c r="H75" s="234"/>
      <c r="I75" s="234">
        <f aca="true" t="shared" si="4" ref="I75:I126">C75+F75</f>
        <v>0</v>
      </c>
      <c r="J75" s="234">
        <f aca="true" t="shared" si="5" ref="J75:J126">D75+G75</f>
        <v>0</v>
      </c>
      <c r="K75" s="234">
        <f aca="true" t="shared" si="6" ref="K75:K126">E75+H75</f>
        <v>0</v>
      </c>
    </row>
    <row r="76" spans="1:11" ht="14.25">
      <c r="A76" s="18" t="s">
        <v>631</v>
      </c>
      <c r="B76" s="29" t="s">
        <v>170</v>
      </c>
      <c r="C76" s="234"/>
      <c r="D76" s="234"/>
      <c r="E76" s="234"/>
      <c r="F76" s="234"/>
      <c r="G76" s="234"/>
      <c r="H76" s="234"/>
      <c r="I76" s="234">
        <f t="shared" si="4"/>
        <v>0</v>
      </c>
      <c r="J76" s="234">
        <f t="shared" si="5"/>
        <v>0</v>
      </c>
      <c r="K76" s="234">
        <f t="shared" si="6"/>
        <v>0</v>
      </c>
    </row>
    <row r="77" spans="1:11" ht="14.25">
      <c r="A77" s="40" t="s">
        <v>414</v>
      </c>
      <c r="B77" s="43" t="s">
        <v>171</v>
      </c>
      <c r="C77" s="234"/>
      <c r="D77" s="234"/>
      <c r="E77" s="234"/>
      <c r="F77" s="234"/>
      <c r="G77" s="234"/>
      <c r="H77" s="234"/>
      <c r="I77" s="234">
        <f t="shared" si="4"/>
        <v>0</v>
      </c>
      <c r="J77" s="234">
        <f t="shared" si="5"/>
        <v>0</v>
      </c>
      <c r="K77" s="234">
        <f t="shared" si="6"/>
        <v>0</v>
      </c>
    </row>
    <row r="78" spans="1:11" ht="15">
      <c r="A78" s="86" t="s">
        <v>576</v>
      </c>
      <c r="B78" s="87"/>
      <c r="C78" s="234">
        <f>C28+C29+C54</f>
        <v>27488280</v>
      </c>
      <c r="D78" s="234">
        <f>D28+D29+D54</f>
        <v>29643890</v>
      </c>
      <c r="E78" s="234">
        <f>E28+E29+E54</f>
        <v>28428883</v>
      </c>
      <c r="F78" s="234"/>
      <c r="G78" s="234"/>
      <c r="H78" s="234"/>
      <c r="I78" s="234">
        <f t="shared" si="4"/>
        <v>27488280</v>
      </c>
      <c r="J78" s="234">
        <f t="shared" si="5"/>
        <v>29643890</v>
      </c>
      <c r="K78" s="234">
        <f t="shared" si="6"/>
        <v>28428883</v>
      </c>
    </row>
    <row r="79" spans="1:11" ht="14.25">
      <c r="A79" s="33" t="s">
        <v>172</v>
      </c>
      <c r="B79" s="29" t="s">
        <v>173</v>
      </c>
      <c r="C79" s="234"/>
      <c r="D79" s="234"/>
      <c r="E79" s="234"/>
      <c r="F79" s="234"/>
      <c r="G79" s="234"/>
      <c r="H79" s="234"/>
      <c r="I79" s="234">
        <f t="shared" si="4"/>
        <v>0</v>
      </c>
      <c r="J79" s="234">
        <f t="shared" si="5"/>
        <v>0</v>
      </c>
      <c r="K79" s="234">
        <f t="shared" si="6"/>
        <v>0</v>
      </c>
    </row>
    <row r="80" spans="1:11" ht="14.25">
      <c r="A80" s="33" t="s">
        <v>452</v>
      </c>
      <c r="B80" s="29" t="s">
        <v>174</v>
      </c>
      <c r="C80" s="234"/>
      <c r="D80" s="234"/>
      <c r="E80" s="234"/>
      <c r="F80" s="234"/>
      <c r="G80" s="234"/>
      <c r="H80" s="234"/>
      <c r="I80" s="234">
        <f t="shared" si="4"/>
        <v>0</v>
      </c>
      <c r="J80" s="234">
        <f t="shared" si="5"/>
        <v>0</v>
      </c>
      <c r="K80" s="234">
        <f t="shared" si="6"/>
        <v>0</v>
      </c>
    </row>
    <row r="81" spans="1:11" ht="14.25">
      <c r="A81" s="33" t="s">
        <v>175</v>
      </c>
      <c r="B81" s="29" t="s">
        <v>176</v>
      </c>
      <c r="C81" s="327">
        <v>0</v>
      </c>
      <c r="D81" s="327">
        <v>0</v>
      </c>
      <c r="E81" s="327">
        <v>0</v>
      </c>
      <c r="F81" s="234"/>
      <c r="G81" s="234"/>
      <c r="H81" s="234"/>
      <c r="I81" s="234">
        <f t="shared" si="4"/>
        <v>0</v>
      </c>
      <c r="J81" s="234">
        <f t="shared" si="5"/>
        <v>0</v>
      </c>
      <c r="K81" s="234">
        <f t="shared" si="6"/>
        <v>0</v>
      </c>
    </row>
    <row r="82" spans="1:11" ht="14.25">
      <c r="A82" s="33" t="s">
        <v>177</v>
      </c>
      <c r="B82" s="29" t="s">
        <v>178</v>
      </c>
      <c r="C82" s="327">
        <v>40000</v>
      </c>
      <c r="D82" s="327">
        <v>150000</v>
      </c>
      <c r="E82" s="327">
        <v>146126</v>
      </c>
      <c r="F82" s="234"/>
      <c r="G82" s="234"/>
      <c r="H82" s="234"/>
      <c r="I82" s="234">
        <f t="shared" si="4"/>
        <v>40000</v>
      </c>
      <c r="J82" s="234">
        <f t="shared" si="5"/>
        <v>150000</v>
      </c>
      <c r="K82" s="234">
        <f t="shared" si="6"/>
        <v>146126</v>
      </c>
    </row>
    <row r="83" spans="1:11" ht="14.25">
      <c r="A83" s="6" t="s">
        <v>179</v>
      </c>
      <c r="B83" s="29" t="s">
        <v>180</v>
      </c>
      <c r="C83" s="327">
        <v>0</v>
      </c>
      <c r="D83" s="327">
        <v>0</v>
      </c>
      <c r="E83" s="327">
        <v>0</v>
      </c>
      <c r="F83" s="234"/>
      <c r="G83" s="234"/>
      <c r="H83" s="234"/>
      <c r="I83" s="234">
        <f t="shared" si="4"/>
        <v>0</v>
      </c>
      <c r="J83" s="234">
        <f t="shared" si="5"/>
        <v>0</v>
      </c>
      <c r="K83" s="234">
        <f t="shared" si="6"/>
        <v>0</v>
      </c>
    </row>
    <row r="84" spans="1:11" ht="14.25">
      <c r="A84" s="6" t="s">
        <v>181</v>
      </c>
      <c r="B84" s="29" t="s">
        <v>182</v>
      </c>
      <c r="C84" s="327">
        <v>0</v>
      </c>
      <c r="D84" s="327">
        <v>0</v>
      </c>
      <c r="E84" s="327">
        <v>0</v>
      </c>
      <c r="F84" s="234"/>
      <c r="G84" s="234"/>
      <c r="H84" s="234"/>
      <c r="I84" s="234">
        <f t="shared" si="4"/>
        <v>0</v>
      </c>
      <c r="J84" s="234">
        <f t="shared" si="5"/>
        <v>0</v>
      </c>
      <c r="K84" s="234">
        <f t="shared" si="6"/>
        <v>0</v>
      </c>
    </row>
    <row r="85" spans="1:11" ht="14.25">
      <c r="A85" s="6" t="s">
        <v>183</v>
      </c>
      <c r="B85" s="29" t="s">
        <v>184</v>
      </c>
      <c r="C85" s="327">
        <v>10800</v>
      </c>
      <c r="D85" s="327">
        <v>41800</v>
      </c>
      <c r="E85" s="327">
        <v>39454</v>
      </c>
      <c r="F85" s="234"/>
      <c r="G85" s="234"/>
      <c r="H85" s="234"/>
      <c r="I85" s="234">
        <f t="shared" si="4"/>
        <v>10800</v>
      </c>
      <c r="J85" s="234">
        <f t="shared" si="5"/>
        <v>41800</v>
      </c>
      <c r="K85" s="234">
        <f t="shared" si="6"/>
        <v>39454</v>
      </c>
    </row>
    <row r="86" spans="1:11" ht="14.25">
      <c r="A86" s="41" t="s">
        <v>416</v>
      </c>
      <c r="B86" s="43" t="s">
        <v>185</v>
      </c>
      <c r="C86" s="234">
        <f>SUM(C79:C85)</f>
        <v>50800</v>
      </c>
      <c r="D86" s="234">
        <f>SUM(D79:D85)</f>
        <v>191800</v>
      </c>
      <c r="E86" s="234">
        <f>SUM(E79:E85)</f>
        <v>185580</v>
      </c>
      <c r="F86" s="234"/>
      <c r="G86" s="234"/>
      <c r="H86" s="234"/>
      <c r="I86" s="234">
        <f t="shared" si="4"/>
        <v>50800</v>
      </c>
      <c r="J86" s="234">
        <f t="shared" si="5"/>
        <v>191800</v>
      </c>
      <c r="K86" s="234">
        <f t="shared" si="6"/>
        <v>185580</v>
      </c>
    </row>
    <row r="87" spans="1:11" ht="14.25">
      <c r="A87" s="12" t="s">
        <v>186</v>
      </c>
      <c r="B87" s="29" t="s">
        <v>187</v>
      </c>
      <c r="C87" s="234"/>
      <c r="D87" s="234"/>
      <c r="E87" s="234"/>
      <c r="F87" s="234"/>
      <c r="G87" s="234"/>
      <c r="H87" s="234"/>
      <c r="I87" s="234">
        <f t="shared" si="4"/>
        <v>0</v>
      </c>
      <c r="J87" s="234">
        <f t="shared" si="5"/>
        <v>0</v>
      </c>
      <c r="K87" s="234">
        <f t="shared" si="6"/>
        <v>0</v>
      </c>
    </row>
    <row r="88" spans="1:11" ht="14.25">
      <c r="A88" s="12" t="s">
        <v>188</v>
      </c>
      <c r="B88" s="29" t="s">
        <v>189</v>
      </c>
      <c r="C88" s="234"/>
      <c r="D88" s="234"/>
      <c r="E88" s="234"/>
      <c r="F88" s="234"/>
      <c r="G88" s="234"/>
      <c r="H88" s="234"/>
      <c r="I88" s="234">
        <f t="shared" si="4"/>
        <v>0</v>
      </c>
      <c r="J88" s="234">
        <f t="shared" si="5"/>
        <v>0</v>
      </c>
      <c r="K88" s="234">
        <f t="shared" si="6"/>
        <v>0</v>
      </c>
    </row>
    <row r="89" spans="1:11" ht="14.25">
      <c r="A89" s="12" t="s">
        <v>190</v>
      </c>
      <c r="B89" s="29" t="s">
        <v>191</v>
      </c>
      <c r="C89" s="234"/>
      <c r="D89" s="234"/>
      <c r="E89" s="234"/>
      <c r="F89" s="234"/>
      <c r="G89" s="234"/>
      <c r="H89" s="234"/>
      <c r="I89" s="234">
        <f t="shared" si="4"/>
        <v>0</v>
      </c>
      <c r="J89" s="234">
        <f t="shared" si="5"/>
        <v>0</v>
      </c>
      <c r="K89" s="234">
        <f t="shared" si="6"/>
        <v>0</v>
      </c>
    </row>
    <row r="90" spans="1:11" ht="14.25">
      <c r="A90" s="12" t="s">
        <v>192</v>
      </c>
      <c r="B90" s="29" t="s">
        <v>193</v>
      </c>
      <c r="C90" s="234"/>
      <c r="D90" s="234"/>
      <c r="E90" s="234"/>
      <c r="F90" s="234"/>
      <c r="G90" s="234"/>
      <c r="H90" s="234"/>
      <c r="I90" s="234">
        <f t="shared" si="4"/>
        <v>0</v>
      </c>
      <c r="J90" s="234">
        <f t="shared" si="5"/>
        <v>0</v>
      </c>
      <c r="K90" s="234">
        <f t="shared" si="6"/>
        <v>0</v>
      </c>
    </row>
    <row r="91" spans="1:11" ht="14.25">
      <c r="A91" s="40" t="s">
        <v>417</v>
      </c>
      <c r="B91" s="43" t="s">
        <v>194</v>
      </c>
      <c r="C91" s="234"/>
      <c r="D91" s="234"/>
      <c r="E91" s="234"/>
      <c r="F91" s="234"/>
      <c r="G91" s="234"/>
      <c r="H91" s="234"/>
      <c r="I91" s="234">
        <f t="shared" si="4"/>
        <v>0</v>
      </c>
      <c r="J91" s="234">
        <f t="shared" si="5"/>
        <v>0</v>
      </c>
      <c r="K91" s="234">
        <f t="shared" si="6"/>
        <v>0</v>
      </c>
    </row>
    <row r="92" spans="1:11" ht="26.25">
      <c r="A92" s="12" t="s">
        <v>195</v>
      </c>
      <c r="B92" s="29" t="s">
        <v>196</v>
      </c>
      <c r="C92" s="234"/>
      <c r="D92" s="234"/>
      <c r="E92" s="234"/>
      <c r="F92" s="234"/>
      <c r="G92" s="234"/>
      <c r="H92" s="234"/>
      <c r="I92" s="234">
        <f t="shared" si="4"/>
        <v>0</v>
      </c>
      <c r="J92" s="234">
        <f t="shared" si="5"/>
        <v>0</v>
      </c>
      <c r="K92" s="234">
        <f t="shared" si="6"/>
        <v>0</v>
      </c>
    </row>
    <row r="93" spans="1:11" ht="26.25">
      <c r="A93" s="12" t="s">
        <v>453</v>
      </c>
      <c r="B93" s="29" t="s">
        <v>197</v>
      </c>
      <c r="C93" s="234"/>
      <c r="D93" s="234"/>
      <c r="E93" s="234"/>
      <c r="F93" s="234"/>
      <c r="G93" s="234"/>
      <c r="H93" s="234"/>
      <c r="I93" s="234">
        <f t="shared" si="4"/>
        <v>0</v>
      </c>
      <c r="J93" s="234">
        <f t="shared" si="5"/>
        <v>0</v>
      </c>
      <c r="K93" s="234">
        <f t="shared" si="6"/>
        <v>0</v>
      </c>
    </row>
    <row r="94" spans="1:11" ht="26.25">
      <c r="A94" s="12" t="s">
        <v>454</v>
      </c>
      <c r="B94" s="29" t="s">
        <v>198</v>
      </c>
      <c r="C94" s="234"/>
      <c r="D94" s="234"/>
      <c r="E94" s="234"/>
      <c r="F94" s="234"/>
      <c r="G94" s="234"/>
      <c r="H94" s="234"/>
      <c r="I94" s="234">
        <f t="shared" si="4"/>
        <v>0</v>
      </c>
      <c r="J94" s="234">
        <f t="shared" si="5"/>
        <v>0</v>
      </c>
      <c r="K94" s="234">
        <f t="shared" si="6"/>
        <v>0</v>
      </c>
    </row>
    <row r="95" spans="1:11" ht="14.25">
      <c r="A95" s="12" t="s">
        <v>455</v>
      </c>
      <c r="B95" s="29" t="s">
        <v>199</v>
      </c>
      <c r="C95" s="234"/>
      <c r="D95" s="234"/>
      <c r="E95" s="234"/>
      <c r="F95" s="234"/>
      <c r="G95" s="234"/>
      <c r="H95" s="234"/>
      <c r="I95" s="234">
        <f t="shared" si="4"/>
        <v>0</v>
      </c>
      <c r="J95" s="234">
        <f t="shared" si="5"/>
        <v>0</v>
      </c>
      <c r="K95" s="234">
        <f t="shared" si="6"/>
        <v>0</v>
      </c>
    </row>
    <row r="96" spans="1:11" ht="26.25">
      <c r="A96" s="12" t="s">
        <v>456</v>
      </c>
      <c r="B96" s="29" t="s">
        <v>200</v>
      </c>
      <c r="C96" s="234"/>
      <c r="D96" s="234"/>
      <c r="E96" s="234"/>
      <c r="F96" s="234"/>
      <c r="G96" s="234"/>
      <c r="H96" s="234"/>
      <c r="I96" s="234">
        <f t="shared" si="4"/>
        <v>0</v>
      </c>
      <c r="J96" s="234">
        <f t="shared" si="5"/>
        <v>0</v>
      </c>
      <c r="K96" s="234">
        <f t="shared" si="6"/>
        <v>0</v>
      </c>
    </row>
    <row r="97" spans="1:11" ht="26.25">
      <c r="A97" s="12" t="s">
        <v>457</v>
      </c>
      <c r="B97" s="29" t="s">
        <v>201</v>
      </c>
      <c r="C97" s="234"/>
      <c r="D97" s="234"/>
      <c r="E97" s="234"/>
      <c r="F97" s="234"/>
      <c r="G97" s="234"/>
      <c r="H97" s="234"/>
      <c r="I97" s="234">
        <f t="shared" si="4"/>
        <v>0</v>
      </c>
      <c r="J97" s="234">
        <f t="shared" si="5"/>
        <v>0</v>
      </c>
      <c r="K97" s="234">
        <f t="shared" si="6"/>
        <v>0</v>
      </c>
    </row>
    <row r="98" spans="1:11" ht="14.25">
      <c r="A98" s="12" t="s">
        <v>202</v>
      </c>
      <c r="B98" s="29" t="s">
        <v>203</v>
      </c>
      <c r="C98" s="234"/>
      <c r="D98" s="234"/>
      <c r="E98" s="234"/>
      <c r="F98" s="234"/>
      <c r="G98" s="234"/>
      <c r="H98" s="234"/>
      <c r="I98" s="234">
        <f t="shared" si="4"/>
        <v>0</v>
      </c>
      <c r="J98" s="234">
        <f t="shared" si="5"/>
        <v>0</v>
      </c>
      <c r="K98" s="234">
        <f t="shared" si="6"/>
        <v>0</v>
      </c>
    </row>
    <row r="99" spans="1:11" ht="14.25">
      <c r="A99" s="12" t="s">
        <v>458</v>
      </c>
      <c r="B99" s="29" t="s">
        <v>204</v>
      </c>
      <c r="C99" s="234"/>
      <c r="D99" s="234"/>
      <c r="E99" s="234"/>
      <c r="F99" s="234"/>
      <c r="G99" s="234"/>
      <c r="H99" s="234"/>
      <c r="I99" s="234">
        <f t="shared" si="4"/>
        <v>0</v>
      </c>
      <c r="J99" s="234">
        <f t="shared" si="5"/>
        <v>0</v>
      </c>
      <c r="K99" s="234">
        <f t="shared" si="6"/>
        <v>0</v>
      </c>
    </row>
    <row r="100" spans="1:11" ht="14.25">
      <c r="A100" s="40" t="s">
        <v>418</v>
      </c>
      <c r="B100" s="43" t="s">
        <v>205</v>
      </c>
      <c r="C100" s="234"/>
      <c r="D100" s="234"/>
      <c r="E100" s="234"/>
      <c r="F100" s="234"/>
      <c r="G100" s="234"/>
      <c r="H100" s="234"/>
      <c r="I100" s="234">
        <f t="shared" si="4"/>
        <v>0</v>
      </c>
      <c r="J100" s="234">
        <f t="shared" si="5"/>
        <v>0</v>
      </c>
      <c r="K100" s="234">
        <f t="shared" si="6"/>
        <v>0</v>
      </c>
    </row>
    <row r="101" spans="1:11" ht="15">
      <c r="A101" s="86" t="s">
        <v>575</v>
      </c>
      <c r="B101" s="87"/>
      <c r="C101" s="235">
        <f>C86+C91+C100</f>
        <v>50800</v>
      </c>
      <c r="D101" s="235">
        <f aca="true" t="shared" si="7" ref="D101:K101">D86+D91+D100</f>
        <v>191800</v>
      </c>
      <c r="E101" s="235">
        <f t="shared" si="7"/>
        <v>185580</v>
      </c>
      <c r="F101" s="235">
        <f t="shared" si="7"/>
        <v>0</v>
      </c>
      <c r="G101" s="235">
        <f t="shared" si="7"/>
        <v>0</v>
      </c>
      <c r="H101" s="235">
        <f t="shared" si="7"/>
        <v>0</v>
      </c>
      <c r="I101" s="235">
        <f t="shared" si="7"/>
        <v>50800</v>
      </c>
      <c r="J101" s="235">
        <f t="shared" si="7"/>
        <v>191800</v>
      </c>
      <c r="K101" s="235">
        <f t="shared" si="7"/>
        <v>185580</v>
      </c>
    </row>
    <row r="102" spans="1:11" ht="15">
      <c r="A102" s="88" t="s">
        <v>466</v>
      </c>
      <c r="B102" s="88" t="s">
        <v>206</v>
      </c>
      <c r="C102" s="236">
        <f>C100+C91+C86+C77+C63+C54+C29+C28</f>
        <v>27539080</v>
      </c>
      <c r="D102" s="236">
        <f>D100+D91+D86+D77+D63+D54+D29+D28</f>
        <v>29835690</v>
      </c>
      <c r="E102" s="236">
        <f>E28+E29+E54+E63+E77+E86+E91+E100</f>
        <v>28614463</v>
      </c>
      <c r="F102" s="236"/>
      <c r="G102" s="236"/>
      <c r="H102" s="236"/>
      <c r="I102" s="236">
        <f t="shared" si="4"/>
        <v>27539080</v>
      </c>
      <c r="J102" s="236">
        <f t="shared" si="5"/>
        <v>29835690</v>
      </c>
      <c r="K102" s="236">
        <f t="shared" si="6"/>
        <v>28614463</v>
      </c>
    </row>
    <row r="103" spans="1:28" ht="14.25">
      <c r="A103" s="12" t="s">
        <v>459</v>
      </c>
      <c r="B103" s="5" t="s">
        <v>207</v>
      </c>
      <c r="C103" s="234"/>
      <c r="D103" s="234"/>
      <c r="E103" s="234"/>
      <c r="F103" s="234"/>
      <c r="G103" s="234"/>
      <c r="H103" s="234"/>
      <c r="I103" s="234">
        <f t="shared" si="4"/>
        <v>0</v>
      </c>
      <c r="J103" s="234">
        <f t="shared" si="5"/>
        <v>0</v>
      </c>
      <c r="K103" s="234">
        <f t="shared" si="6"/>
        <v>0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2"/>
      <c r="AB103" s="22"/>
    </row>
    <row r="104" spans="1:28" ht="14.25">
      <c r="A104" s="12" t="s">
        <v>210</v>
      </c>
      <c r="B104" s="5" t="s">
        <v>211</v>
      </c>
      <c r="C104" s="234"/>
      <c r="D104" s="234"/>
      <c r="E104" s="234"/>
      <c r="F104" s="234"/>
      <c r="G104" s="234"/>
      <c r="H104" s="234"/>
      <c r="I104" s="234">
        <f t="shared" si="4"/>
        <v>0</v>
      </c>
      <c r="J104" s="234">
        <f t="shared" si="5"/>
        <v>0</v>
      </c>
      <c r="K104" s="234">
        <f t="shared" si="6"/>
        <v>0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2"/>
      <c r="AB104" s="22"/>
    </row>
    <row r="105" spans="1:28" ht="14.25">
      <c r="A105" s="12" t="s">
        <v>460</v>
      </c>
      <c r="B105" s="5" t="s">
        <v>212</v>
      </c>
      <c r="C105" s="234"/>
      <c r="D105" s="234"/>
      <c r="E105" s="234"/>
      <c r="F105" s="234"/>
      <c r="G105" s="234"/>
      <c r="H105" s="234"/>
      <c r="I105" s="234">
        <f t="shared" si="4"/>
        <v>0</v>
      </c>
      <c r="J105" s="234">
        <f t="shared" si="5"/>
        <v>0</v>
      </c>
      <c r="K105" s="234">
        <f t="shared" si="6"/>
        <v>0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2"/>
      <c r="AB105" s="22"/>
    </row>
    <row r="106" spans="1:28" ht="14.25">
      <c r="A106" s="14" t="s">
        <v>423</v>
      </c>
      <c r="B106" s="7" t="s">
        <v>214</v>
      </c>
      <c r="C106" s="234"/>
      <c r="D106" s="234"/>
      <c r="E106" s="234"/>
      <c r="F106" s="234"/>
      <c r="G106" s="234"/>
      <c r="H106" s="234"/>
      <c r="I106" s="234">
        <f t="shared" si="4"/>
        <v>0</v>
      </c>
      <c r="J106" s="234">
        <f t="shared" si="5"/>
        <v>0</v>
      </c>
      <c r="K106" s="234">
        <f t="shared" si="6"/>
        <v>0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2"/>
      <c r="AB106" s="22"/>
    </row>
    <row r="107" spans="1:28" ht="14.25">
      <c r="A107" s="34" t="s">
        <v>461</v>
      </c>
      <c r="B107" s="5" t="s">
        <v>215</v>
      </c>
      <c r="C107" s="234"/>
      <c r="D107" s="234"/>
      <c r="E107" s="234"/>
      <c r="F107" s="234"/>
      <c r="G107" s="234"/>
      <c r="H107" s="234"/>
      <c r="I107" s="234">
        <f t="shared" si="4"/>
        <v>0</v>
      </c>
      <c r="J107" s="234">
        <f t="shared" si="5"/>
        <v>0</v>
      </c>
      <c r="K107" s="234">
        <f t="shared" si="6"/>
        <v>0</v>
      </c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2"/>
      <c r="AB107" s="22"/>
    </row>
    <row r="108" spans="1:28" ht="14.25">
      <c r="A108" s="34" t="s">
        <v>429</v>
      </c>
      <c r="B108" s="5" t="s">
        <v>218</v>
      </c>
      <c r="C108" s="234"/>
      <c r="D108" s="234"/>
      <c r="E108" s="234"/>
      <c r="F108" s="234"/>
      <c r="G108" s="234"/>
      <c r="H108" s="234"/>
      <c r="I108" s="234">
        <f t="shared" si="4"/>
        <v>0</v>
      </c>
      <c r="J108" s="234">
        <f t="shared" si="5"/>
        <v>0</v>
      </c>
      <c r="K108" s="234">
        <f t="shared" si="6"/>
        <v>0</v>
      </c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2"/>
      <c r="AB108" s="22"/>
    </row>
    <row r="109" spans="1:28" ht="14.25">
      <c r="A109" s="12" t="s">
        <v>219</v>
      </c>
      <c r="B109" s="5" t="s">
        <v>220</v>
      </c>
      <c r="C109" s="234"/>
      <c r="D109" s="234"/>
      <c r="E109" s="234"/>
      <c r="F109" s="234"/>
      <c r="G109" s="234"/>
      <c r="H109" s="234"/>
      <c r="I109" s="234">
        <f t="shared" si="4"/>
        <v>0</v>
      </c>
      <c r="J109" s="234">
        <f t="shared" si="5"/>
        <v>0</v>
      </c>
      <c r="K109" s="234">
        <f t="shared" si="6"/>
        <v>0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2"/>
      <c r="AB109" s="22"/>
    </row>
    <row r="110" spans="1:28" ht="14.25">
      <c r="A110" s="12" t="s">
        <v>462</v>
      </c>
      <c r="B110" s="5" t="s">
        <v>221</v>
      </c>
      <c r="C110" s="234"/>
      <c r="D110" s="234"/>
      <c r="E110" s="234"/>
      <c r="F110" s="234"/>
      <c r="G110" s="234"/>
      <c r="H110" s="234"/>
      <c r="I110" s="234">
        <f t="shared" si="4"/>
        <v>0</v>
      </c>
      <c r="J110" s="234">
        <f t="shared" si="5"/>
        <v>0</v>
      </c>
      <c r="K110" s="234">
        <f t="shared" si="6"/>
        <v>0</v>
      </c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2"/>
      <c r="AB110" s="22"/>
    </row>
    <row r="111" spans="1:28" ht="14.25">
      <c r="A111" s="13" t="s">
        <v>426</v>
      </c>
      <c r="B111" s="7" t="s">
        <v>222</v>
      </c>
      <c r="C111" s="234"/>
      <c r="D111" s="234"/>
      <c r="E111" s="234"/>
      <c r="F111" s="234"/>
      <c r="G111" s="234"/>
      <c r="H111" s="234"/>
      <c r="I111" s="234">
        <f t="shared" si="4"/>
        <v>0</v>
      </c>
      <c r="J111" s="234">
        <f t="shared" si="5"/>
        <v>0</v>
      </c>
      <c r="K111" s="234">
        <f t="shared" si="6"/>
        <v>0</v>
      </c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2"/>
      <c r="AB111" s="22"/>
    </row>
    <row r="112" spans="1:28" ht="14.25">
      <c r="A112" s="34" t="s">
        <v>223</v>
      </c>
      <c r="B112" s="5" t="s">
        <v>224</v>
      </c>
      <c r="C112" s="234"/>
      <c r="D112" s="234"/>
      <c r="E112" s="234"/>
      <c r="F112" s="234"/>
      <c r="G112" s="234"/>
      <c r="H112" s="234"/>
      <c r="I112" s="234">
        <f t="shared" si="4"/>
        <v>0</v>
      </c>
      <c r="J112" s="234">
        <f t="shared" si="5"/>
        <v>0</v>
      </c>
      <c r="K112" s="234">
        <f t="shared" si="6"/>
        <v>0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2"/>
      <c r="AB112" s="22"/>
    </row>
    <row r="113" spans="1:28" ht="14.25">
      <c r="A113" s="34" t="s">
        <v>225</v>
      </c>
      <c r="B113" s="5" t="s">
        <v>226</v>
      </c>
      <c r="C113" s="234"/>
      <c r="D113" s="234"/>
      <c r="E113" s="234"/>
      <c r="F113" s="234"/>
      <c r="G113" s="234"/>
      <c r="H113" s="234"/>
      <c r="I113" s="234">
        <f t="shared" si="4"/>
        <v>0</v>
      </c>
      <c r="J113" s="234">
        <f t="shared" si="5"/>
        <v>0</v>
      </c>
      <c r="K113" s="234">
        <f t="shared" si="6"/>
        <v>0</v>
      </c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2"/>
      <c r="AB113" s="22"/>
    </row>
    <row r="114" spans="1:28" ht="14.25">
      <c r="A114" s="13" t="s">
        <v>227</v>
      </c>
      <c r="B114" s="7" t="s">
        <v>228</v>
      </c>
      <c r="C114" s="234"/>
      <c r="D114" s="234"/>
      <c r="E114" s="234"/>
      <c r="F114" s="234"/>
      <c r="G114" s="234"/>
      <c r="H114" s="234"/>
      <c r="I114" s="234">
        <f t="shared" si="4"/>
        <v>0</v>
      </c>
      <c r="J114" s="234">
        <f t="shared" si="5"/>
        <v>0</v>
      </c>
      <c r="K114" s="234">
        <f t="shared" si="6"/>
        <v>0</v>
      </c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2"/>
      <c r="AB114" s="22"/>
    </row>
    <row r="115" spans="1:28" ht="14.25">
      <c r="A115" s="34" t="s">
        <v>229</v>
      </c>
      <c r="B115" s="5" t="s">
        <v>230</v>
      </c>
      <c r="C115" s="234"/>
      <c r="D115" s="234"/>
      <c r="E115" s="234"/>
      <c r="F115" s="234"/>
      <c r="G115" s="234"/>
      <c r="H115" s="234"/>
      <c r="I115" s="234">
        <f t="shared" si="4"/>
        <v>0</v>
      </c>
      <c r="J115" s="234">
        <f t="shared" si="5"/>
        <v>0</v>
      </c>
      <c r="K115" s="234">
        <f t="shared" si="6"/>
        <v>0</v>
      </c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2"/>
      <c r="AB115" s="22"/>
    </row>
    <row r="116" spans="1:28" ht="14.25">
      <c r="A116" s="34" t="s">
        <v>231</v>
      </c>
      <c r="B116" s="5" t="s">
        <v>232</v>
      </c>
      <c r="C116" s="234"/>
      <c r="D116" s="234"/>
      <c r="E116" s="234"/>
      <c r="F116" s="234"/>
      <c r="G116" s="234"/>
      <c r="H116" s="234"/>
      <c r="I116" s="234">
        <f t="shared" si="4"/>
        <v>0</v>
      </c>
      <c r="J116" s="234">
        <f t="shared" si="5"/>
        <v>0</v>
      </c>
      <c r="K116" s="234">
        <f t="shared" si="6"/>
        <v>0</v>
      </c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2"/>
      <c r="AB116" s="22"/>
    </row>
    <row r="117" spans="1:28" ht="14.25">
      <c r="A117" s="34" t="s">
        <v>233</v>
      </c>
      <c r="B117" s="5" t="s">
        <v>234</v>
      </c>
      <c r="C117" s="234"/>
      <c r="D117" s="234"/>
      <c r="E117" s="234"/>
      <c r="F117" s="234"/>
      <c r="G117" s="234"/>
      <c r="H117" s="234"/>
      <c r="I117" s="234">
        <f t="shared" si="4"/>
        <v>0</v>
      </c>
      <c r="J117" s="234">
        <f t="shared" si="5"/>
        <v>0</v>
      </c>
      <c r="K117" s="234">
        <f t="shared" si="6"/>
        <v>0</v>
      </c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2"/>
      <c r="AB117" s="22"/>
    </row>
    <row r="118" spans="1:28" ht="14.25">
      <c r="A118" s="35" t="s">
        <v>427</v>
      </c>
      <c r="B118" s="36" t="s">
        <v>235</v>
      </c>
      <c r="C118" s="234"/>
      <c r="D118" s="234"/>
      <c r="E118" s="234"/>
      <c r="F118" s="234"/>
      <c r="G118" s="234"/>
      <c r="H118" s="234"/>
      <c r="I118" s="234">
        <f t="shared" si="4"/>
        <v>0</v>
      </c>
      <c r="J118" s="234">
        <f t="shared" si="5"/>
        <v>0</v>
      </c>
      <c r="K118" s="234">
        <f t="shared" si="6"/>
        <v>0</v>
      </c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2"/>
      <c r="AB118" s="22"/>
    </row>
    <row r="119" spans="1:28" ht="14.25">
      <c r="A119" s="34" t="s">
        <v>236</v>
      </c>
      <c r="B119" s="5" t="s">
        <v>237</v>
      </c>
      <c r="C119" s="234"/>
      <c r="D119" s="234"/>
      <c r="E119" s="234"/>
      <c r="F119" s="234"/>
      <c r="G119" s="234"/>
      <c r="H119" s="234"/>
      <c r="I119" s="234">
        <f t="shared" si="4"/>
        <v>0</v>
      </c>
      <c r="J119" s="234">
        <f t="shared" si="5"/>
        <v>0</v>
      </c>
      <c r="K119" s="234">
        <f t="shared" si="6"/>
        <v>0</v>
      </c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2"/>
      <c r="AB119" s="22"/>
    </row>
    <row r="120" spans="1:28" ht="14.25">
      <c r="A120" s="12" t="s">
        <v>238</v>
      </c>
      <c r="B120" s="5" t="s">
        <v>239</v>
      </c>
      <c r="C120" s="234"/>
      <c r="D120" s="234"/>
      <c r="E120" s="234"/>
      <c r="F120" s="234"/>
      <c r="G120" s="234"/>
      <c r="H120" s="234"/>
      <c r="I120" s="234">
        <f t="shared" si="4"/>
        <v>0</v>
      </c>
      <c r="J120" s="234">
        <f t="shared" si="5"/>
        <v>0</v>
      </c>
      <c r="K120" s="234">
        <f t="shared" si="6"/>
        <v>0</v>
      </c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2"/>
      <c r="AB120" s="22"/>
    </row>
    <row r="121" spans="1:28" ht="14.25">
      <c r="A121" s="34" t="s">
        <v>463</v>
      </c>
      <c r="B121" s="5" t="s">
        <v>240</v>
      </c>
      <c r="C121" s="234"/>
      <c r="D121" s="234"/>
      <c r="E121" s="234"/>
      <c r="F121" s="234"/>
      <c r="G121" s="234"/>
      <c r="H121" s="234"/>
      <c r="I121" s="234">
        <f t="shared" si="4"/>
        <v>0</v>
      </c>
      <c r="J121" s="234">
        <f t="shared" si="5"/>
        <v>0</v>
      </c>
      <c r="K121" s="234">
        <f t="shared" si="6"/>
        <v>0</v>
      </c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2"/>
      <c r="AB121" s="22"/>
    </row>
    <row r="122" spans="1:28" ht="14.25">
      <c r="A122" s="34" t="s">
        <v>432</v>
      </c>
      <c r="B122" s="5" t="s">
        <v>241</v>
      </c>
      <c r="C122" s="234"/>
      <c r="D122" s="234"/>
      <c r="E122" s="234"/>
      <c r="F122" s="234"/>
      <c r="G122" s="234"/>
      <c r="H122" s="234"/>
      <c r="I122" s="234">
        <f t="shared" si="4"/>
        <v>0</v>
      </c>
      <c r="J122" s="234">
        <f t="shared" si="5"/>
        <v>0</v>
      </c>
      <c r="K122" s="234">
        <f t="shared" si="6"/>
        <v>0</v>
      </c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2"/>
      <c r="AB122" s="22"/>
    </row>
    <row r="123" spans="1:28" ht="14.25">
      <c r="A123" s="35" t="s">
        <v>433</v>
      </c>
      <c r="B123" s="36" t="s">
        <v>245</v>
      </c>
      <c r="C123" s="234"/>
      <c r="D123" s="234"/>
      <c r="E123" s="234"/>
      <c r="F123" s="234"/>
      <c r="G123" s="234"/>
      <c r="H123" s="234"/>
      <c r="I123" s="234">
        <f t="shared" si="4"/>
        <v>0</v>
      </c>
      <c r="J123" s="234">
        <f t="shared" si="5"/>
        <v>0</v>
      </c>
      <c r="K123" s="234">
        <f t="shared" si="6"/>
        <v>0</v>
      </c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2"/>
      <c r="AB123" s="22"/>
    </row>
    <row r="124" spans="1:28" ht="14.25">
      <c r="A124" s="12" t="s">
        <v>246</v>
      </c>
      <c r="B124" s="5" t="s">
        <v>247</v>
      </c>
      <c r="C124" s="234"/>
      <c r="D124" s="234"/>
      <c r="E124" s="234"/>
      <c r="F124" s="234"/>
      <c r="G124" s="234"/>
      <c r="H124" s="234"/>
      <c r="I124" s="234">
        <f t="shared" si="4"/>
        <v>0</v>
      </c>
      <c r="J124" s="234">
        <f t="shared" si="5"/>
        <v>0</v>
      </c>
      <c r="K124" s="234">
        <f t="shared" si="6"/>
        <v>0</v>
      </c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2"/>
      <c r="AB124" s="22"/>
    </row>
    <row r="125" spans="1:28" ht="15">
      <c r="A125" s="91" t="s">
        <v>467</v>
      </c>
      <c r="B125" s="92" t="s">
        <v>248</v>
      </c>
      <c r="C125" s="237"/>
      <c r="D125" s="237"/>
      <c r="E125" s="237">
        <f>E118+E123</f>
        <v>0</v>
      </c>
      <c r="F125" s="237"/>
      <c r="G125" s="237"/>
      <c r="H125" s="237"/>
      <c r="I125" s="237">
        <f t="shared" si="4"/>
        <v>0</v>
      </c>
      <c r="J125" s="237">
        <f t="shared" si="5"/>
        <v>0</v>
      </c>
      <c r="K125" s="237">
        <f t="shared" si="6"/>
        <v>0</v>
      </c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2"/>
      <c r="AB125" s="22"/>
    </row>
    <row r="126" spans="1:28" ht="15">
      <c r="A126" s="96" t="s">
        <v>503</v>
      </c>
      <c r="B126" s="96"/>
      <c r="C126" s="238">
        <f>C125+C102</f>
        <v>27539080</v>
      </c>
      <c r="D126" s="238">
        <f>D125+D102</f>
        <v>29835690</v>
      </c>
      <c r="E126" s="238">
        <f>E102+E125</f>
        <v>28614463</v>
      </c>
      <c r="F126" s="238">
        <f>F102+F125</f>
        <v>0</v>
      </c>
      <c r="G126" s="238">
        <f>G102+G125</f>
        <v>0</v>
      </c>
      <c r="H126" s="238">
        <f>H102+H125</f>
        <v>0</v>
      </c>
      <c r="I126" s="238">
        <f t="shared" si="4"/>
        <v>27539080</v>
      </c>
      <c r="J126" s="238">
        <f t="shared" si="5"/>
        <v>29835690</v>
      </c>
      <c r="K126" s="238">
        <f t="shared" si="6"/>
        <v>28614463</v>
      </c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2:24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5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4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4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4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4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4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4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4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4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4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4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4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4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4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4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4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4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4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4.2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ht="14.2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2:25" ht="14.2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2:25" ht="14.2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</sheetData>
  <sheetProtection/>
  <mergeCells count="9">
    <mergeCell ref="A1:K1"/>
    <mergeCell ref="C8:E8"/>
    <mergeCell ref="F8:H8"/>
    <mergeCell ref="I8:K8"/>
    <mergeCell ref="A8:A9"/>
    <mergeCell ref="B8:B9"/>
    <mergeCell ref="A4:J4"/>
    <mergeCell ref="J7:K7"/>
    <mergeCell ref="A5:K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B175"/>
  <sheetViews>
    <sheetView workbookViewId="0" topLeftCell="A67">
      <selection activeCell="A6" sqref="A6:I6"/>
    </sheetView>
  </sheetViews>
  <sheetFormatPr defaultColWidth="9.140625" defaultRowHeight="15"/>
  <cols>
    <col min="1" max="1" width="59.8515625" style="0" customWidth="1"/>
    <col min="3" max="3" width="15.140625" style="0" customWidth="1"/>
    <col min="4" max="4" width="15.28125" style="0" customWidth="1"/>
    <col min="5" max="5" width="15.8515625" style="0" customWidth="1"/>
    <col min="6" max="6" width="13.57421875" style="0" customWidth="1"/>
    <col min="7" max="7" width="15.00390625" style="0" customWidth="1"/>
    <col min="8" max="8" width="12.00390625" style="0" customWidth="1"/>
    <col min="9" max="9" width="15.7109375" style="0" customWidth="1"/>
    <col min="10" max="10" width="14.8515625" style="0" customWidth="1"/>
    <col min="11" max="11" width="15.00390625" style="0" customWidth="1"/>
  </cols>
  <sheetData>
    <row r="1" spans="1:10" ht="18">
      <c r="A1" s="344" t="s">
        <v>929</v>
      </c>
      <c r="B1" s="344"/>
      <c r="C1" s="344"/>
      <c r="D1" s="344"/>
      <c r="E1" s="344"/>
      <c r="F1" s="344"/>
      <c r="G1" s="344"/>
      <c r="H1" s="344"/>
      <c r="I1" s="344"/>
      <c r="J1" s="344"/>
    </row>
    <row r="3" spans="1:11" ht="21" customHeight="1">
      <c r="A3" s="346" t="s">
        <v>724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0" ht="18.7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</row>
    <row r="5" spans="1:10" ht="18.7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</row>
    <row r="6" spans="1:11" ht="14.25">
      <c r="A6" s="362" t="s">
        <v>664</v>
      </c>
      <c r="B6" s="362"/>
      <c r="C6" s="362"/>
      <c r="D6" s="362"/>
      <c r="E6" s="362"/>
      <c r="F6" s="362"/>
      <c r="G6" s="362"/>
      <c r="H6" s="362"/>
      <c r="I6" s="362"/>
      <c r="J6" s="345" t="s">
        <v>709</v>
      </c>
      <c r="K6" s="345"/>
    </row>
    <row r="7" spans="1:11" ht="15" customHeight="1">
      <c r="A7" s="350" t="s">
        <v>69</v>
      </c>
      <c r="B7" s="352" t="s">
        <v>70</v>
      </c>
      <c r="C7" s="354" t="s">
        <v>577</v>
      </c>
      <c r="D7" s="355"/>
      <c r="E7" s="356"/>
      <c r="F7" s="354" t="s">
        <v>578</v>
      </c>
      <c r="G7" s="355"/>
      <c r="H7" s="356"/>
      <c r="I7" s="359" t="s">
        <v>676</v>
      </c>
      <c r="J7" s="360"/>
      <c r="K7" s="360"/>
    </row>
    <row r="8" spans="1:11" ht="25.5" customHeight="1">
      <c r="A8" s="351"/>
      <c r="B8" s="353"/>
      <c r="C8" s="3" t="s">
        <v>678</v>
      </c>
      <c r="D8" s="3" t="s">
        <v>17</v>
      </c>
      <c r="E8" s="73" t="s">
        <v>18</v>
      </c>
      <c r="F8" s="3" t="s">
        <v>678</v>
      </c>
      <c r="G8" s="3" t="s">
        <v>17</v>
      </c>
      <c r="H8" s="73" t="s">
        <v>18</v>
      </c>
      <c r="I8" s="3" t="s">
        <v>678</v>
      </c>
      <c r="J8" s="3" t="s">
        <v>17</v>
      </c>
      <c r="K8" s="73" t="s">
        <v>18</v>
      </c>
    </row>
    <row r="9" spans="1:11" ht="14.25">
      <c r="A9" s="27" t="s">
        <v>71</v>
      </c>
      <c r="B9" s="28" t="s">
        <v>72</v>
      </c>
      <c r="C9" s="139">
        <f>'2.1. melléklet kiadások Önkorm.'!C7+'2.2.  melléklet kiadások óvoda'!C10</f>
        <v>15435000</v>
      </c>
      <c r="D9" s="139">
        <f>'2.1. melléklet kiadások Önkorm.'!D7+'2.2.  melléklet kiadások óvoda'!D10</f>
        <v>14900820</v>
      </c>
      <c r="E9" s="140">
        <f>'2.1. melléklet kiadások Önkorm.'!E7+'2.2.  melléklet kiadások óvoda'!E10</f>
        <v>14624696</v>
      </c>
      <c r="F9" s="140">
        <f>'2.1. melléklet kiadások Önkorm.'!F7+'2.2.  melléklet kiadások óvoda'!F10</f>
        <v>0</v>
      </c>
      <c r="G9" s="140">
        <f>'2.1. melléklet kiadások Önkorm.'!G7+'2.2.  melléklet kiadások óvoda'!G10</f>
        <v>0</v>
      </c>
      <c r="H9" s="140">
        <f>'2.1. melléklet kiadások Önkorm.'!H7+'2.2.  melléklet kiadások óvoda'!H10</f>
        <v>0</v>
      </c>
      <c r="I9" s="141">
        <f>'2.1. melléklet kiadások Önkorm.'!I7+'2.2.  melléklet kiadások óvoda'!I10</f>
        <v>15435000</v>
      </c>
      <c r="J9" s="141">
        <f>'2.1. melléklet kiadások Önkorm.'!J7+'2.2.  melléklet kiadások óvoda'!J10</f>
        <v>14900820</v>
      </c>
      <c r="K9" s="141">
        <f>'2.1. melléklet kiadások Önkorm.'!K7+'2.2.  melléklet kiadások óvoda'!K10</f>
        <v>14624696</v>
      </c>
    </row>
    <row r="10" spans="1:11" ht="14.25">
      <c r="A10" s="27" t="s">
        <v>73</v>
      </c>
      <c r="B10" s="29" t="s">
        <v>74</v>
      </c>
      <c r="C10" s="139">
        <f>'2.1. melléklet kiadások Önkorm.'!C8+'2.2.  melléklet kiadások óvoda'!C11</f>
        <v>0</v>
      </c>
      <c r="D10" s="139">
        <f>'2.1. melléklet kiadások Önkorm.'!D8+'2.2.  melléklet kiadások óvoda'!D11</f>
        <v>336500</v>
      </c>
      <c r="E10" s="140">
        <f>'2.1. melléklet kiadások Önkorm.'!E8+'2.2.  melléklet kiadások óvoda'!E11</f>
        <v>336500</v>
      </c>
      <c r="F10" s="140">
        <f>'2.1. melléklet kiadások Önkorm.'!F8+'2.2.  melléklet kiadások óvoda'!F11</f>
        <v>0</v>
      </c>
      <c r="G10" s="140">
        <f>'2.1. melléklet kiadások Önkorm.'!G8+'2.2.  melléklet kiadások óvoda'!G11</f>
        <v>0</v>
      </c>
      <c r="H10" s="140">
        <f>'2.1. melléklet kiadások Önkorm.'!H8+'2.2.  melléklet kiadások óvoda'!H11</f>
        <v>0</v>
      </c>
      <c r="I10" s="141">
        <f>'2.1. melléklet kiadások Önkorm.'!I8+'2.2.  melléklet kiadások óvoda'!I11</f>
        <v>0</v>
      </c>
      <c r="J10" s="141">
        <f>'2.1. melléklet kiadások Önkorm.'!J8+'2.2.  melléklet kiadások óvoda'!J11</f>
        <v>336500</v>
      </c>
      <c r="K10" s="141">
        <f>'2.1. melléklet kiadások Önkorm.'!K8+'2.2.  melléklet kiadások óvoda'!K11</f>
        <v>336500</v>
      </c>
    </row>
    <row r="11" spans="1:11" ht="14.25">
      <c r="A11" s="27" t="s">
        <v>75</v>
      </c>
      <c r="B11" s="29" t="s">
        <v>76</v>
      </c>
      <c r="C11" s="139">
        <f>'2.1. melléklet kiadások Önkorm.'!C9+'2.2.  melléklet kiadások óvoda'!C12</f>
        <v>0</v>
      </c>
      <c r="D11" s="139">
        <f>'2.1. melléklet kiadások Önkorm.'!D9+'2.2.  melléklet kiadások óvoda'!D12</f>
        <v>0</v>
      </c>
      <c r="E11" s="140">
        <f>'2.1. melléklet kiadások Önkorm.'!E9+'2.2.  melléklet kiadások óvoda'!E12</f>
        <v>0</v>
      </c>
      <c r="F11" s="140">
        <f>'2.1. melléklet kiadások Önkorm.'!F9+'2.2.  melléklet kiadások óvoda'!F12</f>
        <v>0</v>
      </c>
      <c r="G11" s="140">
        <f>'2.1. melléklet kiadások Önkorm.'!G9+'2.2.  melléklet kiadások óvoda'!G12</f>
        <v>0</v>
      </c>
      <c r="H11" s="140">
        <f>'2.1. melléklet kiadások Önkorm.'!H9+'2.2.  melléklet kiadások óvoda'!H12</f>
        <v>0</v>
      </c>
      <c r="I11" s="141">
        <f>'2.1. melléklet kiadások Önkorm.'!I9+'2.2.  melléklet kiadások óvoda'!I12</f>
        <v>0</v>
      </c>
      <c r="J11" s="141">
        <f>'2.1. melléklet kiadások Önkorm.'!J9+'2.2.  melléklet kiadások óvoda'!J12</f>
        <v>0</v>
      </c>
      <c r="K11" s="141">
        <f>'2.1. melléklet kiadások Önkorm.'!K9+'2.2.  melléklet kiadások óvoda'!K12</f>
        <v>0</v>
      </c>
    </row>
    <row r="12" spans="1:11" ht="14.25">
      <c r="A12" s="30" t="s">
        <v>77</v>
      </c>
      <c r="B12" s="29" t="s">
        <v>78</v>
      </c>
      <c r="C12" s="139">
        <f>'2.1. melléklet kiadások Önkorm.'!C10+'2.2.  melléklet kiadások óvoda'!C13</f>
        <v>0</v>
      </c>
      <c r="D12" s="139">
        <f>'2.1. melléklet kiadások Önkorm.'!D10+'2.2.  melléklet kiadások óvoda'!D13</f>
        <v>0</v>
      </c>
      <c r="E12" s="140">
        <f>'2.1. melléklet kiadások Önkorm.'!E10+'2.2.  melléklet kiadások óvoda'!E13</f>
        <v>0</v>
      </c>
      <c r="F12" s="140">
        <f>'2.1. melléklet kiadások Önkorm.'!F10+'2.2.  melléklet kiadások óvoda'!F13</f>
        <v>0</v>
      </c>
      <c r="G12" s="140">
        <f>'2.1. melléklet kiadások Önkorm.'!G10+'2.2.  melléklet kiadások óvoda'!G13</f>
        <v>0</v>
      </c>
      <c r="H12" s="140">
        <f>'2.1. melléklet kiadások Önkorm.'!H10+'2.2.  melléklet kiadások óvoda'!H13</f>
        <v>0</v>
      </c>
      <c r="I12" s="141">
        <f>'2.1. melléklet kiadások Önkorm.'!I10+'2.2.  melléklet kiadások óvoda'!I13</f>
        <v>0</v>
      </c>
      <c r="J12" s="141">
        <f>'2.1. melléklet kiadások Önkorm.'!J10+'2.2.  melléklet kiadások óvoda'!J13</f>
        <v>0</v>
      </c>
      <c r="K12" s="141">
        <f>'2.1. melléklet kiadások Önkorm.'!K10+'2.2.  melléklet kiadások óvoda'!K13</f>
        <v>0</v>
      </c>
    </row>
    <row r="13" spans="1:11" ht="14.25">
      <c r="A13" s="30" t="s">
        <v>79</v>
      </c>
      <c r="B13" s="29" t="s">
        <v>80</v>
      </c>
      <c r="C13" s="139">
        <f>'2.1. melléklet kiadások Önkorm.'!C11+'2.2.  melléklet kiadások óvoda'!C14</f>
        <v>0</v>
      </c>
      <c r="D13" s="139">
        <f>'2.1. melléklet kiadások Önkorm.'!D11+'2.2.  melléklet kiadások óvoda'!D14</f>
        <v>0</v>
      </c>
      <c r="E13" s="140">
        <f>'2.1. melléklet kiadások Önkorm.'!E11+'2.2.  melléklet kiadások óvoda'!E14</f>
        <v>0</v>
      </c>
      <c r="F13" s="140">
        <f>'2.1. melléklet kiadások Önkorm.'!F11+'2.2.  melléklet kiadások óvoda'!F14</f>
        <v>0</v>
      </c>
      <c r="G13" s="140">
        <f>'2.1. melléklet kiadások Önkorm.'!G11+'2.2.  melléklet kiadások óvoda'!G14</f>
        <v>0</v>
      </c>
      <c r="H13" s="140">
        <f>'2.1. melléklet kiadások Önkorm.'!H11+'2.2.  melléklet kiadások óvoda'!H14</f>
        <v>0</v>
      </c>
      <c r="I13" s="141">
        <f>'2.1. melléklet kiadások Önkorm.'!I11+'2.2.  melléklet kiadások óvoda'!I14</f>
        <v>0</v>
      </c>
      <c r="J13" s="141">
        <f>'2.1. melléklet kiadások Önkorm.'!J11+'2.2.  melléklet kiadások óvoda'!J14</f>
        <v>0</v>
      </c>
      <c r="K13" s="141">
        <f>'2.1. melléklet kiadások Önkorm.'!K11+'2.2.  melléklet kiadások óvoda'!K14</f>
        <v>0</v>
      </c>
    </row>
    <row r="14" spans="1:11" ht="14.25">
      <c r="A14" s="30" t="s">
        <v>81</v>
      </c>
      <c r="B14" s="29" t="s">
        <v>82</v>
      </c>
      <c r="C14" s="139">
        <f>'2.1. melléklet kiadások Önkorm.'!C12+'2.2.  melléklet kiadások óvoda'!C15</f>
        <v>0</v>
      </c>
      <c r="D14" s="139">
        <f>'2.1. melléklet kiadások Önkorm.'!D12+'2.2.  melléklet kiadások óvoda'!D15</f>
        <v>0</v>
      </c>
      <c r="E14" s="140">
        <f>'2.1. melléklet kiadások Önkorm.'!E12+'2.2.  melléklet kiadások óvoda'!E15</f>
        <v>0</v>
      </c>
      <c r="F14" s="140">
        <f>'2.1. melléklet kiadások Önkorm.'!F12+'2.2.  melléklet kiadások óvoda'!F15</f>
        <v>0</v>
      </c>
      <c r="G14" s="140">
        <f>'2.1. melléklet kiadások Önkorm.'!G12+'2.2.  melléklet kiadások óvoda'!G15</f>
        <v>0</v>
      </c>
      <c r="H14" s="140">
        <f>'2.1. melléklet kiadások Önkorm.'!H12+'2.2.  melléklet kiadások óvoda'!H15</f>
        <v>0</v>
      </c>
      <c r="I14" s="141">
        <f>'2.1. melléklet kiadások Önkorm.'!I12+'2.2.  melléklet kiadások óvoda'!I15</f>
        <v>0</v>
      </c>
      <c r="J14" s="141">
        <f>'2.1. melléklet kiadások Önkorm.'!J12+'2.2.  melléklet kiadások óvoda'!J15</f>
        <v>0</v>
      </c>
      <c r="K14" s="141">
        <f>'2.1. melléklet kiadások Önkorm.'!K12+'2.2.  melléklet kiadások óvoda'!K15</f>
        <v>0</v>
      </c>
    </row>
    <row r="15" spans="1:11" ht="14.25">
      <c r="A15" s="30" t="s">
        <v>83</v>
      </c>
      <c r="B15" s="29" t="s">
        <v>84</v>
      </c>
      <c r="C15" s="139">
        <f>'2.1. melléklet kiadások Önkorm.'!C13+'2.2.  melléklet kiadások óvoda'!C16</f>
        <v>1206600</v>
      </c>
      <c r="D15" s="139">
        <f>'2.1. melléklet kiadások Önkorm.'!D13+'2.2.  melléklet kiadások óvoda'!D16</f>
        <v>1486600</v>
      </c>
      <c r="E15" s="140">
        <f>'2.1. melléklet kiadások Önkorm.'!E13+'2.2.  melléklet kiadások óvoda'!E16</f>
        <v>1349082</v>
      </c>
      <c r="F15" s="140">
        <f>'2.1. melléklet kiadások Önkorm.'!F13+'2.2.  melléklet kiadások óvoda'!F16</f>
        <v>0</v>
      </c>
      <c r="G15" s="140">
        <f>'2.1. melléklet kiadások Önkorm.'!G13+'2.2.  melléklet kiadások óvoda'!G16</f>
        <v>0</v>
      </c>
      <c r="H15" s="140">
        <f>'2.1. melléklet kiadások Önkorm.'!H13+'2.2.  melléklet kiadások óvoda'!H16</f>
        <v>0</v>
      </c>
      <c r="I15" s="141">
        <f>'2.1. melléklet kiadások Önkorm.'!I13+'2.2.  melléklet kiadások óvoda'!I16</f>
        <v>1206600</v>
      </c>
      <c r="J15" s="141">
        <f>'2.1. melléklet kiadások Önkorm.'!J13+'2.2.  melléklet kiadások óvoda'!J16</f>
        <v>1486600</v>
      </c>
      <c r="K15" s="141">
        <f>'2.1. melléklet kiadások Önkorm.'!K13+'2.2.  melléklet kiadások óvoda'!K16</f>
        <v>1349082</v>
      </c>
    </row>
    <row r="16" spans="1:11" ht="14.25">
      <c r="A16" s="30" t="s">
        <v>85</v>
      </c>
      <c r="B16" s="29" t="s">
        <v>86</v>
      </c>
      <c r="C16" s="139">
        <f>'2.1. melléklet kiadások Önkorm.'!C14+'2.2.  melléklet kiadások óvoda'!C17</f>
        <v>0</v>
      </c>
      <c r="D16" s="139">
        <f>'2.1. melléklet kiadások Önkorm.'!D14+'2.2.  melléklet kiadások óvoda'!D17</f>
        <v>0</v>
      </c>
      <c r="E16" s="140">
        <f>'2.1. melléklet kiadások Önkorm.'!E14+'2.2.  melléklet kiadások óvoda'!E17</f>
        <v>0</v>
      </c>
      <c r="F16" s="140">
        <f>'2.1. melléklet kiadások Önkorm.'!F14+'2.2.  melléklet kiadások óvoda'!F17</f>
        <v>0</v>
      </c>
      <c r="G16" s="140">
        <f>'2.1. melléklet kiadások Önkorm.'!G14+'2.2.  melléklet kiadások óvoda'!G17</f>
        <v>0</v>
      </c>
      <c r="H16" s="140">
        <f>'2.1. melléklet kiadások Önkorm.'!H14+'2.2.  melléklet kiadások óvoda'!H17</f>
        <v>0</v>
      </c>
      <c r="I16" s="141">
        <f>'2.1. melléklet kiadások Önkorm.'!I14+'2.2.  melléklet kiadások óvoda'!I17</f>
        <v>0</v>
      </c>
      <c r="J16" s="141">
        <f>'2.1. melléklet kiadások Önkorm.'!J14+'2.2.  melléklet kiadások óvoda'!J17</f>
        <v>0</v>
      </c>
      <c r="K16" s="141">
        <f>'2.1. melléklet kiadások Önkorm.'!K14+'2.2.  melléklet kiadások óvoda'!K17</f>
        <v>0</v>
      </c>
    </row>
    <row r="17" spans="1:11" ht="14.25">
      <c r="A17" s="5" t="s">
        <v>87</v>
      </c>
      <c r="B17" s="29" t="s">
        <v>88</v>
      </c>
      <c r="C17" s="139">
        <f>'2.1. melléklet kiadások Önkorm.'!C15+'2.2.  melléklet kiadások óvoda'!C18</f>
        <v>394000</v>
      </c>
      <c r="D17" s="139">
        <f>'2.1. melléklet kiadások Önkorm.'!D15+'2.2.  melléklet kiadások óvoda'!D18</f>
        <v>444000</v>
      </c>
      <c r="E17" s="140">
        <f>'2.1. melléklet kiadások Önkorm.'!E15+'2.2.  melléklet kiadások óvoda'!E18</f>
        <v>426530</v>
      </c>
      <c r="F17" s="140">
        <f>'2.1. melléklet kiadások Önkorm.'!F15+'2.2.  melléklet kiadások óvoda'!F18</f>
        <v>0</v>
      </c>
      <c r="G17" s="140">
        <f>'2.1. melléklet kiadások Önkorm.'!G15+'2.2.  melléklet kiadások óvoda'!G18</f>
        <v>0</v>
      </c>
      <c r="H17" s="140">
        <f>'2.1. melléklet kiadások Önkorm.'!H15+'2.2.  melléklet kiadások óvoda'!H18</f>
        <v>0</v>
      </c>
      <c r="I17" s="141">
        <f>'2.1. melléklet kiadások Önkorm.'!I15+'2.2.  melléklet kiadások óvoda'!I18</f>
        <v>394000</v>
      </c>
      <c r="J17" s="141">
        <f>'2.1. melléklet kiadások Önkorm.'!J15+'2.2.  melléklet kiadások óvoda'!J18</f>
        <v>444000</v>
      </c>
      <c r="K17" s="141">
        <f>'2.1. melléklet kiadások Önkorm.'!K15+'2.2.  melléklet kiadások óvoda'!K18</f>
        <v>426530</v>
      </c>
    </row>
    <row r="18" spans="1:11" ht="14.25">
      <c r="A18" s="5" t="s">
        <v>89</v>
      </c>
      <c r="B18" s="29" t="s">
        <v>90</v>
      </c>
      <c r="C18" s="139">
        <f>'2.1. melléklet kiadások Önkorm.'!C16+'2.2.  melléklet kiadások óvoda'!C19</f>
        <v>0</v>
      </c>
      <c r="D18" s="139">
        <f>'2.1. melléklet kiadások Önkorm.'!D16+'2.2.  melléklet kiadások óvoda'!D19</f>
        <v>0</v>
      </c>
      <c r="E18" s="140">
        <f>'2.1. melléklet kiadások Önkorm.'!E16+'2.2.  melléklet kiadások óvoda'!E19</f>
        <v>0</v>
      </c>
      <c r="F18" s="140">
        <f>'2.1. melléklet kiadások Önkorm.'!F16+'2.2.  melléklet kiadások óvoda'!F19</f>
        <v>0</v>
      </c>
      <c r="G18" s="140">
        <f>'2.1. melléklet kiadások Önkorm.'!G16+'2.2.  melléklet kiadások óvoda'!G19</f>
        <v>0</v>
      </c>
      <c r="H18" s="140">
        <f>'2.1. melléklet kiadások Önkorm.'!H16+'2.2.  melléklet kiadások óvoda'!H19</f>
        <v>0</v>
      </c>
      <c r="I18" s="141">
        <f>'2.1. melléklet kiadások Önkorm.'!I16+'2.2.  melléklet kiadások óvoda'!I19</f>
        <v>0</v>
      </c>
      <c r="J18" s="141">
        <f>'2.1. melléklet kiadások Önkorm.'!J16+'2.2.  melléklet kiadások óvoda'!J19</f>
        <v>0</v>
      </c>
      <c r="K18" s="141">
        <f>'2.1. melléklet kiadások Önkorm.'!K16+'2.2.  melléklet kiadások óvoda'!K19</f>
        <v>0</v>
      </c>
    </row>
    <row r="19" spans="1:11" ht="14.25">
      <c r="A19" s="5" t="s">
        <v>91</v>
      </c>
      <c r="B19" s="29" t="s">
        <v>92</v>
      </c>
      <c r="C19" s="139">
        <f>'2.1. melléklet kiadások Önkorm.'!C17+'2.2.  melléklet kiadások óvoda'!C20</f>
        <v>0</v>
      </c>
      <c r="D19" s="139">
        <f>'2.1. melléklet kiadások Önkorm.'!D17+'2.2.  melléklet kiadások óvoda'!D20</f>
        <v>0</v>
      </c>
      <c r="E19" s="140">
        <f>'2.1. melléklet kiadások Önkorm.'!E17+'2.2.  melléklet kiadások óvoda'!E20</f>
        <v>0</v>
      </c>
      <c r="F19" s="140">
        <f>'2.1. melléklet kiadások Önkorm.'!F17+'2.2.  melléklet kiadások óvoda'!F20</f>
        <v>0</v>
      </c>
      <c r="G19" s="140">
        <f>'2.1. melléklet kiadások Önkorm.'!G17+'2.2.  melléklet kiadások óvoda'!G20</f>
        <v>0</v>
      </c>
      <c r="H19" s="140">
        <f>'2.1. melléklet kiadások Önkorm.'!H17+'2.2.  melléklet kiadások óvoda'!H20</f>
        <v>0</v>
      </c>
      <c r="I19" s="141">
        <f>'2.1. melléklet kiadások Önkorm.'!I17+'2.2.  melléklet kiadások óvoda'!I20</f>
        <v>0</v>
      </c>
      <c r="J19" s="141">
        <f>'2.1. melléklet kiadások Önkorm.'!J17+'2.2.  melléklet kiadások óvoda'!J20</f>
        <v>0</v>
      </c>
      <c r="K19" s="141">
        <f>'2.1. melléklet kiadások Önkorm.'!K17+'2.2.  melléklet kiadások óvoda'!K20</f>
        <v>0</v>
      </c>
    </row>
    <row r="20" spans="1:11" ht="14.25">
      <c r="A20" s="5" t="s">
        <v>93</v>
      </c>
      <c r="B20" s="29" t="s">
        <v>94</v>
      </c>
      <c r="C20" s="139">
        <f>'2.1. melléklet kiadások Önkorm.'!C18+'2.2.  melléklet kiadások óvoda'!C21</f>
        <v>0</v>
      </c>
      <c r="D20" s="139">
        <f>'2.1. melléklet kiadások Önkorm.'!D18+'2.2.  melléklet kiadások óvoda'!D21</f>
        <v>0</v>
      </c>
      <c r="E20" s="140">
        <f>'2.1. melléklet kiadások Önkorm.'!E18+'2.2.  melléklet kiadások óvoda'!E21</f>
        <v>0</v>
      </c>
      <c r="F20" s="140">
        <f>'2.1. melléklet kiadások Önkorm.'!F18+'2.2.  melléklet kiadások óvoda'!F21</f>
        <v>0</v>
      </c>
      <c r="G20" s="140">
        <f>'2.1. melléklet kiadások Önkorm.'!G18+'2.2.  melléklet kiadások óvoda'!G21</f>
        <v>0</v>
      </c>
      <c r="H20" s="140">
        <f>'2.1. melléklet kiadások Önkorm.'!H18+'2.2.  melléklet kiadások óvoda'!H21</f>
        <v>0</v>
      </c>
      <c r="I20" s="141">
        <f>'2.1. melléklet kiadások Önkorm.'!I18+'2.2.  melléklet kiadások óvoda'!I21</f>
        <v>0</v>
      </c>
      <c r="J20" s="141">
        <f>'2.1. melléklet kiadások Önkorm.'!J18+'2.2.  melléklet kiadások óvoda'!J21</f>
        <v>0</v>
      </c>
      <c r="K20" s="141">
        <f>'2.1. melléklet kiadások Önkorm.'!K18+'2.2.  melléklet kiadások óvoda'!K21</f>
        <v>0</v>
      </c>
    </row>
    <row r="21" spans="1:11" ht="14.25">
      <c r="A21" s="5" t="s">
        <v>434</v>
      </c>
      <c r="B21" s="29" t="s">
        <v>95</v>
      </c>
      <c r="C21" s="139">
        <f>'2.1. melléklet kiadások Önkorm.'!C19+'2.2.  melléklet kiadások óvoda'!C22</f>
        <v>0</v>
      </c>
      <c r="D21" s="139">
        <f>'2.1. melléklet kiadások Önkorm.'!D19+'2.2.  melléklet kiadások óvoda'!D22</f>
        <v>149820</v>
      </c>
      <c r="E21" s="140">
        <f>'2.1. melléklet kiadások Önkorm.'!E19+'2.2.  melléklet kiadások óvoda'!E22</f>
        <v>142270</v>
      </c>
      <c r="F21" s="140">
        <f>'2.1. melléklet kiadások Önkorm.'!F19+'2.2.  melléklet kiadások óvoda'!F22</f>
        <v>0</v>
      </c>
      <c r="G21" s="140">
        <f>'2.1. melléklet kiadások Önkorm.'!G19+'2.2.  melléklet kiadások óvoda'!G22</f>
        <v>0</v>
      </c>
      <c r="H21" s="140">
        <f>'2.1. melléklet kiadások Önkorm.'!H19+'2.2.  melléklet kiadások óvoda'!H22</f>
        <v>0</v>
      </c>
      <c r="I21" s="141">
        <f>'2.1. melléklet kiadások Önkorm.'!I19+'2.2.  melléklet kiadások óvoda'!I22</f>
        <v>0</v>
      </c>
      <c r="J21" s="141">
        <f>'2.1. melléklet kiadások Önkorm.'!J19+'2.2.  melléklet kiadások óvoda'!J22</f>
        <v>149820</v>
      </c>
      <c r="K21" s="141">
        <f>'2.1. melléklet kiadások Önkorm.'!K19+'2.2.  melléklet kiadások óvoda'!K22</f>
        <v>142270</v>
      </c>
    </row>
    <row r="22" spans="1:11" ht="14.25">
      <c r="A22" s="31" t="s">
        <v>372</v>
      </c>
      <c r="B22" s="32" t="s">
        <v>96</v>
      </c>
      <c r="C22" s="139">
        <f>'2.1. melléklet kiadások Önkorm.'!C20+'2.2.  melléklet kiadások óvoda'!C23</f>
        <v>17035600</v>
      </c>
      <c r="D22" s="139">
        <f>'2.1. melléklet kiadások Önkorm.'!D20+'2.2.  melléklet kiadások óvoda'!D23</f>
        <v>17317740</v>
      </c>
      <c r="E22" s="140">
        <f>'2.1. melléklet kiadások Önkorm.'!E20+'2.2.  melléklet kiadások óvoda'!E23</f>
        <v>16879078</v>
      </c>
      <c r="F22" s="140">
        <f>'2.1. melléklet kiadások Önkorm.'!F20+'2.2.  melléklet kiadások óvoda'!F23</f>
        <v>0</v>
      </c>
      <c r="G22" s="140">
        <f>'2.1. melléklet kiadások Önkorm.'!G20+'2.2.  melléklet kiadások óvoda'!G23</f>
        <v>0</v>
      </c>
      <c r="H22" s="140">
        <f>'2.1. melléklet kiadások Önkorm.'!H20+'2.2.  melléklet kiadások óvoda'!H23</f>
        <v>0</v>
      </c>
      <c r="I22" s="141">
        <f>'2.1. melléklet kiadások Önkorm.'!I20+'2.2.  melléklet kiadások óvoda'!I23</f>
        <v>17035600</v>
      </c>
      <c r="J22" s="141">
        <f>'2.1. melléklet kiadások Önkorm.'!J20+'2.2.  melléklet kiadások óvoda'!J23</f>
        <v>17317740</v>
      </c>
      <c r="K22" s="141">
        <f>'2.1. melléklet kiadások Önkorm.'!K20+'2.2.  melléklet kiadások óvoda'!K23</f>
        <v>16879078</v>
      </c>
    </row>
    <row r="23" spans="1:11" ht="14.25">
      <c r="A23" s="5" t="s">
        <v>97</v>
      </c>
      <c r="B23" s="29" t="s">
        <v>98</v>
      </c>
      <c r="C23" s="139">
        <f>'2.1. melléklet kiadások Önkorm.'!C21+'2.2.  melléklet kiadások óvoda'!C24</f>
        <v>2800000</v>
      </c>
      <c r="D23" s="139">
        <f>'2.1. melléklet kiadások Önkorm.'!D21+'2.2.  melléklet kiadások óvoda'!D24</f>
        <v>2800000</v>
      </c>
      <c r="E23" s="140">
        <f>'2.1. melléklet kiadások Önkorm.'!E21+'2.2.  melléklet kiadások óvoda'!E24</f>
        <v>2733100</v>
      </c>
      <c r="F23" s="140">
        <f>'2.1. melléklet kiadások Önkorm.'!F21+'2.2.  melléklet kiadások óvoda'!F24</f>
        <v>0</v>
      </c>
      <c r="G23" s="140">
        <f>'2.1. melléklet kiadások Önkorm.'!G21+'2.2.  melléklet kiadások óvoda'!G24</f>
        <v>0</v>
      </c>
      <c r="H23" s="140">
        <f>'2.1. melléklet kiadások Önkorm.'!H21+'2.2.  melléklet kiadások óvoda'!H24</f>
        <v>0</v>
      </c>
      <c r="I23" s="141">
        <f>'2.1. melléklet kiadások Önkorm.'!I21+'2.2.  melléklet kiadások óvoda'!I24</f>
        <v>2800000</v>
      </c>
      <c r="J23" s="141">
        <f>'2.1. melléklet kiadások Önkorm.'!J21+'2.2.  melléklet kiadások óvoda'!J24</f>
        <v>2800000</v>
      </c>
      <c r="K23" s="141">
        <f>'2.1. melléklet kiadások Önkorm.'!K21+'2.2.  melléklet kiadások óvoda'!K24</f>
        <v>2733100</v>
      </c>
    </row>
    <row r="24" spans="1:11" ht="26.25">
      <c r="A24" s="5" t="s">
        <v>99</v>
      </c>
      <c r="B24" s="29" t="s">
        <v>100</v>
      </c>
      <c r="C24" s="139">
        <f>'2.1. melléklet kiadások Önkorm.'!C22+'2.2.  melléklet kiadások óvoda'!C25</f>
        <v>48000</v>
      </c>
      <c r="D24" s="139">
        <f>'2.1. melléklet kiadások Önkorm.'!D22+'2.2.  melléklet kiadások óvoda'!D25</f>
        <v>1485162</v>
      </c>
      <c r="E24" s="140">
        <f>'2.1. melléklet kiadások Önkorm.'!E22+'2.2.  melléklet kiadások óvoda'!E25</f>
        <v>1028994</v>
      </c>
      <c r="F24" s="140">
        <f>'2.1. melléklet kiadások Önkorm.'!F22+'2.2.  melléklet kiadások óvoda'!F25</f>
        <v>0</v>
      </c>
      <c r="G24" s="140">
        <f>'2.1. melléklet kiadások Önkorm.'!G22+'2.2.  melléklet kiadások óvoda'!G25</f>
        <v>0</v>
      </c>
      <c r="H24" s="140">
        <f>'2.1. melléklet kiadások Önkorm.'!H22+'2.2.  melléklet kiadások óvoda'!H25</f>
        <v>0</v>
      </c>
      <c r="I24" s="141">
        <f>'2.1. melléklet kiadások Önkorm.'!I22+'2.2.  melléklet kiadások óvoda'!I25</f>
        <v>48000</v>
      </c>
      <c r="J24" s="141">
        <f>'2.1. melléklet kiadások Önkorm.'!J22+'2.2.  melléklet kiadások óvoda'!J25</f>
        <v>1485162</v>
      </c>
      <c r="K24" s="141">
        <f>'2.1. melléklet kiadások Önkorm.'!K22+'2.2.  melléklet kiadások óvoda'!K25</f>
        <v>1028994</v>
      </c>
    </row>
    <row r="25" spans="1:11" ht="33.75" customHeight="1">
      <c r="A25" s="6" t="s">
        <v>101</v>
      </c>
      <c r="B25" s="29" t="s">
        <v>102</v>
      </c>
      <c r="C25" s="139">
        <f>'2.1. melléklet kiadások Önkorm.'!C23+'2.2.  melléklet kiadások óvoda'!C26</f>
        <v>460000</v>
      </c>
      <c r="D25" s="139">
        <f>'2.1. melléklet kiadások Önkorm.'!D23+'2.2.  melléklet kiadások óvoda'!D26</f>
        <v>537360</v>
      </c>
      <c r="E25" s="140">
        <f>'2.1. melléklet kiadások Önkorm.'!E23+'2.2.  melléklet kiadások óvoda'!E26</f>
        <v>161813</v>
      </c>
      <c r="F25" s="140">
        <f>'2.1. melléklet kiadások Önkorm.'!F23+'2.2.  melléklet kiadások óvoda'!F26</f>
        <v>0</v>
      </c>
      <c r="G25" s="140">
        <f>'2.1. melléklet kiadások Önkorm.'!G23+'2.2.  melléklet kiadások óvoda'!G26</f>
        <v>0</v>
      </c>
      <c r="H25" s="140">
        <f>'2.1. melléklet kiadások Önkorm.'!H23+'2.2.  melléklet kiadások óvoda'!H26</f>
        <v>0</v>
      </c>
      <c r="I25" s="141">
        <f>'2.1. melléklet kiadások Önkorm.'!I23+'2.2.  melléklet kiadások óvoda'!I26</f>
        <v>460000</v>
      </c>
      <c r="J25" s="141">
        <f>'2.1. melléklet kiadások Önkorm.'!J23+'2.2.  melléklet kiadások óvoda'!J26</f>
        <v>537360</v>
      </c>
      <c r="K25" s="141">
        <f>'2.1. melléklet kiadások Önkorm.'!K23+'2.2.  melléklet kiadások óvoda'!K26</f>
        <v>161813</v>
      </c>
    </row>
    <row r="26" spans="1:11" ht="14.25">
      <c r="A26" s="7" t="s">
        <v>373</v>
      </c>
      <c r="B26" s="32" t="s">
        <v>103</v>
      </c>
      <c r="C26" s="139">
        <f>'2.1. melléklet kiadások Önkorm.'!C24+'2.2.  melléklet kiadások óvoda'!C27</f>
        <v>3308000</v>
      </c>
      <c r="D26" s="139">
        <f>'2.1. melléklet kiadások Önkorm.'!D24+'2.2.  melléklet kiadások óvoda'!D27</f>
        <v>4822522</v>
      </c>
      <c r="E26" s="140">
        <f>'2.1. melléklet kiadások Önkorm.'!E24+'2.2.  melléklet kiadások óvoda'!E27</f>
        <v>3923907</v>
      </c>
      <c r="F26" s="140">
        <f>'2.1. melléklet kiadások Önkorm.'!F24+'2.2.  melléklet kiadások óvoda'!F27</f>
        <v>0</v>
      </c>
      <c r="G26" s="140">
        <f>'2.1. melléklet kiadások Önkorm.'!G24+'2.2.  melléklet kiadások óvoda'!G27</f>
        <v>0</v>
      </c>
      <c r="H26" s="140">
        <f>'2.1. melléklet kiadások Önkorm.'!H24+'2.2.  melléklet kiadások óvoda'!H27</f>
        <v>0</v>
      </c>
      <c r="I26" s="141">
        <f>'2.1. melléklet kiadások Önkorm.'!I24+'2.2.  melléklet kiadások óvoda'!I27</f>
        <v>3308000</v>
      </c>
      <c r="J26" s="141">
        <f>'2.1. melléklet kiadások Önkorm.'!J24+'2.2.  melléklet kiadások óvoda'!J27</f>
        <v>4822522</v>
      </c>
      <c r="K26" s="141">
        <f>'2.1. melléklet kiadások Önkorm.'!K24+'2.2.  melléklet kiadások óvoda'!K27</f>
        <v>3923907</v>
      </c>
    </row>
    <row r="27" spans="1:11" ht="14.25">
      <c r="A27" s="42" t="s">
        <v>464</v>
      </c>
      <c r="B27" s="43" t="s">
        <v>104</v>
      </c>
      <c r="C27" s="139">
        <f>'2.1. melléklet kiadások Önkorm.'!C25+'2.2.  melléklet kiadások óvoda'!C28</f>
        <v>20343600</v>
      </c>
      <c r="D27" s="139">
        <f>'2.1. melléklet kiadások Önkorm.'!D25+'2.2.  melléklet kiadások óvoda'!D28</f>
        <v>22140262</v>
      </c>
      <c r="E27" s="140">
        <f>'2.1. melléklet kiadások Önkorm.'!E25+'2.2.  melléklet kiadások óvoda'!E28</f>
        <v>20802985</v>
      </c>
      <c r="F27" s="140">
        <f>'2.1. melléklet kiadások Önkorm.'!F25+'2.2.  melléklet kiadások óvoda'!F28</f>
        <v>0</v>
      </c>
      <c r="G27" s="140">
        <f>'2.1. melléklet kiadások Önkorm.'!G25+'2.2.  melléklet kiadások óvoda'!G28</f>
        <v>0</v>
      </c>
      <c r="H27" s="140">
        <f>'2.1. melléklet kiadások Önkorm.'!H25+'2.2.  melléklet kiadások óvoda'!H28</f>
        <v>0</v>
      </c>
      <c r="I27" s="141">
        <f>'2.1. melléklet kiadások Önkorm.'!I25+'2.2.  melléklet kiadások óvoda'!I28</f>
        <v>20343600</v>
      </c>
      <c r="J27" s="141">
        <f>'2.1. melléklet kiadások Önkorm.'!J25+'2.2.  melléklet kiadások óvoda'!J28</f>
        <v>22140262</v>
      </c>
      <c r="K27" s="141">
        <f>'2.1. melléklet kiadások Önkorm.'!K25+'2.2.  melléklet kiadások óvoda'!K28</f>
        <v>20802985</v>
      </c>
    </row>
    <row r="28" spans="1:11" ht="27">
      <c r="A28" s="36" t="s">
        <v>435</v>
      </c>
      <c r="B28" s="43" t="s">
        <v>105</v>
      </c>
      <c r="C28" s="139">
        <f>'2.1. melléklet kiadások Önkorm.'!C26+'2.2.  melléklet kiadások óvoda'!C29</f>
        <v>4296080</v>
      </c>
      <c r="D28" s="139">
        <f>'2.1. melléklet kiadások Önkorm.'!D26+'2.2.  melléklet kiadások óvoda'!D29</f>
        <v>4296080</v>
      </c>
      <c r="E28" s="140">
        <f>'2.1. melléklet kiadások Önkorm.'!E26+'2.2.  melléklet kiadások óvoda'!E29</f>
        <v>4125262</v>
      </c>
      <c r="F28" s="140">
        <f>'2.1. melléklet kiadások Önkorm.'!F26+'2.2.  melléklet kiadások óvoda'!F29</f>
        <v>0</v>
      </c>
      <c r="G28" s="140">
        <f>'2.1. melléklet kiadások Önkorm.'!G26+'2.2.  melléklet kiadások óvoda'!G29</f>
        <v>0</v>
      </c>
      <c r="H28" s="140">
        <f>'2.1. melléklet kiadások Önkorm.'!H26+'2.2.  melléklet kiadások óvoda'!H29</f>
        <v>0</v>
      </c>
      <c r="I28" s="141">
        <f>'2.1. melléklet kiadások Önkorm.'!I26+'2.2.  melléklet kiadások óvoda'!I29</f>
        <v>4296080</v>
      </c>
      <c r="J28" s="141">
        <f>'2.1. melléklet kiadások Önkorm.'!J26+'2.2.  melléklet kiadások óvoda'!J29</f>
        <v>4296080</v>
      </c>
      <c r="K28" s="141">
        <f>'2.1. melléklet kiadások Önkorm.'!K26+'2.2.  melléklet kiadások óvoda'!K29</f>
        <v>4125262</v>
      </c>
    </row>
    <row r="29" spans="1:11" ht="14.25">
      <c r="A29" s="5" t="s">
        <v>106</v>
      </c>
      <c r="B29" s="29" t="s">
        <v>107</v>
      </c>
      <c r="C29" s="139">
        <f>'2.1. melléklet kiadások Önkorm.'!C27+'2.2.  melléklet kiadások óvoda'!C30</f>
        <v>278000</v>
      </c>
      <c r="D29" s="139">
        <f>'2.1. melléklet kiadások Önkorm.'!D27+'2.2.  melléklet kiadások óvoda'!D30</f>
        <v>278000</v>
      </c>
      <c r="E29" s="140">
        <f>'2.1. melléklet kiadások Önkorm.'!E27+'2.2.  melléklet kiadások óvoda'!E30</f>
        <v>241609</v>
      </c>
      <c r="F29" s="140">
        <f>'2.1. melléklet kiadások Önkorm.'!F27+'2.2.  melléklet kiadások óvoda'!F30</f>
        <v>0</v>
      </c>
      <c r="G29" s="140">
        <f>'2.1. melléklet kiadások Önkorm.'!G27+'2.2.  melléklet kiadások óvoda'!G30</f>
        <v>0</v>
      </c>
      <c r="H29" s="140">
        <f>'2.1. melléklet kiadások Önkorm.'!H27+'2.2.  melléklet kiadások óvoda'!H30</f>
        <v>0</v>
      </c>
      <c r="I29" s="141">
        <f>'2.1. melléklet kiadások Önkorm.'!I27+'2.2.  melléklet kiadások óvoda'!I30</f>
        <v>278000</v>
      </c>
      <c r="J29" s="141">
        <f>'2.1. melléklet kiadások Önkorm.'!J27+'2.2.  melléklet kiadások óvoda'!J30</f>
        <v>278000</v>
      </c>
      <c r="K29" s="141">
        <f>'2.1. melléklet kiadások Önkorm.'!K27+'2.2.  melléklet kiadások óvoda'!K30</f>
        <v>241609</v>
      </c>
    </row>
    <row r="30" spans="1:11" ht="14.25">
      <c r="A30" s="5" t="s">
        <v>108</v>
      </c>
      <c r="B30" s="29" t="s">
        <v>109</v>
      </c>
      <c r="C30" s="139">
        <f>'2.1. melléklet kiadások Önkorm.'!C28+'2.2.  melléklet kiadások óvoda'!C31</f>
        <v>6539620</v>
      </c>
      <c r="D30" s="139">
        <f>'2.1. melléklet kiadások Önkorm.'!D28+'2.2.  melléklet kiadások óvoda'!D31</f>
        <v>4208751</v>
      </c>
      <c r="E30" s="140">
        <f>'2.1. melléklet kiadások Önkorm.'!E28+'2.2.  melléklet kiadások óvoda'!E31</f>
        <v>3946149</v>
      </c>
      <c r="F30" s="140">
        <f>'2.1. melléklet kiadások Önkorm.'!F28+'2.2.  melléklet kiadások óvoda'!F31</f>
        <v>0</v>
      </c>
      <c r="G30" s="140">
        <f>'2.1. melléklet kiadások Önkorm.'!G28+'2.2.  melléklet kiadások óvoda'!G31</f>
        <v>0</v>
      </c>
      <c r="H30" s="140">
        <f>'2.1. melléklet kiadások Önkorm.'!H28+'2.2.  melléklet kiadások óvoda'!H31</f>
        <v>0</v>
      </c>
      <c r="I30" s="141">
        <f>'2.1. melléklet kiadások Önkorm.'!I28+'2.2.  melléklet kiadások óvoda'!I31</f>
        <v>6539620</v>
      </c>
      <c r="J30" s="141">
        <f>'2.1. melléklet kiadások Önkorm.'!J28+'2.2.  melléklet kiadások óvoda'!J31</f>
        <v>4208751</v>
      </c>
      <c r="K30" s="141">
        <f>'2.1. melléklet kiadások Önkorm.'!K28+'2.2.  melléklet kiadások óvoda'!K31</f>
        <v>3946149</v>
      </c>
    </row>
    <row r="31" spans="1:11" ht="14.25">
      <c r="A31" s="5" t="s">
        <v>110</v>
      </c>
      <c r="B31" s="29" t="s">
        <v>111</v>
      </c>
      <c r="C31" s="139">
        <f>'2.1. melléklet kiadások Önkorm.'!C29+'2.2.  melléklet kiadások óvoda'!C32</f>
        <v>0</v>
      </c>
      <c r="D31" s="139">
        <f>'2.1. melléklet kiadások Önkorm.'!D29+'2.2.  melléklet kiadások óvoda'!D32</f>
        <v>0</v>
      </c>
      <c r="E31" s="140">
        <f>'2.1. melléklet kiadások Önkorm.'!E29+'2.2.  melléklet kiadások óvoda'!E32</f>
        <v>0</v>
      </c>
      <c r="F31" s="140">
        <f>'2.1. melléklet kiadások Önkorm.'!F29+'2.2.  melléklet kiadások óvoda'!F32</f>
        <v>0</v>
      </c>
      <c r="G31" s="140">
        <f>'2.1. melléklet kiadások Önkorm.'!G29+'2.2.  melléklet kiadások óvoda'!G32</f>
        <v>0</v>
      </c>
      <c r="H31" s="140">
        <f>'2.1. melléklet kiadások Önkorm.'!H29+'2.2.  melléklet kiadások óvoda'!H32</f>
        <v>0</v>
      </c>
      <c r="I31" s="141">
        <f>'2.1. melléklet kiadások Önkorm.'!I29+'2.2.  melléklet kiadások óvoda'!I32</f>
        <v>0</v>
      </c>
      <c r="J31" s="141">
        <f>'2.1. melléklet kiadások Önkorm.'!J29+'2.2.  melléklet kiadások óvoda'!J32</f>
        <v>0</v>
      </c>
      <c r="K31" s="141">
        <f>'2.1. melléklet kiadások Önkorm.'!K29+'2.2.  melléklet kiadások óvoda'!K32</f>
        <v>0</v>
      </c>
    </row>
    <row r="32" spans="1:11" ht="14.25">
      <c r="A32" s="7" t="s">
        <v>374</v>
      </c>
      <c r="B32" s="32" t="s">
        <v>112</v>
      </c>
      <c r="C32" s="139">
        <f>'2.1. melléklet kiadások Önkorm.'!C30+'2.2.  melléklet kiadások óvoda'!C33</f>
        <v>6817620</v>
      </c>
      <c r="D32" s="139">
        <f>'2.1. melléklet kiadások Önkorm.'!D30+'2.2.  melléklet kiadások óvoda'!D33</f>
        <v>4486751</v>
      </c>
      <c r="E32" s="140">
        <f>'2.1. melléklet kiadások Önkorm.'!E30+'2.2.  melléklet kiadások óvoda'!E33</f>
        <v>4187758</v>
      </c>
      <c r="F32" s="140">
        <f>'2.1. melléklet kiadások Önkorm.'!F30+'2.2.  melléklet kiadások óvoda'!F33</f>
        <v>0</v>
      </c>
      <c r="G32" s="140">
        <f>'2.1. melléklet kiadások Önkorm.'!G30+'2.2.  melléklet kiadások óvoda'!G33</f>
        <v>0</v>
      </c>
      <c r="H32" s="140">
        <f>'2.1. melléklet kiadások Önkorm.'!H30+'2.2.  melléklet kiadások óvoda'!H33</f>
        <v>0</v>
      </c>
      <c r="I32" s="141">
        <f>'2.1. melléklet kiadások Önkorm.'!I30+'2.2.  melléklet kiadások óvoda'!I33</f>
        <v>6817620</v>
      </c>
      <c r="J32" s="141">
        <f>'2.1. melléklet kiadások Önkorm.'!J30+'2.2.  melléklet kiadások óvoda'!J33</f>
        <v>4486751</v>
      </c>
      <c r="K32" s="141">
        <f>'2.1. melléklet kiadások Önkorm.'!K30+'2.2.  melléklet kiadások óvoda'!K33</f>
        <v>4187758</v>
      </c>
    </row>
    <row r="33" spans="1:11" ht="14.25">
      <c r="A33" s="5" t="s">
        <v>113</v>
      </c>
      <c r="B33" s="29" t="s">
        <v>114</v>
      </c>
      <c r="C33" s="139">
        <f>'2.1. melléklet kiadások Önkorm.'!C31+'2.2.  melléklet kiadások óvoda'!C34</f>
        <v>0</v>
      </c>
      <c r="D33" s="139">
        <f>'2.1. melléklet kiadások Önkorm.'!D31+'2.2.  melléklet kiadások óvoda'!D34</f>
        <v>0</v>
      </c>
      <c r="E33" s="140">
        <f>'2.1. melléklet kiadások Önkorm.'!E31+'2.2.  melléklet kiadások óvoda'!E34</f>
        <v>0</v>
      </c>
      <c r="F33" s="140">
        <f>'2.1. melléklet kiadások Önkorm.'!F31+'2.2.  melléklet kiadások óvoda'!F34</f>
        <v>0</v>
      </c>
      <c r="G33" s="140">
        <f>'2.1. melléklet kiadások Önkorm.'!G31+'2.2.  melléklet kiadások óvoda'!G34</f>
        <v>0</v>
      </c>
      <c r="H33" s="140">
        <f>'2.1. melléklet kiadások Önkorm.'!H31+'2.2.  melléklet kiadások óvoda'!H34</f>
        <v>0</v>
      </c>
      <c r="I33" s="141">
        <f>'2.1. melléklet kiadások Önkorm.'!I31+'2.2.  melléklet kiadások óvoda'!I34</f>
        <v>0</v>
      </c>
      <c r="J33" s="141">
        <f>'2.1. melléklet kiadások Önkorm.'!J31+'2.2.  melléklet kiadások óvoda'!J34</f>
        <v>0</v>
      </c>
      <c r="K33" s="141">
        <f>'2.1. melléklet kiadások Önkorm.'!K31+'2.2.  melléklet kiadások óvoda'!K34</f>
        <v>0</v>
      </c>
    </row>
    <row r="34" spans="1:11" ht="14.25">
      <c r="A34" s="5" t="s">
        <v>115</v>
      </c>
      <c r="B34" s="29" t="s">
        <v>116</v>
      </c>
      <c r="C34" s="139">
        <f>'2.1. melléklet kiadások Önkorm.'!C32+'2.2.  melléklet kiadások óvoda'!C35</f>
        <v>370000</v>
      </c>
      <c r="D34" s="139">
        <f>'2.1. melléklet kiadások Önkorm.'!D32+'2.2.  melléklet kiadások óvoda'!D35</f>
        <v>370000</v>
      </c>
      <c r="E34" s="140">
        <f>'2.1. melléklet kiadások Önkorm.'!E32+'2.2.  melléklet kiadások óvoda'!E35</f>
        <v>270508</v>
      </c>
      <c r="F34" s="140">
        <f>'2.1. melléklet kiadások Önkorm.'!F32+'2.2.  melléklet kiadások óvoda'!F35</f>
        <v>0</v>
      </c>
      <c r="G34" s="140">
        <f>'2.1. melléklet kiadások Önkorm.'!G32+'2.2.  melléklet kiadások óvoda'!G35</f>
        <v>0</v>
      </c>
      <c r="H34" s="140">
        <f>'2.1. melléklet kiadások Önkorm.'!H32+'2.2.  melléklet kiadások óvoda'!H35</f>
        <v>0</v>
      </c>
      <c r="I34" s="141">
        <f>'2.1. melléklet kiadások Önkorm.'!I32+'2.2.  melléklet kiadások óvoda'!I35</f>
        <v>370000</v>
      </c>
      <c r="J34" s="141">
        <f>'2.1. melléklet kiadások Önkorm.'!J32+'2.2.  melléklet kiadások óvoda'!J35</f>
        <v>370000</v>
      </c>
      <c r="K34" s="141">
        <f>'2.1. melléklet kiadások Önkorm.'!K32+'2.2.  melléklet kiadások óvoda'!K35</f>
        <v>270508</v>
      </c>
    </row>
    <row r="35" spans="1:11" ht="14.25">
      <c r="A35" s="7" t="s">
        <v>465</v>
      </c>
      <c r="B35" s="32" t="s">
        <v>117</v>
      </c>
      <c r="C35" s="139">
        <f>'2.1. melléklet kiadások Önkorm.'!C33+'2.2.  melléklet kiadások óvoda'!C36</f>
        <v>370000</v>
      </c>
      <c r="D35" s="139">
        <f>'2.1. melléklet kiadások Önkorm.'!D33+'2.2.  melléklet kiadások óvoda'!D36</f>
        <v>370000</v>
      </c>
      <c r="E35" s="140">
        <f>'2.1. melléklet kiadások Önkorm.'!E33+'2.2.  melléklet kiadások óvoda'!E36</f>
        <v>270508</v>
      </c>
      <c r="F35" s="140">
        <f>'2.1. melléklet kiadások Önkorm.'!F33+'2.2.  melléklet kiadások óvoda'!F36</f>
        <v>0</v>
      </c>
      <c r="G35" s="140">
        <f>'2.1. melléklet kiadások Önkorm.'!G33+'2.2.  melléklet kiadások óvoda'!G36</f>
        <v>0</v>
      </c>
      <c r="H35" s="140">
        <f>'2.1. melléklet kiadások Önkorm.'!H33+'2.2.  melléklet kiadások óvoda'!H36</f>
        <v>0</v>
      </c>
      <c r="I35" s="141">
        <f>'2.1. melléklet kiadások Önkorm.'!I33+'2.2.  melléklet kiadások óvoda'!I36</f>
        <v>370000</v>
      </c>
      <c r="J35" s="141">
        <f>'2.1. melléklet kiadások Önkorm.'!J33+'2.2.  melléklet kiadások óvoda'!J36</f>
        <v>370000</v>
      </c>
      <c r="K35" s="141">
        <f>'2.1. melléklet kiadások Önkorm.'!K33+'2.2.  melléklet kiadások óvoda'!K36</f>
        <v>270508</v>
      </c>
    </row>
    <row r="36" spans="1:11" ht="15" customHeight="1">
      <c r="A36" s="5" t="s">
        <v>118</v>
      </c>
      <c r="B36" s="29" t="s">
        <v>119</v>
      </c>
      <c r="C36" s="139">
        <f>'2.1. melléklet kiadások Önkorm.'!C34+'2.2.  melléklet kiadások óvoda'!C37</f>
        <v>3200000</v>
      </c>
      <c r="D36" s="139">
        <f>'2.1. melléklet kiadások Önkorm.'!D34+'2.2.  melléklet kiadások óvoda'!D37</f>
        <v>3200000</v>
      </c>
      <c r="E36" s="140">
        <f>'2.1. melléklet kiadások Önkorm.'!E34+'2.2.  melléklet kiadások óvoda'!E37</f>
        <v>2088108</v>
      </c>
      <c r="F36" s="140">
        <f>'2.1. melléklet kiadások Önkorm.'!F34+'2.2.  melléklet kiadások óvoda'!F37</f>
        <v>0</v>
      </c>
      <c r="G36" s="140">
        <f>'2.1. melléklet kiadások Önkorm.'!G34+'2.2.  melléklet kiadások óvoda'!G37</f>
        <v>0</v>
      </c>
      <c r="H36" s="140">
        <f>'2.1. melléklet kiadások Önkorm.'!H34+'2.2.  melléklet kiadások óvoda'!H37</f>
        <v>0</v>
      </c>
      <c r="I36" s="141">
        <f>'2.1. melléklet kiadások Önkorm.'!I34+'2.2.  melléklet kiadások óvoda'!I37</f>
        <v>3200000</v>
      </c>
      <c r="J36" s="141">
        <f>'2.1. melléklet kiadások Önkorm.'!J34+'2.2.  melléklet kiadások óvoda'!J37</f>
        <v>3200000</v>
      </c>
      <c r="K36" s="141">
        <f>'2.1. melléklet kiadások Önkorm.'!K34+'2.2.  melléklet kiadások óvoda'!K37</f>
        <v>2088108</v>
      </c>
    </row>
    <row r="37" spans="1:11" ht="14.25">
      <c r="A37" s="5" t="s">
        <v>120</v>
      </c>
      <c r="B37" s="29" t="s">
        <v>121</v>
      </c>
      <c r="C37" s="139">
        <f>'2.1. melléklet kiadások Önkorm.'!C35+'2.2.  melléklet kiadások óvoda'!C38</f>
        <v>600000</v>
      </c>
      <c r="D37" s="139">
        <f>'2.1. melléklet kiadások Önkorm.'!D35+'2.2.  melléklet kiadások óvoda'!D38</f>
        <v>6233479</v>
      </c>
      <c r="E37" s="140">
        <f>'2.1. melléklet kiadások Önkorm.'!E35+'2.2.  melléklet kiadások óvoda'!E38</f>
        <v>5251902</v>
      </c>
      <c r="F37" s="140">
        <f>'2.1. melléklet kiadások Önkorm.'!F35+'2.2.  melléklet kiadások óvoda'!F38</f>
        <v>0</v>
      </c>
      <c r="G37" s="140">
        <f>'2.1. melléklet kiadások Önkorm.'!G35+'2.2.  melléklet kiadások óvoda'!G38</f>
        <v>0</v>
      </c>
      <c r="H37" s="140">
        <f>'2.1. melléklet kiadások Önkorm.'!H35+'2.2.  melléklet kiadások óvoda'!H38</f>
        <v>0</v>
      </c>
      <c r="I37" s="141">
        <f>'2.1. melléklet kiadások Önkorm.'!I35+'2.2.  melléklet kiadások óvoda'!I38</f>
        <v>600000</v>
      </c>
      <c r="J37" s="141">
        <f>'2.1. melléklet kiadások Önkorm.'!J35+'2.2.  melléklet kiadások óvoda'!J38</f>
        <v>6233479</v>
      </c>
      <c r="K37" s="141">
        <f>'2.1. melléklet kiadások Önkorm.'!K35+'2.2.  melléklet kiadások óvoda'!K38</f>
        <v>5251902</v>
      </c>
    </row>
    <row r="38" spans="1:11" ht="14.25">
      <c r="A38" s="5" t="s">
        <v>436</v>
      </c>
      <c r="B38" s="29" t="s">
        <v>122</v>
      </c>
      <c r="C38" s="139">
        <f>'2.1. melléklet kiadások Önkorm.'!C36+'2.2.  melléklet kiadások óvoda'!C39</f>
        <v>700000</v>
      </c>
      <c r="D38" s="139">
        <f>'2.1. melléklet kiadások Önkorm.'!D36+'2.2.  melléklet kiadások óvoda'!D39</f>
        <v>1290000</v>
      </c>
      <c r="E38" s="140">
        <f>'2.1. melléklet kiadások Önkorm.'!E36+'2.2.  melléklet kiadások óvoda'!E39</f>
        <v>1180180</v>
      </c>
      <c r="F38" s="140">
        <f>'2.1. melléklet kiadások Önkorm.'!F36+'2.2.  melléklet kiadások óvoda'!F39</f>
        <v>0</v>
      </c>
      <c r="G38" s="140">
        <f>'2.1. melléklet kiadások Önkorm.'!G36+'2.2.  melléklet kiadások óvoda'!G39</f>
        <v>0</v>
      </c>
      <c r="H38" s="140">
        <f>'2.1. melléklet kiadások Önkorm.'!H36+'2.2.  melléklet kiadások óvoda'!H39</f>
        <v>0</v>
      </c>
      <c r="I38" s="141">
        <f>'2.1. melléklet kiadások Önkorm.'!I36+'2.2.  melléklet kiadások óvoda'!I39</f>
        <v>700000</v>
      </c>
      <c r="J38" s="141">
        <f>'2.1. melléklet kiadások Önkorm.'!J36+'2.2.  melléklet kiadások óvoda'!J39</f>
        <v>1290000</v>
      </c>
      <c r="K38" s="141">
        <f>'2.1. melléklet kiadások Önkorm.'!K36+'2.2.  melléklet kiadások óvoda'!K39</f>
        <v>1180180</v>
      </c>
    </row>
    <row r="39" spans="1:11" ht="14.25">
      <c r="A39" s="5" t="s">
        <v>123</v>
      </c>
      <c r="B39" s="29" t="s">
        <v>124</v>
      </c>
      <c r="C39" s="139">
        <f>'2.1. melléklet kiadások Önkorm.'!C37+'2.2.  melléklet kiadások óvoda'!C40</f>
        <v>270000</v>
      </c>
      <c r="D39" s="139">
        <f>'2.1. melléklet kiadások Önkorm.'!D37+'2.2.  melléklet kiadások óvoda'!D40</f>
        <v>880000</v>
      </c>
      <c r="E39" s="140">
        <f>'2.1. melléklet kiadások Önkorm.'!E37+'2.2.  melléklet kiadások óvoda'!E40</f>
        <v>857062</v>
      </c>
      <c r="F39" s="140">
        <f>'2.1. melléklet kiadások Önkorm.'!F37+'2.2.  melléklet kiadások óvoda'!F40</f>
        <v>0</v>
      </c>
      <c r="G39" s="140">
        <f>'2.1. melléklet kiadások Önkorm.'!G37+'2.2.  melléklet kiadások óvoda'!G40</f>
        <v>0</v>
      </c>
      <c r="H39" s="140">
        <f>'2.1. melléklet kiadások Önkorm.'!H37+'2.2.  melléklet kiadások óvoda'!H40</f>
        <v>0</v>
      </c>
      <c r="I39" s="141">
        <f>'2.1. melléklet kiadások Önkorm.'!I37+'2.2.  melléklet kiadások óvoda'!I40</f>
        <v>270000</v>
      </c>
      <c r="J39" s="141">
        <f>'2.1. melléklet kiadások Önkorm.'!J37+'2.2.  melléklet kiadások óvoda'!J40</f>
        <v>880000</v>
      </c>
      <c r="K39" s="141">
        <f>'2.1. melléklet kiadások Önkorm.'!K37+'2.2.  melléklet kiadások óvoda'!K40</f>
        <v>857062</v>
      </c>
    </row>
    <row r="40" spans="1:11" ht="14.25">
      <c r="A40" s="9" t="s">
        <v>437</v>
      </c>
      <c r="B40" s="29" t="s">
        <v>125</v>
      </c>
      <c r="C40" s="139">
        <f>'2.1. melléklet kiadások Önkorm.'!C38+'2.2.  melléklet kiadások óvoda'!C41</f>
        <v>5050000</v>
      </c>
      <c r="D40" s="139">
        <f>'2.1. melléklet kiadások Önkorm.'!D38+'2.2.  melléklet kiadások óvoda'!D41</f>
        <v>3800000</v>
      </c>
      <c r="E40" s="140">
        <f>'2.1. melléklet kiadások Önkorm.'!E38+'2.2.  melléklet kiadások óvoda'!E41</f>
        <v>3250846</v>
      </c>
      <c r="F40" s="140">
        <f>'2.1. melléklet kiadások Önkorm.'!F38+'2.2.  melléklet kiadások óvoda'!F41</f>
        <v>0</v>
      </c>
      <c r="G40" s="140">
        <f>'2.1. melléklet kiadások Önkorm.'!G38+'2.2.  melléklet kiadások óvoda'!G41</f>
        <v>0</v>
      </c>
      <c r="H40" s="140">
        <f>'2.1. melléklet kiadások Önkorm.'!H38+'2.2.  melléklet kiadások óvoda'!H41</f>
        <v>0</v>
      </c>
      <c r="I40" s="141">
        <f>'2.1. melléklet kiadások Önkorm.'!I38+'2.2.  melléklet kiadások óvoda'!I41</f>
        <v>0</v>
      </c>
      <c r="J40" s="141">
        <f>'2.1. melléklet kiadások Önkorm.'!J38+'2.2.  melléklet kiadások óvoda'!J41</f>
        <v>0</v>
      </c>
      <c r="K40" s="141">
        <f>'2.1. melléklet kiadások Önkorm.'!K38+'2.2.  melléklet kiadások óvoda'!K41</f>
        <v>0</v>
      </c>
    </row>
    <row r="41" spans="1:11" ht="14.25">
      <c r="A41" s="6" t="s">
        <v>126</v>
      </c>
      <c r="B41" s="29" t="s">
        <v>127</v>
      </c>
      <c r="C41" s="139">
        <f>'2.1. melléklet kiadások Önkorm.'!C39+'2.2.  melléklet kiadások óvoda'!C42</f>
        <v>0</v>
      </c>
      <c r="D41" s="139">
        <f>'2.1. melléklet kiadások Önkorm.'!D39+'2.2.  melléklet kiadások óvoda'!D42</f>
        <v>500000</v>
      </c>
      <c r="E41" s="140">
        <f>'2.1. melléklet kiadások Önkorm.'!E39+'2.2.  melléklet kiadások óvoda'!E42</f>
        <v>489000</v>
      </c>
      <c r="F41" s="140">
        <f>'2.1. melléklet kiadások Önkorm.'!F39+'2.2.  melléklet kiadások óvoda'!F42</f>
        <v>0</v>
      </c>
      <c r="G41" s="140">
        <f>'2.1. melléklet kiadások Önkorm.'!G39+'2.2.  melléklet kiadások óvoda'!G42</f>
        <v>0</v>
      </c>
      <c r="H41" s="140">
        <f>'2.1. melléklet kiadások Önkorm.'!H39+'2.2.  melléklet kiadások óvoda'!H42</f>
        <v>0</v>
      </c>
      <c r="I41" s="141">
        <f>'2.1. melléklet kiadások Önkorm.'!I39+'2.2.  melléklet kiadások óvoda'!I42</f>
        <v>0</v>
      </c>
      <c r="J41" s="141">
        <f>'2.1. melléklet kiadások Önkorm.'!J39+'2.2.  melléklet kiadások óvoda'!J42</f>
        <v>500000</v>
      </c>
      <c r="K41" s="141">
        <f>'2.1. melléklet kiadások Önkorm.'!K39+'2.2.  melléklet kiadások óvoda'!K42</f>
        <v>489000</v>
      </c>
    </row>
    <row r="42" spans="1:11" ht="14.25">
      <c r="A42" s="5" t="s">
        <v>438</v>
      </c>
      <c r="B42" s="29" t="s">
        <v>128</v>
      </c>
      <c r="C42" s="139">
        <f>'2.1. melléklet kiadások Önkorm.'!C40+'2.2.  melléklet kiadások óvoda'!C43</f>
        <v>3109000</v>
      </c>
      <c r="D42" s="139">
        <f>'2.1. melléklet kiadások Önkorm.'!D40+'2.2.  melléklet kiadások óvoda'!D43</f>
        <v>6687000</v>
      </c>
      <c r="E42" s="140">
        <f>'2.1. melléklet kiadások Önkorm.'!E40+'2.2.  melléklet kiadások óvoda'!E43</f>
        <v>5611921</v>
      </c>
      <c r="F42" s="140">
        <f>'2.1. melléklet kiadások Önkorm.'!F40+'2.2.  melléklet kiadások óvoda'!F43</f>
        <v>0</v>
      </c>
      <c r="G42" s="140">
        <f>'2.1. melléklet kiadások Önkorm.'!G40+'2.2.  melléklet kiadások óvoda'!G43</f>
        <v>0</v>
      </c>
      <c r="H42" s="140">
        <f>'2.1. melléklet kiadások Önkorm.'!H40+'2.2.  melléklet kiadások óvoda'!H43</f>
        <v>0</v>
      </c>
      <c r="I42" s="141">
        <f>'2.1. melléklet kiadások Önkorm.'!I40+'2.2.  melléklet kiadások óvoda'!I43</f>
        <v>3109000</v>
      </c>
      <c r="J42" s="141">
        <f>'2.1. melléklet kiadások Önkorm.'!J40+'2.2.  melléklet kiadások óvoda'!J43</f>
        <v>6687000</v>
      </c>
      <c r="K42" s="141">
        <f>'2.1. melléklet kiadások Önkorm.'!K40+'2.2.  melléklet kiadások óvoda'!K43</f>
        <v>5611921</v>
      </c>
    </row>
    <row r="43" spans="1:11" ht="14.25">
      <c r="A43" s="7" t="s">
        <v>375</v>
      </c>
      <c r="B43" s="32" t="s">
        <v>129</v>
      </c>
      <c r="C43" s="139">
        <f>'2.1. melléklet kiadások Önkorm.'!C41+'2.2.  melléklet kiadások óvoda'!C44</f>
        <v>12929000</v>
      </c>
      <c r="D43" s="139">
        <f>'2.1. melléklet kiadások Önkorm.'!D41+'2.2.  melléklet kiadások óvoda'!D44</f>
        <v>22590479</v>
      </c>
      <c r="E43" s="140">
        <f>'2.1. melléklet kiadások Önkorm.'!E41+'2.2.  melléklet kiadások óvoda'!E44</f>
        <v>18729019</v>
      </c>
      <c r="F43" s="140">
        <f>'2.1. melléklet kiadások Önkorm.'!F41+'2.2.  melléklet kiadások óvoda'!F44</f>
        <v>0</v>
      </c>
      <c r="G43" s="140">
        <f>'2.1. melléklet kiadások Önkorm.'!G41+'2.2.  melléklet kiadások óvoda'!G44</f>
        <v>0</v>
      </c>
      <c r="H43" s="140">
        <f>'2.1. melléklet kiadások Önkorm.'!H41+'2.2.  melléklet kiadások óvoda'!H44</f>
        <v>0</v>
      </c>
      <c r="I43" s="141">
        <f>'2.1. melléklet kiadások Önkorm.'!I41+'2.2.  melléklet kiadások óvoda'!I44</f>
        <v>12929000</v>
      </c>
      <c r="J43" s="141">
        <f>'2.1. melléklet kiadások Önkorm.'!J41+'2.2.  melléklet kiadások óvoda'!J44</f>
        <v>22590479</v>
      </c>
      <c r="K43" s="141">
        <f>'2.1. melléklet kiadások Önkorm.'!K41+'2.2.  melléklet kiadások óvoda'!K44</f>
        <v>18729019</v>
      </c>
    </row>
    <row r="44" spans="1:11" ht="14.25">
      <c r="A44" s="5" t="s">
        <v>130</v>
      </c>
      <c r="B44" s="29" t="s">
        <v>131</v>
      </c>
      <c r="C44" s="139">
        <f>'2.1. melléklet kiadások Önkorm.'!C42+'2.2.  melléklet kiadások óvoda'!C45</f>
        <v>10000</v>
      </c>
      <c r="D44" s="139">
        <f>'2.1. melléklet kiadások Önkorm.'!D42+'2.2.  melléklet kiadások óvoda'!D45</f>
        <v>30000</v>
      </c>
      <c r="E44" s="140">
        <f>'2.1. melléklet kiadások Önkorm.'!E42+'2.2.  melléklet kiadások óvoda'!E45</f>
        <v>19805</v>
      </c>
      <c r="F44" s="140">
        <f>'2.1. melléklet kiadások Önkorm.'!F42+'2.2.  melléklet kiadások óvoda'!F45</f>
        <v>0</v>
      </c>
      <c r="G44" s="140">
        <f>'2.1. melléklet kiadások Önkorm.'!G42+'2.2.  melléklet kiadások óvoda'!G45</f>
        <v>0</v>
      </c>
      <c r="H44" s="140">
        <f>'2.1. melléklet kiadások Önkorm.'!H42+'2.2.  melléklet kiadások óvoda'!H45</f>
        <v>0</v>
      </c>
      <c r="I44" s="141">
        <f>'2.1. melléklet kiadások Önkorm.'!I42+'2.2.  melléklet kiadások óvoda'!I45</f>
        <v>10000</v>
      </c>
      <c r="J44" s="141">
        <f>'2.1. melléklet kiadások Önkorm.'!J42+'2.2.  melléklet kiadások óvoda'!J45</f>
        <v>30000</v>
      </c>
      <c r="K44" s="141">
        <f>'2.1. melléklet kiadások Önkorm.'!K42+'2.2.  melléklet kiadások óvoda'!K45</f>
        <v>19805</v>
      </c>
    </row>
    <row r="45" spans="1:11" ht="14.25">
      <c r="A45" s="5" t="s">
        <v>132</v>
      </c>
      <c r="B45" s="29" t="s">
        <v>133</v>
      </c>
      <c r="C45" s="139">
        <f>'2.1. melléklet kiadások Önkorm.'!C43+'2.2.  melléklet kiadások óvoda'!C46</f>
        <v>0</v>
      </c>
      <c r="D45" s="139">
        <f>'2.1. melléklet kiadások Önkorm.'!D43+'2.2.  melléklet kiadások óvoda'!D46</f>
        <v>0</v>
      </c>
      <c r="E45" s="140">
        <f>'2.1. melléklet kiadások Önkorm.'!E43+'2.2.  melléklet kiadások óvoda'!E46</f>
        <v>0</v>
      </c>
      <c r="F45" s="140">
        <f>'2.1. melléklet kiadások Önkorm.'!F43+'2.2.  melléklet kiadások óvoda'!F46</f>
        <v>0</v>
      </c>
      <c r="G45" s="140">
        <f>'2.1. melléklet kiadások Önkorm.'!G43+'2.2.  melléklet kiadások óvoda'!G46</f>
        <v>0</v>
      </c>
      <c r="H45" s="140">
        <f>'2.1. melléklet kiadások Önkorm.'!H43+'2.2.  melléklet kiadások óvoda'!H46</f>
        <v>0</v>
      </c>
      <c r="I45" s="141">
        <f>'2.1. melléklet kiadások Önkorm.'!I43+'2.2.  melléklet kiadások óvoda'!I46</f>
        <v>0</v>
      </c>
      <c r="J45" s="141">
        <f>'2.1. melléklet kiadások Önkorm.'!J43+'2.2.  melléklet kiadások óvoda'!J46</f>
        <v>0</v>
      </c>
      <c r="K45" s="141">
        <f>'2.1. melléklet kiadások Önkorm.'!K43+'2.2.  melléklet kiadások óvoda'!K46</f>
        <v>0</v>
      </c>
    </row>
    <row r="46" spans="1:11" ht="14.25">
      <c r="A46" s="7" t="s">
        <v>376</v>
      </c>
      <c r="B46" s="32" t="s">
        <v>134</v>
      </c>
      <c r="C46" s="139">
        <f>'2.1. melléklet kiadások Önkorm.'!C44+'2.2.  melléklet kiadások óvoda'!C47</f>
        <v>10000</v>
      </c>
      <c r="D46" s="139">
        <f>'2.1. melléklet kiadások Önkorm.'!D44+'2.2.  melléklet kiadások óvoda'!D47</f>
        <v>30000</v>
      </c>
      <c r="E46" s="140">
        <f>'2.1. melléklet kiadások Önkorm.'!E44+'2.2.  melléklet kiadások óvoda'!E47</f>
        <v>19805</v>
      </c>
      <c r="F46" s="140">
        <f>'2.1. melléklet kiadások Önkorm.'!F44+'2.2.  melléklet kiadások óvoda'!F47</f>
        <v>0</v>
      </c>
      <c r="G46" s="140">
        <f>'2.1. melléklet kiadások Önkorm.'!G44+'2.2.  melléklet kiadások óvoda'!G47</f>
        <v>0</v>
      </c>
      <c r="H46" s="140">
        <f>'2.1. melléklet kiadások Önkorm.'!H44+'2.2.  melléklet kiadások óvoda'!H47</f>
        <v>0</v>
      </c>
      <c r="I46" s="141">
        <f>'2.1. melléklet kiadások Önkorm.'!I44+'2.2.  melléklet kiadások óvoda'!I47</f>
        <v>10000</v>
      </c>
      <c r="J46" s="141">
        <f>'2.1. melléklet kiadások Önkorm.'!J44+'2.2.  melléklet kiadások óvoda'!J47</f>
        <v>30000</v>
      </c>
      <c r="K46" s="141">
        <f>'2.1. melléklet kiadások Önkorm.'!K44+'2.2.  melléklet kiadások óvoda'!K47</f>
        <v>19805</v>
      </c>
    </row>
    <row r="47" spans="1:11" ht="14.25">
      <c r="A47" s="5" t="s">
        <v>135</v>
      </c>
      <c r="B47" s="29" t="s">
        <v>136</v>
      </c>
      <c r="C47" s="139">
        <f>'2.1. melléklet kiadások Önkorm.'!C45+'2.2.  melléklet kiadások óvoda'!C48</f>
        <v>5177000</v>
      </c>
      <c r="D47" s="139">
        <f>'2.1. melléklet kiadások Önkorm.'!D45+'2.2.  melléklet kiadások óvoda'!D48</f>
        <v>6316000</v>
      </c>
      <c r="E47" s="140">
        <f>'2.1. melléklet kiadások Önkorm.'!E45+'2.2.  melléklet kiadások óvoda'!E48</f>
        <v>4934532</v>
      </c>
      <c r="F47" s="140">
        <f>'2.1. melléklet kiadások Önkorm.'!F45+'2.2.  melléklet kiadások óvoda'!F48</f>
        <v>0</v>
      </c>
      <c r="G47" s="140">
        <f>'2.1. melléklet kiadások Önkorm.'!G45+'2.2.  melléklet kiadások óvoda'!G48</f>
        <v>0</v>
      </c>
      <c r="H47" s="140">
        <f>'2.1. melléklet kiadások Önkorm.'!H45+'2.2.  melléklet kiadások óvoda'!H48</f>
        <v>0</v>
      </c>
      <c r="I47" s="141">
        <f>'2.1. melléklet kiadások Önkorm.'!I45+'2.2.  melléklet kiadások óvoda'!I48</f>
        <v>5177000</v>
      </c>
      <c r="J47" s="141">
        <f>'2.1. melléklet kiadások Önkorm.'!J45+'2.2.  melléklet kiadások óvoda'!J48</f>
        <v>6316000</v>
      </c>
      <c r="K47" s="141">
        <f>'2.1. melléklet kiadások Önkorm.'!K45+'2.2.  melléklet kiadások óvoda'!K48</f>
        <v>4934532</v>
      </c>
    </row>
    <row r="48" spans="1:11" ht="14.25">
      <c r="A48" s="5" t="s">
        <v>137</v>
      </c>
      <c r="B48" s="29" t="s">
        <v>138</v>
      </c>
      <c r="C48" s="139">
        <f>'2.1. melléklet kiadások Önkorm.'!C46+'2.2.  melléklet kiadások óvoda'!C49</f>
        <v>1500000</v>
      </c>
      <c r="D48" s="139">
        <f>'2.1. melléklet kiadások Önkorm.'!D46+'2.2.  melléklet kiadások óvoda'!D49</f>
        <v>13698000</v>
      </c>
      <c r="E48" s="140">
        <f>'2.1. melléklet kiadások Önkorm.'!E46+'2.2.  melléklet kiadások óvoda'!E49</f>
        <v>13569000</v>
      </c>
      <c r="F48" s="140">
        <f>'2.1. melléklet kiadások Önkorm.'!F46+'2.2.  melléklet kiadások óvoda'!F49</f>
        <v>0</v>
      </c>
      <c r="G48" s="140">
        <f>'2.1. melléklet kiadások Önkorm.'!G46+'2.2.  melléklet kiadások óvoda'!G49</f>
        <v>0</v>
      </c>
      <c r="H48" s="140">
        <f>'2.1. melléklet kiadások Önkorm.'!H46+'2.2.  melléklet kiadások óvoda'!H49</f>
        <v>0</v>
      </c>
      <c r="I48" s="141">
        <f>'2.1. melléklet kiadások Önkorm.'!I46+'2.2.  melléklet kiadások óvoda'!I49</f>
        <v>1500000</v>
      </c>
      <c r="J48" s="141">
        <f>'2.1. melléklet kiadások Önkorm.'!J46+'2.2.  melléklet kiadások óvoda'!J49</f>
        <v>13698000</v>
      </c>
      <c r="K48" s="141">
        <f>'2.1. melléklet kiadások Önkorm.'!K46+'2.2.  melléklet kiadások óvoda'!K49</f>
        <v>13569000</v>
      </c>
    </row>
    <row r="49" spans="1:11" ht="14.25">
      <c r="A49" s="5" t="s">
        <v>439</v>
      </c>
      <c r="B49" s="29" t="s">
        <v>139</v>
      </c>
      <c r="C49" s="139">
        <f>'2.1. melléklet kiadások Önkorm.'!C47+'2.2.  melléklet kiadások óvoda'!C50</f>
        <v>0</v>
      </c>
      <c r="D49" s="139">
        <f>'2.1. melléklet kiadások Önkorm.'!D47+'2.2.  melléklet kiadások óvoda'!D50</f>
        <v>0</v>
      </c>
      <c r="E49" s="140">
        <f>'2.1. melléklet kiadások Önkorm.'!E47+'2.2.  melléklet kiadások óvoda'!E50</f>
        <v>0</v>
      </c>
      <c r="F49" s="140">
        <f>'2.1. melléklet kiadások Önkorm.'!F47+'2.2.  melléklet kiadások óvoda'!F50</f>
        <v>0</v>
      </c>
      <c r="G49" s="140">
        <f>'2.1. melléklet kiadások Önkorm.'!G47+'2.2.  melléklet kiadások óvoda'!G50</f>
        <v>0</v>
      </c>
      <c r="H49" s="140">
        <f>'2.1. melléklet kiadások Önkorm.'!H47+'2.2.  melléklet kiadások óvoda'!H50</f>
        <v>0</v>
      </c>
      <c r="I49" s="141">
        <f>'2.1. melléklet kiadások Önkorm.'!I47+'2.2.  melléklet kiadások óvoda'!I50</f>
        <v>0</v>
      </c>
      <c r="J49" s="141">
        <f>'2.1. melléklet kiadások Önkorm.'!J47+'2.2.  melléklet kiadások óvoda'!J50</f>
        <v>0</v>
      </c>
      <c r="K49" s="141">
        <f>'2.1. melléklet kiadások Önkorm.'!K47+'2.2.  melléklet kiadások óvoda'!K50</f>
        <v>0</v>
      </c>
    </row>
    <row r="50" spans="1:11" ht="14.25">
      <c r="A50" s="5" t="s">
        <v>440</v>
      </c>
      <c r="B50" s="29" t="s">
        <v>140</v>
      </c>
      <c r="C50" s="139">
        <f>'2.1. melléklet kiadások Önkorm.'!C48+'2.2.  melléklet kiadások óvoda'!C51</f>
        <v>0</v>
      </c>
      <c r="D50" s="139">
        <f>'2.1. melléklet kiadások Önkorm.'!D48+'2.2.  melléklet kiadások óvoda'!D51</f>
        <v>0</v>
      </c>
      <c r="E50" s="140">
        <f>'2.1. melléklet kiadások Önkorm.'!E48+'2.2.  melléklet kiadások óvoda'!E51</f>
        <v>0</v>
      </c>
      <c r="F50" s="140">
        <f>'2.1. melléklet kiadások Önkorm.'!F48+'2.2.  melléklet kiadások óvoda'!F51</f>
        <v>0</v>
      </c>
      <c r="G50" s="140">
        <f>'2.1. melléklet kiadások Önkorm.'!G48+'2.2.  melléklet kiadások óvoda'!G51</f>
        <v>0</v>
      </c>
      <c r="H50" s="140">
        <f>'2.1. melléklet kiadások Önkorm.'!H48+'2.2.  melléklet kiadások óvoda'!H51</f>
        <v>0</v>
      </c>
      <c r="I50" s="141">
        <f>'2.1. melléklet kiadások Önkorm.'!I48+'2.2.  melléklet kiadások óvoda'!I51</f>
        <v>0</v>
      </c>
      <c r="J50" s="141">
        <f>'2.1. melléklet kiadások Önkorm.'!J48+'2.2.  melléklet kiadások óvoda'!J51</f>
        <v>0</v>
      </c>
      <c r="K50" s="141">
        <f>'2.1. melléklet kiadások Önkorm.'!K48+'2.2.  melléklet kiadások óvoda'!K51</f>
        <v>0</v>
      </c>
    </row>
    <row r="51" spans="1:11" ht="14.25">
      <c r="A51" s="5" t="s">
        <v>141</v>
      </c>
      <c r="B51" s="29" t="s">
        <v>142</v>
      </c>
      <c r="C51" s="139">
        <f>'2.1. melléklet kiadások Önkorm.'!C49+'2.2.  melléklet kiadások óvoda'!C52</f>
        <v>3000</v>
      </c>
      <c r="D51" s="139">
        <f>'2.1. melléklet kiadások Önkorm.'!D49+'2.2.  melléklet kiadások óvoda'!D52</f>
        <v>3000</v>
      </c>
      <c r="E51" s="140">
        <f>'2.1. melléklet kiadások Önkorm.'!E49+'2.2.  melléklet kiadások óvoda'!E52</f>
        <v>0</v>
      </c>
      <c r="F51" s="140">
        <f>'2.1. melléklet kiadások Önkorm.'!F49+'2.2.  melléklet kiadások óvoda'!F52</f>
        <v>0</v>
      </c>
      <c r="G51" s="140">
        <f>'2.1. melléklet kiadások Önkorm.'!G49+'2.2.  melléklet kiadások óvoda'!G52</f>
        <v>0</v>
      </c>
      <c r="H51" s="140">
        <f>'2.1. melléklet kiadások Önkorm.'!H49+'2.2.  melléklet kiadások óvoda'!H52</f>
        <v>0</v>
      </c>
      <c r="I51" s="141">
        <f>'2.1. melléklet kiadások Önkorm.'!I49+'2.2.  melléklet kiadások óvoda'!I52</f>
        <v>3000</v>
      </c>
      <c r="J51" s="141">
        <f>'2.1. melléklet kiadások Önkorm.'!J49+'2.2.  melléklet kiadások óvoda'!J52</f>
        <v>3000</v>
      </c>
      <c r="K51" s="141">
        <f>'2.1. melléklet kiadások Önkorm.'!K49+'2.2.  melléklet kiadások óvoda'!K52</f>
        <v>0</v>
      </c>
    </row>
    <row r="52" spans="1:11" ht="14.25">
      <c r="A52" s="7" t="s">
        <v>377</v>
      </c>
      <c r="B52" s="32" t="s">
        <v>143</v>
      </c>
      <c r="C52" s="139">
        <f>'2.1. melléklet kiadások Önkorm.'!C50+'2.2.  melléklet kiadások óvoda'!C53</f>
        <v>6680000</v>
      </c>
      <c r="D52" s="139">
        <f>'2.1. melléklet kiadások Önkorm.'!D50+'2.2.  melléklet kiadások óvoda'!D53</f>
        <v>20017000</v>
      </c>
      <c r="E52" s="140">
        <f>'2.1. melléklet kiadások Önkorm.'!E50+'2.2.  melléklet kiadások óvoda'!E53</f>
        <v>18503532</v>
      </c>
      <c r="F52" s="140">
        <f>'2.1. melléklet kiadások Önkorm.'!F50+'2.2.  melléklet kiadások óvoda'!F53</f>
        <v>0</v>
      </c>
      <c r="G52" s="140">
        <f>'2.1. melléklet kiadások Önkorm.'!G50+'2.2.  melléklet kiadások óvoda'!G53</f>
        <v>0</v>
      </c>
      <c r="H52" s="140">
        <f>'2.1. melléklet kiadások Önkorm.'!H50+'2.2.  melléklet kiadások óvoda'!H53</f>
        <v>0</v>
      </c>
      <c r="I52" s="141">
        <f>'2.1. melléklet kiadások Önkorm.'!I50+'2.2.  melléklet kiadások óvoda'!I53</f>
        <v>6680000</v>
      </c>
      <c r="J52" s="141">
        <f>'2.1. melléklet kiadások Önkorm.'!J50+'2.2.  melléklet kiadások óvoda'!J53</f>
        <v>20017000</v>
      </c>
      <c r="K52" s="141">
        <f>'2.1. melléklet kiadások Önkorm.'!K50+'2.2.  melléklet kiadások óvoda'!K53</f>
        <v>18503532</v>
      </c>
    </row>
    <row r="53" spans="1:11" ht="14.25">
      <c r="A53" s="36" t="s">
        <v>378</v>
      </c>
      <c r="B53" s="43" t="s">
        <v>144</v>
      </c>
      <c r="C53" s="139">
        <f>'2.1. melléklet kiadások Önkorm.'!C51+'2.2.  melléklet kiadások óvoda'!C54</f>
        <v>26806620</v>
      </c>
      <c r="D53" s="139">
        <f>'2.1. melléklet kiadások Önkorm.'!D51+'2.2.  melléklet kiadások óvoda'!D54</f>
        <v>47494230</v>
      </c>
      <c r="E53" s="140">
        <f>'2.1. melléklet kiadások Önkorm.'!E51+'2.2.  melléklet kiadások óvoda'!E54</f>
        <v>41710622</v>
      </c>
      <c r="F53" s="140">
        <f>'2.1. melléklet kiadások Önkorm.'!F51+'2.2.  melléklet kiadások óvoda'!F54</f>
        <v>0</v>
      </c>
      <c r="G53" s="140">
        <f>'2.1. melléklet kiadások Önkorm.'!G51+'2.2.  melléklet kiadások óvoda'!G54</f>
        <v>0</v>
      </c>
      <c r="H53" s="140">
        <f>'2.1. melléklet kiadások Önkorm.'!H51+'2.2.  melléklet kiadások óvoda'!H54</f>
        <v>0</v>
      </c>
      <c r="I53" s="141">
        <f>'2.1. melléklet kiadások Önkorm.'!I51+'2.2.  melléklet kiadások óvoda'!I54</f>
        <v>26806620</v>
      </c>
      <c r="J53" s="141">
        <f>'2.1. melléklet kiadások Önkorm.'!J51+'2.2.  melléklet kiadások óvoda'!J54</f>
        <v>47494230</v>
      </c>
      <c r="K53" s="141">
        <f>'2.1. melléklet kiadások Önkorm.'!K51+'2.2.  melléklet kiadások óvoda'!K54</f>
        <v>41710622</v>
      </c>
    </row>
    <row r="54" spans="1:11" ht="14.25">
      <c r="A54" s="12" t="s">
        <v>145</v>
      </c>
      <c r="B54" s="29" t="s">
        <v>146</v>
      </c>
      <c r="C54" s="139">
        <f>'2.1. melléklet kiadások Önkorm.'!C52+'2.2.  melléklet kiadások óvoda'!C55</f>
        <v>0</v>
      </c>
      <c r="D54" s="139">
        <f>'2.1. melléklet kiadások Önkorm.'!D52+'2.2.  melléklet kiadások óvoda'!D55</f>
        <v>0</v>
      </c>
      <c r="E54" s="140">
        <f>'2.1. melléklet kiadások Önkorm.'!E52+'2.2.  melléklet kiadások óvoda'!E55</f>
        <v>0</v>
      </c>
      <c r="F54" s="140">
        <f>'2.1. melléklet kiadások Önkorm.'!F52+'2.2.  melléklet kiadások óvoda'!F55</f>
        <v>0</v>
      </c>
      <c r="G54" s="140">
        <f>'2.1. melléklet kiadások Önkorm.'!G52+'2.2.  melléklet kiadások óvoda'!G55</f>
        <v>0</v>
      </c>
      <c r="H54" s="140">
        <f>'2.1. melléklet kiadások Önkorm.'!H52+'2.2.  melléklet kiadások óvoda'!H55</f>
        <v>0</v>
      </c>
      <c r="I54" s="141">
        <f>'2.1. melléklet kiadások Önkorm.'!I52+'2.2.  melléklet kiadások óvoda'!I55</f>
        <v>0</v>
      </c>
      <c r="J54" s="141">
        <f>'2.1. melléklet kiadások Önkorm.'!J52+'2.2.  melléklet kiadások óvoda'!J55</f>
        <v>0</v>
      </c>
      <c r="K54" s="141">
        <f>'2.1. melléklet kiadások Önkorm.'!K52+'2.2.  melléklet kiadások óvoda'!K55</f>
        <v>0</v>
      </c>
    </row>
    <row r="55" spans="1:11" ht="14.25">
      <c r="A55" s="12" t="s">
        <v>379</v>
      </c>
      <c r="B55" s="29" t="s">
        <v>147</v>
      </c>
      <c r="C55" s="139">
        <f>'2.1. melléklet kiadások Önkorm.'!C53+'2.2.  melléklet kiadások óvoda'!C56</f>
        <v>0</v>
      </c>
      <c r="D55" s="139">
        <f>'2.1. melléklet kiadások Önkorm.'!D53+'2.2.  melléklet kiadások óvoda'!D56</f>
        <v>0</v>
      </c>
      <c r="E55" s="140">
        <f>'2.1. melléklet kiadások Önkorm.'!E53+'2.2.  melléklet kiadások óvoda'!E56</f>
        <v>0</v>
      </c>
      <c r="F55" s="140">
        <f>'2.1. melléklet kiadások Önkorm.'!F53+'2.2.  melléklet kiadások óvoda'!F56</f>
        <v>0</v>
      </c>
      <c r="G55" s="140">
        <f>'2.1. melléklet kiadások Önkorm.'!G53+'2.2.  melléklet kiadások óvoda'!G56</f>
        <v>0</v>
      </c>
      <c r="H55" s="140">
        <f>'2.1. melléklet kiadások Önkorm.'!H53+'2.2.  melléklet kiadások óvoda'!H56</f>
        <v>0</v>
      </c>
      <c r="I55" s="141">
        <f>'2.1. melléklet kiadások Önkorm.'!I53+'2.2.  melléklet kiadások óvoda'!I56</f>
        <v>0</v>
      </c>
      <c r="J55" s="141">
        <f>'2.1. melléklet kiadások Önkorm.'!J53+'2.2.  melléklet kiadások óvoda'!J56</f>
        <v>0</v>
      </c>
      <c r="K55" s="141">
        <f>'2.1. melléklet kiadások Önkorm.'!K53+'2.2.  melléklet kiadások óvoda'!K56</f>
        <v>0</v>
      </c>
    </row>
    <row r="56" spans="1:11" ht="14.25">
      <c r="A56" s="16" t="s">
        <v>441</v>
      </c>
      <c r="B56" s="29" t="s">
        <v>148</v>
      </c>
      <c r="C56" s="139">
        <f>'2.1. melléklet kiadások Önkorm.'!C54+'2.2.  melléklet kiadások óvoda'!C57</f>
        <v>0</v>
      </c>
      <c r="D56" s="139">
        <f>'2.1. melléklet kiadások Önkorm.'!D54+'2.2.  melléklet kiadások óvoda'!D57</f>
        <v>0</v>
      </c>
      <c r="E56" s="140">
        <f>'2.1. melléklet kiadások Önkorm.'!E54+'2.2.  melléklet kiadások óvoda'!E57</f>
        <v>0</v>
      </c>
      <c r="F56" s="140">
        <f>'2.1. melléklet kiadások Önkorm.'!F54+'2.2.  melléklet kiadások óvoda'!F57</f>
        <v>0</v>
      </c>
      <c r="G56" s="140">
        <f>'2.1. melléklet kiadások Önkorm.'!G54+'2.2.  melléklet kiadások óvoda'!G57</f>
        <v>0</v>
      </c>
      <c r="H56" s="140">
        <f>'2.1. melléklet kiadások Önkorm.'!H54+'2.2.  melléklet kiadások óvoda'!H57</f>
        <v>0</v>
      </c>
      <c r="I56" s="141">
        <f>'2.1. melléklet kiadások Önkorm.'!I54+'2.2.  melléklet kiadások óvoda'!I57</f>
        <v>0</v>
      </c>
      <c r="J56" s="141">
        <f>'2.1. melléklet kiadások Önkorm.'!J54+'2.2.  melléklet kiadások óvoda'!J57</f>
        <v>0</v>
      </c>
      <c r="K56" s="141">
        <f>'2.1. melléklet kiadások Önkorm.'!K54+'2.2.  melléklet kiadások óvoda'!K57</f>
        <v>0</v>
      </c>
    </row>
    <row r="57" spans="1:11" ht="26.25">
      <c r="A57" s="16" t="s">
        <v>442</v>
      </c>
      <c r="B57" s="29" t="s">
        <v>149</v>
      </c>
      <c r="C57" s="139">
        <f>'2.1. melléklet kiadások Önkorm.'!C55+'2.2.  melléklet kiadások óvoda'!C58</f>
        <v>0</v>
      </c>
      <c r="D57" s="139">
        <f>'2.1. melléklet kiadások Önkorm.'!D55+'2.2.  melléklet kiadások óvoda'!D58</f>
        <v>0</v>
      </c>
      <c r="E57" s="140">
        <f>'2.1. melléklet kiadások Önkorm.'!E55+'2.2.  melléklet kiadások óvoda'!E58</f>
        <v>0</v>
      </c>
      <c r="F57" s="140">
        <f>'2.1. melléklet kiadások Önkorm.'!F55+'2.2.  melléklet kiadások óvoda'!F58</f>
        <v>0</v>
      </c>
      <c r="G57" s="140">
        <f>'2.1. melléklet kiadások Önkorm.'!G55+'2.2.  melléklet kiadások óvoda'!G58</f>
        <v>0</v>
      </c>
      <c r="H57" s="140">
        <f>'2.1. melléklet kiadások Önkorm.'!H55+'2.2.  melléklet kiadások óvoda'!H58</f>
        <v>0</v>
      </c>
      <c r="I57" s="141">
        <f>'2.1. melléklet kiadások Önkorm.'!I55+'2.2.  melléklet kiadások óvoda'!I58</f>
        <v>0</v>
      </c>
      <c r="J57" s="141">
        <f>'2.1. melléklet kiadások Önkorm.'!J55+'2.2.  melléklet kiadások óvoda'!J58</f>
        <v>0</v>
      </c>
      <c r="K57" s="141">
        <f>'2.1. melléklet kiadások Önkorm.'!K55+'2.2.  melléklet kiadások óvoda'!K58</f>
        <v>0</v>
      </c>
    </row>
    <row r="58" spans="1:11" ht="14.25">
      <c r="A58" s="16" t="s">
        <v>443</v>
      </c>
      <c r="B58" s="29" t="s">
        <v>150</v>
      </c>
      <c r="C58" s="139">
        <f>'2.1. melléklet kiadások Önkorm.'!C56+'2.2.  melléklet kiadások óvoda'!C59</f>
        <v>0</v>
      </c>
      <c r="D58" s="139">
        <f>'2.1. melléklet kiadások Önkorm.'!D56+'2.2.  melléklet kiadások óvoda'!D59</f>
        <v>0</v>
      </c>
      <c r="E58" s="140">
        <f>'2.1. melléklet kiadások Önkorm.'!E56+'2.2.  melléklet kiadások óvoda'!E59</f>
        <v>0</v>
      </c>
      <c r="F58" s="140">
        <f>'2.1. melléklet kiadások Önkorm.'!F56+'2.2.  melléklet kiadások óvoda'!F59</f>
        <v>0</v>
      </c>
      <c r="G58" s="140">
        <f>'2.1. melléklet kiadások Önkorm.'!G56+'2.2.  melléklet kiadások óvoda'!G59</f>
        <v>0</v>
      </c>
      <c r="H58" s="140">
        <f>'2.1. melléklet kiadások Önkorm.'!H56+'2.2.  melléklet kiadások óvoda'!H59</f>
        <v>0</v>
      </c>
      <c r="I58" s="141">
        <f>'2.1. melléklet kiadások Önkorm.'!I56+'2.2.  melléklet kiadások óvoda'!I59</f>
        <v>0</v>
      </c>
      <c r="J58" s="141">
        <f>'2.1. melléklet kiadások Önkorm.'!J56+'2.2.  melléklet kiadások óvoda'!J59</f>
        <v>0</v>
      </c>
      <c r="K58" s="141">
        <f>'2.1. melléklet kiadások Önkorm.'!K56+'2.2.  melléklet kiadások óvoda'!K59</f>
        <v>0</v>
      </c>
    </row>
    <row r="59" spans="1:11" ht="14.25">
      <c r="A59" s="12" t="s">
        <v>444</v>
      </c>
      <c r="B59" s="29" t="s">
        <v>151</v>
      </c>
      <c r="C59" s="139">
        <f>'2.1. melléklet kiadások Önkorm.'!C57+'2.2.  melléklet kiadások óvoda'!C60</f>
        <v>0</v>
      </c>
      <c r="D59" s="139">
        <f>'2.1. melléklet kiadások Önkorm.'!D57+'2.2.  melléklet kiadások óvoda'!D60</f>
        <v>0</v>
      </c>
      <c r="E59" s="140">
        <f>'2.1. melléklet kiadások Önkorm.'!E57+'2.2.  melléklet kiadások óvoda'!E60</f>
        <v>0</v>
      </c>
      <c r="F59" s="140">
        <f>'2.1. melléklet kiadások Önkorm.'!F57+'2.2.  melléklet kiadások óvoda'!F60</f>
        <v>0</v>
      </c>
      <c r="G59" s="140">
        <f>'2.1. melléklet kiadások Önkorm.'!G57+'2.2.  melléklet kiadások óvoda'!G60</f>
        <v>0</v>
      </c>
      <c r="H59" s="140">
        <f>'2.1. melléklet kiadások Önkorm.'!H57+'2.2.  melléklet kiadások óvoda'!H60</f>
        <v>0</v>
      </c>
      <c r="I59" s="141">
        <f>'2.1. melléklet kiadások Önkorm.'!I57+'2.2.  melléklet kiadások óvoda'!I60</f>
        <v>0</v>
      </c>
      <c r="J59" s="141">
        <f>'2.1. melléklet kiadások Önkorm.'!J57+'2.2.  melléklet kiadások óvoda'!J60</f>
        <v>0</v>
      </c>
      <c r="K59" s="141">
        <f>'2.1. melléklet kiadások Önkorm.'!K57+'2.2.  melléklet kiadások óvoda'!K60</f>
        <v>0</v>
      </c>
    </row>
    <row r="60" spans="1:11" ht="14.25">
      <c r="A60" s="12" t="s">
        <v>445</v>
      </c>
      <c r="B60" s="29" t="s">
        <v>152</v>
      </c>
      <c r="C60" s="139">
        <f>'2.1. melléklet kiadások Önkorm.'!C58+'2.2.  melléklet kiadások óvoda'!C61</f>
        <v>0</v>
      </c>
      <c r="D60" s="139">
        <f>'2.1. melléklet kiadások Önkorm.'!D58+'2.2.  melléklet kiadások óvoda'!D61</f>
        <v>0</v>
      </c>
      <c r="E60" s="140">
        <f>'2.1. melléklet kiadások Önkorm.'!E58+'2.2.  melléklet kiadások óvoda'!E61</f>
        <v>0</v>
      </c>
      <c r="F60" s="140">
        <f>'2.1. melléklet kiadások Önkorm.'!F58+'2.2.  melléklet kiadások óvoda'!F61</f>
        <v>0</v>
      </c>
      <c r="G60" s="140">
        <f>'2.1. melléklet kiadások Önkorm.'!G58+'2.2.  melléklet kiadások óvoda'!G61</f>
        <v>0</v>
      </c>
      <c r="H60" s="140">
        <f>'2.1. melléklet kiadások Önkorm.'!H58+'2.2.  melléklet kiadások óvoda'!H61</f>
        <v>0</v>
      </c>
      <c r="I60" s="141">
        <f>'2.1. melléklet kiadások Önkorm.'!I58+'2.2.  melléklet kiadások óvoda'!I61</f>
        <v>0</v>
      </c>
      <c r="J60" s="141">
        <f>'2.1. melléklet kiadások Önkorm.'!J58+'2.2.  melléklet kiadások óvoda'!J61</f>
        <v>0</v>
      </c>
      <c r="K60" s="141">
        <f>'2.1. melléklet kiadások Önkorm.'!K58+'2.2.  melléklet kiadások óvoda'!K61</f>
        <v>0</v>
      </c>
    </row>
    <row r="61" spans="1:11" ht="14.25">
      <c r="A61" s="12" t="s">
        <v>446</v>
      </c>
      <c r="B61" s="29" t="s">
        <v>153</v>
      </c>
      <c r="C61" s="139">
        <f>'2.1. melléklet kiadások Önkorm.'!C59+'2.2.  melléklet kiadások óvoda'!C62</f>
        <v>0</v>
      </c>
      <c r="D61" s="139">
        <f>'2.1. melléklet kiadások Önkorm.'!D59+'2.2.  melléklet kiadások óvoda'!D62</f>
        <v>0</v>
      </c>
      <c r="E61" s="140">
        <f>'2.1. melléklet kiadások Önkorm.'!E59+'2.2.  melléklet kiadások óvoda'!E62</f>
        <v>0</v>
      </c>
      <c r="F61" s="140">
        <f>'2.1. melléklet kiadások Önkorm.'!F59+'2.2.  melléklet kiadások óvoda'!F62</f>
        <v>2510000</v>
      </c>
      <c r="G61" s="140">
        <f>'2.1. melléklet kiadások Önkorm.'!G59+'2.2.  melléklet kiadások óvoda'!G62</f>
        <v>2580000</v>
      </c>
      <c r="H61" s="140">
        <f>'2.1. melléklet kiadások Önkorm.'!H59+'2.2.  melléklet kiadások óvoda'!H62</f>
        <v>2380450</v>
      </c>
      <c r="I61" s="141">
        <f>'2.1. melléklet kiadások Önkorm.'!I59+'2.2.  melléklet kiadások óvoda'!I62</f>
        <v>2510000</v>
      </c>
      <c r="J61" s="141">
        <f>'2.1. melléklet kiadások Önkorm.'!J59+'2.2.  melléklet kiadások óvoda'!J62</f>
        <v>2580000</v>
      </c>
      <c r="K61" s="141">
        <f>'2.1. melléklet kiadások Önkorm.'!K59+'2.2.  melléklet kiadások óvoda'!K62</f>
        <v>2380450</v>
      </c>
    </row>
    <row r="62" spans="1:11" ht="14.25">
      <c r="A62" s="40" t="s">
        <v>408</v>
      </c>
      <c r="B62" s="43" t="s">
        <v>154</v>
      </c>
      <c r="C62" s="139">
        <f>'2.1. melléklet kiadások Önkorm.'!C60+'2.2.  melléklet kiadások óvoda'!C63</f>
        <v>0</v>
      </c>
      <c r="D62" s="139">
        <f>'2.1. melléklet kiadások Önkorm.'!D60+'2.2.  melléklet kiadások óvoda'!D63</f>
        <v>0</v>
      </c>
      <c r="E62" s="140">
        <f>'2.1. melléklet kiadások Önkorm.'!E60+'2.2.  melléklet kiadások óvoda'!E63</f>
        <v>0</v>
      </c>
      <c r="F62" s="140">
        <f>'2.1. melléklet kiadások Önkorm.'!F60+'2.2.  melléklet kiadások óvoda'!F63</f>
        <v>2510000</v>
      </c>
      <c r="G62" s="140">
        <f>'2.1. melléklet kiadások Önkorm.'!G60+'2.2.  melléklet kiadások óvoda'!G63</f>
        <v>2580000</v>
      </c>
      <c r="H62" s="140">
        <f>'2.1. melléklet kiadások Önkorm.'!H60+'2.2.  melléklet kiadások óvoda'!H63</f>
        <v>2380450</v>
      </c>
      <c r="I62" s="141">
        <f>'2.1. melléklet kiadások Önkorm.'!I60+'2.2.  melléklet kiadások óvoda'!I63</f>
        <v>2510000</v>
      </c>
      <c r="J62" s="141">
        <f>'2.1. melléklet kiadások Önkorm.'!J60+'2.2.  melléklet kiadások óvoda'!J63</f>
        <v>2580000</v>
      </c>
      <c r="K62" s="141">
        <f>'2.1. melléklet kiadások Önkorm.'!K60+'2.2.  melléklet kiadások óvoda'!K63</f>
        <v>2380450</v>
      </c>
    </row>
    <row r="63" spans="1:11" ht="14.25">
      <c r="A63" s="11" t="s">
        <v>447</v>
      </c>
      <c r="B63" s="29" t="s">
        <v>155</v>
      </c>
      <c r="C63" s="139">
        <f>'2.1. melléklet kiadások Önkorm.'!C61+'2.2.  melléklet kiadások óvoda'!C64</f>
        <v>0</v>
      </c>
      <c r="D63" s="139">
        <f>'2.1. melléklet kiadások Önkorm.'!D61+'2.2.  melléklet kiadások óvoda'!D64</f>
        <v>0</v>
      </c>
      <c r="E63" s="140">
        <f>'2.1. melléklet kiadások Önkorm.'!E61+'2.2.  melléklet kiadások óvoda'!E64</f>
        <v>0</v>
      </c>
      <c r="F63" s="140">
        <f>'2.1. melléklet kiadások Önkorm.'!F61+'2.2.  melléklet kiadások óvoda'!F64</f>
        <v>0</v>
      </c>
      <c r="G63" s="140">
        <f>'2.1. melléklet kiadások Önkorm.'!G61+'2.2.  melléklet kiadások óvoda'!G64</f>
        <v>0</v>
      </c>
      <c r="H63" s="140">
        <f>'2.1. melléklet kiadások Önkorm.'!H61+'2.2.  melléklet kiadások óvoda'!H64</f>
        <v>0</v>
      </c>
      <c r="I63" s="141">
        <f>'2.1. melléklet kiadások Önkorm.'!I61+'2.2.  melléklet kiadások óvoda'!I64</f>
        <v>0</v>
      </c>
      <c r="J63" s="141">
        <f>'2.1. melléklet kiadások Önkorm.'!J61+'2.2.  melléklet kiadások óvoda'!J64</f>
        <v>0</v>
      </c>
      <c r="K63" s="141">
        <f>'2.1. melléklet kiadások Önkorm.'!K61+'2.2.  melléklet kiadások óvoda'!K64</f>
        <v>0</v>
      </c>
    </row>
    <row r="64" spans="1:11" ht="14.25">
      <c r="A64" s="11" t="s">
        <v>156</v>
      </c>
      <c r="B64" s="29" t="s">
        <v>157</v>
      </c>
      <c r="C64" s="139">
        <f>'2.1. melléklet kiadások Önkorm.'!C62+'2.2.  melléklet kiadások óvoda'!C65</f>
        <v>0</v>
      </c>
      <c r="D64" s="139">
        <f>'2.1. melléklet kiadások Önkorm.'!D62+'2.2.  melléklet kiadások óvoda'!D65</f>
        <v>0</v>
      </c>
      <c r="E64" s="140">
        <f>'2.1. melléklet kiadások Önkorm.'!E62+'2.2.  melléklet kiadások óvoda'!E65</f>
        <v>0</v>
      </c>
      <c r="F64" s="140">
        <f>'2.1. melléklet kiadások Önkorm.'!F62+'2.2.  melléklet kiadások óvoda'!F65</f>
        <v>0</v>
      </c>
      <c r="G64" s="140">
        <f>'2.1. melléklet kiadások Önkorm.'!G62+'2.2.  melléklet kiadások óvoda'!G65</f>
        <v>0</v>
      </c>
      <c r="H64" s="140">
        <f>'2.1. melléklet kiadások Önkorm.'!H62+'2.2.  melléklet kiadások óvoda'!H65</f>
        <v>0</v>
      </c>
      <c r="I64" s="141">
        <f>'2.1. melléklet kiadások Önkorm.'!I62+'2.2.  melléklet kiadások óvoda'!I65</f>
        <v>0</v>
      </c>
      <c r="J64" s="141">
        <f>'2.1. melléklet kiadások Önkorm.'!J62+'2.2.  melléklet kiadások óvoda'!J65</f>
        <v>0</v>
      </c>
      <c r="K64" s="141">
        <f>'2.1. melléklet kiadások Önkorm.'!K62+'2.2.  melléklet kiadások óvoda'!K65</f>
        <v>0</v>
      </c>
    </row>
    <row r="65" spans="1:11" ht="26.25">
      <c r="A65" s="11" t="s">
        <v>158</v>
      </c>
      <c r="B65" s="29" t="s">
        <v>159</v>
      </c>
      <c r="C65" s="139">
        <f>'2.1. melléklet kiadások Önkorm.'!C63+'2.2.  melléklet kiadások óvoda'!C66</f>
        <v>0</v>
      </c>
      <c r="D65" s="139">
        <f>'2.1. melléklet kiadások Önkorm.'!D63+'2.2.  melléklet kiadások óvoda'!D66</f>
        <v>0</v>
      </c>
      <c r="E65" s="140">
        <f>'2.1. melléklet kiadások Önkorm.'!E63+'2.2.  melléklet kiadások óvoda'!E66</f>
        <v>0</v>
      </c>
      <c r="F65" s="140">
        <f>'2.1. melléklet kiadások Önkorm.'!F63+'2.2.  melléklet kiadások óvoda'!F66</f>
        <v>0</v>
      </c>
      <c r="G65" s="140">
        <f>'2.1. melléklet kiadások Önkorm.'!G63+'2.2.  melléklet kiadások óvoda'!G66</f>
        <v>0</v>
      </c>
      <c r="H65" s="140">
        <f>'2.1. melléklet kiadások Önkorm.'!H63+'2.2.  melléklet kiadások óvoda'!H66</f>
        <v>0</v>
      </c>
      <c r="I65" s="141">
        <f>'2.1. melléklet kiadások Önkorm.'!I63+'2.2.  melléklet kiadások óvoda'!I66</f>
        <v>0</v>
      </c>
      <c r="J65" s="141">
        <f>'2.1. melléklet kiadások Önkorm.'!J63+'2.2.  melléklet kiadások óvoda'!J66</f>
        <v>0</v>
      </c>
      <c r="K65" s="141">
        <f>'2.1. melléklet kiadások Önkorm.'!K63+'2.2.  melléklet kiadások óvoda'!K66</f>
        <v>0</v>
      </c>
    </row>
    <row r="66" spans="1:11" ht="26.25">
      <c r="A66" s="11" t="s">
        <v>409</v>
      </c>
      <c r="B66" s="29" t="s">
        <v>160</v>
      </c>
      <c r="C66" s="139">
        <f>'2.1. melléklet kiadások Önkorm.'!C64+'2.2.  melléklet kiadások óvoda'!C67</f>
        <v>0</v>
      </c>
      <c r="D66" s="139">
        <f>'2.1. melléklet kiadások Önkorm.'!D64+'2.2.  melléklet kiadások óvoda'!D67</f>
        <v>0</v>
      </c>
      <c r="E66" s="140">
        <f>'2.1. melléklet kiadások Önkorm.'!E64+'2.2.  melléklet kiadások óvoda'!E67</f>
        <v>0</v>
      </c>
      <c r="F66" s="140">
        <f>'2.1. melléklet kiadások Önkorm.'!F64+'2.2.  melléklet kiadások óvoda'!F67</f>
        <v>0</v>
      </c>
      <c r="G66" s="140">
        <f>'2.1. melléklet kiadások Önkorm.'!G64+'2.2.  melléklet kiadások óvoda'!G67</f>
        <v>0</v>
      </c>
      <c r="H66" s="140">
        <f>'2.1. melléklet kiadások Önkorm.'!H64+'2.2.  melléklet kiadások óvoda'!H67</f>
        <v>0</v>
      </c>
      <c r="I66" s="141">
        <f>'2.1. melléklet kiadások Önkorm.'!I64+'2.2.  melléklet kiadások óvoda'!I67</f>
        <v>0</v>
      </c>
      <c r="J66" s="141">
        <f>'2.1. melléklet kiadások Önkorm.'!J64+'2.2.  melléklet kiadások óvoda'!J67</f>
        <v>0</v>
      </c>
      <c r="K66" s="141">
        <f>'2.1. melléklet kiadások Önkorm.'!K64+'2.2.  melléklet kiadások óvoda'!K67</f>
        <v>0</v>
      </c>
    </row>
    <row r="67" spans="1:11" ht="26.25">
      <c r="A67" s="11" t="s">
        <v>448</v>
      </c>
      <c r="B67" s="29" t="s">
        <v>161</v>
      </c>
      <c r="C67" s="139">
        <f>'2.1. melléklet kiadások Önkorm.'!C65+'2.2.  melléklet kiadások óvoda'!C68</f>
        <v>0</v>
      </c>
      <c r="D67" s="139">
        <f>'2.1. melléklet kiadások Önkorm.'!D65+'2.2.  melléklet kiadások óvoda'!D68</f>
        <v>0</v>
      </c>
      <c r="E67" s="140">
        <f>'2.1. melléklet kiadások Önkorm.'!E65+'2.2.  melléklet kiadások óvoda'!E68</f>
        <v>0</v>
      </c>
      <c r="F67" s="140">
        <f>'2.1. melléklet kiadások Önkorm.'!F65+'2.2.  melléklet kiadások óvoda'!F68</f>
        <v>0</v>
      </c>
      <c r="G67" s="140">
        <f>'2.1. melléklet kiadások Önkorm.'!G65+'2.2.  melléklet kiadások óvoda'!G68</f>
        <v>0</v>
      </c>
      <c r="H67" s="140">
        <f>'2.1. melléklet kiadások Önkorm.'!H65+'2.2.  melléklet kiadások óvoda'!H68</f>
        <v>0</v>
      </c>
      <c r="I67" s="141">
        <f>'2.1. melléklet kiadások Önkorm.'!I65+'2.2.  melléklet kiadások óvoda'!I68</f>
        <v>0</v>
      </c>
      <c r="J67" s="141">
        <f>'2.1. melléklet kiadások Önkorm.'!J65+'2.2.  melléklet kiadások óvoda'!J68</f>
        <v>0</v>
      </c>
      <c r="K67" s="141">
        <f>'2.1. melléklet kiadások Önkorm.'!K65+'2.2.  melléklet kiadások óvoda'!K68</f>
        <v>0</v>
      </c>
    </row>
    <row r="68" spans="1:11" ht="14.25">
      <c r="A68" s="11" t="s">
        <v>411</v>
      </c>
      <c r="B68" s="29" t="s">
        <v>162</v>
      </c>
      <c r="C68" s="139">
        <f>'2.1. melléklet kiadások Önkorm.'!C66+'2.2.  melléklet kiadások óvoda'!C69</f>
        <v>2545000</v>
      </c>
      <c r="D68" s="139">
        <f>'2.1. melléklet kiadások Önkorm.'!D66+'2.2.  melléklet kiadások óvoda'!D69</f>
        <v>2545000</v>
      </c>
      <c r="E68" s="140">
        <f>'2.1. melléklet kiadások Önkorm.'!E66+'2.2.  melléklet kiadások óvoda'!E69</f>
        <v>2050430</v>
      </c>
      <c r="F68" s="140">
        <f>'2.1. melléklet kiadások Önkorm.'!F66+'2.2.  melléklet kiadások óvoda'!F69</f>
        <v>0</v>
      </c>
      <c r="G68" s="140">
        <f>'2.1. melléklet kiadások Önkorm.'!G66+'2.2.  melléklet kiadások óvoda'!G69</f>
        <v>0</v>
      </c>
      <c r="H68" s="140">
        <f>'2.1. melléklet kiadások Önkorm.'!H66+'2.2.  melléklet kiadások óvoda'!H69</f>
        <v>0</v>
      </c>
      <c r="I68" s="141">
        <f>'2.1. melléklet kiadások Önkorm.'!I66+'2.2.  melléklet kiadások óvoda'!I69</f>
        <v>2545000</v>
      </c>
      <c r="J68" s="141">
        <f>'2.1. melléklet kiadások Önkorm.'!J66+'2.2.  melléklet kiadások óvoda'!J69</f>
        <v>2545000</v>
      </c>
      <c r="K68" s="141">
        <f>'2.1. melléklet kiadások Önkorm.'!K66+'2.2.  melléklet kiadások óvoda'!K69</f>
        <v>2050430</v>
      </c>
    </row>
    <row r="69" spans="1:11" ht="26.25">
      <c r="A69" s="11" t="s">
        <v>449</v>
      </c>
      <c r="B69" s="29" t="s">
        <v>163</v>
      </c>
      <c r="C69" s="139">
        <f>'2.1. melléklet kiadások Önkorm.'!C67+'2.2.  melléklet kiadások óvoda'!C70</f>
        <v>0</v>
      </c>
      <c r="D69" s="139">
        <f>'2.1. melléklet kiadások Önkorm.'!D67+'2.2.  melléklet kiadások óvoda'!D70</f>
        <v>0</v>
      </c>
      <c r="E69" s="140">
        <f>'2.1. melléklet kiadások Önkorm.'!E67+'2.2.  melléklet kiadások óvoda'!E70</f>
        <v>0</v>
      </c>
      <c r="F69" s="140">
        <f>'2.1. melléklet kiadások Önkorm.'!F67+'2.2.  melléklet kiadások óvoda'!F70</f>
        <v>0</v>
      </c>
      <c r="G69" s="140">
        <f>'2.1. melléklet kiadások Önkorm.'!G67+'2.2.  melléklet kiadások óvoda'!G70</f>
        <v>0</v>
      </c>
      <c r="H69" s="140">
        <f>'2.1. melléklet kiadások Önkorm.'!H67+'2.2.  melléklet kiadások óvoda'!H70</f>
        <v>0</v>
      </c>
      <c r="I69" s="141">
        <f>'2.1. melléklet kiadások Önkorm.'!I67+'2.2.  melléklet kiadások óvoda'!I70</f>
        <v>0</v>
      </c>
      <c r="J69" s="141">
        <f>'2.1. melléklet kiadások Önkorm.'!J67+'2.2.  melléklet kiadások óvoda'!J70</f>
        <v>0</v>
      </c>
      <c r="K69" s="141">
        <f>'2.1. melléklet kiadások Önkorm.'!K67+'2.2.  melléklet kiadások óvoda'!K70</f>
        <v>0</v>
      </c>
    </row>
    <row r="70" spans="1:11" ht="26.25">
      <c r="A70" s="11" t="s">
        <v>450</v>
      </c>
      <c r="B70" s="29" t="s">
        <v>164</v>
      </c>
      <c r="C70" s="139">
        <f>'2.1. melléklet kiadások Önkorm.'!C68+'2.2.  melléklet kiadások óvoda'!C71</f>
        <v>0</v>
      </c>
      <c r="D70" s="139">
        <f>'2.1. melléklet kiadások Önkorm.'!D68+'2.2.  melléklet kiadások óvoda'!D71</f>
        <v>0</v>
      </c>
      <c r="E70" s="140">
        <f>'2.1. melléklet kiadások Önkorm.'!E68+'2.2.  melléklet kiadások óvoda'!E71</f>
        <v>0</v>
      </c>
      <c r="F70" s="140">
        <f>'2.1. melléklet kiadások Önkorm.'!F68+'2.2.  melléklet kiadások óvoda'!F71</f>
        <v>0</v>
      </c>
      <c r="G70" s="140">
        <f>'2.1. melléklet kiadások Önkorm.'!G68+'2.2.  melléklet kiadások óvoda'!G71</f>
        <v>0</v>
      </c>
      <c r="H70" s="140">
        <f>'2.1. melléklet kiadások Önkorm.'!H68+'2.2.  melléklet kiadások óvoda'!H71</f>
        <v>0</v>
      </c>
      <c r="I70" s="141">
        <f>'2.1. melléklet kiadások Önkorm.'!I68+'2.2.  melléklet kiadások óvoda'!I71</f>
        <v>0</v>
      </c>
      <c r="J70" s="141">
        <f>'2.1. melléklet kiadások Önkorm.'!J68+'2.2.  melléklet kiadások óvoda'!J71</f>
        <v>0</v>
      </c>
      <c r="K70" s="141">
        <f>'2.1. melléklet kiadások Önkorm.'!K68+'2.2.  melléklet kiadások óvoda'!K71</f>
        <v>0</v>
      </c>
    </row>
    <row r="71" spans="1:11" ht="14.25">
      <c r="A71" s="11" t="s">
        <v>165</v>
      </c>
      <c r="B71" s="29" t="s">
        <v>166</v>
      </c>
      <c r="C71" s="139">
        <f>'2.1. melléklet kiadások Önkorm.'!C69+'2.2.  melléklet kiadások óvoda'!C72</f>
        <v>0</v>
      </c>
      <c r="D71" s="139">
        <f>'2.1. melléklet kiadások Önkorm.'!D69+'2.2.  melléklet kiadások óvoda'!D72</f>
        <v>0</v>
      </c>
      <c r="E71" s="140">
        <f>'2.1. melléklet kiadások Önkorm.'!E69+'2.2.  melléklet kiadások óvoda'!E72</f>
        <v>0</v>
      </c>
      <c r="F71" s="140">
        <f>'2.1. melléklet kiadások Önkorm.'!F69+'2.2.  melléklet kiadások óvoda'!F72</f>
        <v>0</v>
      </c>
      <c r="G71" s="140">
        <f>'2.1. melléklet kiadások Önkorm.'!G69+'2.2.  melléklet kiadások óvoda'!G72</f>
        <v>0</v>
      </c>
      <c r="H71" s="140">
        <f>'2.1. melléklet kiadások Önkorm.'!H69+'2.2.  melléklet kiadások óvoda'!H72</f>
        <v>0</v>
      </c>
      <c r="I71" s="141">
        <f>'2.1. melléklet kiadások Önkorm.'!I69+'2.2.  melléklet kiadások óvoda'!I72</f>
        <v>0</v>
      </c>
      <c r="J71" s="141">
        <f>'2.1. melléklet kiadások Önkorm.'!J69+'2.2.  melléklet kiadások óvoda'!J72</f>
        <v>0</v>
      </c>
      <c r="K71" s="141">
        <f>'2.1. melléklet kiadások Önkorm.'!K69+'2.2.  melléklet kiadások óvoda'!K72</f>
        <v>0</v>
      </c>
    </row>
    <row r="72" spans="1:11" ht="14.25">
      <c r="A72" s="18" t="s">
        <v>167</v>
      </c>
      <c r="B72" s="29" t="s">
        <v>168</v>
      </c>
      <c r="C72" s="139">
        <f>'2.1. melléklet kiadások Önkorm.'!C70+'2.2.  melléklet kiadások óvoda'!C73</f>
        <v>0</v>
      </c>
      <c r="D72" s="139">
        <f>'2.1. melléklet kiadások Önkorm.'!D70+'2.2.  melléklet kiadások óvoda'!D73</f>
        <v>0</v>
      </c>
      <c r="E72" s="140">
        <f>'2.1. melléklet kiadások Önkorm.'!E70+'2.2.  melléklet kiadások óvoda'!E73</f>
        <v>0</v>
      </c>
      <c r="F72" s="140">
        <f>'2.1. melléklet kiadások Önkorm.'!F70+'2.2.  melléklet kiadások óvoda'!F73</f>
        <v>0</v>
      </c>
      <c r="G72" s="140">
        <f>'2.1. melléklet kiadások Önkorm.'!G70+'2.2.  melléklet kiadások óvoda'!G73</f>
        <v>0</v>
      </c>
      <c r="H72" s="140">
        <f>'2.1. melléklet kiadások Önkorm.'!H70+'2.2.  melléklet kiadások óvoda'!H73</f>
        <v>0</v>
      </c>
      <c r="I72" s="141">
        <f>'2.1. melléklet kiadások Önkorm.'!I70+'2.2.  melléklet kiadások óvoda'!I73</f>
        <v>0</v>
      </c>
      <c r="J72" s="141">
        <f>'2.1. melléklet kiadások Önkorm.'!J70+'2.2.  melléklet kiadások óvoda'!J73</f>
        <v>0</v>
      </c>
      <c r="K72" s="141">
        <f>'2.1. melléklet kiadások Önkorm.'!K70+'2.2.  melléklet kiadások óvoda'!K73</f>
        <v>0</v>
      </c>
    </row>
    <row r="73" spans="1:11" ht="14.25">
      <c r="A73" s="11" t="s">
        <v>451</v>
      </c>
      <c r="B73" s="29" t="s">
        <v>169</v>
      </c>
      <c r="C73" s="139">
        <f>'2.1. melléklet kiadások Önkorm.'!C71+'2.2.  melléklet kiadások óvoda'!C74</f>
        <v>300000</v>
      </c>
      <c r="D73" s="139">
        <f>'2.1. melléklet kiadások Önkorm.'!D71+'2.2.  melléklet kiadások óvoda'!D74</f>
        <v>300000</v>
      </c>
      <c r="E73" s="140">
        <f>'2.1. melléklet kiadások Önkorm.'!E71+'2.2.  melléklet kiadások óvoda'!E74</f>
        <v>275000</v>
      </c>
      <c r="F73" s="140">
        <f>'2.1. melléklet kiadások Önkorm.'!F71+'2.2.  melléklet kiadások óvoda'!F74</f>
        <v>0</v>
      </c>
      <c r="G73" s="140">
        <f>'2.1. melléklet kiadások Önkorm.'!G71+'2.2.  melléklet kiadások óvoda'!G74</f>
        <v>0</v>
      </c>
      <c r="H73" s="140">
        <f>'2.1. melléklet kiadások Önkorm.'!H71+'2.2.  melléklet kiadások óvoda'!H74</f>
        <v>0</v>
      </c>
      <c r="I73" s="141">
        <f>'2.1. melléklet kiadások Önkorm.'!I71+'2.2.  melléklet kiadások óvoda'!I74</f>
        <v>300000</v>
      </c>
      <c r="J73" s="141">
        <f>'2.1. melléklet kiadások Önkorm.'!J71+'2.2.  melléklet kiadások óvoda'!J74</f>
        <v>300000</v>
      </c>
      <c r="K73" s="141">
        <f>'2.1. melléklet kiadások Önkorm.'!K71+'2.2.  melléklet kiadások óvoda'!K74</f>
        <v>275000</v>
      </c>
    </row>
    <row r="74" spans="1:11" ht="14.25">
      <c r="A74" s="18" t="s">
        <v>630</v>
      </c>
      <c r="B74" s="29" t="s">
        <v>170</v>
      </c>
      <c r="C74" s="139">
        <f>'2.1. melléklet kiadások Önkorm.'!C72+'2.2.  melléklet kiadások óvoda'!C75</f>
        <v>1000000</v>
      </c>
      <c r="D74" s="139">
        <f>'2.1. melléklet kiadások Önkorm.'!D72+'2.2.  melléklet kiadások óvoda'!D75</f>
        <v>7860101</v>
      </c>
      <c r="E74" s="140">
        <f>'2.1. melléklet kiadások Önkorm.'!E72+'2.2.  melléklet kiadások óvoda'!E75</f>
        <v>0</v>
      </c>
      <c r="F74" s="140">
        <f>'2.1. melléklet kiadások Önkorm.'!F72+'2.2.  melléklet kiadások óvoda'!F75</f>
        <v>0</v>
      </c>
      <c r="G74" s="140">
        <f>'2.1. melléklet kiadások Önkorm.'!G72+'2.2.  melléklet kiadások óvoda'!G75</f>
        <v>0</v>
      </c>
      <c r="H74" s="140">
        <f>'2.1. melléklet kiadások Önkorm.'!H72+'2.2.  melléklet kiadások óvoda'!H75</f>
        <v>0</v>
      </c>
      <c r="I74" s="141">
        <f>'2.1. melléklet kiadások Önkorm.'!I72+'2.2.  melléklet kiadások óvoda'!I75</f>
        <v>1000000</v>
      </c>
      <c r="J74" s="141">
        <f>'2.1. melléklet kiadások Önkorm.'!J72+'2.2.  melléklet kiadások óvoda'!J75</f>
        <v>7860101</v>
      </c>
      <c r="K74" s="141">
        <f>'2.1. melléklet kiadások Önkorm.'!K72+'2.2.  melléklet kiadások óvoda'!K75</f>
        <v>0</v>
      </c>
    </row>
    <row r="75" spans="1:11" ht="14.25">
      <c r="A75" s="18" t="s">
        <v>631</v>
      </c>
      <c r="B75" s="29" t="s">
        <v>170</v>
      </c>
      <c r="C75" s="139">
        <f>'2.1. melléklet kiadások Önkorm.'!C73+'2.2.  melléklet kiadások óvoda'!C76</f>
        <v>0</v>
      </c>
      <c r="D75" s="139">
        <f>'2.1. melléklet kiadások Önkorm.'!D73+'2.2.  melléklet kiadások óvoda'!D76</f>
        <v>0</v>
      </c>
      <c r="E75" s="140">
        <f>'2.1. melléklet kiadások Önkorm.'!E73+'2.2.  melléklet kiadások óvoda'!E76</f>
        <v>0</v>
      </c>
      <c r="F75" s="140">
        <f>'2.1. melléklet kiadások Önkorm.'!F73+'2.2.  melléklet kiadások óvoda'!F76</f>
        <v>0</v>
      </c>
      <c r="G75" s="140">
        <f>'2.1. melléklet kiadások Önkorm.'!G73+'2.2.  melléklet kiadások óvoda'!G76</f>
        <v>0</v>
      </c>
      <c r="H75" s="140">
        <f>'2.1. melléklet kiadások Önkorm.'!H73+'2.2.  melléklet kiadások óvoda'!H76</f>
        <v>0</v>
      </c>
      <c r="I75" s="141">
        <f>'2.1. melléklet kiadások Önkorm.'!I73+'2.2.  melléklet kiadások óvoda'!I76</f>
        <v>0</v>
      </c>
      <c r="J75" s="141">
        <f>'2.1. melléklet kiadások Önkorm.'!J73+'2.2.  melléklet kiadások óvoda'!J76</f>
        <v>0</v>
      </c>
      <c r="K75" s="141">
        <f>'2.1. melléklet kiadások Önkorm.'!K73+'2.2.  melléklet kiadások óvoda'!K76</f>
        <v>0</v>
      </c>
    </row>
    <row r="76" spans="1:11" ht="14.25">
      <c r="A76" s="40" t="s">
        <v>414</v>
      </c>
      <c r="B76" s="43" t="s">
        <v>171</v>
      </c>
      <c r="C76" s="139">
        <f>'2.1. melléklet kiadások Önkorm.'!C74+'2.2.  melléklet kiadások óvoda'!C77</f>
        <v>3845000</v>
      </c>
      <c r="D76" s="139">
        <f>'2.1. melléklet kiadások Önkorm.'!D74+'2.2.  melléklet kiadások óvoda'!D77</f>
        <v>10705101</v>
      </c>
      <c r="E76" s="140">
        <f>'2.1. melléklet kiadások Önkorm.'!E74+'2.2.  melléklet kiadások óvoda'!E77</f>
        <v>2325430</v>
      </c>
      <c r="F76" s="140">
        <f>'2.1. melléklet kiadások Önkorm.'!F74+'2.2.  melléklet kiadások óvoda'!F77</f>
        <v>0</v>
      </c>
      <c r="G76" s="140">
        <f>'2.1. melléklet kiadások Önkorm.'!G74+'2.2.  melléklet kiadások óvoda'!G77</f>
        <v>0</v>
      </c>
      <c r="H76" s="140">
        <f>'2.1. melléklet kiadások Önkorm.'!H74+'2.2.  melléklet kiadások óvoda'!H77</f>
        <v>0</v>
      </c>
      <c r="I76" s="141">
        <f>'2.1. melléklet kiadások Önkorm.'!I74+'2.2.  melléklet kiadások óvoda'!I77</f>
        <v>3845000</v>
      </c>
      <c r="J76" s="141">
        <f>'2.1. melléklet kiadások Önkorm.'!J74+'2.2.  melléklet kiadások óvoda'!J77</f>
        <v>10705101</v>
      </c>
      <c r="K76" s="141">
        <f>'2.1. melléklet kiadások Önkorm.'!K74+'2.2.  melléklet kiadások óvoda'!K77</f>
        <v>2325430</v>
      </c>
    </row>
    <row r="77" spans="1:11" ht="15">
      <c r="A77" s="86" t="s">
        <v>576</v>
      </c>
      <c r="B77" s="87"/>
      <c r="C77" s="142">
        <f>C27+C28+C53+C62+C76</f>
        <v>55291300</v>
      </c>
      <c r="D77" s="142">
        <f aca="true" t="shared" si="0" ref="D77:K77">D27+D28+D53+D62+D76</f>
        <v>84635673</v>
      </c>
      <c r="E77" s="142">
        <f t="shared" si="0"/>
        <v>68964299</v>
      </c>
      <c r="F77" s="142">
        <f t="shared" si="0"/>
        <v>2510000</v>
      </c>
      <c r="G77" s="142">
        <f t="shared" si="0"/>
        <v>2580000</v>
      </c>
      <c r="H77" s="142">
        <f t="shared" si="0"/>
        <v>2380450</v>
      </c>
      <c r="I77" s="142">
        <f t="shared" si="0"/>
        <v>57801300</v>
      </c>
      <c r="J77" s="142">
        <f t="shared" si="0"/>
        <v>87215673</v>
      </c>
      <c r="K77" s="142">
        <f t="shared" si="0"/>
        <v>71344749</v>
      </c>
    </row>
    <row r="78" spans="1:11" ht="14.25">
      <c r="A78" s="33" t="s">
        <v>172</v>
      </c>
      <c r="B78" s="29" t="s">
        <v>173</v>
      </c>
      <c r="C78" s="139">
        <f>'2.1. melléklet kiadások Önkorm.'!C76+'2.2.  melléklet kiadások óvoda'!C79</f>
        <v>0</v>
      </c>
      <c r="D78" s="139">
        <f>'2.1. melléklet kiadások Önkorm.'!D76+'2.2.  melléklet kiadások óvoda'!D79</f>
        <v>0</v>
      </c>
      <c r="E78" s="140">
        <f>'2.1. melléklet kiadások Önkorm.'!E76+'2.2.  melléklet kiadások óvoda'!E79</f>
        <v>0</v>
      </c>
      <c r="F78" s="140">
        <f>'2.1. melléklet kiadások Önkorm.'!F76+'2.2.  melléklet kiadások óvoda'!F79</f>
        <v>0</v>
      </c>
      <c r="G78" s="140">
        <f>'2.1. melléklet kiadások Önkorm.'!G76+'2.2.  melléklet kiadások óvoda'!G79</f>
        <v>0</v>
      </c>
      <c r="H78" s="140">
        <f>'2.1. melléklet kiadások Önkorm.'!H76+'2.2.  melléklet kiadások óvoda'!H79</f>
        <v>0</v>
      </c>
      <c r="I78" s="141">
        <f>'2.1. melléklet kiadások Önkorm.'!I76+'2.2.  melléklet kiadások óvoda'!I79</f>
        <v>0</v>
      </c>
      <c r="J78" s="141">
        <f>'2.1. melléklet kiadások Önkorm.'!J76+'2.2.  melléklet kiadások óvoda'!J79</f>
        <v>0</v>
      </c>
      <c r="K78" s="141">
        <f>'2.1. melléklet kiadások Önkorm.'!K76+'2.2.  melléklet kiadások óvoda'!K79</f>
        <v>0</v>
      </c>
    </row>
    <row r="79" spans="1:11" ht="14.25">
      <c r="A79" s="33" t="s">
        <v>452</v>
      </c>
      <c r="B79" s="29" t="s">
        <v>174</v>
      </c>
      <c r="C79" s="139">
        <f>'2.1. melléklet kiadások Önkorm.'!C77+'2.2.  melléklet kiadások óvoda'!C80</f>
        <v>0</v>
      </c>
      <c r="D79" s="139">
        <f>'2.1. melléklet kiadások Önkorm.'!D77+'2.2.  melléklet kiadások óvoda'!D80</f>
        <v>0</v>
      </c>
      <c r="E79" s="140">
        <f>'2.1. melléklet kiadások Önkorm.'!E77+'2.2.  melléklet kiadások óvoda'!E80</f>
        <v>0</v>
      </c>
      <c r="F79" s="140">
        <f>'2.1. melléklet kiadások Önkorm.'!F77+'2.2.  melléklet kiadások óvoda'!F80</f>
        <v>0</v>
      </c>
      <c r="G79" s="140">
        <f>'2.1. melléklet kiadások Önkorm.'!G77+'2.2.  melléklet kiadások óvoda'!G80</f>
        <v>0</v>
      </c>
      <c r="H79" s="140">
        <f>'2.1. melléklet kiadások Önkorm.'!H77+'2.2.  melléklet kiadások óvoda'!H80</f>
        <v>0</v>
      </c>
      <c r="I79" s="141">
        <f>'2.1. melléklet kiadások Önkorm.'!I77+'2.2.  melléklet kiadások óvoda'!I80</f>
        <v>0</v>
      </c>
      <c r="J79" s="141">
        <f>'2.1. melléklet kiadások Önkorm.'!J77+'2.2.  melléklet kiadások óvoda'!J80</f>
        <v>0</v>
      </c>
      <c r="K79" s="141">
        <f>'2.1. melléklet kiadások Önkorm.'!K77+'2.2.  melléklet kiadások óvoda'!K80</f>
        <v>0</v>
      </c>
    </row>
    <row r="80" spans="1:11" ht="14.25">
      <c r="A80" s="33" t="s">
        <v>175</v>
      </c>
      <c r="B80" s="29" t="s">
        <v>176</v>
      </c>
      <c r="C80" s="139">
        <f>'2.1. melléklet kiadások Önkorm.'!C78+'2.2.  melléklet kiadások óvoda'!C81</f>
        <v>0</v>
      </c>
      <c r="D80" s="139">
        <f>'2.1. melléklet kiadások Önkorm.'!D78+'2.2.  melléklet kiadások óvoda'!D81</f>
        <v>0</v>
      </c>
      <c r="E80" s="140">
        <f>'2.1. melléklet kiadások Önkorm.'!E78+'2.2.  melléklet kiadások óvoda'!E81</f>
        <v>0</v>
      </c>
      <c r="F80" s="140">
        <f>'2.1. melléklet kiadások Önkorm.'!F78+'2.2.  melléklet kiadások óvoda'!F81</f>
        <v>0</v>
      </c>
      <c r="G80" s="140">
        <f>'2.1. melléklet kiadások Önkorm.'!G78+'2.2.  melléklet kiadások óvoda'!G81</f>
        <v>0</v>
      </c>
      <c r="H80" s="140">
        <f>'2.1. melléklet kiadások Önkorm.'!H78+'2.2.  melléklet kiadások óvoda'!H81</f>
        <v>0</v>
      </c>
      <c r="I80" s="141">
        <f>'2.1. melléklet kiadások Önkorm.'!I78+'2.2.  melléklet kiadások óvoda'!I81</f>
        <v>0</v>
      </c>
      <c r="J80" s="141">
        <f>'2.1. melléklet kiadások Önkorm.'!J78+'2.2.  melléklet kiadások óvoda'!J81</f>
        <v>0</v>
      </c>
      <c r="K80" s="141">
        <f>'2.1. melléklet kiadások Önkorm.'!K78+'2.2.  melléklet kiadások óvoda'!K81</f>
        <v>0</v>
      </c>
    </row>
    <row r="81" spans="1:11" ht="14.25">
      <c r="A81" s="33" t="s">
        <v>177</v>
      </c>
      <c r="B81" s="29" t="s">
        <v>178</v>
      </c>
      <c r="C81" s="139">
        <f>'2.1. melléklet kiadások Önkorm.'!C79+'2.2.  melléklet kiadások óvoda'!C82</f>
        <v>40000</v>
      </c>
      <c r="D81" s="139">
        <f>'2.1. melléklet kiadások Önkorm.'!D79+'2.2.  melléklet kiadások óvoda'!D82</f>
        <v>6170608</v>
      </c>
      <c r="E81" s="140">
        <f>'2.1. melléklet kiadások Önkorm.'!E79+'2.2.  melléklet kiadások óvoda'!E82</f>
        <v>5683697</v>
      </c>
      <c r="F81" s="140">
        <f>'2.1. melléklet kiadások Önkorm.'!F79+'2.2.  melléklet kiadások óvoda'!F82</f>
        <v>0</v>
      </c>
      <c r="G81" s="140">
        <f>'2.1. melléklet kiadások Önkorm.'!G79+'2.2.  melléklet kiadások óvoda'!G82</f>
        <v>0</v>
      </c>
      <c r="H81" s="140">
        <f>'2.1. melléklet kiadások Önkorm.'!H79+'2.2.  melléklet kiadások óvoda'!H82</f>
        <v>0</v>
      </c>
      <c r="I81" s="141">
        <f>'2.1. melléklet kiadások Önkorm.'!I79+'2.2.  melléklet kiadások óvoda'!I82</f>
        <v>40000</v>
      </c>
      <c r="J81" s="141">
        <f>'2.1. melléklet kiadások Önkorm.'!J79+'2.2.  melléklet kiadások óvoda'!J82</f>
        <v>6170608</v>
      </c>
      <c r="K81" s="141">
        <f>'2.1. melléklet kiadások Önkorm.'!K79+'2.2.  melléklet kiadások óvoda'!K82</f>
        <v>5683697</v>
      </c>
    </row>
    <row r="82" spans="1:11" ht="14.25">
      <c r="A82" s="6" t="s">
        <v>179</v>
      </c>
      <c r="B82" s="29" t="s">
        <v>180</v>
      </c>
      <c r="C82" s="139">
        <f>'2.1. melléklet kiadások Önkorm.'!C80+'2.2.  melléklet kiadások óvoda'!C83</f>
        <v>0</v>
      </c>
      <c r="D82" s="139">
        <f>'2.1. melléklet kiadások Önkorm.'!D80+'2.2.  melléklet kiadások óvoda'!D83</f>
        <v>0</v>
      </c>
      <c r="E82" s="140">
        <f>'2.1. melléklet kiadások Önkorm.'!E80+'2.2.  melléklet kiadások óvoda'!E83</f>
        <v>0</v>
      </c>
      <c r="F82" s="140">
        <f>'2.1. melléklet kiadások Önkorm.'!F80+'2.2.  melléklet kiadások óvoda'!F83</f>
        <v>0</v>
      </c>
      <c r="G82" s="140">
        <f>'2.1. melléklet kiadások Önkorm.'!G80+'2.2.  melléklet kiadások óvoda'!G83</f>
        <v>0</v>
      </c>
      <c r="H82" s="140">
        <f>'2.1. melléklet kiadások Önkorm.'!H80+'2.2.  melléklet kiadások óvoda'!H83</f>
        <v>0</v>
      </c>
      <c r="I82" s="141">
        <f>'2.1. melléklet kiadások Önkorm.'!I80+'2.2.  melléklet kiadások óvoda'!I83</f>
        <v>0</v>
      </c>
      <c r="J82" s="141">
        <f>'2.1. melléklet kiadások Önkorm.'!J80+'2.2.  melléklet kiadások óvoda'!J83</f>
        <v>0</v>
      </c>
      <c r="K82" s="141">
        <f>'2.1. melléklet kiadások Önkorm.'!K80+'2.2.  melléklet kiadások óvoda'!K83</f>
        <v>0</v>
      </c>
    </row>
    <row r="83" spans="1:11" ht="14.25">
      <c r="A83" s="6" t="s">
        <v>181</v>
      </c>
      <c r="B83" s="29" t="s">
        <v>182</v>
      </c>
      <c r="C83" s="139">
        <f>'2.1. melléklet kiadások Önkorm.'!C81+'2.2.  melléklet kiadások óvoda'!C84</f>
        <v>0</v>
      </c>
      <c r="D83" s="139">
        <f>'2.1. melléklet kiadások Önkorm.'!D81+'2.2.  melléklet kiadások óvoda'!D84</f>
        <v>0</v>
      </c>
      <c r="E83" s="140">
        <f>'2.1. melléklet kiadások Önkorm.'!E81+'2.2.  melléklet kiadások óvoda'!E84</f>
        <v>0</v>
      </c>
      <c r="F83" s="140">
        <f>'2.1. melléklet kiadások Önkorm.'!F81+'2.2.  melléklet kiadások óvoda'!F84</f>
        <v>0</v>
      </c>
      <c r="G83" s="140">
        <f>'2.1. melléklet kiadások Önkorm.'!G81+'2.2.  melléklet kiadások óvoda'!G84</f>
        <v>0</v>
      </c>
      <c r="H83" s="140">
        <f>'2.1. melléklet kiadások Önkorm.'!H81+'2.2.  melléklet kiadások óvoda'!H84</f>
        <v>0</v>
      </c>
      <c r="I83" s="141">
        <f>'2.1. melléklet kiadások Önkorm.'!I81+'2.2.  melléklet kiadások óvoda'!I84</f>
        <v>0</v>
      </c>
      <c r="J83" s="141">
        <f>'2.1. melléklet kiadások Önkorm.'!J81+'2.2.  melléklet kiadások óvoda'!J84</f>
        <v>0</v>
      </c>
      <c r="K83" s="141">
        <f>'2.1. melléklet kiadások Önkorm.'!K81+'2.2.  melléklet kiadások óvoda'!K84</f>
        <v>0</v>
      </c>
    </row>
    <row r="84" spans="1:11" ht="14.25">
      <c r="A84" s="6" t="s">
        <v>183</v>
      </c>
      <c r="B84" s="29" t="s">
        <v>184</v>
      </c>
      <c r="C84" s="139">
        <f>'2.1. melléklet kiadások Önkorm.'!C82+'2.2.  melléklet kiadások óvoda'!C85</f>
        <v>10800</v>
      </c>
      <c r="D84" s="139">
        <f>'2.1. melléklet kiadások Önkorm.'!D82+'2.2.  melléklet kiadások óvoda'!D85</f>
        <v>1667364</v>
      </c>
      <c r="E84" s="140">
        <f>'2.1. melléklet kiadások Önkorm.'!E82+'2.2.  melléklet kiadások óvoda'!E85</f>
        <v>1515238</v>
      </c>
      <c r="F84" s="140">
        <f>'2.1. melléklet kiadások Önkorm.'!F82+'2.2.  melléklet kiadások óvoda'!F85</f>
        <v>0</v>
      </c>
      <c r="G84" s="140">
        <f>'2.1. melléklet kiadások Önkorm.'!G82+'2.2.  melléklet kiadások óvoda'!G85</f>
        <v>0</v>
      </c>
      <c r="H84" s="140">
        <f>'2.1. melléklet kiadások Önkorm.'!H82+'2.2.  melléklet kiadások óvoda'!H85</f>
        <v>0</v>
      </c>
      <c r="I84" s="141">
        <f>'2.1. melléklet kiadások Önkorm.'!I82+'2.2.  melléklet kiadások óvoda'!I85</f>
        <v>10800</v>
      </c>
      <c r="J84" s="141">
        <f>'2.1. melléklet kiadások Önkorm.'!J82+'2.2.  melléklet kiadások óvoda'!J85</f>
        <v>1667364</v>
      </c>
      <c r="K84" s="141">
        <f>'2.1. melléklet kiadások Önkorm.'!K82+'2.2.  melléklet kiadások óvoda'!K85</f>
        <v>1515238</v>
      </c>
    </row>
    <row r="85" spans="1:11" ht="14.25">
      <c r="A85" s="41" t="s">
        <v>416</v>
      </c>
      <c r="B85" s="43" t="s">
        <v>185</v>
      </c>
      <c r="C85" s="139">
        <f>'2.1. melléklet kiadások Önkorm.'!C83+'2.2.  melléklet kiadások óvoda'!C86</f>
        <v>50800</v>
      </c>
      <c r="D85" s="139">
        <f>'2.1. melléklet kiadások Önkorm.'!D83+'2.2.  melléklet kiadások óvoda'!D86</f>
        <v>7837972</v>
      </c>
      <c r="E85" s="140">
        <f>'2.1. melléklet kiadások Önkorm.'!E83+'2.2.  melléklet kiadások óvoda'!E86</f>
        <v>7198935</v>
      </c>
      <c r="F85" s="140">
        <f>'2.1. melléklet kiadások Önkorm.'!F83+'2.2.  melléklet kiadások óvoda'!F86</f>
        <v>0</v>
      </c>
      <c r="G85" s="140">
        <f>'2.1. melléklet kiadások Önkorm.'!G83+'2.2.  melléklet kiadások óvoda'!G86</f>
        <v>0</v>
      </c>
      <c r="H85" s="140">
        <f>'2.1. melléklet kiadások Önkorm.'!H83+'2.2.  melléklet kiadások óvoda'!H86</f>
        <v>0</v>
      </c>
      <c r="I85" s="141">
        <f>'2.1. melléklet kiadások Önkorm.'!I83+'2.2.  melléklet kiadások óvoda'!I86</f>
        <v>50800</v>
      </c>
      <c r="J85" s="141">
        <f>'2.1. melléklet kiadások Önkorm.'!J83+'2.2.  melléklet kiadások óvoda'!J86</f>
        <v>7837972</v>
      </c>
      <c r="K85" s="141">
        <f>'2.1. melléklet kiadások Önkorm.'!K83+'2.2.  melléklet kiadások óvoda'!K86</f>
        <v>7198935</v>
      </c>
    </row>
    <row r="86" spans="1:11" ht="14.25">
      <c r="A86" s="12" t="s">
        <v>186</v>
      </c>
      <c r="B86" s="29" t="s">
        <v>187</v>
      </c>
      <c r="C86" s="139">
        <f>'2.1. melléklet kiadások Önkorm.'!C84+'2.2.  melléklet kiadások óvoda'!C87</f>
        <v>87218475</v>
      </c>
      <c r="D86" s="139">
        <f>'2.1. melléklet kiadások Önkorm.'!D84+'2.2.  melléklet kiadások óvoda'!D87</f>
        <v>88958362</v>
      </c>
      <c r="E86" s="140">
        <f>'2.1. melléklet kiadások Önkorm.'!E84+'2.2.  melléklet kiadások óvoda'!E87</f>
        <v>79651898</v>
      </c>
      <c r="F86" s="140">
        <f>'2.1. melléklet kiadások Önkorm.'!F84+'2.2.  melléklet kiadások óvoda'!F87</f>
        <v>0</v>
      </c>
      <c r="G86" s="140">
        <f>'2.1. melléklet kiadások Önkorm.'!G84+'2.2.  melléklet kiadások óvoda'!G87</f>
        <v>0</v>
      </c>
      <c r="H86" s="140">
        <f>'2.1. melléklet kiadások Önkorm.'!H84+'2.2.  melléklet kiadások óvoda'!H87</f>
        <v>0</v>
      </c>
      <c r="I86" s="141">
        <f>'2.1. melléklet kiadások Önkorm.'!I84+'2.2.  melléklet kiadások óvoda'!I87</f>
        <v>87218475</v>
      </c>
      <c r="J86" s="141">
        <f>'2.1. melléklet kiadások Önkorm.'!J84+'2.2.  melléklet kiadások óvoda'!J87</f>
        <v>88958362</v>
      </c>
      <c r="K86" s="141">
        <f>'2.1. melléklet kiadások Önkorm.'!K84+'2.2.  melléklet kiadások óvoda'!K87</f>
        <v>79651898</v>
      </c>
    </row>
    <row r="87" spans="1:11" ht="14.25">
      <c r="A87" s="12" t="s">
        <v>188</v>
      </c>
      <c r="B87" s="29" t="s">
        <v>189</v>
      </c>
      <c r="C87" s="139">
        <f>'2.1. melléklet kiadások Önkorm.'!C85+'2.2.  melléklet kiadások óvoda'!C88</f>
        <v>0</v>
      </c>
      <c r="D87" s="139">
        <f>'2.1. melléklet kiadások Önkorm.'!D85+'2.2.  melléklet kiadások óvoda'!D88</f>
        <v>0</v>
      </c>
      <c r="E87" s="140">
        <f>'2.1. melléklet kiadások Önkorm.'!E85+'2.2.  melléklet kiadások óvoda'!E88</f>
        <v>0</v>
      </c>
      <c r="F87" s="140">
        <f>'2.1. melléklet kiadások Önkorm.'!F85+'2.2.  melléklet kiadások óvoda'!F88</f>
        <v>0</v>
      </c>
      <c r="G87" s="140">
        <f>'2.1. melléklet kiadások Önkorm.'!G85+'2.2.  melléklet kiadások óvoda'!G88</f>
        <v>0</v>
      </c>
      <c r="H87" s="140">
        <f>'2.1. melléklet kiadások Önkorm.'!H85+'2.2.  melléklet kiadások óvoda'!H88</f>
        <v>0</v>
      </c>
      <c r="I87" s="141">
        <f>'2.1. melléklet kiadások Önkorm.'!I85+'2.2.  melléklet kiadások óvoda'!I88</f>
        <v>0</v>
      </c>
      <c r="J87" s="141">
        <f>'2.1. melléklet kiadások Önkorm.'!J85+'2.2.  melléklet kiadások óvoda'!J88</f>
        <v>0</v>
      </c>
      <c r="K87" s="141">
        <f>'2.1. melléklet kiadások Önkorm.'!K85+'2.2.  melléklet kiadások óvoda'!K88</f>
        <v>0</v>
      </c>
    </row>
    <row r="88" spans="1:11" ht="14.25">
      <c r="A88" s="12" t="s">
        <v>190</v>
      </c>
      <c r="B88" s="29" t="s">
        <v>191</v>
      </c>
      <c r="C88" s="139">
        <f>'2.1. melléklet kiadások Önkorm.'!C86+'2.2.  melléklet kiadások óvoda'!C89</f>
        <v>0</v>
      </c>
      <c r="D88" s="139">
        <f>'2.1. melléklet kiadások Önkorm.'!D86+'2.2.  melléklet kiadások óvoda'!D89</f>
        <v>3914000</v>
      </c>
      <c r="E88" s="140">
        <f>'2.1. melléklet kiadások Önkorm.'!E86+'2.2.  melléklet kiadások óvoda'!E89</f>
        <v>620817</v>
      </c>
      <c r="F88" s="140">
        <f>'2.1. melléklet kiadások Önkorm.'!F86+'2.2.  melléklet kiadások óvoda'!F89</f>
        <v>0</v>
      </c>
      <c r="G88" s="140">
        <f>'2.1. melléklet kiadások Önkorm.'!G86+'2.2.  melléklet kiadások óvoda'!G89</f>
        <v>0</v>
      </c>
      <c r="H88" s="140">
        <f>'2.1. melléklet kiadások Önkorm.'!H86+'2.2.  melléklet kiadások óvoda'!H89</f>
        <v>0</v>
      </c>
      <c r="I88" s="141">
        <f>'2.1. melléklet kiadások Önkorm.'!I86+'2.2.  melléklet kiadások óvoda'!I89</f>
        <v>0</v>
      </c>
      <c r="J88" s="141">
        <f>'2.1. melléklet kiadások Önkorm.'!J86+'2.2.  melléklet kiadások óvoda'!J89</f>
        <v>3914000</v>
      </c>
      <c r="K88" s="141">
        <f>'2.1. melléklet kiadások Önkorm.'!K86+'2.2.  melléklet kiadások óvoda'!K89</f>
        <v>620817</v>
      </c>
    </row>
    <row r="89" spans="1:11" ht="14.25">
      <c r="A89" s="12" t="s">
        <v>192</v>
      </c>
      <c r="B89" s="29" t="s">
        <v>193</v>
      </c>
      <c r="C89" s="139">
        <f>'2.1. melléklet kiadások Önkorm.'!C87+'2.2.  melléklet kiadások óvoda'!C90</f>
        <v>22745917</v>
      </c>
      <c r="D89" s="139">
        <f>'2.1. melléklet kiadások Önkorm.'!D87+'2.2.  melléklet kiadások óvoda'!D90</f>
        <v>11892466</v>
      </c>
      <c r="E89" s="140">
        <f>'2.1. melléklet kiadások Önkorm.'!E87+'2.2.  melléklet kiadások óvoda'!E90</f>
        <v>10036451</v>
      </c>
      <c r="F89" s="140">
        <f>'2.1. melléklet kiadások Önkorm.'!F87+'2.2.  melléklet kiadások óvoda'!F90</f>
        <v>0</v>
      </c>
      <c r="G89" s="140">
        <f>'2.1. melléklet kiadások Önkorm.'!G87+'2.2.  melléklet kiadások óvoda'!G90</f>
        <v>0</v>
      </c>
      <c r="H89" s="140">
        <f>'2.1. melléklet kiadások Önkorm.'!H87+'2.2.  melléklet kiadások óvoda'!H90</f>
        <v>0</v>
      </c>
      <c r="I89" s="141">
        <f>'2.1. melléklet kiadások Önkorm.'!I87+'2.2.  melléklet kiadások óvoda'!I90</f>
        <v>22745917</v>
      </c>
      <c r="J89" s="141">
        <f>'2.1. melléklet kiadások Önkorm.'!J87+'2.2.  melléklet kiadások óvoda'!J90</f>
        <v>11892466</v>
      </c>
      <c r="K89" s="141">
        <f>'2.1. melléklet kiadások Önkorm.'!K87+'2.2.  melléklet kiadások óvoda'!K90</f>
        <v>10036451</v>
      </c>
    </row>
    <row r="90" spans="1:11" ht="14.25">
      <c r="A90" s="40" t="s">
        <v>417</v>
      </c>
      <c r="B90" s="43" t="s">
        <v>194</v>
      </c>
      <c r="C90" s="139">
        <f>'2.1. melléklet kiadások Önkorm.'!C88+'2.2.  melléklet kiadások óvoda'!C91</f>
        <v>109964392</v>
      </c>
      <c r="D90" s="139">
        <f>'2.1. melléklet kiadások Önkorm.'!D88+'2.2.  melléklet kiadások óvoda'!D91</f>
        <v>104764828</v>
      </c>
      <c r="E90" s="140">
        <f>'2.1. melléklet kiadások Önkorm.'!E88+'2.2.  melléklet kiadások óvoda'!E91</f>
        <v>90309166</v>
      </c>
      <c r="F90" s="140">
        <f>'2.1. melléklet kiadások Önkorm.'!F88+'2.2.  melléklet kiadások óvoda'!F91</f>
        <v>0</v>
      </c>
      <c r="G90" s="140">
        <f>'2.1. melléklet kiadások Önkorm.'!G88+'2.2.  melléklet kiadások óvoda'!G91</f>
        <v>0</v>
      </c>
      <c r="H90" s="140">
        <f>'2.1. melléklet kiadások Önkorm.'!H88+'2.2.  melléklet kiadások óvoda'!H91</f>
        <v>0</v>
      </c>
      <c r="I90" s="141">
        <f>'2.1. melléklet kiadások Önkorm.'!I88+'2.2.  melléklet kiadások óvoda'!I91</f>
        <v>109964392</v>
      </c>
      <c r="J90" s="141">
        <f>'2.1. melléklet kiadások Önkorm.'!J88+'2.2.  melléklet kiadások óvoda'!J91</f>
        <v>104764828</v>
      </c>
      <c r="K90" s="141">
        <f>'2.1. melléklet kiadások Önkorm.'!K88+'2.2.  melléklet kiadások óvoda'!K91</f>
        <v>90309166</v>
      </c>
    </row>
    <row r="91" spans="1:11" ht="26.25">
      <c r="A91" s="12" t="s">
        <v>195</v>
      </c>
      <c r="B91" s="29" t="s">
        <v>196</v>
      </c>
      <c r="C91" s="139">
        <f>'2.1. melléklet kiadások Önkorm.'!C89+'2.2.  melléklet kiadások óvoda'!C92</f>
        <v>0</v>
      </c>
      <c r="D91" s="139">
        <f>'2.1. melléklet kiadások Önkorm.'!D89+'2.2.  melléklet kiadások óvoda'!D92</f>
        <v>0</v>
      </c>
      <c r="E91" s="140">
        <f>'2.1. melléklet kiadások Önkorm.'!E89+'2.2.  melléklet kiadások óvoda'!E92</f>
        <v>0</v>
      </c>
      <c r="F91" s="140">
        <f>'2.1. melléklet kiadások Önkorm.'!F89+'2.2.  melléklet kiadások óvoda'!F92</f>
        <v>0</v>
      </c>
      <c r="G91" s="140">
        <f>'2.1. melléklet kiadások Önkorm.'!G89+'2.2.  melléklet kiadások óvoda'!G92</f>
        <v>0</v>
      </c>
      <c r="H91" s="140">
        <f>'2.1. melléklet kiadások Önkorm.'!H89+'2.2.  melléklet kiadások óvoda'!H92</f>
        <v>0</v>
      </c>
      <c r="I91" s="141">
        <f>'2.1. melléklet kiadások Önkorm.'!I89+'2.2.  melléklet kiadások óvoda'!I92</f>
        <v>0</v>
      </c>
      <c r="J91" s="141">
        <f>'2.1. melléklet kiadások Önkorm.'!J89+'2.2.  melléklet kiadások óvoda'!J92</f>
        <v>0</v>
      </c>
      <c r="K91" s="141">
        <f>'2.1. melléklet kiadások Önkorm.'!K89+'2.2.  melléklet kiadások óvoda'!K92</f>
        <v>0</v>
      </c>
    </row>
    <row r="92" spans="1:11" ht="26.25">
      <c r="A92" s="12" t="s">
        <v>453</v>
      </c>
      <c r="B92" s="29" t="s">
        <v>197</v>
      </c>
      <c r="C92" s="139">
        <f>'2.1. melléklet kiadások Önkorm.'!C90+'2.2.  melléklet kiadások óvoda'!C93</f>
        <v>0</v>
      </c>
      <c r="D92" s="139">
        <f>'2.1. melléklet kiadások Önkorm.'!D90+'2.2.  melléklet kiadások óvoda'!D93</f>
        <v>0</v>
      </c>
      <c r="E92" s="140">
        <f>'2.1. melléklet kiadások Önkorm.'!E90+'2.2.  melléklet kiadások óvoda'!E93</f>
        <v>0</v>
      </c>
      <c r="F92" s="140">
        <f>'2.1. melléklet kiadások Önkorm.'!F90+'2.2.  melléklet kiadások óvoda'!F93</f>
        <v>0</v>
      </c>
      <c r="G92" s="140">
        <f>'2.1. melléklet kiadások Önkorm.'!G90+'2.2.  melléklet kiadások óvoda'!G93</f>
        <v>0</v>
      </c>
      <c r="H92" s="140">
        <f>'2.1. melléklet kiadások Önkorm.'!H90+'2.2.  melléklet kiadások óvoda'!H93</f>
        <v>0</v>
      </c>
      <c r="I92" s="141">
        <f>'2.1. melléklet kiadások Önkorm.'!I90+'2.2.  melléklet kiadások óvoda'!I93</f>
        <v>0</v>
      </c>
      <c r="J92" s="141">
        <f>'2.1. melléklet kiadások Önkorm.'!J90+'2.2.  melléklet kiadások óvoda'!J93</f>
        <v>0</v>
      </c>
      <c r="K92" s="141">
        <f>'2.1. melléklet kiadások Önkorm.'!K90+'2.2.  melléklet kiadások óvoda'!K93</f>
        <v>0</v>
      </c>
    </row>
    <row r="93" spans="1:11" ht="26.25">
      <c r="A93" s="12" t="s">
        <v>454</v>
      </c>
      <c r="B93" s="29" t="s">
        <v>198</v>
      </c>
      <c r="C93" s="139">
        <f>'2.1. melléklet kiadások Önkorm.'!C91+'2.2.  melléklet kiadások óvoda'!C94</f>
        <v>0</v>
      </c>
      <c r="D93" s="139">
        <f>'2.1. melléklet kiadások Önkorm.'!D91+'2.2.  melléklet kiadások óvoda'!D94</f>
        <v>0</v>
      </c>
      <c r="E93" s="140">
        <f>'2.1. melléklet kiadások Önkorm.'!E91+'2.2.  melléklet kiadások óvoda'!E94</f>
        <v>0</v>
      </c>
      <c r="F93" s="140">
        <f>'2.1. melléklet kiadások Önkorm.'!F91+'2.2.  melléklet kiadások óvoda'!F94</f>
        <v>0</v>
      </c>
      <c r="G93" s="140">
        <f>'2.1. melléklet kiadások Önkorm.'!G91+'2.2.  melléklet kiadások óvoda'!G94</f>
        <v>0</v>
      </c>
      <c r="H93" s="140">
        <f>'2.1. melléklet kiadások Önkorm.'!H91+'2.2.  melléklet kiadások óvoda'!H94</f>
        <v>0</v>
      </c>
      <c r="I93" s="141">
        <f>'2.1. melléklet kiadások Önkorm.'!I91+'2.2.  melléklet kiadások óvoda'!I94</f>
        <v>0</v>
      </c>
      <c r="J93" s="141">
        <f>'2.1. melléklet kiadások Önkorm.'!J91+'2.2.  melléklet kiadások óvoda'!J94</f>
        <v>0</v>
      </c>
      <c r="K93" s="141">
        <f>'2.1. melléklet kiadások Önkorm.'!K91+'2.2.  melléklet kiadások óvoda'!K94</f>
        <v>0</v>
      </c>
    </row>
    <row r="94" spans="1:11" ht="26.25">
      <c r="A94" s="12" t="s">
        <v>455</v>
      </c>
      <c r="B94" s="29" t="s">
        <v>199</v>
      </c>
      <c r="C94" s="139">
        <f>'2.1. melléklet kiadások Önkorm.'!C92+'2.2.  melléklet kiadások óvoda'!C95</f>
        <v>400000</v>
      </c>
      <c r="D94" s="139">
        <f>'2.1. melléklet kiadások Önkorm.'!D92+'2.2.  melléklet kiadások óvoda'!D95</f>
        <v>400000</v>
      </c>
      <c r="E94" s="140">
        <f>'2.1. melléklet kiadások Önkorm.'!E92+'2.2.  melléklet kiadások óvoda'!E95</f>
        <v>42885</v>
      </c>
      <c r="F94" s="140">
        <f>'2.1. melléklet kiadások Önkorm.'!F92+'2.2.  melléklet kiadások óvoda'!F95</f>
        <v>0</v>
      </c>
      <c r="G94" s="140">
        <f>'2.1. melléklet kiadások Önkorm.'!G92+'2.2.  melléklet kiadások óvoda'!G95</f>
        <v>0</v>
      </c>
      <c r="H94" s="140">
        <f>'2.1. melléklet kiadások Önkorm.'!H92+'2.2.  melléklet kiadások óvoda'!H95</f>
        <v>0</v>
      </c>
      <c r="I94" s="141">
        <f>'2.1. melléklet kiadások Önkorm.'!I92+'2.2.  melléklet kiadások óvoda'!I95</f>
        <v>400000</v>
      </c>
      <c r="J94" s="141">
        <f>'2.1. melléklet kiadások Önkorm.'!J92+'2.2.  melléklet kiadások óvoda'!J95</f>
        <v>400000</v>
      </c>
      <c r="K94" s="141">
        <f>'2.1. melléklet kiadások Önkorm.'!K92+'2.2.  melléklet kiadások óvoda'!K95</f>
        <v>42885</v>
      </c>
    </row>
    <row r="95" spans="1:11" ht="26.25">
      <c r="A95" s="12" t="s">
        <v>456</v>
      </c>
      <c r="B95" s="29" t="s">
        <v>200</v>
      </c>
      <c r="C95" s="139">
        <f>'2.1. melléklet kiadások Önkorm.'!C93+'2.2.  melléklet kiadások óvoda'!C96</f>
        <v>0</v>
      </c>
      <c r="D95" s="139">
        <f>'2.1. melléklet kiadások Önkorm.'!D93+'2.2.  melléklet kiadások óvoda'!D96</f>
        <v>0</v>
      </c>
      <c r="E95" s="140">
        <f>'2.1. melléklet kiadások Önkorm.'!E93+'2.2.  melléklet kiadások óvoda'!E96</f>
        <v>0</v>
      </c>
      <c r="F95" s="140">
        <f>'2.1. melléklet kiadások Önkorm.'!F93+'2.2.  melléklet kiadások óvoda'!F96</f>
        <v>0</v>
      </c>
      <c r="G95" s="140">
        <f>'2.1. melléklet kiadások Önkorm.'!G93+'2.2.  melléklet kiadások óvoda'!G96</f>
        <v>0</v>
      </c>
      <c r="H95" s="140">
        <f>'2.1. melléklet kiadások Önkorm.'!H93+'2.2.  melléklet kiadások óvoda'!H96</f>
        <v>0</v>
      </c>
      <c r="I95" s="141">
        <f>'2.1. melléklet kiadások Önkorm.'!I93+'2.2.  melléklet kiadások óvoda'!I96</f>
        <v>0</v>
      </c>
      <c r="J95" s="141">
        <f>'2.1. melléklet kiadások Önkorm.'!J93+'2.2.  melléklet kiadások óvoda'!J96</f>
        <v>0</v>
      </c>
      <c r="K95" s="141">
        <f>'2.1. melléklet kiadások Önkorm.'!K93+'2.2.  melléklet kiadások óvoda'!K96</f>
        <v>0</v>
      </c>
    </row>
    <row r="96" spans="1:11" ht="26.25">
      <c r="A96" s="12" t="s">
        <v>457</v>
      </c>
      <c r="B96" s="29" t="s">
        <v>201</v>
      </c>
      <c r="C96" s="139">
        <f>'2.1. melléklet kiadások Önkorm.'!C94+'2.2.  melléklet kiadások óvoda'!C97</f>
        <v>0</v>
      </c>
      <c r="D96" s="139">
        <f>'2.1. melléklet kiadások Önkorm.'!D94+'2.2.  melléklet kiadások óvoda'!D97</f>
        <v>300000</v>
      </c>
      <c r="E96" s="140">
        <f>'2.1. melléklet kiadások Önkorm.'!E94+'2.2.  melléklet kiadások óvoda'!E97</f>
        <v>300000</v>
      </c>
      <c r="F96" s="140">
        <f>'2.1. melléklet kiadások Önkorm.'!F94+'2.2.  melléklet kiadások óvoda'!F97</f>
        <v>0</v>
      </c>
      <c r="G96" s="140">
        <f>'2.1. melléklet kiadások Önkorm.'!G94+'2.2.  melléklet kiadások óvoda'!G97</f>
        <v>0</v>
      </c>
      <c r="H96" s="140">
        <f>'2.1. melléklet kiadások Önkorm.'!H94+'2.2.  melléklet kiadások óvoda'!H97</f>
        <v>0</v>
      </c>
      <c r="I96" s="141">
        <f>'2.1. melléklet kiadások Önkorm.'!I94+'2.2.  melléklet kiadások óvoda'!I97</f>
        <v>0</v>
      </c>
      <c r="J96" s="141">
        <f>'2.1. melléklet kiadások Önkorm.'!J94+'2.2.  melléklet kiadások óvoda'!J97</f>
        <v>300000</v>
      </c>
      <c r="K96" s="141">
        <f>'2.1. melléklet kiadások Önkorm.'!K94+'2.2.  melléklet kiadások óvoda'!K97</f>
        <v>300000</v>
      </c>
    </row>
    <row r="97" spans="1:11" ht="14.25">
      <c r="A97" s="12" t="s">
        <v>202</v>
      </c>
      <c r="B97" s="29" t="s">
        <v>203</v>
      </c>
      <c r="C97" s="139">
        <f>'2.1. melléklet kiadások Önkorm.'!C95+'2.2.  melléklet kiadások óvoda'!C98</f>
        <v>0</v>
      </c>
      <c r="D97" s="139">
        <f>'2.1. melléklet kiadások Önkorm.'!D95+'2.2.  melléklet kiadások óvoda'!D98</f>
        <v>0</v>
      </c>
      <c r="E97" s="140">
        <f>'2.1. melléklet kiadások Önkorm.'!E95+'2.2.  melléklet kiadások óvoda'!E98</f>
        <v>0</v>
      </c>
      <c r="F97" s="140">
        <f>'2.1. melléklet kiadások Önkorm.'!F95+'2.2.  melléklet kiadások óvoda'!F98</f>
        <v>0</v>
      </c>
      <c r="G97" s="140">
        <f>'2.1. melléklet kiadások Önkorm.'!G95+'2.2.  melléklet kiadások óvoda'!G98</f>
        <v>0</v>
      </c>
      <c r="H97" s="140">
        <f>'2.1. melléklet kiadások Önkorm.'!H95+'2.2.  melléklet kiadások óvoda'!H98</f>
        <v>0</v>
      </c>
      <c r="I97" s="141">
        <f>'2.1. melléklet kiadások Önkorm.'!I95+'2.2.  melléklet kiadások óvoda'!I98</f>
        <v>0</v>
      </c>
      <c r="J97" s="141">
        <f>'2.1. melléklet kiadások Önkorm.'!J95+'2.2.  melléklet kiadások óvoda'!J98</f>
        <v>0</v>
      </c>
      <c r="K97" s="141">
        <f>'2.1. melléklet kiadások Önkorm.'!K95+'2.2.  melléklet kiadások óvoda'!K98</f>
        <v>0</v>
      </c>
    </row>
    <row r="98" spans="1:11" ht="26.25">
      <c r="A98" s="12" t="s">
        <v>458</v>
      </c>
      <c r="B98" s="29" t="s">
        <v>204</v>
      </c>
      <c r="C98" s="139">
        <f>'2.1. melléklet kiadások Önkorm.'!C96+'2.2.  melléklet kiadások óvoda'!C99</f>
        <v>0</v>
      </c>
      <c r="D98" s="139">
        <f>'2.1. melléklet kiadások Önkorm.'!D96+'2.2.  melléklet kiadások óvoda'!D99</f>
        <v>0</v>
      </c>
      <c r="E98" s="140">
        <f>'2.1. melléklet kiadások Önkorm.'!E96+'2.2.  melléklet kiadások óvoda'!E99</f>
        <v>0</v>
      </c>
      <c r="F98" s="140">
        <f>'2.1. melléklet kiadások Önkorm.'!F96+'2.2.  melléklet kiadások óvoda'!F99</f>
        <v>0</v>
      </c>
      <c r="G98" s="140">
        <f>'2.1. melléklet kiadások Önkorm.'!G96+'2.2.  melléklet kiadások óvoda'!G99</f>
        <v>0</v>
      </c>
      <c r="H98" s="140">
        <f>'2.1. melléklet kiadások Önkorm.'!H96+'2.2.  melléklet kiadások óvoda'!H99</f>
        <v>0</v>
      </c>
      <c r="I98" s="141">
        <f>'2.1. melléklet kiadások Önkorm.'!I96+'2.2.  melléklet kiadások óvoda'!I99</f>
        <v>0</v>
      </c>
      <c r="J98" s="141">
        <f>'2.1. melléklet kiadások Önkorm.'!J96+'2.2.  melléklet kiadások óvoda'!J99</f>
        <v>0</v>
      </c>
      <c r="K98" s="141">
        <f>'2.1. melléklet kiadások Önkorm.'!K96+'2.2.  melléklet kiadások óvoda'!K99</f>
        <v>0</v>
      </c>
    </row>
    <row r="99" spans="1:11" ht="14.25">
      <c r="A99" s="40" t="s">
        <v>418</v>
      </c>
      <c r="B99" s="43" t="s">
        <v>205</v>
      </c>
      <c r="C99" s="139">
        <f>'2.1. melléklet kiadások Önkorm.'!C97+'2.2.  melléklet kiadások óvoda'!C100</f>
        <v>400000</v>
      </c>
      <c r="D99" s="139">
        <f>'2.1. melléklet kiadások Önkorm.'!D97+'2.2.  melléklet kiadások óvoda'!D100</f>
        <v>700000</v>
      </c>
      <c r="E99" s="140">
        <f>'2.1. melléklet kiadások Önkorm.'!E97+'2.2.  melléklet kiadások óvoda'!E100</f>
        <v>342885</v>
      </c>
      <c r="F99" s="140">
        <f>'2.1. melléklet kiadások Önkorm.'!F97+'2.2.  melléklet kiadások óvoda'!F100</f>
        <v>0</v>
      </c>
      <c r="G99" s="140">
        <f>'2.1. melléklet kiadások Önkorm.'!G97+'2.2.  melléklet kiadások óvoda'!G100</f>
        <v>0</v>
      </c>
      <c r="H99" s="140">
        <f>'2.1. melléklet kiadások Önkorm.'!H97+'2.2.  melléklet kiadások óvoda'!H100</f>
        <v>0</v>
      </c>
      <c r="I99" s="141">
        <f>'2.1. melléklet kiadások Önkorm.'!I97+'2.2.  melléklet kiadások óvoda'!I100</f>
        <v>400000</v>
      </c>
      <c r="J99" s="141">
        <f>'2.1. melléklet kiadások Önkorm.'!J97+'2.2.  melléklet kiadások óvoda'!J100</f>
        <v>700000</v>
      </c>
      <c r="K99" s="141">
        <f>'2.1. melléklet kiadások Önkorm.'!K97+'2.2.  melléklet kiadások óvoda'!K100</f>
        <v>342885</v>
      </c>
    </row>
    <row r="100" spans="1:11" ht="15">
      <c r="A100" s="86" t="s">
        <v>575</v>
      </c>
      <c r="B100" s="87"/>
      <c r="C100" s="142">
        <f>C85+C90+C99</f>
        <v>110415192</v>
      </c>
      <c r="D100" s="142">
        <f aca="true" t="shared" si="1" ref="D100:K100">D85+D90+D99</f>
        <v>113302800</v>
      </c>
      <c r="E100" s="142">
        <f t="shared" si="1"/>
        <v>97850986</v>
      </c>
      <c r="F100" s="142">
        <f t="shared" si="1"/>
        <v>0</v>
      </c>
      <c r="G100" s="142">
        <f t="shared" si="1"/>
        <v>0</v>
      </c>
      <c r="H100" s="142">
        <f t="shared" si="1"/>
        <v>0</v>
      </c>
      <c r="I100" s="142">
        <f t="shared" si="1"/>
        <v>110415192</v>
      </c>
      <c r="J100" s="142">
        <f t="shared" si="1"/>
        <v>113302800</v>
      </c>
      <c r="K100" s="142">
        <f t="shared" si="1"/>
        <v>97850986</v>
      </c>
    </row>
    <row r="101" spans="1:11" ht="15">
      <c r="A101" s="88" t="s">
        <v>466</v>
      </c>
      <c r="B101" s="89" t="s">
        <v>206</v>
      </c>
      <c r="C101" s="143">
        <f>'2.1. melléklet kiadások Önkorm.'!C99+'2.2.  melléklet kiadások óvoda'!C102</f>
        <v>165706492</v>
      </c>
      <c r="D101" s="143">
        <f>'2.1. melléklet kiadások Önkorm.'!D99+'2.2.  melléklet kiadások óvoda'!D102</f>
        <v>197938473</v>
      </c>
      <c r="E101" s="143">
        <f>'2.1. melléklet kiadások Önkorm.'!E99+'2.2.  melléklet kiadások óvoda'!E102</f>
        <v>166815285</v>
      </c>
      <c r="F101" s="143">
        <f>'2.1. melléklet kiadások Önkorm.'!F99+'2.2.  melléklet kiadások óvoda'!F102</f>
        <v>2510000</v>
      </c>
      <c r="G101" s="143">
        <f>'2.1. melléklet kiadások Önkorm.'!G99+'2.2.  melléklet kiadások óvoda'!G102</f>
        <v>2580000</v>
      </c>
      <c r="H101" s="143">
        <f>'2.1. melléklet kiadások Önkorm.'!H99+'2.2.  melléklet kiadások óvoda'!H102</f>
        <v>2380450</v>
      </c>
      <c r="I101" s="143">
        <f>'2.1. melléklet kiadások Önkorm.'!I99+'2.2.  melléklet kiadások óvoda'!I102</f>
        <v>168216492</v>
      </c>
      <c r="J101" s="143">
        <f>'2.1. melléklet kiadások Önkorm.'!J99+'2.2.  melléklet kiadások óvoda'!J102</f>
        <v>200518473</v>
      </c>
      <c r="K101" s="143">
        <f>'2.1. melléklet kiadások Önkorm.'!K99+'2.2.  melléklet kiadások óvoda'!K102</f>
        <v>169195735</v>
      </c>
    </row>
    <row r="102" spans="1:11" ht="14.25">
      <c r="A102" s="12" t="s">
        <v>459</v>
      </c>
      <c r="B102" s="5" t="s">
        <v>207</v>
      </c>
      <c r="C102" s="139">
        <f>'2.1. melléklet kiadások Önkorm.'!C100+'2.2.  melléklet kiadások óvoda'!C103</f>
        <v>0</v>
      </c>
      <c r="D102" s="139">
        <f>'2.1. melléklet kiadások Önkorm.'!D100+'2.2.  melléklet kiadások óvoda'!D103</f>
        <v>0</v>
      </c>
      <c r="E102" s="140">
        <f>'2.1. melléklet kiadások Önkorm.'!E100+'2.2.  melléklet kiadások óvoda'!E103</f>
        <v>0</v>
      </c>
      <c r="F102" s="140">
        <f>'2.1. melléklet kiadások Önkorm.'!F100+'2.2.  melléklet kiadások óvoda'!F103</f>
        <v>0</v>
      </c>
      <c r="G102" s="140">
        <f>'2.1. melléklet kiadások Önkorm.'!G100+'2.2.  melléklet kiadások óvoda'!G103</f>
        <v>0</v>
      </c>
      <c r="H102" s="140">
        <f>'2.1. melléklet kiadások Önkorm.'!H100+'2.2.  melléklet kiadások óvoda'!H103</f>
        <v>0</v>
      </c>
      <c r="I102" s="141">
        <f>'2.1. melléklet kiadások Önkorm.'!I100+'2.2.  melléklet kiadások óvoda'!I103</f>
        <v>0</v>
      </c>
      <c r="J102" s="141">
        <f>'2.1. melléklet kiadások Önkorm.'!J100+'2.2.  melléklet kiadások óvoda'!J103</f>
        <v>0</v>
      </c>
      <c r="K102" s="141">
        <f>'2.1. melléklet kiadások Önkorm.'!K100+'2.2.  melléklet kiadások óvoda'!K103</f>
        <v>0</v>
      </c>
    </row>
    <row r="103" spans="1:28" ht="26.25">
      <c r="A103" s="12" t="s">
        <v>210</v>
      </c>
      <c r="B103" s="5" t="s">
        <v>211</v>
      </c>
      <c r="C103" s="139">
        <f>'2.1. melléklet kiadások Önkorm.'!C101+'2.2.  melléklet kiadások óvoda'!C104</f>
        <v>0</v>
      </c>
      <c r="D103" s="139">
        <f>'2.1. melléklet kiadások Önkorm.'!D101+'2.2.  melléklet kiadások óvoda'!D104</f>
        <v>0</v>
      </c>
      <c r="E103" s="140">
        <f>'2.1. melléklet kiadások Önkorm.'!E101+'2.2.  melléklet kiadások óvoda'!E104</f>
        <v>0</v>
      </c>
      <c r="F103" s="140">
        <f>'2.1. melléklet kiadások Önkorm.'!F101+'2.2.  melléklet kiadások óvoda'!F104</f>
        <v>0</v>
      </c>
      <c r="G103" s="140">
        <f>'2.1. melléklet kiadások Önkorm.'!G101+'2.2.  melléklet kiadások óvoda'!G104</f>
        <v>0</v>
      </c>
      <c r="H103" s="140">
        <f>'2.1. melléklet kiadások Önkorm.'!H101+'2.2.  melléklet kiadások óvoda'!H104</f>
        <v>0</v>
      </c>
      <c r="I103" s="141">
        <f>'2.1. melléklet kiadások Önkorm.'!I101+'2.2.  melléklet kiadások óvoda'!I104</f>
        <v>0</v>
      </c>
      <c r="J103" s="141">
        <f>'2.1. melléklet kiadások Önkorm.'!J101+'2.2.  melléklet kiadások óvoda'!J104</f>
        <v>0</v>
      </c>
      <c r="K103" s="141">
        <f>'2.1. melléklet kiadások Önkorm.'!K101+'2.2.  melléklet kiadások óvoda'!K104</f>
        <v>0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2"/>
      <c r="AB103" s="22"/>
    </row>
    <row r="104" spans="1:28" ht="14.25">
      <c r="A104" s="12" t="s">
        <v>460</v>
      </c>
      <c r="B104" s="5" t="s">
        <v>212</v>
      </c>
      <c r="C104" s="139">
        <f>'2.1. melléklet kiadások Önkorm.'!C102+'2.2.  melléklet kiadások óvoda'!C105</f>
        <v>0</v>
      </c>
      <c r="D104" s="139">
        <f>'2.1. melléklet kiadások Önkorm.'!D102+'2.2.  melléklet kiadások óvoda'!D105</f>
        <v>0</v>
      </c>
      <c r="E104" s="140">
        <f>'2.1. melléklet kiadások Önkorm.'!E102+'2.2.  melléklet kiadások óvoda'!E105</f>
        <v>0</v>
      </c>
      <c r="F104" s="140">
        <f>'2.1. melléklet kiadások Önkorm.'!F102+'2.2.  melléklet kiadások óvoda'!F105</f>
        <v>0</v>
      </c>
      <c r="G104" s="140">
        <f>'2.1. melléklet kiadások Önkorm.'!G102+'2.2.  melléklet kiadások óvoda'!G105</f>
        <v>0</v>
      </c>
      <c r="H104" s="140">
        <f>'2.1. melléklet kiadások Önkorm.'!H102+'2.2.  melléklet kiadások óvoda'!H105</f>
        <v>0</v>
      </c>
      <c r="I104" s="141">
        <f>'2.1. melléklet kiadások Önkorm.'!I102+'2.2.  melléklet kiadások óvoda'!I105</f>
        <v>0</v>
      </c>
      <c r="J104" s="141">
        <f>'2.1. melléklet kiadások Önkorm.'!J102+'2.2.  melléklet kiadások óvoda'!J105</f>
        <v>0</v>
      </c>
      <c r="K104" s="141">
        <f>'2.1. melléklet kiadások Önkorm.'!K102+'2.2.  melléklet kiadások óvoda'!K105</f>
        <v>0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2"/>
      <c r="AB104" s="22"/>
    </row>
    <row r="105" spans="1:28" ht="14.25">
      <c r="A105" s="14" t="s">
        <v>423</v>
      </c>
      <c r="B105" s="7" t="s">
        <v>214</v>
      </c>
      <c r="C105" s="139">
        <f>'2.1. melléklet kiadások Önkorm.'!C103+'2.2.  melléklet kiadások óvoda'!C106</f>
        <v>0</v>
      </c>
      <c r="D105" s="139">
        <f>'2.1. melléklet kiadások Önkorm.'!D103+'2.2.  melléklet kiadások óvoda'!D106</f>
        <v>0</v>
      </c>
      <c r="E105" s="140">
        <f>'2.1. melléklet kiadások Önkorm.'!E103+'2.2.  melléklet kiadások óvoda'!E106</f>
        <v>0</v>
      </c>
      <c r="F105" s="140">
        <f>'2.1. melléklet kiadások Önkorm.'!F103+'2.2.  melléklet kiadások óvoda'!F106</f>
        <v>0</v>
      </c>
      <c r="G105" s="140">
        <f>'2.1. melléklet kiadások Önkorm.'!G103+'2.2.  melléklet kiadások óvoda'!G106</f>
        <v>0</v>
      </c>
      <c r="H105" s="140">
        <f>'2.1. melléklet kiadások Önkorm.'!H103+'2.2.  melléklet kiadások óvoda'!H106</f>
        <v>0</v>
      </c>
      <c r="I105" s="141">
        <f>'2.1. melléklet kiadások Önkorm.'!I103+'2.2.  melléklet kiadások óvoda'!I106</f>
        <v>0</v>
      </c>
      <c r="J105" s="141">
        <f>'2.1. melléklet kiadások Önkorm.'!J103+'2.2.  melléklet kiadások óvoda'!J106</f>
        <v>0</v>
      </c>
      <c r="K105" s="141">
        <f>'2.1. melléklet kiadások Önkorm.'!K103+'2.2.  melléklet kiadások óvoda'!K106</f>
        <v>0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2"/>
      <c r="AB105" s="22"/>
    </row>
    <row r="106" spans="1:28" ht="14.25">
      <c r="A106" s="34" t="s">
        <v>461</v>
      </c>
      <c r="B106" s="5" t="s">
        <v>215</v>
      </c>
      <c r="C106" s="139">
        <f>'2.1. melléklet kiadások Önkorm.'!C104+'2.2.  melléklet kiadások óvoda'!C107</f>
        <v>0</v>
      </c>
      <c r="D106" s="139">
        <f>'2.1. melléklet kiadások Önkorm.'!D104+'2.2.  melléklet kiadások óvoda'!D107</f>
        <v>0</v>
      </c>
      <c r="E106" s="140">
        <f>'2.1. melléklet kiadások Önkorm.'!E104+'2.2.  melléklet kiadások óvoda'!E107</f>
        <v>0</v>
      </c>
      <c r="F106" s="140">
        <f>'2.1. melléklet kiadások Önkorm.'!F104+'2.2.  melléklet kiadások óvoda'!F107</f>
        <v>0</v>
      </c>
      <c r="G106" s="140">
        <f>'2.1. melléklet kiadások Önkorm.'!G104+'2.2.  melléklet kiadások óvoda'!G107</f>
        <v>0</v>
      </c>
      <c r="H106" s="140">
        <f>'2.1. melléklet kiadások Önkorm.'!H104+'2.2.  melléklet kiadások óvoda'!H107</f>
        <v>0</v>
      </c>
      <c r="I106" s="141">
        <f>'2.1. melléklet kiadások Önkorm.'!I104+'2.2.  melléklet kiadások óvoda'!I107</f>
        <v>0</v>
      </c>
      <c r="J106" s="141">
        <f>'2.1. melléklet kiadások Önkorm.'!J104+'2.2.  melléklet kiadások óvoda'!J107</f>
        <v>0</v>
      </c>
      <c r="K106" s="141">
        <f>'2.1. melléklet kiadások Önkorm.'!K104+'2.2.  melléklet kiadások óvoda'!K107</f>
        <v>0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2"/>
      <c r="AB106" s="22"/>
    </row>
    <row r="107" spans="1:28" ht="14.25">
      <c r="A107" s="34" t="s">
        <v>429</v>
      </c>
      <c r="B107" s="5" t="s">
        <v>218</v>
      </c>
      <c r="C107" s="139">
        <f>'2.1. melléklet kiadások Önkorm.'!C105+'2.2.  melléklet kiadások óvoda'!C108</f>
        <v>0</v>
      </c>
      <c r="D107" s="139">
        <f>'2.1. melléklet kiadások Önkorm.'!D105+'2.2.  melléklet kiadások óvoda'!D108</f>
        <v>0</v>
      </c>
      <c r="E107" s="140">
        <f>'2.1. melléklet kiadások Önkorm.'!E105+'2.2.  melléklet kiadások óvoda'!E108</f>
        <v>0</v>
      </c>
      <c r="F107" s="140">
        <f>'2.1. melléklet kiadások Önkorm.'!F105+'2.2.  melléklet kiadások óvoda'!F108</f>
        <v>0</v>
      </c>
      <c r="G107" s="140">
        <f>'2.1. melléklet kiadások Önkorm.'!G105+'2.2.  melléklet kiadások óvoda'!G108</f>
        <v>0</v>
      </c>
      <c r="H107" s="140">
        <f>'2.1. melléklet kiadások Önkorm.'!H105+'2.2.  melléklet kiadások óvoda'!H108</f>
        <v>0</v>
      </c>
      <c r="I107" s="141">
        <f>'2.1. melléklet kiadások Önkorm.'!I105+'2.2.  melléklet kiadások óvoda'!I108</f>
        <v>0</v>
      </c>
      <c r="J107" s="141">
        <f>'2.1. melléklet kiadások Önkorm.'!J105+'2.2.  melléklet kiadások óvoda'!J108</f>
        <v>0</v>
      </c>
      <c r="K107" s="141">
        <f>'2.1. melléklet kiadások Önkorm.'!K105+'2.2.  melléklet kiadások óvoda'!K108</f>
        <v>0</v>
      </c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2"/>
      <c r="AB107" s="22"/>
    </row>
    <row r="108" spans="1:28" ht="14.25">
      <c r="A108" s="12" t="s">
        <v>219</v>
      </c>
      <c r="B108" s="5" t="s">
        <v>220</v>
      </c>
      <c r="C108" s="139">
        <f>'2.1. melléklet kiadások Önkorm.'!C106+'2.2.  melléklet kiadások óvoda'!C109</f>
        <v>0</v>
      </c>
      <c r="D108" s="139">
        <f>'2.1. melléklet kiadások Önkorm.'!D106+'2.2.  melléklet kiadások óvoda'!D109</f>
        <v>0</v>
      </c>
      <c r="E108" s="140">
        <f>'2.1. melléklet kiadások Önkorm.'!E106+'2.2.  melléklet kiadások óvoda'!E109</f>
        <v>0</v>
      </c>
      <c r="F108" s="140">
        <f>'2.1. melléklet kiadások Önkorm.'!F106+'2.2.  melléklet kiadások óvoda'!F109</f>
        <v>0</v>
      </c>
      <c r="G108" s="140">
        <f>'2.1. melléklet kiadások Önkorm.'!G106+'2.2.  melléklet kiadások óvoda'!G109</f>
        <v>0</v>
      </c>
      <c r="H108" s="140">
        <f>'2.1. melléklet kiadások Önkorm.'!H106+'2.2.  melléklet kiadások óvoda'!H109</f>
        <v>0</v>
      </c>
      <c r="I108" s="141">
        <f>'2.1. melléklet kiadások Önkorm.'!I106+'2.2.  melléklet kiadások óvoda'!I109</f>
        <v>0</v>
      </c>
      <c r="J108" s="141">
        <f>'2.1. melléklet kiadások Önkorm.'!J106+'2.2.  melléklet kiadások óvoda'!J109</f>
        <v>0</v>
      </c>
      <c r="K108" s="141">
        <f>'2.1. melléklet kiadások Önkorm.'!K106+'2.2.  melléklet kiadások óvoda'!K109</f>
        <v>0</v>
      </c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2"/>
      <c r="AB108" s="22"/>
    </row>
    <row r="109" spans="1:28" ht="14.25">
      <c r="A109" s="12" t="s">
        <v>462</v>
      </c>
      <c r="B109" s="5" t="s">
        <v>221</v>
      </c>
      <c r="C109" s="139">
        <f>'2.1. melléklet kiadások Önkorm.'!C107+'2.2.  melléklet kiadások óvoda'!C110</f>
        <v>0</v>
      </c>
      <c r="D109" s="139">
        <f>'2.1. melléklet kiadások Önkorm.'!D107+'2.2.  melléklet kiadások óvoda'!D110</f>
        <v>0</v>
      </c>
      <c r="E109" s="140">
        <f>'2.1. melléklet kiadások Önkorm.'!E107+'2.2.  melléklet kiadások óvoda'!E110</f>
        <v>0</v>
      </c>
      <c r="F109" s="140">
        <f>'2.1. melléklet kiadások Önkorm.'!F107+'2.2.  melléklet kiadások óvoda'!F110</f>
        <v>0</v>
      </c>
      <c r="G109" s="140">
        <f>'2.1. melléklet kiadások Önkorm.'!G107+'2.2.  melléklet kiadások óvoda'!G110</f>
        <v>0</v>
      </c>
      <c r="H109" s="140">
        <f>'2.1. melléklet kiadások Önkorm.'!H107+'2.2.  melléklet kiadások óvoda'!H110</f>
        <v>0</v>
      </c>
      <c r="I109" s="141">
        <f>'2.1. melléklet kiadások Önkorm.'!I107+'2.2.  melléklet kiadások óvoda'!I110</f>
        <v>0</v>
      </c>
      <c r="J109" s="141">
        <f>'2.1. melléklet kiadások Önkorm.'!J107+'2.2.  melléklet kiadások óvoda'!J110</f>
        <v>0</v>
      </c>
      <c r="K109" s="141">
        <f>'2.1. melléklet kiadások Önkorm.'!K107+'2.2.  melléklet kiadások óvoda'!K110</f>
        <v>0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2"/>
      <c r="AB109" s="22"/>
    </row>
    <row r="110" spans="1:28" ht="14.25">
      <c r="A110" s="13" t="s">
        <v>426</v>
      </c>
      <c r="B110" s="7" t="s">
        <v>222</v>
      </c>
      <c r="C110" s="139">
        <f>'2.1. melléklet kiadások Önkorm.'!C108+'2.2.  melléklet kiadások óvoda'!C111</f>
        <v>0</v>
      </c>
      <c r="D110" s="139">
        <f>'2.1. melléklet kiadások Önkorm.'!D108+'2.2.  melléklet kiadások óvoda'!D111</f>
        <v>0</v>
      </c>
      <c r="E110" s="140">
        <f>'2.1. melléklet kiadások Önkorm.'!E108+'2.2.  melléklet kiadások óvoda'!E111</f>
        <v>0</v>
      </c>
      <c r="F110" s="140">
        <f>'2.1. melléklet kiadások Önkorm.'!F108+'2.2.  melléklet kiadások óvoda'!F111</f>
        <v>0</v>
      </c>
      <c r="G110" s="140">
        <f>'2.1. melléklet kiadások Önkorm.'!G108+'2.2.  melléklet kiadások óvoda'!G111</f>
        <v>0</v>
      </c>
      <c r="H110" s="140">
        <f>'2.1. melléklet kiadások Önkorm.'!H108+'2.2.  melléklet kiadások óvoda'!H111</f>
        <v>0</v>
      </c>
      <c r="I110" s="141">
        <f>'2.1. melléklet kiadások Önkorm.'!I108+'2.2.  melléklet kiadások óvoda'!I111</f>
        <v>0</v>
      </c>
      <c r="J110" s="141">
        <f>'2.1. melléklet kiadások Önkorm.'!J108+'2.2.  melléklet kiadások óvoda'!J111</f>
        <v>0</v>
      </c>
      <c r="K110" s="141">
        <f>'2.1. melléklet kiadások Önkorm.'!K108+'2.2.  melléklet kiadások óvoda'!K111</f>
        <v>0</v>
      </c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2"/>
      <c r="AB110" s="22"/>
    </row>
    <row r="111" spans="1:28" ht="14.25">
      <c r="A111" s="34" t="s">
        <v>223</v>
      </c>
      <c r="B111" s="5" t="s">
        <v>224</v>
      </c>
      <c r="C111" s="139">
        <f>'2.1. melléklet kiadások Önkorm.'!C109+'2.2.  melléklet kiadások óvoda'!C112</f>
        <v>0</v>
      </c>
      <c r="D111" s="139">
        <f>'2.1. melléklet kiadások Önkorm.'!D109+'2.2.  melléklet kiadások óvoda'!D112</f>
        <v>0</v>
      </c>
      <c r="E111" s="140">
        <f>'2.1. melléklet kiadások Önkorm.'!E109+'2.2.  melléklet kiadások óvoda'!E112</f>
        <v>0</v>
      </c>
      <c r="F111" s="140">
        <f>'2.1. melléklet kiadások Önkorm.'!F109+'2.2.  melléklet kiadások óvoda'!F112</f>
        <v>0</v>
      </c>
      <c r="G111" s="140">
        <f>'2.1. melléklet kiadások Önkorm.'!G109+'2.2.  melléklet kiadások óvoda'!G112</f>
        <v>0</v>
      </c>
      <c r="H111" s="140">
        <f>'2.1. melléklet kiadások Önkorm.'!H109+'2.2.  melléklet kiadások óvoda'!H112</f>
        <v>0</v>
      </c>
      <c r="I111" s="141">
        <f>'2.1. melléklet kiadások Önkorm.'!I109+'2.2.  melléklet kiadások óvoda'!I112</f>
        <v>0</v>
      </c>
      <c r="J111" s="141">
        <f>'2.1. melléklet kiadások Önkorm.'!J109+'2.2.  melléklet kiadások óvoda'!J112</f>
        <v>0</v>
      </c>
      <c r="K111" s="141">
        <f>'2.1. melléklet kiadások Önkorm.'!K109+'2.2.  melléklet kiadások óvoda'!K112</f>
        <v>0</v>
      </c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2"/>
      <c r="AB111" s="22"/>
    </row>
    <row r="112" spans="1:28" ht="14.25">
      <c r="A112" s="34" t="s">
        <v>225</v>
      </c>
      <c r="B112" s="5" t="s">
        <v>226</v>
      </c>
      <c r="C112" s="139">
        <f>'2.1. melléklet kiadások Önkorm.'!C110+'2.2.  melléklet kiadások óvoda'!C113</f>
        <v>1315130</v>
      </c>
      <c r="D112" s="139">
        <f>'2.1. melléklet kiadások Önkorm.'!D110+'2.2.  melléklet kiadások óvoda'!D113</f>
        <v>1315130</v>
      </c>
      <c r="E112" s="140">
        <f>'2.1. melléklet kiadások Önkorm.'!E110+'2.2.  melléklet kiadások óvoda'!E113</f>
        <v>1315130</v>
      </c>
      <c r="F112" s="140">
        <f>'2.1. melléklet kiadások Önkorm.'!F110+'2.2.  melléklet kiadások óvoda'!F113</f>
        <v>0</v>
      </c>
      <c r="G112" s="140">
        <f>'2.1. melléklet kiadások Önkorm.'!G110+'2.2.  melléklet kiadások óvoda'!G113</f>
        <v>0</v>
      </c>
      <c r="H112" s="140">
        <f>'2.1. melléklet kiadások Önkorm.'!H110+'2.2.  melléklet kiadások óvoda'!H113</f>
        <v>0</v>
      </c>
      <c r="I112" s="141">
        <f>'2.1. melléklet kiadások Önkorm.'!I110+'2.2.  melléklet kiadások óvoda'!I113</f>
        <v>1315130</v>
      </c>
      <c r="J112" s="141">
        <f>'2.1. melléklet kiadások Önkorm.'!J110+'2.2.  melléklet kiadások óvoda'!J113</f>
        <v>1315130</v>
      </c>
      <c r="K112" s="141">
        <f>'2.1. melléklet kiadások Önkorm.'!K110+'2.2.  melléklet kiadások óvoda'!K113</f>
        <v>1315130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2"/>
      <c r="AB112" s="22"/>
    </row>
    <row r="113" spans="1:28" ht="14.25">
      <c r="A113" s="13" t="s">
        <v>227</v>
      </c>
      <c r="B113" s="7" t="s">
        <v>228</v>
      </c>
      <c r="C113" s="139">
        <f>'2.1. melléklet kiadások Önkorm.'!C111+'2.2.  melléklet kiadások óvoda'!C114</f>
        <v>18835083</v>
      </c>
      <c r="D113" s="139">
        <f>'2.1. melléklet kiadások Önkorm.'!D111+'2.2.  melléklet kiadások óvoda'!D114</f>
        <v>22771693</v>
      </c>
      <c r="E113" s="140">
        <f>'2.1. melléklet kiadások Önkorm.'!E111+'2.2.  melléklet kiadások óvoda'!E114</f>
        <v>22771693</v>
      </c>
      <c r="F113" s="140">
        <f>'2.1. melléklet kiadások Önkorm.'!F111+'2.2.  melléklet kiadások óvoda'!F114</f>
        <v>0</v>
      </c>
      <c r="G113" s="140">
        <f>'2.1. melléklet kiadások Önkorm.'!G111+'2.2.  melléklet kiadások óvoda'!G114</f>
        <v>0</v>
      </c>
      <c r="H113" s="140">
        <f>'2.1. melléklet kiadások Önkorm.'!H111+'2.2.  melléklet kiadások óvoda'!H114</f>
        <v>0</v>
      </c>
      <c r="I113" s="141">
        <f>'2.1. melléklet kiadások Önkorm.'!I111+'2.2.  melléklet kiadások óvoda'!I114</f>
        <v>18835083</v>
      </c>
      <c r="J113" s="141">
        <f>'2.1. melléklet kiadások Önkorm.'!J111+'2.2.  melléklet kiadások óvoda'!J114</f>
        <v>22771693</v>
      </c>
      <c r="K113" s="141">
        <f>'2.1. melléklet kiadások Önkorm.'!K111+'2.2.  melléklet kiadások óvoda'!K114</f>
        <v>22771693</v>
      </c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2"/>
      <c r="AB113" s="22"/>
    </row>
    <row r="114" spans="1:28" ht="14.25">
      <c r="A114" s="34" t="s">
        <v>229</v>
      </c>
      <c r="B114" s="5" t="s">
        <v>230</v>
      </c>
      <c r="C114" s="139">
        <f>'2.1. melléklet kiadások Önkorm.'!C112+'2.2.  melléklet kiadások óvoda'!C115</f>
        <v>0</v>
      </c>
      <c r="D114" s="139">
        <f>'2.1. melléklet kiadások Önkorm.'!D112+'2.2.  melléklet kiadások óvoda'!D115</f>
        <v>0</v>
      </c>
      <c r="E114" s="140">
        <f>'2.1. melléklet kiadások Önkorm.'!E112+'2.2.  melléklet kiadások óvoda'!E115</f>
        <v>0</v>
      </c>
      <c r="F114" s="140">
        <f>'2.1. melléklet kiadások Önkorm.'!F112+'2.2.  melléklet kiadások óvoda'!F115</f>
        <v>0</v>
      </c>
      <c r="G114" s="140">
        <f>'2.1. melléklet kiadások Önkorm.'!G112+'2.2.  melléklet kiadások óvoda'!G115</f>
        <v>0</v>
      </c>
      <c r="H114" s="140">
        <f>'2.1. melléklet kiadások Önkorm.'!H112+'2.2.  melléklet kiadások óvoda'!H115</f>
        <v>0</v>
      </c>
      <c r="I114" s="141">
        <f>'2.1. melléklet kiadások Önkorm.'!I112+'2.2.  melléklet kiadások óvoda'!I115</f>
        <v>0</v>
      </c>
      <c r="J114" s="141">
        <f>'2.1. melléklet kiadások Önkorm.'!J112+'2.2.  melléklet kiadások óvoda'!J115</f>
        <v>0</v>
      </c>
      <c r="K114" s="141">
        <f>'2.1. melléklet kiadások Önkorm.'!K112+'2.2.  melléklet kiadások óvoda'!K115</f>
        <v>0</v>
      </c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2"/>
      <c r="AB114" s="22"/>
    </row>
    <row r="115" spans="1:28" ht="14.25">
      <c r="A115" s="34" t="s">
        <v>231</v>
      </c>
      <c r="B115" s="5" t="s">
        <v>232</v>
      </c>
      <c r="C115" s="139">
        <f>'2.1. melléklet kiadások Önkorm.'!C113+'2.2.  melléklet kiadások óvoda'!C116</f>
        <v>0</v>
      </c>
      <c r="D115" s="139">
        <f>'2.1. melléklet kiadások Önkorm.'!D113+'2.2.  melléklet kiadások óvoda'!D116</f>
        <v>0</v>
      </c>
      <c r="E115" s="140">
        <f>'2.1. melléklet kiadások Önkorm.'!E113+'2.2.  melléklet kiadások óvoda'!E116</f>
        <v>0</v>
      </c>
      <c r="F115" s="140">
        <f>'2.1. melléklet kiadások Önkorm.'!F113+'2.2.  melléklet kiadások óvoda'!F116</f>
        <v>0</v>
      </c>
      <c r="G115" s="140">
        <f>'2.1. melléklet kiadások Önkorm.'!G113+'2.2.  melléklet kiadások óvoda'!G116</f>
        <v>0</v>
      </c>
      <c r="H115" s="140">
        <f>'2.1. melléklet kiadások Önkorm.'!H113+'2.2.  melléklet kiadások óvoda'!H116</f>
        <v>0</v>
      </c>
      <c r="I115" s="141">
        <f>'2.1. melléklet kiadások Önkorm.'!I113+'2.2.  melléklet kiadások óvoda'!I116</f>
        <v>0</v>
      </c>
      <c r="J115" s="141">
        <f>'2.1. melléklet kiadások Önkorm.'!J113+'2.2.  melléklet kiadások óvoda'!J116</f>
        <v>0</v>
      </c>
      <c r="K115" s="141">
        <f>'2.1. melléklet kiadások Önkorm.'!K113+'2.2.  melléklet kiadások óvoda'!K116</f>
        <v>0</v>
      </c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2"/>
      <c r="AB115" s="22"/>
    </row>
    <row r="116" spans="1:28" ht="14.25">
      <c r="A116" s="34" t="s">
        <v>233</v>
      </c>
      <c r="B116" s="5" t="s">
        <v>234</v>
      </c>
      <c r="C116" s="139">
        <f>'2.1. melléklet kiadások Önkorm.'!C114+'2.2.  melléklet kiadások óvoda'!C117</f>
        <v>0</v>
      </c>
      <c r="D116" s="139">
        <f>'2.1. melléklet kiadások Önkorm.'!D114+'2.2.  melléklet kiadások óvoda'!D117</f>
        <v>0</v>
      </c>
      <c r="E116" s="140">
        <f>'2.1. melléklet kiadások Önkorm.'!E114+'2.2.  melléklet kiadások óvoda'!E117</f>
        <v>0</v>
      </c>
      <c r="F116" s="140">
        <f>'2.1. melléklet kiadások Önkorm.'!F114+'2.2.  melléklet kiadások óvoda'!F117</f>
        <v>0</v>
      </c>
      <c r="G116" s="140">
        <f>'2.1. melléklet kiadások Önkorm.'!G114+'2.2.  melléklet kiadások óvoda'!G117</f>
        <v>0</v>
      </c>
      <c r="H116" s="140">
        <f>'2.1. melléklet kiadások Önkorm.'!H114+'2.2.  melléklet kiadások óvoda'!H117</f>
        <v>0</v>
      </c>
      <c r="I116" s="141">
        <f>'2.1. melléklet kiadások Önkorm.'!I114+'2.2.  melléklet kiadások óvoda'!I117</f>
        <v>0</v>
      </c>
      <c r="J116" s="141">
        <f>'2.1. melléklet kiadások Önkorm.'!J114+'2.2.  melléklet kiadások óvoda'!J117</f>
        <v>0</v>
      </c>
      <c r="K116" s="141">
        <f>'2.1. melléklet kiadások Önkorm.'!K114+'2.2.  melléklet kiadások óvoda'!K117</f>
        <v>0</v>
      </c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2"/>
      <c r="AB116" s="22"/>
    </row>
    <row r="117" spans="1:28" ht="14.25">
      <c r="A117" s="35" t="s">
        <v>427</v>
      </c>
      <c r="B117" s="36" t="s">
        <v>235</v>
      </c>
      <c r="C117" s="139">
        <f>'2.1. melléklet kiadások Önkorm.'!C115+'2.2.  melléklet kiadások óvoda'!C118</f>
        <v>20150213</v>
      </c>
      <c r="D117" s="139">
        <f>'2.1. melléklet kiadások Önkorm.'!D115+'2.2.  melléklet kiadások óvoda'!D118</f>
        <v>24086823</v>
      </c>
      <c r="E117" s="140">
        <f>'2.1. melléklet kiadások Önkorm.'!E115+'2.2.  melléklet kiadások óvoda'!E118</f>
        <v>24086823</v>
      </c>
      <c r="F117" s="140">
        <f>'2.1. melléklet kiadások Önkorm.'!F115+'2.2.  melléklet kiadások óvoda'!F118</f>
        <v>0</v>
      </c>
      <c r="G117" s="140">
        <f>'2.1. melléklet kiadások Önkorm.'!G115+'2.2.  melléklet kiadások óvoda'!G118</f>
        <v>0</v>
      </c>
      <c r="H117" s="140">
        <f>'2.1. melléklet kiadások Önkorm.'!H115+'2.2.  melléklet kiadások óvoda'!H118</f>
        <v>0</v>
      </c>
      <c r="I117" s="141">
        <f>'2.1. melléklet kiadások Önkorm.'!I115+'2.2.  melléklet kiadások óvoda'!I118</f>
        <v>20150213</v>
      </c>
      <c r="J117" s="141">
        <f>'2.1. melléklet kiadások Önkorm.'!J115+'2.2.  melléklet kiadások óvoda'!J118</f>
        <v>24086823</v>
      </c>
      <c r="K117" s="141">
        <f>'2.1. melléklet kiadások Önkorm.'!K115+'2.2.  melléklet kiadások óvoda'!K118</f>
        <v>24086823</v>
      </c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2"/>
      <c r="AB117" s="22"/>
    </row>
    <row r="118" spans="1:28" ht="14.25">
      <c r="A118" s="34" t="s">
        <v>236</v>
      </c>
      <c r="B118" s="5" t="s">
        <v>237</v>
      </c>
      <c r="C118" s="139">
        <f>'2.1. melléklet kiadások Önkorm.'!C116+'2.2.  melléklet kiadások óvoda'!C119</f>
        <v>0</v>
      </c>
      <c r="D118" s="139">
        <f>'2.1. melléklet kiadások Önkorm.'!D116+'2.2.  melléklet kiadások óvoda'!D119</f>
        <v>0</v>
      </c>
      <c r="E118" s="140">
        <f>'2.1. melléklet kiadások Önkorm.'!E116+'2.2.  melléklet kiadások óvoda'!E119</f>
        <v>0</v>
      </c>
      <c r="F118" s="140">
        <f>'2.1. melléklet kiadások Önkorm.'!F116+'2.2.  melléklet kiadások óvoda'!F119</f>
        <v>0</v>
      </c>
      <c r="G118" s="140">
        <f>'2.1. melléklet kiadások Önkorm.'!G116+'2.2.  melléklet kiadások óvoda'!G119</f>
        <v>0</v>
      </c>
      <c r="H118" s="140">
        <f>'2.1. melléklet kiadások Önkorm.'!H116+'2.2.  melléklet kiadások óvoda'!H119</f>
        <v>0</v>
      </c>
      <c r="I118" s="141">
        <f>'2.1. melléklet kiadások Önkorm.'!I116+'2.2.  melléklet kiadások óvoda'!I119</f>
        <v>0</v>
      </c>
      <c r="J118" s="141">
        <f>'2.1. melléklet kiadások Önkorm.'!J116+'2.2.  melléklet kiadások óvoda'!J119</f>
        <v>0</v>
      </c>
      <c r="K118" s="141">
        <f>'2.1. melléklet kiadások Önkorm.'!K116+'2.2.  melléklet kiadások óvoda'!K119</f>
        <v>0</v>
      </c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2"/>
      <c r="AB118" s="22"/>
    </row>
    <row r="119" spans="1:28" ht="14.25">
      <c r="A119" s="12" t="s">
        <v>238</v>
      </c>
      <c r="B119" s="5" t="s">
        <v>239</v>
      </c>
      <c r="C119" s="139">
        <f>'2.1. melléklet kiadások Önkorm.'!C117+'2.2.  melléklet kiadások óvoda'!C120</f>
        <v>0</v>
      </c>
      <c r="D119" s="139">
        <f>'2.1. melléklet kiadások Önkorm.'!D117+'2.2.  melléklet kiadások óvoda'!D120</f>
        <v>0</v>
      </c>
      <c r="E119" s="140">
        <f>'2.1. melléklet kiadások Önkorm.'!E117+'2.2.  melléklet kiadások óvoda'!E120</f>
        <v>0</v>
      </c>
      <c r="F119" s="140">
        <f>'2.1. melléklet kiadások Önkorm.'!F117+'2.2.  melléklet kiadások óvoda'!F120</f>
        <v>0</v>
      </c>
      <c r="G119" s="140">
        <f>'2.1. melléklet kiadások Önkorm.'!G117+'2.2.  melléklet kiadások óvoda'!G120</f>
        <v>0</v>
      </c>
      <c r="H119" s="140">
        <f>'2.1. melléklet kiadások Önkorm.'!H117+'2.2.  melléklet kiadások óvoda'!H120</f>
        <v>0</v>
      </c>
      <c r="I119" s="141">
        <f>'2.1. melléklet kiadások Önkorm.'!I117+'2.2.  melléklet kiadások óvoda'!I120</f>
        <v>0</v>
      </c>
      <c r="J119" s="141">
        <f>'2.1. melléklet kiadások Önkorm.'!J117+'2.2.  melléklet kiadások óvoda'!J120</f>
        <v>0</v>
      </c>
      <c r="K119" s="141">
        <f>'2.1. melléklet kiadások Önkorm.'!K117+'2.2.  melléklet kiadások óvoda'!K120</f>
        <v>0</v>
      </c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2"/>
      <c r="AB119" s="22"/>
    </row>
    <row r="120" spans="1:28" ht="14.25">
      <c r="A120" s="34" t="s">
        <v>463</v>
      </c>
      <c r="B120" s="5" t="s">
        <v>240</v>
      </c>
      <c r="C120" s="139">
        <f>'2.1. melléklet kiadások Önkorm.'!C118+'2.2.  melléklet kiadások óvoda'!C121</f>
        <v>0</v>
      </c>
      <c r="D120" s="139">
        <f>'2.1. melléklet kiadások Önkorm.'!D118+'2.2.  melléklet kiadások óvoda'!D121</f>
        <v>0</v>
      </c>
      <c r="E120" s="140">
        <f>'2.1. melléklet kiadások Önkorm.'!E118+'2.2.  melléklet kiadások óvoda'!E121</f>
        <v>0</v>
      </c>
      <c r="F120" s="140">
        <f>'2.1. melléklet kiadások Önkorm.'!F118+'2.2.  melléklet kiadások óvoda'!F121</f>
        <v>0</v>
      </c>
      <c r="G120" s="140">
        <f>'2.1. melléklet kiadások Önkorm.'!G118+'2.2.  melléklet kiadások óvoda'!G121</f>
        <v>0</v>
      </c>
      <c r="H120" s="140">
        <f>'2.1. melléklet kiadások Önkorm.'!H118+'2.2.  melléklet kiadások óvoda'!H121</f>
        <v>0</v>
      </c>
      <c r="I120" s="141">
        <f>'2.1. melléklet kiadások Önkorm.'!I118+'2.2.  melléklet kiadások óvoda'!I121</f>
        <v>0</v>
      </c>
      <c r="J120" s="141">
        <f>'2.1. melléklet kiadások Önkorm.'!J118+'2.2.  melléklet kiadások óvoda'!J121</f>
        <v>0</v>
      </c>
      <c r="K120" s="141">
        <f>'2.1. melléklet kiadások Önkorm.'!K118+'2.2.  melléklet kiadások óvoda'!K121</f>
        <v>0</v>
      </c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2"/>
      <c r="AB120" s="22"/>
    </row>
    <row r="121" spans="1:28" ht="14.25">
      <c r="A121" s="34" t="s">
        <v>432</v>
      </c>
      <c r="B121" s="5" t="s">
        <v>241</v>
      </c>
      <c r="C121" s="139">
        <f>'2.1. melléklet kiadások Önkorm.'!C119+'2.2.  melléklet kiadások óvoda'!C122</f>
        <v>0</v>
      </c>
      <c r="D121" s="139">
        <f>'2.1. melléklet kiadások Önkorm.'!D119+'2.2.  melléklet kiadások óvoda'!D122</f>
        <v>0</v>
      </c>
      <c r="E121" s="140">
        <f>'2.1. melléklet kiadások Önkorm.'!E119+'2.2.  melléklet kiadások óvoda'!E122</f>
        <v>0</v>
      </c>
      <c r="F121" s="140">
        <f>'2.1. melléklet kiadások Önkorm.'!F119+'2.2.  melléklet kiadások óvoda'!F122</f>
        <v>0</v>
      </c>
      <c r="G121" s="140">
        <f>'2.1. melléklet kiadások Önkorm.'!G119+'2.2.  melléklet kiadások óvoda'!G122</f>
        <v>0</v>
      </c>
      <c r="H121" s="140">
        <f>'2.1. melléklet kiadások Önkorm.'!H119+'2.2.  melléklet kiadások óvoda'!H122</f>
        <v>0</v>
      </c>
      <c r="I121" s="141">
        <f>'2.1. melléklet kiadások Önkorm.'!I119+'2.2.  melléklet kiadások óvoda'!I122</f>
        <v>0</v>
      </c>
      <c r="J121" s="141">
        <f>'2.1. melléklet kiadások Önkorm.'!J119+'2.2.  melléklet kiadások óvoda'!J122</f>
        <v>0</v>
      </c>
      <c r="K121" s="141">
        <f>'2.1. melléklet kiadások Önkorm.'!K119+'2.2.  melléklet kiadások óvoda'!K122</f>
        <v>0</v>
      </c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2"/>
      <c r="AB121" s="22"/>
    </row>
    <row r="122" spans="1:28" ht="14.25">
      <c r="A122" s="35" t="s">
        <v>433</v>
      </c>
      <c r="B122" s="36" t="s">
        <v>245</v>
      </c>
      <c r="C122" s="139">
        <f>'2.1. melléklet kiadások Önkorm.'!C120+'2.2.  melléklet kiadások óvoda'!C123</f>
        <v>0</v>
      </c>
      <c r="D122" s="139">
        <f>'2.1. melléklet kiadások Önkorm.'!D120+'2.2.  melléklet kiadások óvoda'!D123</f>
        <v>0</v>
      </c>
      <c r="E122" s="140">
        <f>'2.1. melléklet kiadások Önkorm.'!E120+'2.2.  melléklet kiadások óvoda'!E123</f>
        <v>0</v>
      </c>
      <c r="F122" s="140">
        <f>'2.1. melléklet kiadások Önkorm.'!F120+'2.2.  melléklet kiadások óvoda'!F123</f>
        <v>0</v>
      </c>
      <c r="G122" s="140">
        <f>'2.1. melléklet kiadások Önkorm.'!G120+'2.2.  melléklet kiadások óvoda'!G123</f>
        <v>0</v>
      </c>
      <c r="H122" s="140">
        <f>'2.1. melléklet kiadások Önkorm.'!H120+'2.2.  melléklet kiadások óvoda'!H123</f>
        <v>0</v>
      </c>
      <c r="I122" s="141">
        <f>'2.1. melléklet kiadások Önkorm.'!I120+'2.2.  melléklet kiadások óvoda'!I123</f>
        <v>0</v>
      </c>
      <c r="J122" s="141">
        <f>'2.1. melléklet kiadások Önkorm.'!J120+'2.2.  melléklet kiadások óvoda'!J123</f>
        <v>0</v>
      </c>
      <c r="K122" s="141">
        <f>'2.1. melléklet kiadások Önkorm.'!K120+'2.2.  melléklet kiadások óvoda'!K123</f>
        <v>0</v>
      </c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2"/>
      <c r="AB122" s="22"/>
    </row>
    <row r="123" spans="1:28" ht="14.25">
      <c r="A123" s="12" t="s">
        <v>246</v>
      </c>
      <c r="B123" s="5" t="s">
        <v>247</v>
      </c>
      <c r="C123" s="139">
        <f>'2.1. melléklet kiadások Önkorm.'!C121+'2.2.  melléklet kiadások óvoda'!C124</f>
        <v>0</v>
      </c>
      <c r="D123" s="139">
        <f>'2.1. melléklet kiadások Önkorm.'!D121+'2.2.  melléklet kiadások óvoda'!D124</f>
        <v>0</v>
      </c>
      <c r="E123" s="140">
        <f>'2.1. melléklet kiadások Önkorm.'!E121+'2.2.  melléklet kiadások óvoda'!E124</f>
        <v>0</v>
      </c>
      <c r="F123" s="140">
        <f>'2.1. melléklet kiadások Önkorm.'!F121+'2.2.  melléklet kiadások óvoda'!F124</f>
        <v>0</v>
      </c>
      <c r="G123" s="140">
        <f>'2.1. melléklet kiadások Önkorm.'!G121+'2.2.  melléklet kiadások óvoda'!G124</f>
        <v>0</v>
      </c>
      <c r="H123" s="140">
        <f>'2.1. melléklet kiadások Önkorm.'!H121+'2.2.  melléklet kiadások óvoda'!H124</f>
        <v>0</v>
      </c>
      <c r="I123" s="141">
        <f>'2.1. melléklet kiadások Önkorm.'!I121+'2.2.  melléklet kiadások óvoda'!I124</f>
        <v>0</v>
      </c>
      <c r="J123" s="141">
        <f>'2.1. melléklet kiadások Önkorm.'!J121+'2.2.  melléklet kiadások óvoda'!J124</f>
        <v>0</v>
      </c>
      <c r="K123" s="141">
        <f>'2.1. melléklet kiadások Önkorm.'!K121+'2.2.  melléklet kiadások óvoda'!K124</f>
        <v>0</v>
      </c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2"/>
      <c r="AB123" s="22"/>
    </row>
    <row r="124" spans="1:28" ht="15">
      <c r="A124" s="91" t="s">
        <v>467</v>
      </c>
      <c r="B124" s="92" t="s">
        <v>248</v>
      </c>
      <c r="C124" s="144">
        <f>'2.1. melléklet kiadások Önkorm.'!C122+'2.2.  melléklet kiadások óvoda'!C125</f>
        <v>20150213</v>
      </c>
      <c r="D124" s="144">
        <f>'2.1. melléklet kiadások Önkorm.'!D122+'2.2.  melléklet kiadások óvoda'!D125</f>
        <v>24086823</v>
      </c>
      <c r="E124" s="144">
        <f>'2.1. melléklet kiadások Önkorm.'!E122+'2.2.  melléklet kiadások óvoda'!E125</f>
        <v>24086823</v>
      </c>
      <c r="F124" s="144">
        <f>'2.1. melléklet kiadások Önkorm.'!F122+'2.2.  melléklet kiadások óvoda'!F125</f>
        <v>0</v>
      </c>
      <c r="G124" s="144">
        <f>'2.1. melléklet kiadások Önkorm.'!G122+'2.2.  melléklet kiadások óvoda'!G125</f>
        <v>0</v>
      </c>
      <c r="H124" s="144">
        <f>'2.1. melléklet kiadások Önkorm.'!H122+'2.2.  melléklet kiadások óvoda'!H125</f>
        <v>0</v>
      </c>
      <c r="I124" s="144">
        <f>'2.1. melléklet kiadások Önkorm.'!I122+'2.2.  melléklet kiadások óvoda'!I125</f>
        <v>20150213</v>
      </c>
      <c r="J124" s="144">
        <f>'2.1. melléklet kiadások Önkorm.'!J122+'2.2.  melléklet kiadások óvoda'!J125</f>
        <v>24086823</v>
      </c>
      <c r="K124" s="144">
        <f>'2.1. melléklet kiadások Önkorm.'!K122+'2.2.  melléklet kiadások óvoda'!K125</f>
        <v>24086823</v>
      </c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2"/>
      <c r="AB124" s="22"/>
    </row>
    <row r="125" spans="1:28" ht="15">
      <c r="A125" s="96" t="s">
        <v>503</v>
      </c>
      <c r="B125" s="98"/>
      <c r="C125" s="145">
        <f>'2.1. melléklet kiadások Önkorm.'!C123+'2.2.  melléklet kiadások óvoda'!C126</f>
        <v>185856705</v>
      </c>
      <c r="D125" s="145">
        <f>'2.1. melléklet kiadások Önkorm.'!D123+'2.2.  melléklet kiadások óvoda'!D126</f>
        <v>222025296</v>
      </c>
      <c r="E125" s="145">
        <f>'2.1. melléklet kiadások Önkorm.'!E123+'2.2.  melléklet kiadások óvoda'!E126</f>
        <v>190902108</v>
      </c>
      <c r="F125" s="145">
        <f>'2.1. melléklet kiadások Önkorm.'!F123+'2.2.  melléklet kiadások óvoda'!F126</f>
        <v>2510000</v>
      </c>
      <c r="G125" s="145">
        <f>'2.1. melléklet kiadások Önkorm.'!G123+'2.2.  melléklet kiadások óvoda'!G126</f>
        <v>2580000</v>
      </c>
      <c r="H125" s="145">
        <f>'2.1. melléklet kiadások Önkorm.'!H123+'2.2.  melléklet kiadások óvoda'!H126</f>
        <v>2380450</v>
      </c>
      <c r="I125" s="145">
        <f>'2.1. melléklet kiadások Önkorm.'!I123+'2.2.  melléklet kiadások óvoda'!I126</f>
        <v>188366705</v>
      </c>
      <c r="J125" s="145">
        <f>'2.1. melléklet kiadások Önkorm.'!J123+'2.2.  melléklet kiadások óvoda'!J126</f>
        <v>224605296</v>
      </c>
      <c r="K125" s="145">
        <f>'2.1. melléklet kiadások Önkorm.'!K123+'2.2.  melléklet kiadások óvoda'!K126</f>
        <v>193282558</v>
      </c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2"/>
      <c r="AB125" s="22"/>
    </row>
    <row r="126" spans="2:28" ht="14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2:27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2:27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2:27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2:27" ht="12.75" customHeight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2:28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2:28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2:28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2:28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2:28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2:28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2:28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2:28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2:28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2:28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2:28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2:28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2:28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2:28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2:28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2:28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2:28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2:28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2:28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2:28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2:28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2:28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2:28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2:28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2:28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2:28" ht="14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2:28" ht="14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2:28" ht="14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2:28" ht="14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2:28" ht="14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2:28" ht="14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2:28" ht="14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2:28" ht="14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2:28" ht="14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2:28" ht="14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2:28" ht="14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2:28" ht="14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2:28" ht="14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2:28" ht="14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2:28" ht="14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2:28" ht="14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2:28" ht="14.2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2:28" ht="14.2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2:28" ht="14.2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2:28" ht="14.25"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</sheetData>
  <sheetProtection/>
  <mergeCells count="10">
    <mergeCell ref="A1:J1"/>
    <mergeCell ref="J6:K6"/>
    <mergeCell ref="A3:K3"/>
    <mergeCell ref="A7:A8"/>
    <mergeCell ref="B7:B8"/>
    <mergeCell ref="C7:E7"/>
    <mergeCell ref="F7:H7"/>
    <mergeCell ref="I7:K7"/>
    <mergeCell ref="A4:J4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N97"/>
  <sheetViews>
    <sheetView workbookViewId="0" topLeftCell="B82">
      <selection activeCell="C79" sqref="C79:E79"/>
    </sheetView>
  </sheetViews>
  <sheetFormatPr defaultColWidth="9.140625" defaultRowHeight="15"/>
  <cols>
    <col min="1" max="1" width="92.57421875" style="0" customWidth="1"/>
    <col min="3" max="3" width="15.140625" style="206" customWidth="1"/>
    <col min="4" max="4" width="16.421875" style="206" customWidth="1"/>
    <col min="5" max="5" width="15.7109375" style="206" customWidth="1"/>
    <col min="6" max="6" width="11.57421875" style="206" bestFit="1" customWidth="1"/>
    <col min="7" max="7" width="15.00390625" style="206" bestFit="1" customWidth="1"/>
    <col min="8" max="8" width="11.57421875" style="206" bestFit="1" customWidth="1"/>
    <col min="9" max="11" width="10.7109375" style="313" customWidth="1"/>
    <col min="12" max="12" width="16.8515625" style="206" customWidth="1"/>
    <col min="13" max="13" width="16.28125" style="206" customWidth="1"/>
    <col min="14" max="14" width="15.00390625" style="206" customWidth="1"/>
  </cols>
  <sheetData>
    <row r="1" spans="1:10" ht="24" customHeight="1">
      <c r="A1" s="344" t="s">
        <v>928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4" ht="24" customHeight="1">
      <c r="A2" s="346" t="s">
        <v>723</v>
      </c>
      <c r="B2" s="347"/>
      <c r="C2" s="347"/>
      <c r="D2" s="347"/>
      <c r="E2" s="347"/>
      <c r="F2" s="348"/>
      <c r="G2" s="349"/>
      <c r="H2" s="349"/>
      <c r="I2" s="349"/>
      <c r="J2" s="349"/>
      <c r="K2" s="349"/>
      <c r="L2" s="349"/>
      <c r="M2" s="349"/>
      <c r="N2" s="349"/>
    </row>
    <row r="3" ht="18">
      <c r="A3" s="39"/>
    </row>
    <row r="4" spans="1:14" ht="14.25">
      <c r="A4" s="193" t="s">
        <v>717</v>
      </c>
      <c r="M4" s="207" t="s">
        <v>708</v>
      </c>
      <c r="N4" s="207"/>
    </row>
    <row r="5" spans="1:14" ht="30" customHeight="1">
      <c r="A5" s="350" t="s">
        <v>69</v>
      </c>
      <c r="B5" s="352" t="s">
        <v>70</v>
      </c>
      <c r="C5" s="365" t="s">
        <v>577</v>
      </c>
      <c r="D5" s="365"/>
      <c r="E5" s="365"/>
      <c r="F5" s="365" t="s">
        <v>578</v>
      </c>
      <c r="G5" s="365"/>
      <c r="H5" s="365"/>
      <c r="I5" s="366" t="s">
        <v>579</v>
      </c>
      <c r="J5" s="366"/>
      <c r="K5" s="366"/>
      <c r="L5" s="340" t="s">
        <v>676</v>
      </c>
      <c r="M5" s="340"/>
      <c r="N5" s="340"/>
    </row>
    <row r="6" spans="1:14" ht="26.25" customHeight="1">
      <c r="A6" s="363"/>
      <c r="B6" s="364"/>
      <c r="C6" s="115" t="s">
        <v>678</v>
      </c>
      <c r="D6" s="115" t="s">
        <v>17</v>
      </c>
      <c r="E6" s="121" t="s">
        <v>18</v>
      </c>
      <c r="F6" s="115" t="s">
        <v>678</v>
      </c>
      <c r="G6" s="115" t="s">
        <v>17</v>
      </c>
      <c r="H6" s="121" t="s">
        <v>18</v>
      </c>
      <c r="I6" s="3" t="s">
        <v>678</v>
      </c>
      <c r="J6" s="3" t="s">
        <v>17</v>
      </c>
      <c r="K6" s="314" t="s">
        <v>18</v>
      </c>
      <c r="L6" s="115" t="s">
        <v>678</v>
      </c>
      <c r="M6" s="115" t="s">
        <v>17</v>
      </c>
      <c r="N6" s="121" t="s">
        <v>18</v>
      </c>
    </row>
    <row r="7" spans="1:14" ht="15" customHeight="1">
      <c r="A7" s="30" t="s">
        <v>249</v>
      </c>
      <c r="B7" s="6" t="s">
        <v>250</v>
      </c>
      <c r="C7" s="327">
        <v>17228764</v>
      </c>
      <c r="D7" s="327">
        <v>17232790</v>
      </c>
      <c r="E7" s="327">
        <v>17232790</v>
      </c>
      <c r="F7" s="210"/>
      <c r="G7" s="210"/>
      <c r="H7" s="210"/>
      <c r="I7" s="315"/>
      <c r="J7" s="315"/>
      <c r="K7" s="315"/>
      <c r="L7" s="209">
        <f>C7+F7+I7</f>
        <v>17228764</v>
      </c>
      <c r="M7" s="209">
        <f aca="true" t="shared" si="0" ref="M7:N22">D7+G7+J7</f>
        <v>17232790</v>
      </c>
      <c r="N7" s="209">
        <f t="shared" si="0"/>
        <v>17232790</v>
      </c>
    </row>
    <row r="8" spans="1:14" ht="15" customHeight="1">
      <c r="A8" s="5" t="s">
        <v>251</v>
      </c>
      <c r="B8" s="6" t="s">
        <v>252</v>
      </c>
      <c r="C8" s="327">
        <v>11559233</v>
      </c>
      <c r="D8" s="327">
        <v>11559233</v>
      </c>
      <c r="E8" s="327">
        <v>11559233</v>
      </c>
      <c r="F8" s="210"/>
      <c r="G8" s="210"/>
      <c r="H8" s="210"/>
      <c r="I8" s="315"/>
      <c r="J8" s="315"/>
      <c r="K8" s="315"/>
      <c r="L8" s="209">
        <f aca="true" t="shared" si="1" ref="L8:N71">C8+F8+I8</f>
        <v>11559233</v>
      </c>
      <c r="M8" s="209">
        <f t="shared" si="0"/>
        <v>11559233</v>
      </c>
      <c r="N8" s="209">
        <f t="shared" si="0"/>
        <v>11559233</v>
      </c>
    </row>
    <row r="9" spans="1:14" ht="15" customHeight="1">
      <c r="A9" s="5" t="s">
        <v>253</v>
      </c>
      <c r="B9" s="6" t="s">
        <v>254</v>
      </c>
      <c r="C9" s="327">
        <v>6259678</v>
      </c>
      <c r="D9" s="327">
        <v>6619475</v>
      </c>
      <c r="E9" s="327">
        <v>6619475</v>
      </c>
      <c r="F9" s="210"/>
      <c r="G9" s="210"/>
      <c r="H9" s="210"/>
      <c r="I9" s="315"/>
      <c r="J9" s="315"/>
      <c r="K9" s="315"/>
      <c r="L9" s="209">
        <f t="shared" si="1"/>
        <v>6259678</v>
      </c>
      <c r="M9" s="209">
        <f t="shared" si="0"/>
        <v>6619475</v>
      </c>
      <c r="N9" s="209">
        <f t="shared" si="0"/>
        <v>6619475</v>
      </c>
    </row>
    <row r="10" spans="1:14" ht="15" customHeight="1">
      <c r="A10" s="5" t="s">
        <v>255</v>
      </c>
      <c r="B10" s="6" t="s">
        <v>256</v>
      </c>
      <c r="C10" s="327">
        <v>1800000</v>
      </c>
      <c r="D10" s="327">
        <v>1800000</v>
      </c>
      <c r="E10" s="327">
        <v>1800000</v>
      </c>
      <c r="F10" s="210"/>
      <c r="G10" s="210"/>
      <c r="H10" s="210"/>
      <c r="I10" s="315"/>
      <c r="J10" s="315"/>
      <c r="K10" s="315"/>
      <c r="L10" s="209">
        <f t="shared" si="1"/>
        <v>1800000</v>
      </c>
      <c r="M10" s="209">
        <f t="shared" si="0"/>
        <v>1800000</v>
      </c>
      <c r="N10" s="209">
        <f t="shared" si="0"/>
        <v>1800000</v>
      </c>
    </row>
    <row r="11" spans="1:14" ht="15" customHeight="1">
      <c r="A11" s="5" t="s">
        <v>257</v>
      </c>
      <c r="B11" s="6" t="s">
        <v>258</v>
      </c>
      <c r="C11" s="327">
        <v>0</v>
      </c>
      <c r="D11" s="327">
        <v>948943</v>
      </c>
      <c r="E11" s="327">
        <v>948943</v>
      </c>
      <c r="F11" s="210"/>
      <c r="G11" s="210"/>
      <c r="H11" s="210"/>
      <c r="I11" s="315"/>
      <c r="J11" s="315"/>
      <c r="K11" s="315"/>
      <c r="L11" s="209">
        <f t="shared" si="1"/>
        <v>0</v>
      </c>
      <c r="M11" s="209">
        <f t="shared" si="0"/>
        <v>948943</v>
      </c>
      <c r="N11" s="209">
        <f t="shared" si="0"/>
        <v>948943</v>
      </c>
    </row>
    <row r="12" spans="1:14" ht="15" customHeight="1">
      <c r="A12" s="5" t="s">
        <v>722</v>
      </c>
      <c r="B12" s="6" t="s">
        <v>260</v>
      </c>
      <c r="C12" s="327">
        <v>0</v>
      </c>
      <c r="D12" s="327">
        <v>508000</v>
      </c>
      <c r="E12" s="327">
        <v>508000</v>
      </c>
      <c r="F12" s="210"/>
      <c r="G12" s="210"/>
      <c r="H12" s="210"/>
      <c r="I12" s="315"/>
      <c r="J12" s="315"/>
      <c r="K12" s="315"/>
      <c r="L12" s="209">
        <f t="shared" si="1"/>
        <v>0</v>
      </c>
      <c r="M12" s="209">
        <f t="shared" si="0"/>
        <v>508000</v>
      </c>
      <c r="N12" s="209">
        <f t="shared" si="0"/>
        <v>508000</v>
      </c>
    </row>
    <row r="13" spans="1:14" ht="15" customHeight="1">
      <c r="A13" s="7" t="s">
        <v>506</v>
      </c>
      <c r="B13" s="8" t="s">
        <v>261</v>
      </c>
      <c r="C13" s="208">
        <f>SUM(C7:C12)</f>
        <v>36847675</v>
      </c>
      <c r="D13" s="208">
        <f>SUM(D7:D12)</f>
        <v>38668441</v>
      </c>
      <c r="E13" s="208">
        <f>SUM(E7:E12)</f>
        <v>38668441</v>
      </c>
      <c r="F13" s="210"/>
      <c r="G13" s="210"/>
      <c r="H13" s="210"/>
      <c r="I13" s="315"/>
      <c r="J13" s="315"/>
      <c r="K13" s="315"/>
      <c r="L13" s="209">
        <f t="shared" si="1"/>
        <v>36847675</v>
      </c>
      <c r="M13" s="209">
        <f t="shared" si="0"/>
        <v>38668441</v>
      </c>
      <c r="N13" s="209">
        <f t="shared" si="0"/>
        <v>38668441</v>
      </c>
    </row>
    <row r="14" spans="1:14" ht="15" customHeight="1">
      <c r="A14" s="5" t="s">
        <v>262</v>
      </c>
      <c r="B14" s="6" t="s">
        <v>263</v>
      </c>
      <c r="C14" s="208"/>
      <c r="D14" s="208"/>
      <c r="E14" s="210"/>
      <c r="F14" s="210"/>
      <c r="G14" s="210"/>
      <c r="H14" s="210"/>
      <c r="I14" s="315"/>
      <c r="J14" s="315"/>
      <c r="K14" s="315"/>
      <c r="L14" s="209">
        <f t="shared" si="1"/>
        <v>0</v>
      </c>
      <c r="M14" s="209">
        <f t="shared" si="0"/>
        <v>0</v>
      </c>
      <c r="N14" s="209">
        <f t="shared" si="0"/>
        <v>0</v>
      </c>
    </row>
    <row r="15" spans="1:14" ht="15" customHeight="1">
      <c r="A15" s="5" t="s">
        <v>264</v>
      </c>
      <c r="B15" s="6" t="s">
        <v>265</v>
      </c>
      <c r="C15" s="208"/>
      <c r="D15" s="208"/>
      <c r="E15" s="210"/>
      <c r="F15" s="210"/>
      <c r="G15" s="210"/>
      <c r="H15" s="210"/>
      <c r="I15" s="315"/>
      <c r="J15" s="315"/>
      <c r="K15" s="315"/>
      <c r="L15" s="209">
        <f t="shared" si="1"/>
        <v>0</v>
      </c>
      <c r="M15" s="209">
        <f t="shared" si="0"/>
        <v>0</v>
      </c>
      <c r="N15" s="209">
        <f t="shared" si="0"/>
        <v>0</v>
      </c>
    </row>
    <row r="16" spans="1:14" ht="15" customHeight="1">
      <c r="A16" s="5" t="s">
        <v>468</v>
      </c>
      <c r="B16" s="6" t="s">
        <v>266</v>
      </c>
      <c r="C16" s="208"/>
      <c r="D16" s="208"/>
      <c r="E16" s="210"/>
      <c r="F16" s="210"/>
      <c r="G16" s="210"/>
      <c r="H16" s="210"/>
      <c r="I16" s="315"/>
      <c r="J16" s="315"/>
      <c r="K16" s="315"/>
      <c r="L16" s="209">
        <f t="shared" si="1"/>
        <v>0</v>
      </c>
      <c r="M16" s="209">
        <f t="shared" si="0"/>
        <v>0</v>
      </c>
      <c r="N16" s="209">
        <f t="shared" si="0"/>
        <v>0</v>
      </c>
    </row>
    <row r="17" spans="1:14" ht="15" customHeight="1">
      <c r="A17" s="5" t="s">
        <v>469</v>
      </c>
      <c r="B17" s="6" t="s">
        <v>267</v>
      </c>
      <c r="C17" s="208"/>
      <c r="D17" s="208"/>
      <c r="E17" s="210"/>
      <c r="F17" s="210"/>
      <c r="G17" s="210"/>
      <c r="H17" s="210"/>
      <c r="I17" s="315"/>
      <c r="J17" s="315"/>
      <c r="K17" s="315"/>
      <c r="L17" s="209">
        <f t="shared" si="1"/>
        <v>0</v>
      </c>
      <c r="M17" s="209">
        <f t="shared" si="0"/>
        <v>0</v>
      </c>
      <c r="N17" s="209">
        <f t="shared" si="0"/>
        <v>0</v>
      </c>
    </row>
    <row r="18" spans="1:14" ht="15" customHeight="1">
      <c r="A18" s="5" t="s">
        <v>470</v>
      </c>
      <c r="B18" s="6" t="s">
        <v>268</v>
      </c>
      <c r="C18" s="327">
        <v>12000</v>
      </c>
      <c r="D18" s="327">
        <v>12000</v>
      </c>
      <c r="E18" s="327">
        <v>1608400</v>
      </c>
      <c r="F18" s="210"/>
      <c r="G18" s="210"/>
      <c r="H18" s="210"/>
      <c r="I18" s="315"/>
      <c r="J18" s="315"/>
      <c r="K18" s="315"/>
      <c r="L18" s="209">
        <f t="shared" si="1"/>
        <v>12000</v>
      </c>
      <c r="M18" s="209">
        <f t="shared" si="0"/>
        <v>12000</v>
      </c>
      <c r="N18" s="209">
        <f t="shared" si="0"/>
        <v>1608400</v>
      </c>
    </row>
    <row r="19" spans="1:14" ht="15" customHeight="1">
      <c r="A19" s="36" t="s">
        <v>507</v>
      </c>
      <c r="B19" s="41" t="s">
        <v>269</v>
      </c>
      <c r="C19" s="211">
        <f>C13+C18</f>
        <v>36859675</v>
      </c>
      <c r="D19" s="211">
        <f>D13+D18</f>
        <v>38680441</v>
      </c>
      <c r="E19" s="211">
        <f>E13+E18</f>
        <v>40276841</v>
      </c>
      <c r="F19" s="210">
        <f aca="true" t="shared" si="2" ref="F19:K19">F13+F14+F15+F16+F17+F18</f>
        <v>0</v>
      </c>
      <c r="G19" s="210">
        <f t="shared" si="2"/>
        <v>0</v>
      </c>
      <c r="H19" s="210">
        <f t="shared" si="2"/>
        <v>0</v>
      </c>
      <c r="I19" s="315">
        <f t="shared" si="2"/>
        <v>0</v>
      </c>
      <c r="J19" s="315">
        <f t="shared" si="2"/>
        <v>0</v>
      </c>
      <c r="K19" s="315">
        <f t="shared" si="2"/>
        <v>0</v>
      </c>
      <c r="L19" s="212">
        <f t="shared" si="1"/>
        <v>36859675</v>
      </c>
      <c r="M19" s="212">
        <f t="shared" si="0"/>
        <v>38680441</v>
      </c>
      <c r="N19" s="212">
        <f t="shared" si="0"/>
        <v>40276841</v>
      </c>
    </row>
    <row r="20" spans="1:14" ht="15" customHeight="1">
      <c r="A20" s="5" t="s">
        <v>474</v>
      </c>
      <c r="B20" s="6" t="s">
        <v>278</v>
      </c>
      <c r="C20" s="208"/>
      <c r="D20" s="208"/>
      <c r="E20" s="210"/>
      <c r="F20" s="210"/>
      <c r="G20" s="210"/>
      <c r="H20" s="210"/>
      <c r="I20" s="315"/>
      <c r="J20" s="315"/>
      <c r="K20" s="315"/>
      <c r="L20" s="209">
        <f t="shared" si="1"/>
        <v>0</v>
      </c>
      <c r="M20" s="209">
        <f t="shared" si="0"/>
        <v>0</v>
      </c>
      <c r="N20" s="209">
        <f t="shared" si="0"/>
        <v>0</v>
      </c>
    </row>
    <row r="21" spans="1:14" ht="15" customHeight="1">
      <c r="A21" s="5" t="s">
        <v>475</v>
      </c>
      <c r="B21" s="6" t="s">
        <v>279</v>
      </c>
      <c r="C21" s="208"/>
      <c r="D21" s="208"/>
      <c r="E21" s="210"/>
      <c r="F21" s="210"/>
      <c r="G21" s="210"/>
      <c r="H21" s="210"/>
      <c r="I21" s="315"/>
      <c r="J21" s="315"/>
      <c r="K21" s="315"/>
      <c r="L21" s="209">
        <f t="shared" si="1"/>
        <v>0</v>
      </c>
      <c r="M21" s="209">
        <f t="shared" si="0"/>
        <v>0</v>
      </c>
      <c r="N21" s="209">
        <f t="shared" si="0"/>
        <v>0</v>
      </c>
    </row>
    <row r="22" spans="1:14" ht="15" customHeight="1">
      <c r="A22" s="7" t="s">
        <v>509</v>
      </c>
      <c r="B22" s="8" t="s">
        <v>280</v>
      </c>
      <c r="C22" s="208"/>
      <c r="D22" s="208"/>
      <c r="E22" s="210"/>
      <c r="F22" s="210"/>
      <c r="G22" s="210"/>
      <c r="H22" s="210"/>
      <c r="I22" s="315"/>
      <c r="J22" s="315"/>
      <c r="K22" s="315"/>
      <c r="L22" s="209">
        <f t="shared" si="1"/>
        <v>0</v>
      </c>
      <c r="M22" s="209">
        <f t="shared" si="0"/>
        <v>0</v>
      </c>
      <c r="N22" s="209">
        <f t="shared" si="0"/>
        <v>0</v>
      </c>
    </row>
    <row r="23" spans="1:14" ht="15" customHeight="1">
      <c r="A23" s="5" t="s">
        <v>476</v>
      </c>
      <c r="B23" s="6" t="s">
        <v>281</v>
      </c>
      <c r="C23" s="208"/>
      <c r="D23" s="208"/>
      <c r="E23" s="209"/>
      <c r="F23" s="210"/>
      <c r="G23" s="210"/>
      <c r="H23" s="210"/>
      <c r="I23" s="315"/>
      <c r="J23" s="315"/>
      <c r="K23" s="315"/>
      <c r="L23" s="209">
        <f t="shared" si="1"/>
        <v>0</v>
      </c>
      <c r="M23" s="209">
        <f t="shared" si="1"/>
        <v>0</v>
      </c>
      <c r="N23" s="209">
        <f t="shared" si="1"/>
        <v>0</v>
      </c>
    </row>
    <row r="24" spans="1:14" ht="15" customHeight="1">
      <c r="A24" s="5" t="s">
        <v>477</v>
      </c>
      <c r="B24" s="6" t="s">
        <v>282</v>
      </c>
      <c r="C24" s="208"/>
      <c r="D24" s="208"/>
      <c r="E24" s="209"/>
      <c r="F24" s="210"/>
      <c r="G24" s="210"/>
      <c r="H24" s="210"/>
      <c r="I24" s="315"/>
      <c r="J24" s="315"/>
      <c r="K24" s="315"/>
      <c r="L24" s="209">
        <f t="shared" si="1"/>
        <v>0</v>
      </c>
      <c r="M24" s="209">
        <f t="shared" si="1"/>
        <v>0</v>
      </c>
      <c r="N24" s="209">
        <f t="shared" si="1"/>
        <v>0</v>
      </c>
    </row>
    <row r="25" spans="1:14" ht="15" customHeight="1">
      <c r="A25" s="5" t="s">
        <v>478</v>
      </c>
      <c r="B25" s="6" t="s">
        <v>283</v>
      </c>
      <c r="C25" s="327">
        <v>6400000</v>
      </c>
      <c r="D25" s="327">
        <v>6400000</v>
      </c>
      <c r="E25" s="327">
        <v>6498852</v>
      </c>
      <c r="F25" s="210"/>
      <c r="G25" s="210"/>
      <c r="H25" s="210"/>
      <c r="I25" s="315"/>
      <c r="J25" s="315"/>
      <c r="K25" s="315"/>
      <c r="L25" s="209">
        <f t="shared" si="1"/>
        <v>6400000</v>
      </c>
      <c r="M25" s="209">
        <f t="shared" si="1"/>
        <v>6400000</v>
      </c>
      <c r="N25" s="209">
        <f t="shared" si="1"/>
        <v>6498852</v>
      </c>
    </row>
    <row r="26" spans="1:14" ht="15" customHeight="1">
      <c r="A26" s="5" t="s">
        <v>479</v>
      </c>
      <c r="B26" s="6" t="s">
        <v>284</v>
      </c>
      <c r="C26" s="327">
        <v>5000000</v>
      </c>
      <c r="D26" s="327">
        <v>5000000</v>
      </c>
      <c r="E26" s="327">
        <v>6291241</v>
      </c>
      <c r="F26" s="210"/>
      <c r="G26" s="210"/>
      <c r="H26" s="210"/>
      <c r="I26" s="315"/>
      <c r="J26" s="315"/>
      <c r="K26" s="315"/>
      <c r="L26" s="209">
        <f t="shared" si="1"/>
        <v>5000000</v>
      </c>
      <c r="M26" s="209">
        <f t="shared" si="1"/>
        <v>5000000</v>
      </c>
      <c r="N26" s="209">
        <f t="shared" si="1"/>
        <v>6291241</v>
      </c>
    </row>
    <row r="27" spans="1:14" ht="15" customHeight="1">
      <c r="A27" s="5" t="s">
        <v>480</v>
      </c>
      <c r="B27" s="6" t="s">
        <v>287</v>
      </c>
      <c r="C27" s="208"/>
      <c r="D27" s="208"/>
      <c r="E27" s="209"/>
      <c r="F27" s="210"/>
      <c r="G27" s="210"/>
      <c r="H27" s="210"/>
      <c r="I27" s="315"/>
      <c r="J27" s="315"/>
      <c r="K27" s="315"/>
      <c r="L27" s="209">
        <f t="shared" si="1"/>
        <v>0</v>
      </c>
      <c r="M27" s="209">
        <f t="shared" si="1"/>
        <v>0</v>
      </c>
      <c r="N27" s="209">
        <f t="shared" si="1"/>
        <v>0</v>
      </c>
    </row>
    <row r="28" spans="1:14" ht="15" customHeight="1">
      <c r="A28" s="5" t="s">
        <v>288</v>
      </c>
      <c r="B28" s="6" t="s">
        <v>289</v>
      </c>
      <c r="C28" s="208"/>
      <c r="D28" s="208"/>
      <c r="E28" s="209"/>
      <c r="F28" s="210"/>
      <c r="G28" s="210"/>
      <c r="H28" s="210"/>
      <c r="I28" s="315"/>
      <c r="J28" s="315"/>
      <c r="K28" s="315"/>
      <c r="L28" s="209">
        <f t="shared" si="1"/>
        <v>0</v>
      </c>
      <c r="M28" s="209">
        <f t="shared" si="1"/>
        <v>0</v>
      </c>
      <c r="N28" s="209">
        <f t="shared" si="1"/>
        <v>0</v>
      </c>
    </row>
    <row r="29" spans="1:14" ht="15" customHeight="1">
      <c r="A29" s="5" t="s">
        <v>481</v>
      </c>
      <c r="B29" s="6" t="s">
        <v>290</v>
      </c>
      <c r="C29" s="327">
        <v>1200000</v>
      </c>
      <c r="D29" s="327">
        <v>1200000</v>
      </c>
      <c r="E29" s="327">
        <v>1182402</v>
      </c>
      <c r="F29" s="210"/>
      <c r="G29" s="210"/>
      <c r="H29" s="210"/>
      <c r="I29" s="315"/>
      <c r="J29" s="315"/>
      <c r="K29" s="315"/>
      <c r="L29" s="209">
        <f t="shared" si="1"/>
        <v>1200000</v>
      </c>
      <c r="M29" s="209">
        <f t="shared" si="1"/>
        <v>1200000</v>
      </c>
      <c r="N29" s="209">
        <f t="shared" si="1"/>
        <v>1182402</v>
      </c>
    </row>
    <row r="30" spans="1:14" ht="15" customHeight="1">
      <c r="A30" s="5" t="s">
        <v>482</v>
      </c>
      <c r="B30" s="6" t="s">
        <v>295</v>
      </c>
      <c r="C30" s="327">
        <v>4000000</v>
      </c>
      <c r="D30" s="327">
        <v>4000000</v>
      </c>
      <c r="E30" s="327">
        <v>3980800</v>
      </c>
      <c r="F30" s="210"/>
      <c r="G30" s="210"/>
      <c r="H30" s="210"/>
      <c r="I30" s="315"/>
      <c r="J30" s="315"/>
      <c r="K30" s="315"/>
      <c r="L30" s="209">
        <f t="shared" si="1"/>
        <v>4000000</v>
      </c>
      <c r="M30" s="209">
        <f t="shared" si="1"/>
        <v>4000000</v>
      </c>
      <c r="N30" s="209">
        <f t="shared" si="1"/>
        <v>3980800</v>
      </c>
    </row>
    <row r="31" spans="1:14" ht="15" customHeight="1">
      <c r="A31" s="7" t="s">
        <v>510</v>
      </c>
      <c r="B31" s="8" t="s">
        <v>298</v>
      </c>
      <c r="C31" s="208">
        <f>SUM(C26:C30)</f>
        <v>10200000</v>
      </c>
      <c r="D31" s="208">
        <f>SUM(D26:D30)</f>
        <v>10200000</v>
      </c>
      <c r="E31" s="208">
        <f>SUM(E26:E30)</f>
        <v>11454443</v>
      </c>
      <c r="F31" s="210"/>
      <c r="G31" s="210"/>
      <c r="H31" s="210"/>
      <c r="I31" s="315"/>
      <c r="J31" s="315"/>
      <c r="K31" s="315"/>
      <c r="L31" s="209">
        <f t="shared" si="1"/>
        <v>10200000</v>
      </c>
      <c r="M31" s="209">
        <f t="shared" si="1"/>
        <v>10200000</v>
      </c>
      <c r="N31" s="209">
        <f t="shared" si="1"/>
        <v>11454443</v>
      </c>
    </row>
    <row r="32" spans="1:14" ht="15" customHeight="1">
      <c r="A32" s="5" t="s">
        <v>483</v>
      </c>
      <c r="B32" s="6" t="s">
        <v>299</v>
      </c>
      <c r="C32" s="208"/>
      <c r="D32" s="208"/>
      <c r="E32" s="209">
        <v>9143</v>
      </c>
      <c r="F32" s="210"/>
      <c r="G32" s="210"/>
      <c r="H32" s="210"/>
      <c r="I32" s="315"/>
      <c r="J32" s="315"/>
      <c r="K32" s="315"/>
      <c r="L32" s="209">
        <f t="shared" si="1"/>
        <v>0</v>
      </c>
      <c r="M32" s="209">
        <f t="shared" si="1"/>
        <v>0</v>
      </c>
      <c r="N32" s="209">
        <f t="shared" si="1"/>
        <v>9143</v>
      </c>
    </row>
    <row r="33" spans="1:14" ht="15" customHeight="1">
      <c r="A33" s="36" t="s">
        <v>511</v>
      </c>
      <c r="B33" s="41" t="s">
        <v>300</v>
      </c>
      <c r="C33" s="211">
        <f>C25+C31+C32</f>
        <v>16600000</v>
      </c>
      <c r="D33" s="211">
        <f>D25+D31+D32</f>
        <v>16600000</v>
      </c>
      <c r="E33" s="211">
        <f>E25+E31+E32</f>
        <v>17962438</v>
      </c>
      <c r="F33" s="211">
        <f aca="true" t="shared" si="3" ref="F33:K33">F25+F31+F32</f>
        <v>0</v>
      </c>
      <c r="G33" s="211">
        <f t="shared" si="3"/>
        <v>0</v>
      </c>
      <c r="H33" s="211">
        <f t="shared" si="3"/>
        <v>0</v>
      </c>
      <c r="I33" s="316">
        <f t="shared" si="3"/>
        <v>0</v>
      </c>
      <c r="J33" s="316">
        <f t="shared" si="3"/>
        <v>0</v>
      </c>
      <c r="K33" s="316">
        <f t="shared" si="3"/>
        <v>0</v>
      </c>
      <c r="L33" s="212">
        <f t="shared" si="1"/>
        <v>16600000</v>
      </c>
      <c r="M33" s="212">
        <f t="shared" si="1"/>
        <v>16600000</v>
      </c>
      <c r="N33" s="212">
        <f t="shared" si="1"/>
        <v>17962438</v>
      </c>
    </row>
    <row r="34" spans="1:14" ht="15" customHeight="1">
      <c r="A34" s="12" t="s">
        <v>301</v>
      </c>
      <c r="B34" s="6" t="s">
        <v>302</v>
      </c>
      <c r="C34" s="327">
        <v>0</v>
      </c>
      <c r="D34" s="327">
        <v>0</v>
      </c>
      <c r="E34" s="327">
        <v>31496</v>
      </c>
      <c r="F34" s="210"/>
      <c r="G34" s="210"/>
      <c r="H34" s="210"/>
      <c r="I34" s="315"/>
      <c r="J34" s="315"/>
      <c r="K34" s="315"/>
      <c r="L34" s="209">
        <f t="shared" si="1"/>
        <v>0</v>
      </c>
      <c r="M34" s="209">
        <f t="shared" si="1"/>
        <v>0</v>
      </c>
      <c r="N34" s="209">
        <f t="shared" si="1"/>
        <v>31496</v>
      </c>
    </row>
    <row r="35" spans="1:14" ht="15" customHeight="1">
      <c r="A35" s="12" t="s">
        <v>484</v>
      </c>
      <c r="B35" s="6" t="s">
        <v>303</v>
      </c>
      <c r="C35" s="327">
        <v>8558000</v>
      </c>
      <c r="D35" s="327">
        <v>8558000</v>
      </c>
      <c r="E35" s="327">
        <v>5511466</v>
      </c>
      <c r="F35" s="210"/>
      <c r="G35" s="210"/>
      <c r="H35" s="210"/>
      <c r="I35" s="315"/>
      <c r="J35" s="315"/>
      <c r="K35" s="315"/>
      <c r="L35" s="209">
        <f t="shared" si="1"/>
        <v>8558000</v>
      </c>
      <c r="M35" s="209">
        <f t="shared" si="1"/>
        <v>8558000</v>
      </c>
      <c r="N35" s="209">
        <f t="shared" si="1"/>
        <v>5511466</v>
      </c>
    </row>
    <row r="36" spans="1:14" ht="15" customHeight="1">
      <c r="A36" s="12" t="s">
        <v>485</v>
      </c>
      <c r="B36" s="6" t="s">
        <v>304</v>
      </c>
      <c r="C36" s="208"/>
      <c r="D36" s="208"/>
      <c r="E36" s="209"/>
      <c r="F36" s="210"/>
      <c r="G36" s="210"/>
      <c r="H36" s="210"/>
      <c r="I36" s="315"/>
      <c r="J36" s="315"/>
      <c r="K36" s="315"/>
      <c r="L36" s="209">
        <f t="shared" si="1"/>
        <v>0</v>
      </c>
      <c r="M36" s="209">
        <f t="shared" si="1"/>
        <v>0</v>
      </c>
      <c r="N36" s="209">
        <f t="shared" si="1"/>
        <v>0</v>
      </c>
    </row>
    <row r="37" spans="1:14" ht="15" customHeight="1">
      <c r="A37" s="12" t="s">
        <v>486</v>
      </c>
      <c r="B37" s="6" t="s">
        <v>305</v>
      </c>
      <c r="C37" s="208"/>
      <c r="D37" s="208"/>
      <c r="E37" s="327">
        <v>3157510</v>
      </c>
      <c r="F37" s="210"/>
      <c r="G37" s="210"/>
      <c r="H37" s="210"/>
      <c r="I37" s="315"/>
      <c r="J37" s="315"/>
      <c r="K37" s="315"/>
      <c r="L37" s="209">
        <f t="shared" si="1"/>
        <v>0</v>
      </c>
      <c r="M37" s="209">
        <f t="shared" si="1"/>
        <v>0</v>
      </c>
      <c r="N37" s="209">
        <f t="shared" si="1"/>
        <v>3157510</v>
      </c>
    </row>
    <row r="38" spans="1:14" ht="15" customHeight="1">
      <c r="A38" s="12" t="s">
        <v>306</v>
      </c>
      <c r="B38" s="6" t="s">
        <v>307</v>
      </c>
      <c r="C38" s="208"/>
      <c r="D38" s="208"/>
      <c r="E38" s="209"/>
      <c r="F38" s="210"/>
      <c r="G38" s="210"/>
      <c r="H38" s="210"/>
      <c r="I38" s="315"/>
      <c r="J38" s="315"/>
      <c r="K38" s="315"/>
      <c r="L38" s="209">
        <f t="shared" si="1"/>
        <v>0</v>
      </c>
      <c r="M38" s="209">
        <f t="shared" si="1"/>
        <v>0</v>
      </c>
      <c r="N38" s="209">
        <f t="shared" si="1"/>
        <v>0</v>
      </c>
    </row>
    <row r="39" spans="1:14" ht="15" customHeight="1">
      <c r="A39" s="12" t="s">
        <v>308</v>
      </c>
      <c r="B39" s="6" t="s">
        <v>309</v>
      </c>
      <c r="C39" s="327">
        <v>2242000</v>
      </c>
      <c r="D39" s="327">
        <v>2242000</v>
      </c>
      <c r="E39" s="327">
        <v>2221979</v>
      </c>
      <c r="F39" s="210"/>
      <c r="G39" s="210"/>
      <c r="H39" s="210"/>
      <c r="I39" s="315"/>
      <c r="J39" s="315"/>
      <c r="K39" s="315"/>
      <c r="L39" s="209">
        <f t="shared" si="1"/>
        <v>2242000</v>
      </c>
      <c r="M39" s="209">
        <f t="shared" si="1"/>
        <v>2242000</v>
      </c>
      <c r="N39" s="209">
        <f t="shared" si="1"/>
        <v>2221979</v>
      </c>
    </row>
    <row r="40" spans="1:14" ht="15" customHeight="1">
      <c r="A40" s="12" t="s">
        <v>310</v>
      </c>
      <c r="B40" s="6" t="s">
        <v>311</v>
      </c>
      <c r="C40" s="208"/>
      <c r="D40" s="208"/>
      <c r="E40" s="209"/>
      <c r="F40" s="210"/>
      <c r="G40" s="210"/>
      <c r="H40" s="210"/>
      <c r="I40" s="315"/>
      <c r="J40" s="315"/>
      <c r="K40" s="315"/>
      <c r="L40" s="209">
        <f t="shared" si="1"/>
        <v>0</v>
      </c>
      <c r="M40" s="209">
        <f t="shared" si="1"/>
        <v>0</v>
      </c>
      <c r="N40" s="209">
        <f t="shared" si="1"/>
        <v>0</v>
      </c>
    </row>
    <row r="41" spans="1:14" ht="15" customHeight="1">
      <c r="A41" s="12" t="s">
        <v>487</v>
      </c>
      <c r="B41" s="6" t="s">
        <v>312</v>
      </c>
      <c r="C41" s="327">
        <v>152000</v>
      </c>
      <c r="D41" s="327">
        <v>152000</v>
      </c>
      <c r="E41" s="327">
        <v>357689</v>
      </c>
      <c r="F41" s="210"/>
      <c r="G41" s="210"/>
      <c r="H41" s="210"/>
      <c r="I41" s="315"/>
      <c r="J41" s="315"/>
      <c r="K41" s="315"/>
      <c r="L41" s="209">
        <f t="shared" si="1"/>
        <v>152000</v>
      </c>
      <c r="M41" s="209">
        <f t="shared" si="1"/>
        <v>152000</v>
      </c>
      <c r="N41" s="209">
        <f t="shared" si="1"/>
        <v>357689</v>
      </c>
    </row>
    <row r="42" spans="1:14" ht="15" customHeight="1">
      <c r="A42" s="12" t="s">
        <v>488</v>
      </c>
      <c r="B42" s="6" t="s">
        <v>313</v>
      </c>
      <c r="C42" s="208"/>
      <c r="D42" s="208"/>
      <c r="E42" s="209"/>
      <c r="F42" s="210"/>
      <c r="G42" s="210"/>
      <c r="H42" s="210"/>
      <c r="I42" s="315"/>
      <c r="J42" s="315"/>
      <c r="K42" s="315"/>
      <c r="L42" s="209">
        <f t="shared" si="1"/>
        <v>0</v>
      </c>
      <c r="M42" s="209">
        <f t="shared" si="1"/>
        <v>0</v>
      </c>
      <c r="N42" s="209">
        <f t="shared" si="1"/>
        <v>0</v>
      </c>
    </row>
    <row r="43" spans="1:14" ht="15" customHeight="1">
      <c r="A43" s="12" t="s">
        <v>489</v>
      </c>
      <c r="B43" s="6" t="s">
        <v>712</v>
      </c>
      <c r="C43" s="327">
        <v>400000</v>
      </c>
      <c r="D43" s="327">
        <v>400000</v>
      </c>
      <c r="E43" s="327">
        <v>327221</v>
      </c>
      <c r="F43" s="210"/>
      <c r="G43" s="210"/>
      <c r="H43" s="210"/>
      <c r="I43" s="315"/>
      <c r="J43" s="315"/>
      <c r="K43" s="315"/>
      <c r="L43" s="209">
        <f t="shared" si="1"/>
        <v>400000</v>
      </c>
      <c r="M43" s="209">
        <f t="shared" si="1"/>
        <v>400000</v>
      </c>
      <c r="N43" s="209">
        <f t="shared" si="1"/>
        <v>327221</v>
      </c>
    </row>
    <row r="44" spans="1:14" ht="15" customHeight="1">
      <c r="A44" s="40" t="s">
        <v>512</v>
      </c>
      <c r="B44" s="41" t="s">
        <v>315</v>
      </c>
      <c r="C44" s="211">
        <f>SUM(C34:C43)</f>
        <v>11352000</v>
      </c>
      <c r="D44" s="211">
        <f>SUM(D34:D43)</f>
        <v>11352000</v>
      </c>
      <c r="E44" s="211">
        <f aca="true" t="shared" si="4" ref="E44:N44">SUM(E34:E43)</f>
        <v>11607361</v>
      </c>
      <c r="F44" s="211">
        <f t="shared" si="4"/>
        <v>0</v>
      </c>
      <c r="G44" s="211">
        <f t="shared" si="4"/>
        <v>0</v>
      </c>
      <c r="H44" s="211">
        <f t="shared" si="4"/>
        <v>0</v>
      </c>
      <c r="I44" s="316">
        <f t="shared" si="4"/>
        <v>0</v>
      </c>
      <c r="J44" s="316">
        <f t="shared" si="4"/>
        <v>0</v>
      </c>
      <c r="K44" s="316">
        <f t="shared" si="4"/>
        <v>0</v>
      </c>
      <c r="L44" s="211">
        <f t="shared" si="4"/>
        <v>11352000</v>
      </c>
      <c r="M44" s="211">
        <f t="shared" si="4"/>
        <v>11352000</v>
      </c>
      <c r="N44" s="211">
        <f t="shared" si="4"/>
        <v>11607361</v>
      </c>
    </row>
    <row r="45" spans="1:14" ht="15" customHeight="1">
      <c r="A45" s="12" t="s">
        <v>324</v>
      </c>
      <c r="B45" s="6" t="s">
        <v>325</v>
      </c>
      <c r="C45" s="208"/>
      <c r="D45" s="208"/>
      <c r="E45" s="209"/>
      <c r="F45" s="210"/>
      <c r="G45" s="210"/>
      <c r="H45" s="210"/>
      <c r="I45" s="315"/>
      <c r="J45" s="315"/>
      <c r="K45" s="315"/>
      <c r="L45" s="209">
        <f t="shared" si="1"/>
        <v>0</v>
      </c>
      <c r="M45" s="209">
        <f t="shared" si="1"/>
        <v>0</v>
      </c>
      <c r="N45" s="209">
        <f t="shared" si="1"/>
        <v>0</v>
      </c>
    </row>
    <row r="46" spans="1:14" ht="15" customHeight="1">
      <c r="A46" s="5" t="s">
        <v>493</v>
      </c>
      <c r="B46" s="6" t="s">
        <v>326</v>
      </c>
      <c r="C46" s="208"/>
      <c r="D46" s="208"/>
      <c r="E46" s="209">
        <v>19970</v>
      </c>
      <c r="F46" s="210"/>
      <c r="G46" s="210"/>
      <c r="H46" s="210"/>
      <c r="I46" s="315"/>
      <c r="J46" s="315"/>
      <c r="K46" s="315"/>
      <c r="L46" s="209">
        <f t="shared" si="1"/>
        <v>0</v>
      </c>
      <c r="M46" s="209">
        <f t="shared" si="1"/>
        <v>0</v>
      </c>
      <c r="N46" s="209">
        <f t="shared" si="1"/>
        <v>19970</v>
      </c>
    </row>
    <row r="47" spans="1:14" ht="15" customHeight="1">
      <c r="A47" s="12" t="s">
        <v>494</v>
      </c>
      <c r="B47" s="6" t="s">
        <v>713</v>
      </c>
      <c r="C47" s="208"/>
      <c r="D47" s="208"/>
      <c r="E47" s="209"/>
      <c r="F47" s="210"/>
      <c r="G47" s="210"/>
      <c r="H47" s="210"/>
      <c r="I47" s="315"/>
      <c r="J47" s="315"/>
      <c r="K47" s="315"/>
      <c r="L47" s="209">
        <f t="shared" si="1"/>
        <v>0</v>
      </c>
      <c r="M47" s="209">
        <f t="shared" si="1"/>
        <v>0</v>
      </c>
      <c r="N47" s="209">
        <f t="shared" si="1"/>
        <v>0</v>
      </c>
    </row>
    <row r="48" spans="1:14" ht="15" customHeight="1">
      <c r="A48" s="36" t="s">
        <v>514</v>
      </c>
      <c r="B48" s="41" t="s">
        <v>328</v>
      </c>
      <c r="C48" s="208">
        <f>SUM(C45:C47)</f>
        <v>0</v>
      </c>
      <c r="D48" s="208">
        <f>SUM(D45:D47)</f>
        <v>0</v>
      </c>
      <c r="E48" s="208">
        <f>SUM(E45:E47)</f>
        <v>19970</v>
      </c>
      <c r="F48" s="210"/>
      <c r="G48" s="210"/>
      <c r="H48" s="210"/>
      <c r="I48" s="315"/>
      <c r="J48" s="315"/>
      <c r="K48" s="315"/>
      <c r="L48" s="209">
        <f t="shared" si="1"/>
        <v>0</v>
      </c>
      <c r="M48" s="209">
        <f t="shared" si="1"/>
        <v>0</v>
      </c>
      <c r="N48" s="209">
        <f t="shared" si="1"/>
        <v>19970</v>
      </c>
    </row>
    <row r="49" spans="1:14" s="216" customFormat="1" ht="15" customHeight="1">
      <c r="A49" s="213" t="s">
        <v>576</v>
      </c>
      <c r="B49" s="214"/>
      <c r="C49" s="223">
        <f>C19+C33+C44+C48</f>
        <v>64811675</v>
      </c>
      <c r="D49" s="223">
        <f>D19+D33+D44+D48</f>
        <v>66632441</v>
      </c>
      <c r="E49" s="215">
        <f>E19+E33+E44+E48</f>
        <v>69866610</v>
      </c>
      <c r="F49" s="224"/>
      <c r="G49" s="224"/>
      <c r="H49" s="224"/>
      <c r="I49" s="317"/>
      <c r="J49" s="317"/>
      <c r="K49" s="317"/>
      <c r="L49" s="225">
        <f t="shared" si="1"/>
        <v>64811675</v>
      </c>
      <c r="M49" s="225">
        <f t="shared" si="1"/>
        <v>66632441</v>
      </c>
      <c r="N49" s="225">
        <f t="shared" si="1"/>
        <v>69866610</v>
      </c>
    </row>
    <row r="50" spans="1:14" ht="15" customHeight="1">
      <c r="A50" s="5" t="s">
        <v>270</v>
      </c>
      <c r="B50" s="6" t="s">
        <v>271</v>
      </c>
      <c r="C50" s="327">
        <v>15000000</v>
      </c>
      <c r="D50" s="327">
        <v>15000000</v>
      </c>
      <c r="E50" s="327">
        <v>15000000</v>
      </c>
      <c r="F50" s="210"/>
      <c r="G50" s="210"/>
      <c r="H50" s="210"/>
      <c r="I50" s="315"/>
      <c r="J50" s="315"/>
      <c r="K50" s="315"/>
      <c r="L50" s="209">
        <f t="shared" si="1"/>
        <v>15000000</v>
      </c>
      <c r="M50" s="209">
        <f t="shared" si="1"/>
        <v>15000000</v>
      </c>
      <c r="N50" s="209">
        <f t="shared" si="1"/>
        <v>15000000</v>
      </c>
    </row>
    <row r="51" spans="1:14" ht="15" customHeight="1">
      <c r="A51" s="270" t="s">
        <v>272</v>
      </c>
      <c r="B51" s="6" t="s">
        <v>273</v>
      </c>
      <c r="C51" s="327">
        <v>0</v>
      </c>
      <c r="D51" s="327">
        <v>0</v>
      </c>
      <c r="E51" s="327">
        <v>0</v>
      </c>
      <c r="F51" s="210"/>
      <c r="G51" s="210"/>
      <c r="H51" s="210"/>
      <c r="I51" s="315"/>
      <c r="J51" s="315"/>
      <c r="K51" s="315"/>
      <c r="L51" s="209">
        <f t="shared" si="1"/>
        <v>0</v>
      </c>
      <c r="M51" s="209">
        <f t="shared" si="1"/>
        <v>0</v>
      </c>
      <c r="N51" s="209">
        <f t="shared" si="1"/>
        <v>0</v>
      </c>
    </row>
    <row r="52" spans="1:14" ht="15" customHeight="1">
      <c r="A52" s="270" t="s">
        <v>471</v>
      </c>
      <c r="B52" s="6" t="s">
        <v>274</v>
      </c>
      <c r="C52" s="327">
        <v>192000</v>
      </c>
      <c r="D52" s="327">
        <v>192000</v>
      </c>
      <c r="E52" s="327">
        <v>191814</v>
      </c>
      <c r="F52" s="210"/>
      <c r="G52" s="210"/>
      <c r="H52" s="210"/>
      <c r="I52" s="315"/>
      <c r="J52" s="315"/>
      <c r="K52" s="315"/>
      <c r="L52" s="209">
        <f t="shared" si="1"/>
        <v>192000</v>
      </c>
      <c r="M52" s="209">
        <f t="shared" si="1"/>
        <v>192000</v>
      </c>
      <c r="N52" s="209">
        <f t="shared" si="1"/>
        <v>191814</v>
      </c>
    </row>
    <row r="53" spans="1:14" ht="15" customHeight="1">
      <c r="A53" s="270" t="s">
        <v>472</v>
      </c>
      <c r="B53" s="6" t="s">
        <v>275</v>
      </c>
      <c r="C53" s="208"/>
      <c r="D53" s="208"/>
      <c r="E53" s="209"/>
      <c r="F53" s="210"/>
      <c r="G53" s="210"/>
      <c r="H53" s="210"/>
      <c r="I53" s="315"/>
      <c r="J53" s="315"/>
      <c r="K53" s="315"/>
      <c r="L53" s="209">
        <f t="shared" si="1"/>
        <v>0</v>
      </c>
      <c r="M53" s="209">
        <f t="shared" si="1"/>
        <v>0</v>
      </c>
      <c r="N53" s="209">
        <f t="shared" si="1"/>
        <v>0</v>
      </c>
    </row>
    <row r="54" spans="1:14" ht="15" customHeight="1">
      <c r="A54" s="5" t="s">
        <v>473</v>
      </c>
      <c r="B54" s="6" t="s">
        <v>276</v>
      </c>
      <c r="C54" s="208"/>
      <c r="D54" s="208"/>
      <c r="E54" s="209"/>
      <c r="F54" s="210"/>
      <c r="G54" s="210"/>
      <c r="H54" s="210"/>
      <c r="I54" s="315"/>
      <c r="J54" s="315"/>
      <c r="K54" s="315"/>
      <c r="L54" s="209">
        <f t="shared" si="1"/>
        <v>0</v>
      </c>
      <c r="M54" s="209">
        <f t="shared" si="1"/>
        <v>0</v>
      </c>
      <c r="N54" s="209">
        <f t="shared" si="1"/>
        <v>0</v>
      </c>
    </row>
    <row r="55" spans="1:14" ht="15" customHeight="1">
      <c r="A55" s="36" t="s">
        <v>508</v>
      </c>
      <c r="B55" s="41" t="s">
        <v>277</v>
      </c>
      <c r="C55" s="208">
        <f>SUM(C50:C54)</f>
        <v>15192000</v>
      </c>
      <c r="D55" s="208">
        <f>SUM(D50:D54)</f>
        <v>15192000</v>
      </c>
      <c r="E55" s="208">
        <f>SUM(E50:E54)</f>
        <v>15191814</v>
      </c>
      <c r="F55" s="208"/>
      <c r="G55" s="208"/>
      <c r="H55" s="208"/>
      <c r="I55" s="318"/>
      <c r="J55" s="318"/>
      <c r="K55" s="318"/>
      <c r="L55" s="209">
        <f t="shared" si="1"/>
        <v>15192000</v>
      </c>
      <c r="M55" s="209">
        <f t="shared" si="1"/>
        <v>15192000</v>
      </c>
      <c r="N55" s="209">
        <f t="shared" si="1"/>
        <v>15191814</v>
      </c>
    </row>
    <row r="56" spans="1:14" ht="15" customHeight="1">
      <c r="A56" s="12" t="s">
        <v>490</v>
      </c>
      <c r="B56" s="6" t="s">
        <v>316</v>
      </c>
      <c r="C56" s="211"/>
      <c r="D56" s="211"/>
      <c r="E56" s="209"/>
      <c r="F56" s="210"/>
      <c r="G56" s="210"/>
      <c r="H56" s="210"/>
      <c r="I56" s="315"/>
      <c r="J56" s="315"/>
      <c r="K56" s="315"/>
      <c r="L56" s="209">
        <f t="shared" si="1"/>
        <v>0</v>
      </c>
      <c r="M56" s="209">
        <f t="shared" si="1"/>
        <v>0</v>
      </c>
      <c r="N56" s="209">
        <f t="shared" si="1"/>
        <v>0</v>
      </c>
    </row>
    <row r="57" spans="1:14" ht="15" customHeight="1">
      <c r="A57" s="12" t="s">
        <v>491</v>
      </c>
      <c r="B57" s="6" t="s">
        <v>317</v>
      </c>
      <c r="C57" s="208"/>
      <c r="D57" s="208"/>
      <c r="E57" s="209"/>
      <c r="F57" s="210"/>
      <c r="G57" s="210"/>
      <c r="H57" s="210"/>
      <c r="I57" s="315"/>
      <c r="J57" s="315"/>
      <c r="K57" s="315"/>
      <c r="L57" s="209">
        <f t="shared" si="1"/>
        <v>0</v>
      </c>
      <c r="M57" s="209">
        <f t="shared" si="1"/>
        <v>0</v>
      </c>
      <c r="N57" s="209">
        <f t="shared" si="1"/>
        <v>0</v>
      </c>
    </row>
    <row r="58" spans="1:14" ht="15" customHeight="1">
      <c r="A58" s="12" t="s">
        <v>318</v>
      </c>
      <c r="B58" s="6" t="s">
        <v>319</v>
      </c>
      <c r="C58" s="208"/>
      <c r="D58" s="208"/>
      <c r="E58" s="327">
        <v>6110624</v>
      </c>
      <c r="F58" s="210"/>
      <c r="G58" s="210"/>
      <c r="H58" s="210"/>
      <c r="I58" s="315"/>
      <c r="J58" s="315"/>
      <c r="K58" s="315"/>
      <c r="L58" s="209">
        <f t="shared" si="1"/>
        <v>0</v>
      </c>
      <c r="M58" s="209">
        <f t="shared" si="1"/>
        <v>0</v>
      </c>
      <c r="N58" s="209">
        <f t="shared" si="1"/>
        <v>6110624</v>
      </c>
    </row>
    <row r="59" spans="1:14" ht="15" customHeight="1">
      <c r="A59" s="12" t="s">
        <v>492</v>
      </c>
      <c r="B59" s="6" t="s">
        <v>320</v>
      </c>
      <c r="C59" s="208"/>
      <c r="D59" s="208"/>
      <c r="E59" s="209"/>
      <c r="F59" s="210"/>
      <c r="G59" s="210"/>
      <c r="H59" s="210"/>
      <c r="I59" s="315"/>
      <c r="J59" s="315"/>
      <c r="K59" s="315"/>
      <c r="L59" s="209">
        <f t="shared" si="1"/>
        <v>0</v>
      </c>
      <c r="M59" s="209">
        <f t="shared" si="1"/>
        <v>0</v>
      </c>
      <c r="N59" s="209">
        <f t="shared" si="1"/>
        <v>0</v>
      </c>
    </row>
    <row r="60" spans="1:14" ht="15" customHeight="1">
      <c r="A60" s="12" t="s">
        <v>321</v>
      </c>
      <c r="B60" s="6" t="s">
        <v>322</v>
      </c>
      <c r="C60" s="211"/>
      <c r="D60" s="211"/>
      <c r="E60" s="209"/>
      <c r="F60" s="210"/>
      <c r="G60" s="210"/>
      <c r="H60" s="210"/>
      <c r="I60" s="315"/>
      <c r="J60" s="315"/>
      <c r="K60" s="315"/>
      <c r="L60" s="209">
        <f t="shared" si="1"/>
        <v>0</v>
      </c>
      <c r="M60" s="209">
        <f t="shared" si="1"/>
        <v>0</v>
      </c>
      <c r="N60" s="209">
        <f t="shared" si="1"/>
        <v>0</v>
      </c>
    </row>
    <row r="61" spans="1:14" ht="15" customHeight="1">
      <c r="A61" s="36" t="s">
        <v>513</v>
      </c>
      <c r="B61" s="41" t="s">
        <v>323</v>
      </c>
      <c r="C61" s="208"/>
      <c r="D61" s="208"/>
      <c r="E61" s="209">
        <f>SUM(E56:E60)</f>
        <v>6110624</v>
      </c>
      <c r="F61" s="210"/>
      <c r="G61" s="210"/>
      <c r="H61" s="210"/>
      <c r="I61" s="315"/>
      <c r="J61" s="315"/>
      <c r="K61" s="315"/>
      <c r="L61" s="209">
        <f t="shared" si="1"/>
        <v>0</v>
      </c>
      <c r="M61" s="209">
        <f t="shared" si="1"/>
        <v>0</v>
      </c>
      <c r="N61" s="209">
        <f t="shared" si="1"/>
        <v>6110624</v>
      </c>
    </row>
    <row r="62" spans="1:14" ht="15" customHeight="1">
      <c r="A62" s="271" t="s">
        <v>329</v>
      </c>
      <c r="B62" s="6" t="s">
        <v>330</v>
      </c>
      <c r="C62" s="208"/>
      <c r="D62" s="208"/>
      <c r="E62" s="209"/>
      <c r="F62" s="210"/>
      <c r="G62" s="210"/>
      <c r="H62" s="210"/>
      <c r="I62" s="315"/>
      <c r="J62" s="315"/>
      <c r="K62" s="315"/>
      <c r="L62" s="209">
        <f t="shared" si="1"/>
        <v>0</v>
      </c>
      <c r="M62" s="209">
        <f t="shared" si="1"/>
        <v>0</v>
      </c>
      <c r="N62" s="209">
        <f t="shared" si="1"/>
        <v>0</v>
      </c>
    </row>
    <row r="63" spans="1:14" ht="15" customHeight="1">
      <c r="A63" s="270" t="s">
        <v>495</v>
      </c>
      <c r="B63" s="6" t="s">
        <v>714</v>
      </c>
      <c r="C63" s="327">
        <v>400000</v>
      </c>
      <c r="D63" s="327">
        <v>400000</v>
      </c>
      <c r="E63" s="327">
        <v>130200</v>
      </c>
      <c r="F63" s="210"/>
      <c r="G63" s="210"/>
      <c r="H63" s="210"/>
      <c r="I63" s="315"/>
      <c r="J63" s="315"/>
      <c r="K63" s="315"/>
      <c r="L63" s="209">
        <f t="shared" si="1"/>
        <v>400000</v>
      </c>
      <c r="M63" s="209">
        <f t="shared" si="1"/>
        <v>400000</v>
      </c>
      <c r="N63" s="209">
        <f t="shared" si="1"/>
        <v>130200</v>
      </c>
    </row>
    <row r="64" spans="1:14" ht="15" customHeight="1">
      <c r="A64" s="12" t="s">
        <v>496</v>
      </c>
      <c r="B64" s="6" t="s">
        <v>332</v>
      </c>
      <c r="C64" s="211"/>
      <c r="D64" s="211"/>
      <c r="E64" s="209">
        <v>34000</v>
      </c>
      <c r="F64" s="210"/>
      <c r="G64" s="210"/>
      <c r="H64" s="210"/>
      <c r="I64" s="315"/>
      <c r="J64" s="315"/>
      <c r="K64" s="315"/>
      <c r="L64" s="209">
        <f t="shared" si="1"/>
        <v>0</v>
      </c>
      <c r="M64" s="209">
        <f t="shared" si="1"/>
        <v>0</v>
      </c>
      <c r="N64" s="209">
        <f t="shared" si="1"/>
        <v>34000</v>
      </c>
    </row>
    <row r="65" spans="1:14" ht="15" customHeight="1">
      <c r="A65" s="36" t="s">
        <v>516</v>
      </c>
      <c r="B65" s="41" t="s">
        <v>333</v>
      </c>
      <c r="C65" s="208">
        <f>SUM(C63:C64)</f>
        <v>400000</v>
      </c>
      <c r="D65" s="208">
        <f aca="true" t="shared" si="5" ref="D65:K65">SUM(D63:D64)</f>
        <v>400000</v>
      </c>
      <c r="E65" s="208">
        <f t="shared" si="5"/>
        <v>164200</v>
      </c>
      <c r="F65" s="208">
        <f t="shared" si="5"/>
        <v>0</v>
      </c>
      <c r="G65" s="208">
        <f t="shared" si="5"/>
        <v>0</v>
      </c>
      <c r="H65" s="208">
        <f t="shared" si="5"/>
        <v>0</v>
      </c>
      <c r="I65" s="318">
        <f t="shared" si="5"/>
        <v>0</v>
      </c>
      <c r="J65" s="318">
        <f t="shared" si="5"/>
        <v>0</v>
      </c>
      <c r="K65" s="318">
        <f t="shared" si="5"/>
        <v>0</v>
      </c>
      <c r="L65" s="209">
        <f t="shared" si="1"/>
        <v>400000</v>
      </c>
      <c r="M65" s="209">
        <f t="shared" si="1"/>
        <v>400000</v>
      </c>
      <c r="N65" s="209">
        <f t="shared" si="1"/>
        <v>164200</v>
      </c>
    </row>
    <row r="66" spans="1:14" s="216" customFormat="1" ht="15" customHeight="1">
      <c r="A66" s="213" t="s">
        <v>575</v>
      </c>
      <c r="B66" s="214"/>
      <c r="C66" s="215">
        <f>C55+C61+C65</f>
        <v>15592000</v>
      </c>
      <c r="D66" s="215">
        <f aca="true" t="shared" si="6" ref="D66:K66">D55+D61+D65</f>
        <v>15592000</v>
      </c>
      <c r="E66" s="215">
        <f t="shared" si="6"/>
        <v>21466638</v>
      </c>
      <c r="F66" s="215">
        <f t="shared" si="6"/>
        <v>0</v>
      </c>
      <c r="G66" s="215">
        <f t="shared" si="6"/>
        <v>0</v>
      </c>
      <c r="H66" s="215">
        <f t="shared" si="6"/>
        <v>0</v>
      </c>
      <c r="I66" s="310">
        <f t="shared" si="6"/>
        <v>0</v>
      </c>
      <c r="J66" s="310">
        <f t="shared" si="6"/>
        <v>0</v>
      </c>
      <c r="K66" s="310">
        <f t="shared" si="6"/>
        <v>0</v>
      </c>
      <c r="L66" s="215">
        <f t="shared" si="1"/>
        <v>15592000</v>
      </c>
      <c r="M66" s="215">
        <f t="shared" si="1"/>
        <v>15592000</v>
      </c>
      <c r="N66" s="215">
        <f t="shared" si="1"/>
        <v>21466638</v>
      </c>
    </row>
    <row r="67" spans="1:14" s="216" customFormat="1" ht="13.5">
      <c r="A67" s="217" t="s">
        <v>515</v>
      </c>
      <c r="B67" s="218" t="s">
        <v>334</v>
      </c>
      <c r="C67" s="219">
        <f>C49+C66</f>
        <v>80403675</v>
      </c>
      <c r="D67" s="219">
        <f aca="true" t="shared" si="7" ref="D67:K67">D49+D66</f>
        <v>82224441</v>
      </c>
      <c r="E67" s="219">
        <f t="shared" si="7"/>
        <v>91333248</v>
      </c>
      <c r="F67" s="219">
        <f t="shared" si="7"/>
        <v>0</v>
      </c>
      <c r="G67" s="219">
        <f t="shared" si="7"/>
        <v>0</v>
      </c>
      <c r="H67" s="219">
        <f t="shared" si="7"/>
        <v>0</v>
      </c>
      <c r="I67" s="311">
        <f t="shared" si="7"/>
        <v>0</v>
      </c>
      <c r="J67" s="311">
        <f t="shared" si="7"/>
        <v>0</v>
      </c>
      <c r="K67" s="311">
        <f t="shared" si="7"/>
        <v>0</v>
      </c>
      <c r="L67" s="219">
        <f t="shared" si="1"/>
        <v>80403675</v>
      </c>
      <c r="M67" s="219">
        <f t="shared" si="1"/>
        <v>82224441</v>
      </c>
      <c r="N67" s="219">
        <f t="shared" si="1"/>
        <v>91333248</v>
      </c>
    </row>
    <row r="68" spans="1:14" s="216" customFormat="1" ht="13.5">
      <c r="A68" s="220" t="s">
        <v>628</v>
      </c>
      <c r="B68" s="221"/>
      <c r="C68" s="222">
        <f>C49-'2.1. melléklet kiadások Önkorm.'!C75</f>
        <v>37008655</v>
      </c>
      <c r="D68" s="222">
        <f>D49-'2.1. melléklet kiadások Önkorm.'!D75</f>
        <v>11640658</v>
      </c>
      <c r="E68" s="222">
        <f>E49-'2.1. melléklet kiadások Önkorm.'!E75</f>
        <v>29331194</v>
      </c>
      <c r="F68" s="222">
        <f>F49-'2.1. melléklet kiadások Önkorm.'!F75</f>
        <v>-2510000</v>
      </c>
      <c r="G68" s="222">
        <f>G49-'2.1. melléklet kiadások Önkorm.'!G75</f>
        <v>-2580000</v>
      </c>
      <c r="H68" s="222">
        <f>H49-'2.1. melléklet kiadások Önkorm.'!H75</f>
        <v>-2380450</v>
      </c>
      <c r="I68" s="312"/>
      <c r="J68" s="312"/>
      <c r="K68" s="312"/>
      <c r="L68" s="222">
        <f aca="true" t="shared" si="8" ref="L68:N69">C68+F68</f>
        <v>34498655</v>
      </c>
      <c r="M68" s="222">
        <f t="shared" si="8"/>
        <v>9060658</v>
      </c>
      <c r="N68" s="222">
        <f t="shared" si="8"/>
        <v>26950744</v>
      </c>
    </row>
    <row r="69" spans="1:14" s="216" customFormat="1" ht="13.5">
      <c r="A69" s="220" t="s">
        <v>629</v>
      </c>
      <c r="B69" s="221"/>
      <c r="C69" s="222">
        <f>C66-'2.1. melléklet kiadások Önkorm.'!C98</f>
        <v>-94772392</v>
      </c>
      <c r="D69" s="222">
        <f>D66-'2.1. melléklet kiadások Önkorm.'!D98</f>
        <v>-97519000</v>
      </c>
      <c r="E69" s="222">
        <f>E66-'2.1. melléklet kiadások Önkorm.'!E98</f>
        <v>-76198768</v>
      </c>
      <c r="F69" s="222">
        <f>F66-'2.1. melléklet kiadások Önkorm.'!F98</f>
        <v>0</v>
      </c>
      <c r="G69" s="222">
        <f>G66-'2.1. melléklet kiadások Önkorm.'!G98</f>
        <v>0</v>
      </c>
      <c r="H69" s="222">
        <f>H66-'2.1. melléklet kiadások Önkorm.'!H98</f>
        <v>0</v>
      </c>
      <c r="I69" s="312"/>
      <c r="J69" s="312"/>
      <c r="K69" s="312"/>
      <c r="L69" s="222">
        <f t="shared" si="8"/>
        <v>-94772392</v>
      </c>
      <c r="M69" s="222">
        <f t="shared" si="8"/>
        <v>-97519000</v>
      </c>
      <c r="N69" s="222">
        <f t="shared" si="8"/>
        <v>-76198768</v>
      </c>
    </row>
    <row r="70" spans="1:14" ht="14.25">
      <c r="A70" s="34" t="s">
        <v>497</v>
      </c>
      <c r="B70" s="5" t="s">
        <v>335</v>
      </c>
      <c r="C70" s="208"/>
      <c r="D70" s="208"/>
      <c r="E70" s="209"/>
      <c r="F70" s="210"/>
      <c r="G70" s="210"/>
      <c r="H70" s="210"/>
      <c r="I70" s="315"/>
      <c r="J70" s="315"/>
      <c r="K70" s="315"/>
      <c r="L70" s="209">
        <f t="shared" si="1"/>
        <v>0</v>
      </c>
      <c r="M70" s="209">
        <f t="shared" si="1"/>
        <v>0</v>
      </c>
      <c r="N70" s="209">
        <f t="shared" si="1"/>
        <v>0</v>
      </c>
    </row>
    <row r="71" spans="1:14" ht="14.25">
      <c r="A71" s="12" t="s">
        <v>336</v>
      </c>
      <c r="B71" s="5" t="s">
        <v>337</v>
      </c>
      <c r="C71" s="208"/>
      <c r="D71" s="208"/>
      <c r="E71" s="209"/>
      <c r="F71" s="210"/>
      <c r="G71" s="210"/>
      <c r="H71" s="210"/>
      <c r="I71" s="315"/>
      <c r="J71" s="315"/>
      <c r="K71" s="315"/>
      <c r="L71" s="209">
        <f t="shared" si="1"/>
        <v>0</v>
      </c>
      <c r="M71" s="209">
        <f t="shared" si="1"/>
        <v>0</v>
      </c>
      <c r="N71" s="209">
        <f t="shared" si="1"/>
        <v>0</v>
      </c>
    </row>
    <row r="72" spans="1:14" ht="14.25">
      <c r="A72" s="34" t="s">
        <v>498</v>
      </c>
      <c r="B72" s="5" t="s">
        <v>338</v>
      </c>
      <c r="C72" s="208"/>
      <c r="D72" s="208"/>
      <c r="E72" s="209"/>
      <c r="F72" s="210"/>
      <c r="G72" s="210"/>
      <c r="H72" s="210"/>
      <c r="I72" s="315"/>
      <c r="J72" s="315"/>
      <c r="K72" s="315"/>
      <c r="L72" s="209">
        <f aca="true" t="shared" si="9" ref="L72:N97">C72+F72+I72</f>
        <v>0</v>
      </c>
      <c r="M72" s="209">
        <f t="shared" si="9"/>
        <v>0</v>
      </c>
      <c r="N72" s="209">
        <f t="shared" si="9"/>
        <v>0</v>
      </c>
    </row>
    <row r="73" spans="1:14" ht="14.25">
      <c r="A73" s="14" t="s">
        <v>517</v>
      </c>
      <c r="B73" s="7" t="s">
        <v>339</v>
      </c>
      <c r="C73" s="208"/>
      <c r="D73" s="208"/>
      <c r="E73" s="209"/>
      <c r="F73" s="210"/>
      <c r="G73" s="210"/>
      <c r="H73" s="210"/>
      <c r="I73" s="315"/>
      <c r="J73" s="315"/>
      <c r="K73" s="315"/>
      <c r="L73" s="209">
        <f t="shared" si="9"/>
        <v>0</v>
      </c>
      <c r="M73" s="209">
        <f t="shared" si="9"/>
        <v>0</v>
      </c>
      <c r="N73" s="209">
        <f t="shared" si="9"/>
        <v>0</v>
      </c>
    </row>
    <row r="74" spans="1:14" ht="14.25">
      <c r="A74" s="12" t="s">
        <v>499</v>
      </c>
      <c r="B74" s="5" t="s">
        <v>340</v>
      </c>
      <c r="C74" s="208"/>
      <c r="D74" s="208"/>
      <c r="E74" s="209"/>
      <c r="F74" s="210"/>
      <c r="G74" s="210"/>
      <c r="H74" s="210"/>
      <c r="I74" s="315"/>
      <c r="J74" s="315"/>
      <c r="K74" s="315"/>
      <c r="L74" s="209">
        <f t="shared" si="9"/>
        <v>0</v>
      </c>
      <c r="M74" s="209">
        <f t="shared" si="9"/>
        <v>0</v>
      </c>
      <c r="N74" s="209">
        <f t="shared" si="9"/>
        <v>0</v>
      </c>
    </row>
    <row r="75" spans="1:14" ht="14.25">
      <c r="A75" s="34" t="s">
        <v>341</v>
      </c>
      <c r="B75" s="5" t="s">
        <v>342</v>
      </c>
      <c r="C75" s="208"/>
      <c r="D75" s="208"/>
      <c r="E75" s="209"/>
      <c r="F75" s="210"/>
      <c r="G75" s="210"/>
      <c r="H75" s="210"/>
      <c r="I75" s="315"/>
      <c r="J75" s="315"/>
      <c r="K75" s="315"/>
      <c r="L75" s="209">
        <f t="shared" si="9"/>
        <v>0</v>
      </c>
      <c r="M75" s="209">
        <f t="shared" si="9"/>
        <v>0</v>
      </c>
      <c r="N75" s="209">
        <f t="shared" si="9"/>
        <v>0</v>
      </c>
    </row>
    <row r="76" spans="1:14" ht="14.25">
      <c r="A76" s="12" t="s">
        <v>500</v>
      </c>
      <c r="B76" s="5" t="s">
        <v>343</v>
      </c>
      <c r="C76" s="208"/>
      <c r="D76" s="208"/>
      <c r="E76" s="209"/>
      <c r="F76" s="210"/>
      <c r="G76" s="210"/>
      <c r="H76" s="210"/>
      <c r="I76" s="315"/>
      <c r="J76" s="315"/>
      <c r="K76" s="315"/>
      <c r="L76" s="209">
        <f t="shared" si="9"/>
        <v>0</v>
      </c>
      <c r="M76" s="209">
        <f t="shared" si="9"/>
        <v>0</v>
      </c>
      <c r="N76" s="209">
        <f t="shared" si="9"/>
        <v>0</v>
      </c>
    </row>
    <row r="77" spans="1:14" ht="14.25">
      <c r="A77" s="34" t="s">
        <v>344</v>
      </c>
      <c r="B77" s="5" t="s">
        <v>345</v>
      </c>
      <c r="C77" s="208"/>
      <c r="D77" s="208"/>
      <c r="E77" s="209"/>
      <c r="F77" s="210"/>
      <c r="G77" s="210"/>
      <c r="H77" s="210"/>
      <c r="I77" s="315"/>
      <c r="J77" s="315"/>
      <c r="K77" s="315"/>
      <c r="L77" s="209">
        <f t="shared" si="9"/>
        <v>0</v>
      </c>
      <c r="M77" s="209">
        <f t="shared" si="9"/>
        <v>0</v>
      </c>
      <c r="N77" s="209">
        <f t="shared" si="9"/>
        <v>0</v>
      </c>
    </row>
    <row r="78" spans="1:14" ht="14.25">
      <c r="A78" s="13" t="s">
        <v>518</v>
      </c>
      <c r="B78" s="7" t="s">
        <v>346</v>
      </c>
      <c r="C78" s="208"/>
      <c r="D78" s="208"/>
      <c r="E78" s="209">
        <f>SUM(E74:E77)</f>
        <v>0</v>
      </c>
      <c r="F78" s="210"/>
      <c r="G78" s="210"/>
      <c r="H78" s="210"/>
      <c r="I78" s="315"/>
      <c r="J78" s="315"/>
      <c r="K78" s="315"/>
      <c r="L78" s="209">
        <f t="shared" si="9"/>
        <v>0</v>
      </c>
      <c r="M78" s="209">
        <f t="shared" si="9"/>
        <v>0</v>
      </c>
      <c r="N78" s="209">
        <f t="shared" si="9"/>
        <v>0</v>
      </c>
    </row>
    <row r="79" spans="1:14" ht="14.25">
      <c r="A79" s="5" t="s">
        <v>626</v>
      </c>
      <c r="B79" s="5" t="s">
        <v>347</v>
      </c>
      <c r="C79" s="327"/>
      <c r="D79" s="327"/>
      <c r="E79" s="327"/>
      <c r="F79" s="210"/>
      <c r="G79" s="210"/>
      <c r="H79" s="210"/>
      <c r="I79" s="315"/>
      <c r="J79" s="315"/>
      <c r="K79" s="315"/>
      <c r="L79" s="209">
        <f t="shared" si="9"/>
        <v>0</v>
      </c>
      <c r="M79" s="209">
        <f t="shared" si="9"/>
        <v>0</v>
      </c>
      <c r="N79" s="209">
        <f t="shared" si="9"/>
        <v>0</v>
      </c>
    </row>
    <row r="80" spans="1:14" ht="14.25">
      <c r="A80" s="5" t="s">
        <v>627</v>
      </c>
      <c r="B80" s="5" t="s">
        <v>347</v>
      </c>
      <c r="C80" s="208">
        <v>80423950</v>
      </c>
      <c r="D80" s="208">
        <v>111323194</v>
      </c>
      <c r="E80" s="209">
        <v>111323194</v>
      </c>
      <c r="F80" s="210"/>
      <c r="G80" s="210"/>
      <c r="H80" s="210"/>
      <c r="I80" s="315"/>
      <c r="J80" s="315"/>
      <c r="K80" s="315"/>
      <c r="L80" s="209">
        <f t="shared" si="9"/>
        <v>80423950</v>
      </c>
      <c r="M80" s="209">
        <f t="shared" si="9"/>
        <v>111323194</v>
      </c>
      <c r="N80" s="209">
        <f t="shared" si="9"/>
        <v>111323194</v>
      </c>
    </row>
    <row r="81" spans="1:14" ht="14.25">
      <c r="A81" s="5" t="s">
        <v>624</v>
      </c>
      <c r="B81" s="5" t="s">
        <v>348</v>
      </c>
      <c r="C81" s="208"/>
      <c r="D81" s="208"/>
      <c r="E81" s="209"/>
      <c r="F81" s="210"/>
      <c r="G81" s="210"/>
      <c r="H81" s="210"/>
      <c r="I81" s="315"/>
      <c r="J81" s="315"/>
      <c r="K81" s="315"/>
      <c r="L81" s="209">
        <f t="shared" si="9"/>
        <v>0</v>
      </c>
      <c r="M81" s="209">
        <f t="shared" si="9"/>
        <v>0</v>
      </c>
      <c r="N81" s="209">
        <f t="shared" si="9"/>
        <v>0</v>
      </c>
    </row>
    <row r="82" spans="1:14" ht="14.25">
      <c r="A82" s="5" t="s">
        <v>625</v>
      </c>
      <c r="B82" s="5" t="s">
        <v>348</v>
      </c>
      <c r="C82" s="208"/>
      <c r="D82" s="208"/>
      <c r="E82" s="209"/>
      <c r="F82" s="210"/>
      <c r="G82" s="210"/>
      <c r="H82" s="210"/>
      <c r="I82" s="315"/>
      <c r="J82" s="315"/>
      <c r="K82" s="315"/>
      <c r="L82" s="209">
        <f t="shared" si="9"/>
        <v>0</v>
      </c>
      <c r="M82" s="209">
        <f t="shared" si="9"/>
        <v>0</v>
      </c>
      <c r="N82" s="209">
        <f t="shared" si="9"/>
        <v>0</v>
      </c>
    </row>
    <row r="83" spans="1:14" ht="14.25">
      <c r="A83" s="7" t="s">
        <v>519</v>
      </c>
      <c r="B83" s="7" t="s">
        <v>349</v>
      </c>
      <c r="C83" s="209">
        <f>SUM(C79:C82)</f>
        <v>80423950</v>
      </c>
      <c r="D83" s="209">
        <f>SUM(D79:D82)</f>
        <v>111323194</v>
      </c>
      <c r="E83" s="209">
        <f>SUM(E79:E82)</f>
        <v>111323194</v>
      </c>
      <c r="F83" s="210"/>
      <c r="G83" s="210"/>
      <c r="H83" s="210"/>
      <c r="I83" s="315"/>
      <c r="J83" s="315"/>
      <c r="K83" s="315"/>
      <c r="L83" s="209">
        <f t="shared" si="9"/>
        <v>80423950</v>
      </c>
      <c r="M83" s="209">
        <f t="shared" si="9"/>
        <v>111323194</v>
      </c>
      <c r="N83" s="209">
        <f t="shared" si="9"/>
        <v>111323194</v>
      </c>
    </row>
    <row r="84" spans="1:14" ht="14.25">
      <c r="A84" s="34" t="s">
        <v>350</v>
      </c>
      <c r="B84" s="5" t="s">
        <v>351</v>
      </c>
      <c r="C84" s="208"/>
      <c r="D84" s="327">
        <v>1221971</v>
      </c>
      <c r="E84" s="327">
        <v>1221971</v>
      </c>
      <c r="F84" s="210"/>
      <c r="G84" s="210"/>
      <c r="H84" s="210"/>
      <c r="I84" s="315"/>
      <c r="J84" s="315"/>
      <c r="K84" s="315"/>
      <c r="L84" s="209">
        <f t="shared" si="9"/>
        <v>0</v>
      </c>
      <c r="M84" s="209">
        <f t="shared" si="9"/>
        <v>1221971</v>
      </c>
      <c r="N84" s="209">
        <f t="shared" si="9"/>
        <v>1221971</v>
      </c>
    </row>
    <row r="85" spans="1:14" ht="14.25">
      <c r="A85" s="34" t="s">
        <v>352</v>
      </c>
      <c r="B85" s="5" t="s">
        <v>353</v>
      </c>
      <c r="C85" s="211"/>
      <c r="D85" s="208"/>
      <c r="E85" s="209"/>
      <c r="F85" s="210"/>
      <c r="G85" s="210"/>
      <c r="H85" s="210"/>
      <c r="I85" s="315"/>
      <c r="J85" s="315"/>
      <c r="K85" s="315"/>
      <c r="L85" s="209">
        <f t="shared" si="9"/>
        <v>0</v>
      </c>
      <c r="M85" s="209">
        <f t="shared" si="9"/>
        <v>0</v>
      </c>
      <c r="N85" s="209">
        <f t="shared" si="9"/>
        <v>0</v>
      </c>
    </row>
    <row r="86" spans="1:14" ht="14.25">
      <c r="A86" s="34" t="s">
        <v>354</v>
      </c>
      <c r="B86" s="5" t="s">
        <v>355</v>
      </c>
      <c r="C86" s="208"/>
      <c r="D86" s="208"/>
      <c r="E86" s="209"/>
      <c r="F86" s="210"/>
      <c r="G86" s="210"/>
      <c r="H86" s="210"/>
      <c r="I86" s="315"/>
      <c r="J86" s="315"/>
      <c r="K86" s="315"/>
      <c r="L86" s="209">
        <f t="shared" si="9"/>
        <v>0</v>
      </c>
      <c r="M86" s="209">
        <f t="shared" si="9"/>
        <v>0</v>
      </c>
      <c r="N86" s="209">
        <f t="shared" si="9"/>
        <v>0</v>
      </c>
    </row>
    <row r="87" spans="1:14" ht="14.25">
      <c r="A87" s="34" t="s">
        <v>356</v>
      </c>
      <c r="B87" s="5" t="s">
        <v>357</v>
      </c>
      <c r="C87" s="208"/>
      <c r="D87" s="208"/>
      <c r="E87" s="209"/>
      <c r="F87" s="210"/>
      <c r="G87" s="210"/>
      <c r="H87" s="210"/>
      <c r="I87" s="315"/>
      <c r="J87" s="315"/>
      <c r="K87" s="315"/>
      <c r="L87" s="209">
        <f t="shared" si="9"/>
        <v>0</v>
      </c>
      <c r="M87" s="209">
        <f t="shared" si="9"/>
        <v>0</v>
      </c>
      <c r="N87" s="209">
        <f t="shared" si="9"/>
        <v>0</v>
      </c>
    </row>
    <row r="88" spans="1:14" ht="14.25">
      <c r="A88" s="12" t="s">
        <v>501</v>
      </c>
      <c r="B88" s="5" t="s">
        <v>358</v>
      </c>
      <c r="C88" s="208"/>
      <c r="D88" s="208"/>
      <c r="E88" s="209"/>
      <c r="F88" s="210"/>
      <c r="G88" s="210"/>
      <c r="H88" s="210"/>
      <c r="I88" s="315"/>
      <c r="J88" s="315"/>
      <c r="K88" s="315"/>
      <c r="L88" s="209">
        <f t="shared" si="9"/>
        <v>0</v>
      </c>
      <c r="M88" s="209">
        <f t="shared" si="9"/>
        <v>0</v>
      </c>
      <c r="N88" s="209">
        <f t="shared" si="9"/>
        <v>0</v>
      </c>
    </row>
    <row r="89" spans="1:14" ht="14.25">
      <c r="A89" s="14" t="s">
        <v>520</v>
      </c>
      <c r="B89" s="7" t="s">
        <v>360</v>
      </c>
      <c r="C89" s="209">
        <f>C73+C78+C83+C84+C86+C85+C87+C88</f>
        <v>80423950</v>
      </c>
      <c r="D89" s="209">
        <f>D73+D78+D83+D84+D86+D85+D87+D88</f>
        <v>112545165</v>
      </c>
      <c r="E89" s="209">
        <f>E73+E78+E83+E84+E86+E85+E87+E88</f>
        <v>112545165</v>
      </c>
      <c r="F89" s="210"/>
      <c r="G89" s="210"/>
      <c r="H89" s="210"/>
      <c r="I89" s="315"/>
      <c r="J89" s="315"/>
      <c r="K89" s="315"/>
      <c r="L89" s="209">
        <f t="shared" si="9"/>
        <v>80423950</v>
      </c>
      <c r="M89" s="209">
        <f t="shared" si="9"/>
        <v>112545165</v>
      </c>
      <c r="N89" s="209">
        <f t="shared" si="9"/>
        <v>112545165</v>
      </c>
    </row>
    <row r="90" spans="1:14" ht="14.25">
      <c r="A90" s="12" t="s">
        <v>361</v>
      </c>
      <c r="B90" s="5" t="s">
        <v>362</v>
      </c>
      <c r="C90" s="211"/>
      <c r="D90" s="211"/>
      <c r="E90" s="209"/>
      <c r="F90" s="210"/>
      <c r="G90" s="210"/>
      <c r="H90" s="210"/>
      <c r="I90" s="315"/>
      <c r="J90" s="315"/>
      <c r="K90" s="315"/>
      <c r="L90" s="209">
        <f t="shared" si="9"/>
        <v>0</v>
      </c>
      <c r="M90" s="209">
        <f t="shared" si="9"/>
        <v>0</v>
      </c>
      <c r="N90" s="209">
        <f t="shared" si="9"/>
        <v>0</v>
      </c>
    </row>
    <row r="91" spans="1:14" ht="14.25">
      <c r="A91" s="12" t="s">
        <v>363</v>
      </c>
      <c r="B91" s="5" t="s">
        <v>364</v>
      </c>
      <c r="C91" s="211"/>
      <c r="D91" s="211"/>
      <c r="E91" s="209"/>
      <c r="F91" s="210"/>
      <c r="G91" s="210"/>
      <c r="H91" s="210"/>
      <c r="I91" s="315"/>
      <c r="J91" s="315"/>
      <c r="K91" s="315"/>
      <c r="L91" s="209">
        <f t="shared" si="9"/>
        <v>0</v>
      </c>
      <c r="M91" s="209">
        <f t="shared" si="9"/>
        <v>0</v>
      </c>
      <c r="N91" s="209">
        <f t="shared" si="9"/>
        <v>0</v>
      </c>
    </row>
    <row r="92" spans="1:14" ht="14.25">
      <c r="A92" s="34" t="s">
        <v>365</v>
      </c>
      <c r="B92" s="5" t="s">
        <v>366</v>
      </c>
      <c r="C92" s="210"/>
      <c r="D92" s="210"/>
      <c r="E92" s="209"/>
      <c r="F92" s="210"/>
      <c r="G92" s="210"/>
      <c r="H92" s="210"/>
      <c r="I92" s="315"/>
      <c r="J92" s="315"/>
      <c r="K92" s="315"/>
      <c r="L92" s="209">
        <f t="shared" si="9"/>
        <v>0</v>
      </c>
      <c r="M92" s="209">
        <f t="shared" si="9"/>
        <v>0</v>
      </c>
      <c r="N92" s="209">
        <f t="shared" si="9"/>
        <v>0</v>
      </c>
    </row>
    <row r="93" spans="1:14" ht="14.25">
      <c r="A93" s="34" t="s">
        <v>502</v>
      </c>
      <c r="B93" s="5" t="s">
        <v>367</v>
      </c>
      <c r="C93" s="210"/>
      <c r="D93" s="210"/>
      <c r="E93" s="209"/>
      <c r="F93" s="210"/>
      <c r="G93" s="210"/>
      <c r="H93" s="210"/>
      <c r="I93" s="315"/>
      <c r="J93" s="315"/>
      <c r="K93" s="315"/>
      <c r="L93" s="209">
        <f t="shared" si="9"/>
        <v>0</v>
      </c>
      <c r="M93" s="209">
        <f t="shared" si="9"/>
        <v>0</v>
      </c>
      <c r="N93" s="209">
        <f t="shared" si="9"/>
        <v>0</v>
      </c>
    </row>
    <row r="94" spans="1:14" ht="14.25">
      <c r="A94" s="13" t="s">
        <v>521</v>
      </c>
      <c r="B94" s="7" t="s">
        <v>368</v>
      </c>
      <c r="C94" s="210">
        <f>SUM(C90:C91)</f>
        <v>0</v>
      </c>
      <c r="D94" s="210">
        <f>SUM(D90:D93)</f>
        <v>0</v>
      </c>
      <c r="E94" s="209">
        <f>SUM(E90:E93)</f>
        <v>0</v>
      </c>
      <c r="F94" s="210"/>
      <c r="G94" s="210"/>
      <c r="H94" s="210"/>
      <c r="I94" s="315"/>
      <c r="J94" s="315"/>
      <c r="K94" s="315"/>
      <c r="L94" s="209">
        <f t="shared" si="9"/>
        <v>0</v>
      </c>
      <c r="M94" s="209">
        <f t="shared" si="9"/>
        <v>0</v>
      </c>
      <c r="N94" s="209">
        <f t="shared" si="9"/>
        <v>0</v>
      </c>
    </row>
    <row r="95" spans="1:14" ht="14.25">
      <c r="A95" s="14" t="s">
        <v>369</v>
      </c>
      <c r="B95" s="7" t="s">
        <v>370</v>
      </c>
      <c r="C95" s="210"/>
      <c r="D95" s="210"/>
      <c r="E95" s="209"/>
      <c r="F95" s="210"/>
      <c r="G95" s="210"/>
      <c r="H95" s="210"/>
      <c r="I95" s="315"/>
      <c r="J95" s="315"/>
      <c r="K95" s="315"/>
      <c r="L95" s="209">
        <f t="shared" si="9"/>
        <v>0</v>
      </c>
      <c r="M95" s="209">
        <f t="shared" si="9"/>
        <v>0</v>
      </c>
      <c r="N95" s="209">
        <f t="shared" si="9"/>
        <v>0</v>
      </c>
    </row>
    <row r="96" spans="1:14" ht="15">
      <c r="A96" s="91" t="s">
        <v>522</v>
      </c>
      <c r="B96" s="92" t="s">
        <v>371</v>
      </c>
      <c r="C96" s="226">
        <f>C89+C94+C95</f>
        <v>80423950</v>
      </c>
      <c r="D96" s="226">
        <f>D89+D94+D95</f>
        <v>112545165</v>
      </c>
      <c r="E96" s="226">
        <f>E89+E94+E95</f>
        <v>112545165</v>
      </c>
      <c r="F96" s="226"/>
      <c r="G96" s="226"/>
      <c r="H96" s="226"/>
      <c r="I96" s="319"/>
      <c r="J96" s="319"/>
      <c r="K96" s="319"/>
      <c r="L96" s="226">
        <f t="shared" si="9"/>
        <v>80423950</v>
      </c>
      <c r="M96" s="226">
        <f t="shared" si="9"/>
        <v>112545165</v>
      </c>
      <c r="N96" s="226">
        <f t="shared" si="9"/>
        <v>112545165</v>
      </c>
    </row>
    <row r="97" spans="1:14" ht="15">
      <c r="A97" s="96" t="s">
        <v>504</v>
      </c>
      <c r="B97" s="98"/>
      <c r="C97" s="227">
        <f>C67+C96</f>
        <v>160827625</v>
      </c>
      <c r="D97" s="227">
        <f>D67+D96</f>
        <v>194769606</v>
      </c>
      <c r="E97" s="227">
        <f>E67+E96</f>
        <v>203878413</v>
      </c>
      <c r="F97" s="227"/>
      <c r="G97" s="227"/>
      <c r="H97" s="227"/>
      <c r="I97" s="320"/>
      <c r="J97" s="320"/>
      <c r="K97" s="320"/>
      <c r="L97" s="227">
        <f t="shared" si="9"/>
        <v>160827625</v>
      </c>
      <c r="M97" s="227">
        <f t="shared" si="9"/>
        <v>194769606</v>
      </c>
      <c r="N97" s="227">
        <f t="shared" si="9"/>
        <v>203878413</v>
      </c>
    </row>
  </sheetData>
  <sheetProtection/>
  <mergeCells count="8">
    <mergeCell ref="A1:J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N97"/>
  <sheetViews>
    <sheetView workbookViewId="0" topLeftCell="B25">
      <selection activeCell="C38" sqref="C38:E47"/>
    </sheetView>
  </sheetViews>
  <sheetFormatPr defaultColWidth="9.140625" defaultRowHeight="15"/>
  <cols>
    <col min="1" max="1" width="92.57421875" style="0" customWidth="1"/>
    <col min="3" max="3" width="19.421875" style="0" customWidth="1"/>
    <col min="4" max="4" width="13.00390625" style="0" customWidth="1"/>
    <col min="5" max="5" width="11.7109375" style="0" customWidth="1"/>
    <col min="6" max="9" width="8.7109375" style="0" customWidth="1"/>
    <col min="10" max="10" width="15.00390625" style="0" bestFit="1" customWidth="1"/>
    <col min="11" max="11" width="8.7109375" style="0" customWidth="1"/>
    <col min="12" max="12" width="10.57421875" style="0" bestFit="1" customWidth="1"/>
    <col min="13" max="13" width="13.57421875" style="0" customWidth="1"/>
    <col min="14" max="14" width="11.28125" style="0" customWidth="1"/>
  </cols>
  <sheetData>
    <row r="1" spans="1:14" ht="24" customHeight="1">
      <c r="A1" s="344" t="s">
        <v>928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24" customHeight="1">
      <c r="A2" s="346" t="s">
        <v>723</v>
      </c>
      <c r="B2" s="347"/>
      <c r="C2" s="347"/>
      <c r="D2" s="347"/>
      <c r="E2" s="347"/>
      <c r="F2" s="348"/>
      <c r="G2" s="349"/>
      <c r="H2" s="349"/>
      <c r="I2" s="349"/>
      <c r="J2" s="349"/>
      <c r="K2" s="349"/>
      <c r="L2" s="349"/>
      <c r="M2" s="349"/>
      <c r="N2" s="349"/>
    </row>
    <row r="3" ht="18">
      <c r="A3" s="39"/>
    </row>
    <row r="4" spans="1:14" ht="14.25">
      <c r="A4" s="74" t="s">
        <v>663</v>
      </c>
      <c r="M4" s="345" t="s">
        <v>707</v>
      </c>
      <c r="N4" s="345"/>
    </row>
    <row r="5" spans="1:14" ht="30" customHeight="1">
      <c r="A5" s="350" t="s">
        <v>69</v>
      </c>
      <c r="B5" s="352" t="s">
        <v>70</v>
      </c>
      <c r="C5" s="367" t="s">
        <v>577</v>
      </c>
      <c r="D5" s="367"/>
      <c r="E5" s="367"/>
      <c r="F5" s="367" t="s">
        <v>578</v>
      </c>
      <c r="G5" s="367"/>
      <c r="H5" s="367"/>
      <c r="I5" s="367" t="s">
        <v>579</v>
      </c>
      <c r="J5" s="367"/>
      <c r="K5" s="367"/>
      <c r="L5" s="359" t="s">
        <v>676</v>
      </c>
      <c r="M5" s="359"/>
      <c r="N5" s="359"/>
    </row>
    <row r="6" spans="1:14" ht="26.25" customHeight="1">
      <c r="A6" s="363"/>
      <c r="B6" s="364"/>
      <c r="C6" s="3" t="s">
        <v>678</v>
      </c>
      <c r="D6" s="3" t="s">
        <v>17</v>
      </c>
      <c r="E6" s="73" t="s">
        <v>18</v>
      </c>
      <c r="F6" s="3" t="s">
        <v>678</v>
      </c>
      <c r="G6" s="3" t="s">
        <v>17</v>
      </c>
      <c r="H6" s="73" t="s">
        <v>18</v>
      </c>
      <c r="I6" s="3" t="s">
        <v>678</v>
      </c>
      <c r="J6" s="3" t="s">
        <v>17</v>
      </c>
      <c r="K6" s="73" t="s">
        <v>18</v>
      </c>
      <c r="L6" s="3" t="s">
        <v>678</v>
      </c>
      <c r="M6" s="3" t="s">
        <v>17</v>
      </c>
      <c r="N6" s="73" t="s">
        <v>18</v>
      </c>
    </row>
    <row r="7" spans="1:14" ht="15" customHeight="1">
      <c r="A7" s="30" t="s">
        <v>249</v>
      </c>
      <c r="B7" s="6" t="s">
        <v>250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4" ht="15" customHeight="1">
      <c r="A8" s="5" t="s">
        <v>251</v>
      </c>
      <c r="B8" s="6" t="s">
        <v>252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ht="15" customHeight="1">
      <c r="A9" s="5" t="s">
        <v>253</v>
      </c>
      <c r="B9" s="6" t="s">
        <v>254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ht="15" customHeight="1">
      <c r="A10" s="5" t="s">
        <v>255</v>
      </c>
      <c r="B10" s="6" t="s">
        <v>256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ht="15" customHeight="1">
      <c r="A11" s="5" t="s">
        <v>257</v>
      </c>
      <c r="B11" s="6" t="s">
        <v>258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15" customHeight="1">
      <c r="A12" s="5" t="s">
        <v>259</v>
      </c>
      <c r="B12" s="6" t="s">
        <v>260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15" customHeight="1">
      <c r="A13" s="7" t="s">
        <v>506</v>
      </c>
      <c r="B13" s="8" t="s">
        <v>261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5" customHeight="1">
      <c r="A14" s="5" t="s">
        <v>262</v>
      </c>
      <c r="B14" s="6" t="s">
        <v>263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ht="15" customHeight="1">
      <c r="A15" s="5" t="s">
        <v>264</v>
      </c>
      <c r="B15" s="6" t="s">
        <v>265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ht="15" customHeight="1">
      <c r="A16" s="5" t="s">
        <v>468</v>
      </c>
      <c r="B16" s="6" t="s">
        <v>266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15" customHeight="1">
      <c r="A17" s="5" t="s">
        <v>469</v>
      </c>
      <c r="B17" s="6" t="s">
        <v>267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15" customHeight="1">
      <c r="A18" s="5" t="s">
        <v>470</v>
      </c>
      <c r="B18" s="6" t="s">
        <v>268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>
        <f>C18+F18+I18</f>
        <v>0</v>
      </c>
      <c r="M18" s="141">
        <f>D18+G18+J18</f>
        <v>0</v>
      </c>
      <c r="N18" s="141">
        <f>E18+H18+K18</f>
        <v>0</v>
      </c>
    </row>
    <row r="19" spans="1:14" s="228" customFormat="1" ht="15" customHeight="1">
      <c r="A19" s="36" t="s">
        <v>507</v>
      </c>
      <c r="B19" s="41" t="s">
        <v>269</v>
      </c>
      <c r="C19" s="183">
        <f>SUM(C14:C18)</f>
        <v>0</v>
      </c>
      <c r="D19" s="183"/>
      <c r="E19" s="183"/>
      <c r="F19" s="183"/>
      <c r="G19" s="183"/>
      <c r="H19" s="183"/>
      <c r="I19" s="183"/>
      <c r="J19" s="183"/>
      <c r="K19" s="183"/>
      <c r="L19" s="183">
        <f>SUM(L14:L18)</f>
        <v>0</v>
      </c>
      <c r="M19" s="183">
        <f>SUM(M14:M18)</f>
        <v>0</v>
      </c>
      <c r="N19" s="183">
        <f>SUM(N14:N18)</f>
        <v>0</v>
      </c>
    </row>
    <row r="20" spans="1:14" ht="15" customHeight="1">
      <c r="A20" s="5" t="s">
        <v>474</v>
      </c>
      <c r="B20" s="6" t="s">
        <v>278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</row>
    <row r="21" spans="1:14" ht="15" customHeight="1">
      <c r="A21" s="5" t="s">
        <v>475</v>
      </c>
      <c r="B21" s="6" t="s">
        <v>279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1:14" ht="15" customHeight="1">
      <c r="A22" s="7" t="s">
        <v>509</v>
      </c>
      <c r="B22" s="8" t="s">
        <v>280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1:14" ht="15" customHeight="1">
      <c r="A23" s="5" t="s">
        <v>476</v>
      </c>
      <c r="B23" s="6" t="s">
        <v>281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  <row r="24" spans="1:14" ht="15" customHeight="1">
      <c r="A24" s="5" t="s">
        <v>477</v>
      </c>
      <c r="B24" s="6" t="s">
        <v>282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4" ht="15" customHeight="1">
      <c r="A25" s="5" t="s">
        <v>478</v>
      </c>
      <c r="B25" s="6" t="s">
        <v>283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</row>
    <row r="26" spans="1:14" ht="15" customHeight="1">
      <c r="A26" s="5" t="s">
        <v>479</v>
      </c>
      <c r="B26" s="6" t="s">
        <v>284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</row>
    <row r="27" spans="1:14" ht="15" customHeight="1">
      <c r="A27" s="5" t="s">
        <v>480</v>
      </c>
      <c r="B27" s="6" t="s">
        <v>287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</row>
    <row r="28" spans="1:14" ht="15" customHeight="1">
      <c r="A28" s="5" t="s">
        <v>288</v>
      </c>
      <c r="B28" s="6" t="s">
        <v>289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</row>
    <row r="29" spans="1:14" ht="15" customHeight="1">
      <c r="A29" s="5" t="s">
        <v>481</v>
      </c>
      <c r="B29" s="6" t="s">
        <v>290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1:14" ht="15" customHeight="1">
      <c r="A30" s="5" t="s">
        <v>482</v>
      </c>
      <c r="B30" s="6" t="s">
        <v>295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4" ht="15" customHeight="1">
      <c r="A31" s="7" t="s">
        <v>510</v>
      </c>
      <c r="B31" s="8" t="s">
        <v>298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14" ht="15" customHeight="1">
      <c r="A32" s="5" t="s">
        <v>483</v>
      </c>
      <c r="B32" s="6" t="s">
        <v>299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1:14" ht="15" customHeight="1">
      <c r="A33" s="36" t="s">
        <v>511</v>
      </c>
      <c r="B33" s="41" t="s">
        <v>300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pans="1:14" ht="15" customHeight="1">
      <c r="A34" s="12" t="s">
        <v>301</v>
      </c>
      <c r="B34" s="6" t="s">
        <v>302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</row>
    <row r="35" spans="1:14" ht="15" customHeight="1">
      <c r="A35" s="12" t="s">
        <v>484</v>
      </c>
      <c r="B35" s="6" t="s">
        <v>303</v>
      </c>
      <c r="C35" s="308">
        <v>2204000</v>
      </c>
      <c r="D35" s="308">
        <v>1514000</v>
      </c>
      <c r="E35" s="308">
        <v>1507570</v>
      </c>
      <c r="F35" s="141"/>
      <c r="G35" s="141"/>
      <c r="H35" s="141"/>
      <c r="I35" s="141"/>
      <c r="J35" s="141"/>
      <c r="K35" s="141"/>
      <c r="L35" s="141">
        <f>C35+F35+I35</f>
        <v>2204000</v>
      </c>
      <c r="M35" s="141">
        <f>D35+G35+J35</f>
        <v>1514000</v>
      </c>
      <c r="N35" s="141">
        <f>E35+H35+K35</f>
        <v>1507570</v>
      </c>
    </row>
    <row r="36" spans="1:14" ht="15" customHeight="1">
      <c r="A36" s="12" t="s">
        <v>485</v>
      </c>
      <c r="B36" s="6" t="s">
        <v>304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</row>
    <row r="37" spans="1:14" ht="15" customHeight="1">
      <c r="A37" s="12" t="s">
        <v>486</v>
      </c>
      <c r="B37" s="6" t="s">
        <v>305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1:14" ht="15" customHeight="1">
      <c r="A38" s="12" t="s">
        <v>306</v>
      </c>
      <c r="B38" s="6" t="s">
        <v>307</v>
      </c>
      <c r="C38" s="327">
        <v>4500000</v>
      </c>
      <c r="D38" s="327">
        <v>3900000</v>
      </c>
      <c r="E38" s="327">
        <v>3877024</v>
      </c>
      <c r="F38" s="141"/>
      <c r="G38" s="141"/>
      <c r="H38" s="141"/>
      <c r="I38" s="141"/>
      <c r="J38" s="141"/>
      <c r="K38" s="141"/>
      <c r="L38" s="141">
        <f aca="true" t="shared" si="0" ref="L38:N39">C38+F38+I38</f>
        <v>4500000</v>
      </c>
      <c r="M38" s="141">
        <f t="shared" si="0"/>
        <v>3900000</v>
      </c>
      <c r="N38" s="141">
        <f t="shared" si="0"/>
        <v>3877024</v>
      </c>
    </row>
    <row r="39" spans="1:14" ht="15" customHeight="1">
      <c r="A39" s="12" t="s">
        <v>308</v>
      </c>
      <c r="B39" s="6" t="s">
        <v>309</v>
      </c>
      <c r="C39" s="327">
        <v>1810000</v>
      </c>
      <c r="D39" s="327">
        <v>1460000</v>
      </c>
      <c r="E39" s="327">
        <v>1453836</v>
      </c>
      <c r="F39" s="141"/>
      <c r="G39" s="141"/>
      <c r="H39" s="141"/>
      <c r="I39" s="141"/>
      <c r="J39" s="141"/>
      <c r="K39" s="141"/>
      <c r="L39" s="141">
        <f t="shared" si="0"/>
        <v>1810000</v>
      </c>
      <c r="M39" s="141">
        <f t="shared" si="0"/>
        <v>1460000</v>
      </c>
      <c r="N39" s="141">
        <f t="shared" si="0"/>
        <v>1453836</v>
      </c>
    </row>
    <row r="40" spans="1:14" ht="15" customHeight="1">
      <c r="A40" s="12" t="s">
        <v>310</v>
      </c>
      <c r="B40" s="6" t="s">
        <v>311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>
        <f>D40+G40+J40</f>
        <v>0</v>
      </c>
      <c r="N40" s="141">
        <f>E40+H40+K40</f>
        <v>0</v>
      </c>
    </row>
    <row r="41" spans="1:14" ht="15" customHeight="1">
      <c r="A41" s="12" t="s">
        <v>487</v>
      </c>
      <c r="B41" s="6" t="s">
        <v>312</v>
      </c>
      <c r="C41" s="327">
        <v>5000</v>
      </c>
      <c r="D41" s="327">
        <v>5000</v>
      </c>
      <c r="E41" s="327">
        <v>3387</v>
      </c>
      <c r="F41" s="141"/>
      <c r="G41" s="141"/>
      <c r="H41" s="141"/>
      <c r="I41" s="141"/>
      <c r="J41" s="141"/>
      <c r="K41" s="141"/>
      <c r="L41" s="141">
        <f>C41+F41+I41</f>
        <v>5000</v>
      </c>
      <c r="M41" s="141">
        <f>D41+G41+J41</f>
        <v>5000</v>
      </c>
      <c r="N41" s="141">
        <f>E41+H41+K41</f>
        <v>3387</v>
      </c>
    </row>
    <row r="42" spans="1:14" ht="15" customHeight="1">
      <c r="A42" s="12" t="s">
        <v>488</v>
      </c>
      <c r="B42" s="6" t="s">
        <v>313</v>
      </c>
      <c r="C42" s="327">
        <v>0</v>
      </c>
      <c r="D42" s="327">
        <v>0</v>
      </c>
      <c r="E42" s="327">
        <v>0</v>
      </c>
      <c r="F42" s="141"/>
      <c r="G42" s="141"/>
      <c r="H42" s="141"/>
      <c r="I42" s="141"/>
      <c r="J42" s="141"/>
      <c r="K42" s="141"/>
      <c r="L42" s="141"/>
      <c r="M42" s="141"/>
      <c r="N42" s="141"/>
    </row>
    <row r="43" spans="1:14" ht="15" customHeight="1">
      <c r="A43" s="12" t="s">
        <v>489</v>
      </c>
      <c r="B43" s="6" t="s">
        <v>314</v>
      </c>
      <c r="C43" s="327">
        <v>1000</v>
      </c>
      <c r="D43" s="327">
        <v>1000</v>
      </c>
      <c r="E43" s="327">
        <v>6841</v>
      </c>
      <c r="F43" s="141"/>
      <c r="G43" s="141"/>
      <c r="H43" s="141"/>
      <c r="I43" s="141"/>
      <c r="J43" s="141"/>
      <c r="K43" s="141"/>
      <c r="L43" s="141">
        <f>C43+F43+I43</f>
        <v>1000</v>
      </c>
      <c r="M43" s="141">
        <f>D43+G43+J43</f>
        <v>1000</v>
      </c>
      <c r="N43" s="141">
        <f>E43+H43+K43</f>
        <v>6841</v>
      </c>
    </row>
    <row r="44" spans="1:14" s="228" customFormat="1" ht="15" customHeight="1">
      <c r="A44" s="40" t="s">
        <v>512</v>
      </c>
      <c r="B44" s="41" t="s">
        <v>315</v>
      </c>
      <c r="C44" s="327">
        <f>SUM(C34:C43)</f>
        <v>8520000</v>
      </c>
      <c r="D44" s="327">
        <f>SUM(D34:D43)</f>
        <v>6880000</v>
      </c>
      <c r="E44" s="327">
        <f>SUM(E34:E43)</f>
        <v>6848658</v>
      </c>
      <c r="F44" s="183"/>
      <c r="G44" s="183"/>
      <c r="H44" s="183"/>
      <c r="I44" s="183"/>
      <c r="J44" s="183"/>
      <c r="K44" s="183"/>
      <c r="L44" s="183">
        <f>SUM(L34:L43)</f>
        <v>8520000</v>
      </c>
      <c r="M44" s="183">
        <f>SUM(M34:M43)</f>
        <v>6880000</v>
      </c>
      <c r="N44" s="183">
        <f>SUM(N34:N43)</f>
        <v>6848658</v>
      </c>
    </row>
    <row r="45" spans="1:14" ht="15" customHeight="1">
      <c r="A45" s="12" t="s">
        <v>324</v>
      </c>
      <c r="B45" s="6" t="s">
        <v>325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</row>
    <row r="46" spans="1:14" ht="15" customHeight="1">
      <c r="A46" s="5" t="s">
        <v>493</v>
      </c>
      <c r="B46" s="6" t="s">
        <v>326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</row>
    <row r="47" spans="1:14" ht="15" customHeight="1">
      <c r="A47" s="12" t="s">
        <v>494</v>
      </c>
      <c r="B47" s="6" t="s">
        <v>327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8" spans="1:14" ht="15" customHeight="1">
      <c r="A48" s="36" t="s">
        <v>514</v>
      </c>
      <c r="B48" s="41" t="s">
        <v>328</v>
      </c>
      <c r="C48" s="141">
        <f>SUM(C45:C47)</f>
        <v>0</v>
      </c>
      <c r="D48" s="141">
        <f>SUM(D45:D47)</f>
        <v>0</v>
      </c>
      <c r="E48" s="141">
        <f>SUM(E45:E47)</f>
        <v>0</v>
      </c>
      <c r="F48" s="141"/>
      <c r="G48" s="141"/>
      <c r="H48" s="141"/>
      <c r="I48" s="141"/>
      <c r="J48" s="141"/>
      <c r="K48" s="141"/>
      <c r="L48" s="141">
        <f>SUM(L45:L47)</f>
        <v>0</v>
      </c>
      <c r="M48" s="141">
        <f>SUM(M45:M47)</f>
        <v>0</v>
      </c>
      <c r="N48" s="141">
        <f>SUM(N45:N47)</f>
        <v>0</v>
      </c>
    </row>
    <row r="49" spans="1:14" ht="15" customHeight="1">
      <c r="A49" s="99" t="s">
        <v>576</v>
      </c>
      <c r="B49" s="100"/>
      <c r="C49" s="272">
        <f>C44+C48</f>
        <v>8520000</v>
      </c>
      <c r="D49" s="272">
        <f>D44+D48</f>
        <v>6880000</v>
      </c>
      <c r="E49" s="272">
        <f>E44+E48</f>
        <v>6848658</v>
      </c>
      <c r="F49" s="272">
        <f aca="true" t="shared" si="1" ref="F49:N49">F19+F33+F44+F48</f>
        <v>0</v>
      </c>
      <c r="G49" s="272">
        <f t="shared" si="1"/>
        <v>0</v>
      </c>
      <c r="H49" s="272">
        <f t="shared" si="1"/>
        <v>0</v>
      </c>
      <c r="I49" s="272">
        <f t="shared" si="1"/>
        <v>0</v>
      </c>
      <c r="J49" s="272">
        <f t="shared" si="1"/>
        <v>0</v>
      </c>
      <c r="K49" s="272">
        <f t="shared" si="1"/>
        <v>0</v>
      </c>
      <c r="L49" s="272">
        <f t="shared" si="1"/>
        <v>8520000</v>
      </c>
      <c r="M49" s="272">
        <f t="shared" si="1"/>
        <v>6880000</v>
      </c>
      <c r="N49" s="272">
        <f t="shared" si="1"/>
        <v>6848658</v>
      </c>
    </row>
    <row r="50" spans="1:14" ht="15" customHeight="1">
      <c r="A50" s="5" t="s">
        <v>270</v>
      </c>
      <c r="B50" s="6" t="s">
        <v>271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</row>
    <row r="51" spans="1:14" ht="15" customHeight="1">
      <c r="A51" s="5" t="s">
        <v>272</v>
      </c>
      <c r="B51" s="6" t="s">
        <v>273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</row>
    <row r="52" spans="1:14" ht="15" customHeight="1">
      <c r="A52" s="5" t="s">
        <v>471</v>
      </c>
      <c r="B52" s="6" t="s">
        <v>274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</row>
    <row r="53" spans="1:14" ht="15" customHeight="1">
      <c r="A53" s="5" t="s">
        <v>472</v>
      </c>
      <c r="B53" s="6" t="s">
        <v>275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</row>
    <row r="54" spans="1:14" ht="15" customHeight="1">
      <c r="A54" s="5" t="s">
        <v>473</v>
      </c>
      <c r="B54" s="6" t="s">
        <v>276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</row>
    <row r="55" spans="1:14" ht="15" customHeight="1">
      <c r="A55" s="36" t="s">
        <v>508</v>
      </c>
      <c r="B55" s="41" t="s">
        <v>277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</row>
    <row r="56" spans="1:14" ht="15" customHeight="1">
      <c r="A56" s="12" t="s">
        <v>490</v>
      </c>
      <c r="B56" s="6" t="s">
        <v>316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</row>
    <row r="57" spans="1:14" ht="15" customHeight="1">
      <c r="A57" s="12" t="s">
        <v>491</v>
      </c>
      <c r="B57" s="6" t="s">
        <v>317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</row>
    <row r="58" spans="1:14" ht="15" customHeight="1">
      <c r="A58" s="12" t="s">
        <v>318</v>
      </c>
      <c r="B58" s="6" t="s">
        <v>319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</row>
    <row r="59" spans="1:14" ht="15" customHeight="1">
      <c r="A59" s="12" t="s">
        <v>492</v>
      </c>
      <c r="B59" s="6" t="s">
        <v>320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</row>
    <row r="60" spans="1:14" ht="15" customHeight="1">
      <c r="A60" s="12" t="s">
        <v>321</v>
      </c>
      <c r="B60" s="6" t="s">
        <v>322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</row>
    <row r="61" spans="1:14" ht="15" customHeight="1">
      <c r="A61" s="36" t="s">
        <v>513</v>
      </c>
      <c r="B61" s="41" t="s">
        <v>323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</row>
    <row r="62" spans="1:14" ht="15" customHeight="1">
      <c r="A62" s="12" t="s">
        <v>329</v>
      </c>
      <c r="B62" s="6" t="s">
        <v>330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</row>
    <row r="63" spans="1:14" ht="15" customHeight="1">
      <c r="A63" s="5" t="s">
        <v>495</v>
      </c>
      <c r="B63" s="6" t="s">
        <v>331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</row>
    <row r="64" spans="1:14" ht="15" customHeight="1">
      <c r="A64" s="12" t="s">
        <v>496</v>
      </c>
      <c r="B64" s="6" t="s">
        <v>332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</row>
    <row r="65" spans="1:14" ht="15" customHeight="1">
      <c r="A65" s="36" t="s">
        <v>516</v>
      </c>
      <c r="B65" s="41" t="s">
        <v>333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</row>
    <row r="66" spans="1:14" ht="15" customHeight="1">
      <c r="A66" s="99" t="s">
        <v>575</v>
      </c>
      <c r="B66" s="100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</row>
    <row r="67" spans="1:14" ht="15">
      <c r="A67" s="93" t="s">
        <v>515</v>
      </c>
      <c r="B67" s="88" t="s">
        <v>334</v>
      </c>
      <c r="C67" s="147">
        <f>C19+C33+C44+C48+C55+C61+C65</f>
        <v>8520000</v>
      </c>
      <c r="D67" s="147">
        <f>D19+D33+D44+D48+D55+D61+D65</f>
        <v>6880000</v>
      </c>
      <c r="E67" s="147">
        <f>E19+E33+E44+E48+E55+E61+E65</f>
        <v>6848658</v>
      </c>
      <c r="F67" s="147"/>
      <c r="G67" s="147"/>
      <c r="H67" s="147"/>
      <c r="I67" s="147"/>
      <c r="J67" s="147"/>
      <c r="K67" s="147"/>
      <c r="L67" s="147">
        <f>L19+L33+L44+L48+L55+L61+L65</f>
        <v>8520000</v>
      </c>
      <c r="M67" s="147">
        <f>M19+M33+M44+M48+M55+M61+M65</f>
        <v>6880000</v>
      </c>
      <c r="N67" s="147">
        <f>N19+N33+N44+N48+N55+N61+N65</f>
        <v>6848658</v>
      </c>
    </row>
    <row r="68" spans="1:14" ht="15">
      <c r="A68" s="94" t="s">
        <v>628</v>
      </c>
      <c r="B68" s="95"/>
      <c r="C68" s="273">
        <f>C49-'2.2.  melléklet kiadások óvoda'!C78</f>
        <v>-18968280</v>
      </c>
      <c r="D68" s="273">
        <f>D49-'2.2.  melléklet kiadások óvoda'!D78</f>
        <v>-22763890</v>
      </c>
      <c r="E68" s="273">
        <f>E49-'2.2.  melléklet kiadások óvoda'!E78</f>
        <v>-21580225</v>
      </c>
      <c r="F68" s="273">
        <f>F49-'2.2.  melléklet kiadások óvoda'!F78</f>
        <v>0</v>
      </c>
      <c r="G68" s="273">
        <f>G49-'2.2.  melléklet kiadások óvoda'!G78</f>
        <v>0</v>
      </c>
      <c r="H68" s="273">
        <f>H49-'2.2.  melléklet kiadások óvoda'!H78</f>
        <v>0</v>
      </c>
      <c r="I68" s="273">
        <v>0</v>
      </c>
      <c r="J68" s="273"/>
      <c r="K68" s="273"/>
      <c r="L68" s="273">
        <f aca="true" t="shared" si="2" ref="L68:N69">C68+F68</f>
        <v>-18968280</v>
      </c>
      <c r="M68" s="273">
        <f t="shared" si="2"/>
        <v>-22763890</v>
      </c>
      <c r="N68" s="273">
        <f t="shared" si="2"/>
        <v>-21580225</v>
      </c>
    </row>
    <row r="69" spans="1:14" ht="15">
      <c r="A69" s="94" t="s">
        <v>629</v>
      </c>
      <c r="B69" s="95"/>
      <c r="C69" s="273">
        <f>C66-'2.2.  melléklet kiadások óvoda'!C101</f>
        <v>-50800</v>
      </c>
      <c r="D69" s="273">
        <f>D66-'2.2.  melléklet kiadások óvoda'!D101</f>
        <v>-191800</v>
      </c>
      <c r="E69" s="273">
        <f>E66-'2.2.  melléklet kiadások óvoda'!E101</f>
        <v>-185580</v>
      </c>
      <c r="F69" s="273">
        <f>F66-'2.2.  melléklet kiadások óvoda'!F101</f>
        <v>0</v>
      </c>
      <c r="G69" s="273">
        <f>G66-'2.2.  melléklet kiadások óvoda'!G101</f>
        <v>0</v>
      </c>
      <c r="H69" s="273">
        <f>H66-'2.2.  melléklet kiadások óvoda'!H101</f>
        <v>0</v>
      </c>
      <c r="I69" s="273"/>
      <c r="J69" s="273"/>
      <c r="K69" s="273"/>
      <c r="L69" s="273">
        <f t="shared" si="2"/>
        <v>-50800</v>
      </c>
      <c r="M69" s="273">
        <f t="shared" si="2"/>
        <v>-191800</v>
      </c>
      <c r="N69" s="273">
        <f t="shared" si="2"/>
        <v>-185580</v>
      </c>
    </row>
    <row r="70" spans="1:14" ht="14.25">
      <c r="A70" s="34" t="s">
        <v>497</v>
      </c>
      <c r="B70" s="5" t="s">
        <v>335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</row>
    <row r="71" spans="1:14" ht="14.25">
      <c r="A71" s="12" t="s">
        <v>336</v>
      </c>
      <c r="B71" s="5" t="s">
        <v>337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</row>
    <row r="72" spans="1:14" ht="14.25">
      <c r="A72" s="34" t="s">
        <v>498</v>
      </c>
      <c r="B72" s="5" t="s">
        <v>338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</row>
    <row r="73" spans="1:14" ht="14.25">
      <c r="A73" s="14" t="s">
        <v>517</v>
      </c>
      <c r="B73" s="7" t="s">
        <v>339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</row>
    <row r="74" spans="1:14" ht="14.25">
      <c r="A74" s="12" t="s">
        <v>499</v>
      </c>
      <c r="B74" s="5" t="s">
        <v>340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</row>
    <row r="75" spans="1:14" ht="14.25">
      <c r="A75" s="34" t="s">
        <v>341</v>
      </c>
      <c r="B75" s="5" t="s">
        <v>342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</row>
    <row r="76" spans="1:14" ht="14.25">
      <c r="A76" s="12" t="s">
        <v>500</v>
      </c>
      <c r="B76" s="5" t="s">
        <v>343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</row>
    <row r="77" spans="1:14" ht="14.25">
      <c r="A77" s="34" t="s">
        <v>344</v>
      </c>
      <c r="B77" s="5" t="s">
        <v>345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</row>
    <row r="78" spans="1:14" ht="14.25">
      <c r="A78" s="13" t="s">
        <v>518</v>
      </c>
      <c r="B78" s="7" t="s">
        <v>346</v>
      </c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</row>
    <row r="79" spans="1:14" ht="14.25">
      <c r="A79" s="5" t="s">
        <v>626</v>
      </c>
      <c r="B79" s="5" t="s">
        <v>347</v>
      </c>
      <c r="C79" s="308">
        <v>183997</v>
      </c>
      <c r="D79" s="308">
        <v>183997</v>
      </c>
      <c r="E79" s="308">
        <v>183997</v>
      </c>
      <c r="F79" s="141"/>
      <c r="G79" s="141"/>
      <c r="H79" s="141"/>
      <c r="I79" s="141"/>
      <c r="J79" s="141"/>
      <c r="K79" s="141"/>
      <c r="L79" s="141">
        <f aca="true" t="shared" si="3" ref="L79:L97">C79+F79+I79</f>
        <v>183997</v>
      </c>
      <c r="M79" s="141">
        <f aca="true" t="shared" si="4" ref="M79:N94">D79+G79+J79</f>
        <v>183997</v>
      </c>
      <c r="N79" s="141">
        <f t="shared" si="4"/>
        <v>183997</v>
      </c>
    </row>
    <row r="80" spans="1:14" ht="14.25">
      <c r="A80" s="5" t="s">
        <v>627</v>
      </c>
      <c r="B80" s="5" t="s">
        <v>347</v>
      </c>
      <c r="C80" s="124"/>
      <c r="D80" s="124"/>
      <c r="E80" s="141"/>
      <c r="F80" s="141"/>
      <c r="G80" s="141"/>
      <c r="H80" s="141"/>
      <c r="I80" s="141"/>
      <c r="J80" s="141"/>
      <c r="K80" s="141"/>
      <c r="L80" s="141">
        <f t="shared" si="3"/>
        <v>0</v>
      </c>
      <c r="M80" s="141">
        <f t="shared" si="4"/>
        <v>0</v>
      </c>
      <c r="N80" s="141">
        <f t="shared" si="4"/>
        <v>0</v>
      </c>
    </row>
    <row r="81" spans="1:14" ht="14.25">
      <c r="A81" s="5" t="s">
        <v>624</v>
      </c>
      <c r="B81" s="5" t="s">
        <v>348</v>
      </c>
      <c r="C81" s="124"/>
      <c r="D81" s="124"/>
      <c r="E81" s="141"/>
      <c r="F81" s="141"/>
      <c r="G81" s="141"/>
      <c r="H81" s="141"/>
      <c r="I81" s="141"/>
      <c r="J81" s="141"/>
      <c r="K81" s="141"/>
      <c r="L81" s="141">
        <f t="shared" si="3"/>
        <v>0</v>
      </c>
      <c r="M81" s="141">
        <f t="shared" si="4"/>
        <v>0</v>
      </c>
      <c r="N81" s="141">
        <f t="shared" si="4"/>
        <v>0</v>
      </c>
    </row>
    <row r="82" spans="1:14" ht="14.25">
      <c r="A82" s="5" t="s">
        <v>625</v>
      </c>
      <c r="B82" s="5" t="s">
        <v>348</v>
      </c>
      <c r="C82" s="124"/>
      <c r="D82" s="124"/>
      <c r="E82" s="141"/>
      <c r="F82" s="141"/>
      <c r="G82" s="141"/>
      <c r="H82" s="141"/>
      <c r="I82" s="141"/>
      <c r="J82" s="141"/>
      <c r="K82" s="141"/>
      <c r="L82" s="141">
        <f t="shared" si="3"/>
        <v>0</v>
      </c>
      <c r="M82" s="141">
        <f t="shared" si="4"/>
        <v>0</v>
      </c>
      <c r="N82" s="141">
        <f t="shared" si="4"/>
        <v>0</v>
      </c>
    </row>
    <row r="83" spans="1:14" ht="14.25">
      <c r="A83" s="7" t="s">
        <v>519</v>
      </c>
      <c r="B83" s="7" t="s">
        <v>349</v>
      </c>
      <c r="C83" s="135">
        <f>SUM(C79:C82)</f>
        <v>183997</v>
      </c>
      <c r="D83" s="135">
        <f>SUM(D79:D82)</f>
        <v>183997</v>
      </c>
      <c r="E83" s="135">
        <f>SUM(E79:E82)</f>
        <v>183997</v>
      </c>
      <c r="F83" s="183"/>
      <c r="G83" s="183"/>
      <c r="H83" s="183"/>
      <c r="I83" s="183"/>
      <c r="J83" s="183"/>
      <c r="K83" s="183"/>
      <c r="L83" s="183">
        <f t="shared" si="3"/>
        <v>183997</v>
      </c>
      <c r="M83" s="183">
        <f t="shared" si="4"/>
        <v>183997</v>
      </c>
      <c r="N83" s="183">
        <f t="shared" si="4"/>
        <v>183997</v>
      </c>
    </row>
    <row r="84" spans="1:14" ht="14.25">
      <c r="A84" s="34" t="s">
        <v>350</v>
      </c>
      <c r="B84" s="5" t="s">
        <v>351</v>
      </c>
      <c r="C84" s="124"/>
      <c r="D84" s="124"/>
      <c r="E84" s="141"/>
      <c r="F84" s="141"/>
      <c r="G84" s="141"/>
      <c r="H84" s="141"/>
      <c r="I84" s="141"/>
      <c r="J84" s="141"/>
      <c r="K84" s="141"/>
      <c r="L84" s="141">
        <f t="shared" si="3"/>
        <v>0</v>
      </c>
      <c r="M84" s="141">
        <f t="shared" si="4"/>
        <v>0</v>
      </c>
      <c r="N84" s="141">
        <f t="shared" si="4"/>
        <v>0</v>
      </c>
    </row>
    <row r="85" spans="1:14" ht="14.25">
      <c r="A85" s="34" t="s">
        <v>352</v>
      </c>
      <c r="B85" s="5" t="s">
        <v>353</v>
      </c>
      <c r="C85" s="124"/>
      <c r="D85" s="124"/>
      <c r="E85" s="141"/>
      <c r="F85" s="141"/>
      <c r="G85" s="141"/>
      <c r="H85" s="141"/>
      <c r="I85" s="141"/>
      <c r="J85" s="141"/>
      <c r="K85" s="141"/>
      <c r="L85" s="141">
        <f t="shared" si="3"/>
        <v>0</v>
      </c>
      <c r="M85" s="141">
        <f t="shared" si="4"/>
        <v>0</v>
      </c>
      <c r="N85" s="141">
        <f t="shared" si="4"/>
        <v>0</v>
      </c>
    </row>
    <row r="86" spans="1:14" ht="14.25">
      <c r="A86" s="34" t="s">
        <v>354</v>
      </c>
      <c r="B86" s="5" t="s">
        <v>355</v>
      </c>
      <c r="C86" s="308">
        <v>18835083</v>
      </c>
      <c r="D86" s="308">
        <v>22771693</v>
      </c>
      <c r="E86" s="308">
        <v>22771693</v>
      </c>
      <c r="F86" s="141"/>
      <c r="G86" s="141"/>
      <c r="H86" s="141"/>
      <c r="I86" s="141"/>
      <c r="J86" s="141"/>
      <c r="K86" s="141"/>
      <c r="L86" s="141">
        <f t="shared" si="3"/>
        <v>18835083</v>
      </c>
      <c r="M86" s="141">
        <f t="shared" si="4"/>
        <v>22771693</v>
      </c>
      <c r="N86" s="141">
        <f t="shared" si="4"/>
        <v>22771693</v>
      </c>
    </row>
    <row r="87" spans="1:14" ht="14.25">
      <c r="A87" s="34" t="s">
        <v>356</v>
      </c>
      <c r="B87" s="5" t="s">
        <v>357</v>
      </c>
      <c r="C87" s="124"/>
      <c r="D87" s="124"/>
      <c r="E87" s="141"/>
      <c r="F87" s="141"/>
      <c r="G87" s="141"/>
      <c r="H87" s="141"/>
      <c r="I87" s="141"/>
      <c r="J87" s="141"/>
      <c r="K87" s="141"/>
      <c r="L87" s="141">
        <f t="shared" si="3"/>
        <v>0</v>
      </c>
      <c r="M87" s="141">
        <f t="shared" si="4"/>
        <v>0</v>
      </c>
      <c r="N87" s="141">
        <f t="shared" si="4"/>
        <v>0</v>
      </c>
    </row>
    <row r="88" spans="1:14" ht="14.25">
      <c r="A88" s="12" t="s">
        <v>501</v>
      </c>
      <c r="B88" s="5" t="s">
        <v>358</v>
      </c>
      <c r="C88" s="190"/>
      <c r="D88" s="190"/>
      <c r="E88" s="184"/>
      <c r="F88" s="184"/>
      <c r="G88" s="184"/>
      <c r="H88" s="184"/>
      <c r="I88" s="184"/>
      <c r="J88" s="184"/>
      <c r="K88" s="184"/>
      <c r="L88" s="184">
        <f t="shared" si="3"/>
        <v>0</v>
      </c>
      <c r="M88" s="184">
        <f t="shared" si="4"/>
        <v>0</v>
      </c>
      <c r="N88" s="184">
        <f t="shared" si="4"/>
        <v>0</v>
      </c>
    </row>
    <row r="89" spans="1:14" s="228" customFormat="1" ht="14.25">
      <c r="A89" s="14" t="s">
        <v>520</v>
      </c>
      <c r="B89" s="7" t="s">
        <v>360</v>
      </c>
      <c r="C89" s="183">
        <f>C73+C78+C83+C84+C86+C85+C87+C88</f>
        <v>19019080</v>
      </c>
      <c r="D89" s="183">
        <f>D73+D78+D83+D84+D86+D85+D87+D88</f>
        <v>22955690</v>
      </c>
      <c r="E89" s="183">
        <f>E73+E78+E83+E84+E86+E85+E87+E88</f>
        <v>22955690</v>
      </c>
      <c r="F89" s="183"/>
      <c r="G89" s="183"/>
      <c r="H89" s="183"/>
      <c r="I89" s="183"/>
      <c r="J89" s="183"/>
      <c r="K89" s="183"/>
      <c r="L89" s="183">
        <f t="shared" si="3"/>
        <v>19019080</v>
      </c>
      <c r="M89" s="183">
        <f t="shared" si="4"/>
        <v>22955690</v>
      </c>
      <c r="N89" s="183">
        <f t="shared" si="4"/>
        <v>22955690</v>
      </c>
    </row>
    <row r="90" spans="1:14" ht="14.25">
      <c r="A90" s="12" t="s">
        <v>361</v>
      </c>
      <c r="B90" s="5" t="s">
        <v>362</v>
      </c>
      <c r="C90" s="124"/>
      <c r="D90" s="124"/>
      <c r="E90" s="141"/>
      <c r="F90" s="141"/>
      <c r="G90" s="141"/>
      <c r="H90" s="141"/>
      <c r="I90" s="141"/>
      <c r="J90" s="141"/>
      <c r="K90" s="141"/>
      <c r="L90" s="141">
        <f t="shared" si="3"/>
        <v>0</v>
      </c>
      <c r="M90" s="141">
        <f t="shared" si="4"/>
        <v>0</v>
      </c>
      <c r="N90" s="141">
        <f t="shared" si="4"/>
        <v>0</v>
      </c>
    </row>
    <row r="91" spans="1:14" ht="14.25">
      <c r="A91" s="12" t="s">
        <v>363</v>
      </c>
      <c r="B91" s="5" t="s">
        <v>364</v>
      </c>
      <c r="C91" s="124"/>
      <c r="D91" s="124"/>
      <c r="E91" s="141"/>
      <c r="F91" s="141"/>
      <c r="G91" s="141"/>
      <c r="H91" s="141"/>
      <c r="I91" s="141"/>
      <c r="J91" s="141"/>
      <c r="K91" s="141"/>
      <c r="L91" s="141">
        <f t="shared" si="3"/>
        <v>0</v>
      </c>
      <c r="M91" s="141">
        <f t="shared" si="4"/>
        <v>0</v>
      </c>
      <c r="N91" s="141">
        <f t="shared" si="4"/>
        <v>0</v>
      </c>
    </row>
    <row r="92" spans="1:14" ht="14.25">
      <c r="A92" s="34" t="s">
        <v>365</v>
      </c>
      <c r="B92" s="5" t="s">
        <v>366</v>
      </c>
      <c r="C92" s="124"/>
      <c r="D92" s="124"/>
      <c r="E92" s="141"/>
      <c r="F92" s="141"/>
      <c r="G92" s="141"/>
      <c r="H92" s="141"/>
      <c r="I92" s="141"/>
      <c r="J92" s="141"/>
      <c r="K92" s="141"/>
      <c r="L92" s="141">
        <f t="shared" si="3"/>
        <v>0</v>
      </c>
      <c r="M92" s="141">
        <f t="shared" si="4"/>
        <v>0</v>
      </c>
      <c r="N92" s="141">
        <f t="shared" si="4"/>
        <v>0</v>
      </c>
    </row>
    <row r="93" spans="1:14" ht="14.25">
      <c r="A93" s="34" t="s">
        <v>502</v>
      </c>
      <c r="B93" s="5" t="s">
        <v>367</v>
      </c>
      <c r="C93" s="135"/>
      <c r="D93" s="135"/>
      <c r="E93" s="141"/>
      <c r="F93" s="141"/>
      <c r="G93" s="141"/>
      <c r="H93" s="141"/>
      <c r="I93" s="141"/>
      <c r="J93" s="141"/>
      <c r="K93" s="141"/>
      <c r="L93" s="141">
        <f t="shared" si="3"/>
        <v>0</v>
      </c>
      <c r="M93" s="141">
        <f t="shared" si="4"/>
        <v>0</v>
      </c>
      <c r="N93" s="141">
        <f t="shared" si="4"/>
        <v>0</v>
      </c>
    </row>
    <row r="94" spans="1:14" ht="14.25">
      <c r="A94" s="13" t="s">
        <v>521</v>
      </c>
      <c r="B94" s="7" t="s">
        <v>368</v>
      </c>
      <c r="C94" s="135"/>
      <c r="D94" s="135"/>
      <c r="E94" s="141">
        <f>SUM(E90:E93)</f>
        <v>0</v>
      </c>
      <c r="F94" s="141"/>
      <c r="G94" s="141"/>
      <c r="H94" s="141"/>
      <c r="I94" s="141"/>
      <c r="J94" s="141"/>
      <c r="K94" s="141"/>
      <c r="L94" s="141">
        <f t="shared" si="3"/>
        <v>0</v>
      </c>
      <c r="M94" s="141">
        <f t="shared" si="4"/>
        <v>0</v>
      </c>
      <c r="N94" s="141">
        <f t="shared" si="4"/>
        <v>0</v>
      </c>
    </row>
    <row r="95" spans="1:14" ht="14.25">
      <c r="A95" s="14" t="s">
        <v>369</v>
      </c>
      <c r="B95" s="7" t="s">
        <v>370</v>
      </c>
      <c r="C95" s="135">
        <f>SUM(C88+C93+C94)</f>
        <v>0</v>
      </c>
      <c r="D95" s="135">
        <f>SUM(D88+D93+D94)</f>
        <v>0</v>
      </c>
      <c r="E95" s="141"/>
      <c r="F95" s="141"/>
      <c r="G95" s="141"/>
      <c r="H95" s="141"/>
      <c r="I95" s="141"/>
      <c r="J95" s="141"/>
      <c r="K95" s="141"/>
      <c r="L95" s="141">
        <f t="shared" si="3"/>
        <v>0</v>
      </c>
      <c r="M95" s="141">
        <f aca="true" t="shared" si="5" ref="M95:N97">D95+G95+J95</f>
        <v>0</v>
      </c>
      <c r="N95" s="141">
        <f t="shared" si="5"/>
        <v>0</v>
      </c>
    </row>
    <row r="96" spans="1:14" ht="15">
      <c r="A96" s="91" t="s">
        <v>522</v>
      </c>
      <c r="B96" s="92" t="s">
        <v>371</v>
      </c>
      <c r="C96" s="147">
        <f>C89+C94+C95</f>
        <v>19019080</v>
      </c>
      <c r="D96" s="147">
        <f>D89+D94+D95</f>
        <v>22955690</v>
      </c>
      <c r="E96" s="147">
        <f>E89+E94+E95</f>
        <v>22955690</v>
      </c>
      <c r="F96" s="147"/>
      <c r="G96" s="147"/>
      <c r="H96" s="147"/>
      <c r="I96" s="147"/>
      <c r="J96" s="147"/>
      <c r="K96" s="147"/>
      <c r="L96" s="147">
        <f t="shared" si="3"/>
        <v>19019080</v>
      </c>
      <c r="M96" s="147">
        <f t="shared" si="5"/>
        <v>22955690</v>
      </c>
      <c r="N96" s="147">
        <f t="shared" si="5"/>
        <v>22955690</v>
      </c>
    </row>
    <row r="97" spans="1:14" s="228" customFormat="1" ht="14.25">
      <c r="A97" s="229" t="s">
        <v>504</v>
      </c>
      <c r="B97" s="229"/>
      <c r="C97" s="155">
        <f>C67+C96</f>
        <v>27539080</v>
      </c>
      <c r="D97" s="155">
        <f>D67+D96</f>
        <v>29835690</v>
      </c>
      <c r="E97" s="155">
        <f>E67+E96</f>
        <v>29804348</v>
      </c>
      <c r="F97" s="155"/>
      <c r="G97" s="155"/>
      <c r="H97" s="155"/>
      <c r="I97" s="155"/>
      <c r="J97" s="155"/>
      <c r="K97" s="155"/>
      <c r="L97" s="155">
        <f t="shared" si="3"/>
        <v>27539080</v>
      </c>
      <c r="M97" s="155">
        <f t="shared" si="5"/>
        <v>29835690</v>
      </c>
      <c r="N97" s="155">
        <f t="shared" si="5"/>
        <v>29804348</v>
      </c>
    </row>
  </sheetData>
  <sheetProtection/>
  <mergeCells count="9">
    <mergeCell ref="A1:N1"/>
    <mergeCell ref="M4:N4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7"/>
  <sheetViews>
    <sheetView workbookViewId="0" topLeftCell="B88">
      <selection activeCell="L68" sqref="L68"/>
    </sheetView>
  </sheetViews>
  <sheetFormatPr defaultColWidth="9.140625" defaultRowHeight="15"/>
  <cols>
    <col min="1" max="1" width="92.57421875" style="0" customWidth="1"/>
    <col min="3" max="3" width="19.57421875" style="0" customWidth="1"/>
    <col min="4" max="4" width="15.28125" style="0" bestFit="1" customWidth="1"/>
    <col min="5" max="5" width="16.00390625" style="0" customWidth="1"/>
    <col min="6" max="6" width="13.7109375" style="0" bestFit="1" customWidth="1"/>
    <col min="7" max="7" width="15.00390625" style="0" bestFit="1" customWidth="1"/>
    <col min="8" max="8" width="13.7109375" style="0" bestFit="1" customWidth="1"/>
    <col min="9" max="9" width="9.140625" style="0" customWidth="1"/>
    <col min="10" max="10" width="12.28125" style="0" customWidth="1"/>
    <col min="11" max="11" width="8.7109375" style="0" customWidth="1"/>
    <col min="12" max="12" width="17.421875" style="0" customWidth="1"/>
    <col min="13" max="13" width="19.28125" style="0" customWidth="1"/>
    <col min="14" max="14" width="16.7109375" style="0" customWidth="1"/>
  </cols>
  <sheetData>
    <row r="1" spans="1:14" ht="24" customHeight="1">
      <c r="A1" s="344" t="s">
        <v>927</v>
      </c>
      <c r="B1" s="344"/>
      <c r="C1" s="344"/>
      <c r="D1" s="344"/>
      <c r="E1" s="344"/>
      <c r="F1" s="344"/>
      <c r="G1" s="344"/>
      <c r="H1" s="344"/>
      <c r="I1" s="344"/>
      <c r="J1" s="344"/>
      <c r="K1" s="159"/>
      <c r="L1" s="159"/>
      <c r="M1" s="159"/>
      <c r="N1" s="159"/>
    </row>
    <row r="2" spans="1:14" ht="24" customHeight="1">
      <c r="A2" s="346" t="s">
        <v>725</v>
      </c>
      <c r="B2" s="347"/>
      <c r="C2" s="347"/>
      <c r="D2" s="347"/>
      <c r="E2" s="347"/>
      <c r="F2" s="348"/>
      <c r="G2" s="349"/>
      <c r="H2" s="349"/>
      <c r="I2" s="349"/>
      <c r="J2" s="349"/>
      <c r="K2" s="349"/>
      <c r="L2" s="349"/>
      <c r="M2" s="349"/>
      <c r="N2" s="349"/>
    </row>
    <row r="3" ht="18">
      <c r="A3" s="39"/>
    </row>
    <row r="4" spans="1:14" ht="14.25">
      <c r="A4" s="74" t="s">
        <v>664</v>
      </c>
      <c r="M4" s="345" t="s">
        <v>706</v>
      </c>
      <c r="N4" s="345"/>
    </row>
    <row r="5" spans="1:14" ht="30" customHeight="1">
      <c r="A5" s="350" t="s">
        <v>69</v>
      </c>
      <c r="B5" s="352" t="s">
        <v>70</v>
      </c>
      <c r="C5" s="367" t="s">
        <v>577</v>
      </c>
      <c r="D5" s="367"/>
      <c r="E5" s="367"/>
      <c r="F5" s="367" t="s">
        <v>578</v>
      </c>
      <c r="G5" s="367"/>
      <c r="H5" s="367"/>
      <c r="I5" s="367" t="s">
        <v>579</v>
      </c>
      <c r="J5" s="367"/>
      <c r="K5" s="367"/>
      <c r="L5" s="359" t="s">
        <v>676</v>
      </c>
      <c r="M5" s="359"/>
      <c r="N5" s="359"/>
    </row>
    <row r="6" spans="1:14" ht="26.25" customHeight="1">
      <c r="A6" s="363"/>
      <c r="B6" s="364"/>
      <c r="C6" s="3" t="s">
        <v>678</v>
      </c>
      <c r="D6" s="3" t="s">
        <v>17</v>
      </c>
      <c r="E6" s="73" t="s">
        <v>18</v>
      </c>
      <c r="F6" s="3" t="s">
        <v>678</v>
      </c>
      <c r="G6" s="3" t="s">
        <v>17</v>
      </c>
      <c r="H6" s="73" t="s">
        <v>18</v>
      </c>
      <c r="I6" s="3" t="s">
        <v>678</v>
      </c>
      <c r="J6" s="3" t="s">
        <v>17</v>
      </c>
      <c r="K6" s="73" t="s">
        <v>18</v>
      </c>
      <c r="L6" s="3" t="s">
        <v>678</v>
      </c>
      <c r="M6" s="3" t="s">
        <v>17</v>
      </c>
      <c r="N6" s="73" t="s">
        <v>18</v>
      </c>
    </row>
    <row r="7" spans="1:14" ht="15" customHeight="1">
      <c r="A7" s="30" t="s">
        <v>249</v>
      </c>
      <c r="B7" s="6" t="s">
        <v>250</v>
      </c>
      <c r="C7" s="141">
        <f>'3.1. melléklet Bev. Önkorm.'!C7+'3.2. melléklet bevételek Óvoda'!I7</f>
        <v>17228764</v>
      </c>
      <c r="D7" s="141">
        <f>'3.1. melléklet Bev. Önkorm.'!D7+'3.2. melléklet bevételek Óvoda'!D7</f>
        <v>17232790</v>
      </c>
      <c r="E7" s="141">
        <f>'3.1. melléklet Bev. Önkorm.'!E7+'3.2. melléklet bevételek Óvoda'!E7</f>
        <v>17232790</v>
      </c>
      <c r="F7" s="141"/>
      <c r="G7" s="141"/>
      <c r="H7" s="141"/>
      <c r="I7" s="141"/>
      <c r="J7" s="141"/>
      <c r="K7" s="141"/>
      <c r="L7" s="141">
        <f>'3.1. melléklet Bev. Önkorm.'!L7+'3.2. melléklet bevételek Óvoda'!R7</f>
        <v>17228764</v>
      </c>
      <c r="M7" s="141">
        <f>'3.1. melléklet Bev. Önkorm.'!M7+'3.2. melléklet bevételek Óvoda'!M7</f>
        <v>17232790</v>
      </c>
      <c r="N7" s="141">
        <f>'3.1. melléklet Bev. Önkorm.'!N7+'3.2. melléklet bevételek Óvoda'!N7</f>
        <v>17232790</v>
      </c>
    </row>
    <row r="8" spans="1:14" ht="15" customHeight="1">
      <c r="A8" s="5" t="s">
        <v>251</v>
      </c>
      <c r="B8" s="6" t="s">
        <v>252</v>
      </c>
      <c r="C8" s="141">
        <f>'3.1. melléklet Bev. Önkorm.'!C8+'3.2. melléklet bevételek Óvoda'!I8</f>
        <v>11559233</v>
      </c>
      <c r="D8" s="141">
        <f>'3.1. melléklet Bev. Önkorm.'!D8+'3.2. melléklet bevételek Óvoda'!D8</f>
        <v>11559233</v>
      </c>
      <c r="E8" s="141">
        <f>'3.1. melléklet Bev. Önkorm.'!E8+'3.2. melléklet bevételek Óvoda'!E8</f>
        <v>11559233</v>
      </c>
      <c r="F8" s="141"/>
      <c r="G8" s="141"/>
      <c r="H8" s="141"/>
      <c r="I8" s="141"/>
      <c r="J8" s="141"/>
      <c r="K8" s="141"/>
      <c r="L8" s="141">
        <f>'3.1. melléklet Bev. Önkorm.'!L8+'3.2. melléklet bevételek Óvoda'!R8</f>
        <v>11559233</v>
      </c>
      <c r="M8" s="141">
        <f>'3.1. melléklet Bev. Önkorm.'!M8+'3.2. melléklet bevételek Óvoda'!M8</f>
        <v>11559233</v>
      </c>
      <c r="N8" s="141">
        <f>'3.1. melléklet Bev. Önkorm.'!N8+'3.2. melléklet bevételek Óvoda'!N8</f>
        <v>11559233</v>
      </c>
    </row>
    <row r="9" spans="1:14" ht="15" customHeight="1">
      <c r="A9" s="5" t="s">
        <v>253</v>
      </c>
      <c r="B9" s="6" t="s">
        <v>254</v>
      </c>
      <c r="C9" s="141">
        <f>'3.1. melléklet Bev. Önkorm.'!C9+'3.2. melléklet bevételek Óvoda'!I9</f>
        <v>6259678</v>
      </c>
      <c r="D9" s="141">
        <f>'3.1. melléklet Bev. Önkorm.'!D9+'3.2. melléklet bevételek Óvoda'!D9</f>
        <v>6619475</v>
      </c>
      <c r="E9" s="141">
        <f>'3.1. melléklet Bev. Önkorm.'!E9+'3.2. melléklet bevételek Óvoda'!E9</f>
        <v>6619475</v>
      </c>
      <c r="F9" s="141"/>
      <c r="G9" s="141"/>
      <c r="H9" s="141"/>
      <c r="I9" s="141"/>
      <c r="J9" s="141"/>
      <c r="K9" s="141"/>
      <c r="L9" s="141">
        <f>'3.1. melléklet Bev. Önkorm.'!L9+'3.2. melléklet bevételek Óvoda'!R9</f>
        <v>6259678</v>
      </c>
      <c r="M9" s="141">
        <f>'3.1. melléklet Bev. Önkorm.'!M9+'3.2. melléklet bevételek Óvoda'!M9</f>
        <v>6619475</v>
      </c>
      <c r="N9" s="141">
        <f>'3.1. melléklet Bev. Önkorm.'!N9+'3.2. melléklet bevételek Óvoda'!N9</f>
        <v>6619475</v>
      </c>
    </row>
    <row r="10" spans="1:14" ht="15" customHeight="1">
      <c r="A10" s="5" t="s">
        <v>255</v>
      </c>
      <c r="B10" s="6" t="s">
        <v>256</v>
      </c>
      <c r="C10" s="141">
        <f>'3.1. melléklet Bev. Önkorm.'!C10+'3.2. melléklet bevételek Óvoda'!I10</f>
        <v>1800000</v>
      </c>
      <c r="D10" s="141">
        <f>'3.1. melléklet Bev. Önkorm.'!D10+'3.2. melléklet bevételek Óvoda'!D10</f>
        <v>1800000</v>
      </c>
      <c r="E10" s="141">
        <f>'3.1. melléklet Bev. Önkorm.'!E10+'3.2. melléklet bevételek Óvoda'!E10</f>
        <v>1800000</v>
      </c>
      <c r="F10" s="141"/>
      <c r="G10" s="141"/>
      <c r="H10" s="141"/>
      <c r="I10" s="141"/>
      <c r="J10" s="141"/>
      <c r="K10" s="141"/>
      <c r="L10" s="141">
        <f>'3.1. melléklet Bev. Önkorm.'!L10+'3.2. melléklet bevételek Óvoda'!R10</f>
        <v>1800000</v>
      </c>
      <c r="M10" s="141">
        <f>'3.1. melléklet Bev. Önkorm.'!M10+'3.2. melléklet bevételek Óvoda'!M10</f>
        <v>1800000</v>
      </c>
      <c r="N10" s="141">
        <f>'3.1. melléklet Bev. Önkorm.'!N10+'3.2. melléklet bevételek Óvoda'!N10</f>
        <v>1800000</v>
      </c>
    </row>
    <row r="11" spans="1:14" ht="15" customHeight="1">
      <c r="A11" s="5" t="s">
        <v>257</v>
      </c>
      <c r="B11" s="6" t="s">
        <v>258</v>
      </c>
      <c r="C11" s="141">
        <f>'3.1. melléklet Bev. Önkorm.'!C11+'3.2. melléklet bevételek Óvoda'!I11</f>
        <v>0</v>
      </c>
      <c r="D11" s="141">
        <f>'3.1. melléklet Bev. Önkorm.'!D11+'3.2. melléklet bevételek Óvoda'!D11</f>
        <v>948943</v>
      </c>
      <c r="E11" s="141">
        <f>'3.1. melléklet Bev. Önkorm.'!E11+'3.2. melléklet bevételek Óvoda'!E11</f>
        <v>948943</v>
      </c>
      <c r="F11" s="141"/>
      <c r="G11" s="141"/>
      <c r="H11" s="141"/>
      <c r="I11" s="141"/>
      <c r="J11" s="141"/>
      <c r="K11" s="141"/>
      <c r="L11" s="141">
        <f>'3.1. melléklet Bev. Önkorm.'!L11+'3.2. melléklet bevételek Óvoda'!R11</f>
        <v>0</v>
      </c>
      <c r="M11" s="141">
        <f>'3.1. melléklet Bev. Önkorm.'!M11+'3.2. melléklet bevételek Óvoda'!M11</f>
        <v>948943</v>
      </c>
      <c r="N11" s="141">
        <f>'3.1. melléklet Bev. Önkorm.'!N11+'3.2. melléklet bevételek Óvoda'!N11</f>
        <v>948943</v>
      </c>
    </row>
    <row r="12" spans="1:14" ht="15" customHeight="1">
      <c r="A12" s="5" t="s">
        <v>259</v>
      </c>
      <c r="B12" s="6" t="s">
        <v>260</v>
      </c>
      <c r="C12" s="141">
        <f>'3.1. melléklet Bev. Önkorm.'!C12+'3.2. melléklet bevételek Óvoda'!I12</f>
        <v>0</v>
      </c>
      <c r="D12" s="141">
        <f>'3.1. melléklet Bev. Önkorm.'!D12+'3.2. melléklet bevételek Óvoda'!D12</f>
        <v>508000</v>
      </c>
      <c r="E12" s="141">
        <f>'3.1. melléklet Bev. Önkorm.'!E12+'3.2. melléklet bevételek Óvoda'!E12</f>
        <v>508000</v>
      </c>
      <c r="F12" s="141"/>
      <c r="G12" s="141"/>
      <c r="H12" s="141"/>
      <c r="I12" s="141"/>
      <c r="J12" s="141"/>
      <c r="K12" s="141"/>
      <c r="L12" s="141">
        <f>'3.1. melléklet Bev. Önkorm.'!L12+'3.2. melléklet bevételek Óvoda'!R12</f>
        <v>0</v>
      </c>
      <c r="M12" s="141">
        <f>'3.1. melléklet Bev. Önkorm.'!M12+'3.2. melléklet bevételek Óvoda'!M12</f>
        <v>508000</v>
      </c>
      <c r="N12" s="141">
        <f>'3.1. melléklet Bev. Önkorm.'!N12+'3.2. melléklet bevételek Óvoda'!N12</f>
        <v>508000</v>
      </c>
    </row>
    <row r="13" spans="1:14" ht="15" customHeight="1">
      <c r="A13" s="7" t="s">
        <v>506</v>
      </c>
      <c r="B13" s="8" t="s">
        <v>261</v>
      </c>
      <c r="C13" s="141">
        <f>'3.1. melléklet Bev. Önkorm.'!C13+'3.2. melléklet bevételek Óvoda'!I13</f>
        <v>36847675</v>
      </c>
      <c r="D13" s="141">
        <f>'3.1. melléklet Bev. Önkorm.'!D13+'3.2. melléklet bevételek Óvoda'!D13</f>
        <v>38668441</v>
      </c>
      <c r="E13" s="141">
        <f>'3.1. melléklet Bev. Önkorm.'!E13+'3.2. melléklet bevételek Óvoda'!E13</f>
        <v>38668441</v>
      </c>
      <c r="F13" s="141"/>
      <c r="G13" s="141"/>
      <c r="H13" s="141"/>
      <c r="I13" s="141"/>
      <c r="J13" s="141"/>
      <c r="K13" s="141"/>
      <c r="L13" s="141">
        <f>'3.1. melléklet Bev. Önkorm.'!L13+'3.2. melléklet bevételek Óvoda'!R13</f>
        <v>36847675</v>
      </c>
      <c r="M13" s="141">
        <f>'3.1. melléklet Bev. Önkorm.'!M13+'3.2. melléklet bevételek Óvoda'!M13</f>
        <v>38668441</v>
      </c>
      <c r="N13" s="141">
        <f>'3.1. melléklet Bev. Önkorm.'!N13+'3.2. melléklet bevételek Óvoda'!N13</f>
        <v>38668441</v>
      </c>
    </row>
    <row r="14" spans="1:14" ht="15" customHeight="1">
      <c r="A14" s="5" t="s">
        <v>262</v>
      </c>
      <c r="B14" s="6" t="s">
        <v>263</v>
      </c>
      <c r="C14" s="141">
        <f>'3.1. melléklet Bev. Önkorm.'!C14+'3.2. melléklet bevételek Óvoda'!I14</f>
        <v>0</v>
      </c>
      <c r="D14" s="141">
        <f>'3.1. melléklet Bev. Önkorm.'!D14+'3.2. melléklet bevételek Óvoda'!D14</f>
        <v>0</v>
      </c>
      <c r="E14" s="141">
        <f>'3.1. melléklet Bev. Önkorm.'!E14+'3.2. melléklet bevételek Óvoda'!E14</f>
        <v>0</v>
      </c>
      <c r="F14" s="141"/>
      <c r="G14" s="141"/>
      <c r="H14" s="141"/>
      <c r="I14" s="141"/>
      <c r="J14" s="141"/>
      <c r="K14" s="141"/>
      <c r="L14" s="141">
        <f>'3.1. melléklet Bev. Önkorm.'!L14+'3.2. melléklet bevételek Óvoda'!R14</f>
        <v>0</v>
      </c>
      <c r="M14" s="141">
        <f>'3.1. melléklet Bev. Önkorm.'!M14+'3.2. melléklet bevételek Óvoda'!M14</f>
        <v>0</v>
      </c>
      <c r="N14" s="141">
        <f>'3.1. melléklet Bev. Önkorm.'!N14+'3.2. melléklet bevételek Óvoda'!N14</f>
        <v>0</v>
      </c>
    </row>
    <row r="15" spans="1:14" ht="15" customHeight="1">
      <c r="A15" s="5" t="s">
        <v>264</v>
      </c>
      <c r="B15" s="6" t="s">
        <v>265</v>
      </c>
      <c r="C15" s="141">
        <f>'3.1. melléklet Bev. Önkorm.'!C15+'3.2. melléklet bevételek Óvoda'!I15</f>
        <v>0</v>
      </c>
      <c r="D15" s="141">
        <f>'3.1. melléklet Bev. Önkorm.'!D15+'3.2. melléklet bevételek Óvoda'!D15</f>
        <v>0</v>
      </c>
      <c r="E15" s="141">
        <f>'3.1. melléklet Bev. Önkorm.'!E15+'3.2. melléklet bevételek Óvoda'!E15</f>
        <v>0</v>
      </c>
      <c r="F15" s="141"/>
      <c r="G15" s="141"/>
      <c r="H15" s="141"/>
      <c r="I15" s="141"/>
      <c r="J15" s="141"/>
      <c r="K15" s="141"/>
      <c r="L15" s="141">
        <f>'3.1. melléklet Bev. Önkorm.'!L15+'3.2. melléklet bevételek Óvoda'!R15</f>
        <v>0</v>
      </c>
      <c r="M15" s="141">
        <f>'3.1. melléklet Bev. Önkorm.'!M15+'3.2. melléklet bevételek Óvoda'!M15</f>
        <v>0</v>
      </c>
      <c r="N15" s="141">
        <f>'3.1. melléklet Bev. Önkorm.'!N15+'3.2. melléklet bevételek Óvoda'!N15</f>
        <v>0</v>
      </c>
    </row>
    <row r="16" spans="1:14" ht="15" customHeight="1">
      <c r="A16" s="5" t="s">
        <v>468</v>
      </c>
      <c r="B16" s="6" t="s">
        <v>266</v>
      </c>
      <c r="C16" s="141">
        <f>'3.1. melléklet Bev. Önkorm.'!C16+'3.2. melléklet bevételek Óvoda'!I16</f>
        <v>0</v>
      </c>
      <c r="D16" s="141">
        <f>'3.1. melléklet Bev. Önkorm.'!D16+'3.2. melléklet bevételek Óvoda'!D16</f>
        <v>0</v>
      </c>
      <c r="E16" s="141">
        <f>'3.1. melléklet Bev. Önkorm.'!E16+'3.2. melléklet bevételek Óvoda'!E16</f>
        <v>0</v>
      </c>
      <c r="F16" s="141"/>
      <c r="G16" s="141"/>
      <c r="H16" s="141"/>
      <c r="I16" s="141"/>
      <c r="J16" s="141"/>
      <c r="K16" s="141"/>
      <c r="L16" s="141">
        <f>'3.1. melléklet Bev. Önkorm.'!L16+'3.2. melléklet bevételek Óvoda'!R16</f>
        <v>0</v>
      </c>
      <c r="M16" s="141">
        <f>'3.1. melléklet Bev. Önkorm.'!M16+'3.2. melléklet bevételek Óvoda'!M16</f>
        <v>0</v>
      </c>
      <c r="N16" s="141">
        <f>'3.1. melléklet Bev. Önkorm.'!N16+'3.2. melléklet bevételek Óvoda'!N16</f>
        <v>0</v>
      </c>
    </row>
    <row r="17" spans="1:14" ht="15" customHeight="1">
      <c r="A17" s="5" t="s">
        <v>469</v>
      </c>
      <c r="B17" s="6" t="s">
        <v>267</v>
      </c>
      <c r="C17" s="141">
        <f>'3.1. melléklet Bev. Önkorm.'!C17+'3.2. melléklet bevételek Óvoda'!I17</f>
        <v>0</v>
      </c>
      <c r="D17" s="141">
        <f>'3.1. melléklet Bev. Önkorm.'!D17+'3.2. melléklet bevételek Óvoda'!D17</f>
        <v>0</v>
      </c>
      <c r="E17" s="141">
        <f>'3.1. melléklet Bev. Önkorm.'!E17+'3.2. melléklet bevételek Óvoda'!E17</f>
        <v>0</v>
      </c>
      <c r="F17" s="141"/>
      <c r="G17" s="141"/>
      <c r="H17" s="141"/>
      <c r="I17" s="141"/>
      <c r="J17" s="141"/>
      <c r="K17" s="141"/>
      <c r="L17" s="141">
        <f>'3.1. melléklet Bev. Önkorm.'!L17+'3.2. melléklet bevételek Óvoda'!R17</f>
        <v>0</v>
      </c>
      <c r="M17" s="141">
        <f>'3.1. melléklet Bev. Önkorm.'!M17+'3.2. melléklet bevételek Óvoda'!M17</f>
        <v>0</v>
      </c>
      <c r="N17" s="141">
        <f>'3.1. melléklet Bev. Önkorm.'!N17+'3.2. melléklet bevételek Óvoda'!N17</f>
        <v>0</v>
      </c>
    </row>
    <row r="18" spans="1:14" ht="15" customHeight="1">
      <c r="A18" s="5" t="s">
        <v>470</v>
      </c>
      <c r="B18" s="6" t="s">
        <v>268</v>
      </c>
      <c r="C18" s="141">
        <f>'3.1. melléklet Bev. Önkorm.'!C18+'3.2. melléklet bevételek Óvoda'!I18</f>
        <v>12000</v>
      </c>
      <c r="D18" s="141">
        <f>'3.1. melléklet Bev. Önkorm.'!D18+'3.2. melléklet bevételek Óvoda'!D18</f>
        <v>12000</v>
      </c>
      <c r="E18" s="141">
        <f>'3.1. melléklet Bev. Önkorm.'!E18+'3.2. melléklet bevételek Óvoda'!E18</f>
        <v>1608400</v>
      </c>
      <c r="F18" s="141"/>
      <c r="G18" s="141"/>
      <c r="H18" s="141"/>
      <c r="I18" s="141"/>
      <c r="J18" s="141"/>
      <c r="K18" s="141"/>
      <c r="L18" s="141">
        <f>'3.1. melléklet Bev. Önkorm.'!L18+'3.2. melléklet bevételek Óvoda'!R18</f>
        <v>12000</v>
      </c>
      <c r="M18" s="141">
        <f>'3.1. melléklet Bev. Önkorm.'!M18+'3.2. melléklet bevételek Óvoda'!M18</f>
        <v>12000</v>
      </c>
      <c r="N18" s="141">
        <f>'3.1. melléklet Bev. Önkorm.'!N18+'3.2. melléklet bevételek Óvoda'!N18</f>
        <v>1608400</v>
      </c>
    </row>
    <row r="19" spans="1:14" ht="15" customHeight="1">
      <c r="A19" s="36" t="s">
        <v>507</v>
      </c>
      <c r="B19" s="41" t="s">
        <v>269</v>
      </c>
      <c r="C19" s="141">
        <f>'3.1. melléklet Bev. Önkorm.'!C19+'3.2. melléklet bevételek Óvoda'!I19</f>
        <v>36859675</v>
      </c>
      <c r="D19" s="141">
        <f>'3.1. melléklet Bev. Önkorm.'!D19+'3.2. melléklet bevételek Óvoda'!D19</f>
        <v>38680441</v>
      </c>
      <c r="E19" s="141">
        <f>'3.1. melléklet Bev. Önkorm.'!E19+'3.2. melléklet bevételek Óvoda'!E19</f>
        <v>40276841</v>
      </c>
      <c r="F19" s="141"/>
      <c r="G19" s="141"/>
      <c r="H19" s="141"/>
      <c r="I19" s="141"/>
      <c r="J19" s="141"/>
      <c r="K19" s="141"/>
      <c r="L19" s="141">
        <f>'3.1. melléklet Bev. Önkorm.'!L19+'3.2. melléklet bevételek Óvoda'!R19</f>
        <v>36859675</v>
      </c>
      <c r="M19" s="141">
        <f>'3.1. melléklet Bev. Önkorm.'!M19+'3.2. melléklet bevételek Óvoda'!M19</f>
        <v>38680441</v>
      </c>
      <c r="N19" s="141">
        <f>'3.1. melléklet Bev. Önkorm.'!N19+'3.2. melléklet bevételek Óvoda'!N19</f>
        <v>40276841</v>
      </c>
    </row>
    <row r="20" spans="1:14" ht="15" customHeight="1">
      <c r="A20" s="5" t="s">
        <v>474</v>
      </c>
      <c r="B20" s="6" t="s">
        <v>278</v>
      </c>
      <c r="C20" s="141">
        <f>'3.1. melléklet Bev. Önkorm.'!C20+'3.2. melléklet bevételek Óvoda'!I20</f>
        <v>0</v>
      </c>
      <c r="D20" s="141">
        <f>'3.1. melléklet Bev. Önkorm.'!D20+'3.2. melléklet bevételek Óvoda'!D20</f>
        <v>0</v>
      </c>
      <c r="E20" s="141">
        <f>'3.1. melléklet Bev. Önkorm.'!E20+'3.2. melléklet bevételek Óvoda'!E20</f>
        <v>0</v>
      </c>
      <c r="F20" s="141"/>
      <c r="G20" s="141"/>
      <c r="H20" s="141"/>
      <c r="I20" s="141"/>
      <c r="J20" s="141"/>
      <c r="K20" s="141"/>
      <c r="L20" s="141">
        <f>'3.1. melléklet Bev. Önkorm.'!L20+'3.2. melléklet bevételek Óvoda'!R20</f>
        <v>0</v>
      </c>
      <c r="M20" s="141">
        <f>'3.1. melléklet Bev. Önkorm.'!M20+'3.2. melléklet bevételek Óvoda'!M20</f>
        <v>0</v>
      </c>
      <c r="N20" s="141">
        <f>'3.1. melléklet Bev. Önkorm.'!N20+'3.2. melléklet bevételek Óvoda'!N20</f>
        <v>0</v>
      </c>
    </row>
    <row r="21" spans="1:14" ht="15" customHeight="1">
      <c r="A21" s="5" t="s">
        <v>475</v>
      </c>
      <c r="B21" s="6" t="s">
        <v>279</v>
      </c>
      <c r="C21" s="141">
        <f>'3.1. melléklet Bev. Önkorm.'!C21+'3.2. melléklet bevételek Óvoda'!I21</f>
        <v>0</v>
      </c>
      <c r="D21" s="141">
        <f>'3.1. melléklet Bev. Önkorm.'!D21+'3.2. melléklet bevételek Óvoda'!D21</f>
        <v>0</v>
      </c>
      <c r="E21" s="141">
        <f>'3.1. melléklet Bev. Önkorm.'!E21+'3.2. melléklet bevételek Óvoda'!E21</f>
        <v>0</v>
      </c>
      <c r="F21" s="141"/>
      <c r="G21" s="141"/>
      <c r="H21" s="141"/>
      <c r="I21" s="141"/>
      <c r="J21" s="141"/>
      <c r="K21" s="141"/>
      <c r="L21" s="141">
        <f>'3.1. melléklet Bev. Önkorm.'!L21+'3.2. melléklet bevételek Óvoda'!R21</f>
        <v>0</v>
      </c>
      <c r="M21" s="141">
        <f>'3.1. melléklet Bev. Önkorm.'!M21+'3.2. melléklet bevételek Óvoda'!M21</f>
        <v>0</v>
      </c>
      <c r="N21" s="141">
        <f>'3.1. melléklet Bev. Önkorm.'!N21+'3.2. melléklet bevételek Óvoda'!N21</f>
        <v>0</v>
      </c>
    </row>
    <row r="22" spans="1:14" ht="15" customHeight="1">
      <c r="A22" s="7" t="s">
        <v>509</v>
      </c>
      <c r="B22" s="8" t="s">
        <v>280</v>
      </c>
      <c r="C22" s="141">
        <f>'3.1. melléklet Bev. Önkorm.'!C22+'3.2. melléklet bevételek Óvoda'!I22</f>
        <v>0</v>
      </c>
      <c r="D22" s="141">
        <f>'3.1. melléklet Bev. Önkorm.'!D22+'3.2. melléklet bevételek Óvoda'!D22</f>
        <v>0</v>
      </c>
      <c r="E22" s="141">
        <f>'3.1. melléklet Bev. Önkorm.'!E22+'3.2. melléklet bevételek Óvoda'!E22</f>
        <v>0</v>
      </c>
      <c r="F22" s="141"/>
      <c r="G22" s="141"/>
      <c r="H22" s="141"/>
      <c r="I22" s="141"/>
      <c r="J22" s="141"/>
      <c r="K22" s="141"/>
      <c r="L22" s="141">
        <f>'3.1. melléklet Bev. Önkorm.'!L22+'3.2. melléklet bevételek Óvoda'!R22</f>
        <v>0</v>
      </c>
      <c r="M22" s="141">
        <f>'3.1. melléklet Bev. Önkorm.'!M22+'3.2. melléklet bevételek Óvoda'!M22</f>
        <v>0</v>
      </c>
      <c r="N22" s="141">
        <f>'3.1. melléklet Bev. Önkorm.'!N22+'3.2. melléklet bevételek Óvoda'!N22</f>
        <v>0</v>
      </c>
    </row>
    <row r="23" spans="1:14" ht="15" customHeight="1">
      <c r="A23" s="5" t="s">
        <v>476</v>
      </c>
      <c r="B23" s="6" t="s">
        <v>281</v>
      </c>
      <c r="C23" s="141">
        <f>'3.1. melléklet Bev. Önkorm.'!C23+'3.2. melléklet bevételek Óvoda'!I23</f>
        <v>0</v>
      </c>
      <c r="D23" s="141">
        <f>'3.1. melléklet Bev. Önkorm.'!D23+'3.2. melléklet bevételek Óvoda'!D23</f>
        <v>0</v>
      </c>
      <c r="E23" s="141">
        <f>'3.1. melléklet Bev. Önkorm.'!E23+'3.2. melléklet bevételek Óvoda'!E23</f>
        <v>0</v>
      </c>
      <c r="F23" s="141"/>
      <c r="G23" s="141"/>
      <c r="H23" s="141"/>
      <c r="I23" s="141"/>
      <c r="J23" s="141"/>
      <c r="K23" s="141"/>
      <c r="L23" s="141">
        <f>'3.1. melléklet Bev. Önkorm.'!L23+'3.2. melléklet bevételek Óvoda'!R23</f>
        <v>0</v>
      </c>
      <c r="M23" s="141">
        <f>'3.1. melléklet Bev. Önkorm.'!M23+'3.2. melléklet bevételek Óvoda'!M23</f>
        <v>0</v>
      </c>
      <c r="N23" s="141">
        <f>'3.1. melléklet Bev. Önkorm.'!N23+'3.2. melléklet bevételek Óvoda'!N23</f>
        <v>0</v>
      </c>
    </row>
    <row r="24" spans="1:14" ht="15" customHeight="1">
      <c r="A24" s="5" t="s">
        <v>477</v>
      </c>
      <c r="B24" s="6" t="s">
        <v>282</v>
      </c>
      <c r="C24" s="141">
        <f>'3.1. melléklet Bev. Önkorm.'!C24+'3.2. melléklet bevételek Óvoda'!I24</f>
        <v>0</v>
      </c>
      <c r="D24" s="141">
        <f>'3.1. melléklet Bev. Önkorm.'!D24+'3.2. melléklet bevételek Óvoda'!D24</f>
        <v>0</v>
      </c>
      <c r="E24" s="141">
        <f>'3.1. melléklet Bev. Önkorm.'!E24+'3.2. melléklet bevételek Óvoda'!E24</f>
        <v>0</v>
      </c>
      <c r="F24" s="141"/>
      <c r="G24" s="141"/>
      <c r="H24" s="141"/>
      <c r="I24" s="141"/>
      <c r="J24" s="141"/>
      <c r="K24" s="141"/>
      <c r="L24" s="141">
        <f>'3.1. melléklet Bev. Önkorm.'!L24+'3.2. melléklet bevételek Óvoda'!R24</f>
        <v>0</v>
      </c>
      <c r="M24" s="141">
        <f>'3.1. melléklet Bev. Önkorm.'!M24+'3.2. melléklet bevételek Óvoda'!M24</f>
        <v>0</v>
      </c>
      <c r="N24" s="141">
        <f>'3.1. melléklet Bev. Önkorm.'!N24+'3.2. melléklet bevételek Óvoda'!N24</f>
        <v>0</v>
      </c>
    </row>
    <row r="25" spans="1:14" ht="15" customHeight="1">
      <c r="A25" s="5" t="s">
        <v>478</v>
      </c>
      <c r="B25" s="6" t="s">
        <v>283</v>
      </c>
      <c r="C25" s="141">
        <f>'3.1. melléklet Bev. Önkorm.'!C25+'3.2. melléklet bevételek Óvoda'!I25</f>
        <v>6400000</v>
      </c>
      <c r="D25" s="141">
        <f>'3.1. melléklet Bev. Önkorm.'!D25+'3.2. melléklet bevételek Óvoda'!D25</f>
        <v>6400000</v>
      </c>
      <c r="E25" s="141">
        <f>'3.1. melléklet Bev. Önkorm.'!E25+'3.2. melléklet bevételek Óvoda'!E25</f>
        <v>6498852</v>
      </c>
      <c r="F25" s="141"/>
      <c r="G25" s="141"/>
      <c r="H25" s="141"/>
      <c r="I25" s="141"/>
      <c r="J25" s="141"/>
      <c r="K25" s="141"/>
      <c r="L25" s="141">
        <f>'3.1. melléklet Bev. Önkorm.'!L25+'3.2. melléklet bevételek Óvoda'!R25</f>
        <v>6400000</v>
      </c>
      <c r="M25" s="141">
        <f>'3.1. melléklet Bev. Önkorm.'!M25+'3.2. melléklet bevételek Óvoda'!M25</f>
        <v>6400000</v>
      </c>
      <c r="N25" s="141">
        <f>'3.1. melléklet Bev. Önkorm.'!N25+'3.2. melléklet bevételek Óvoda'!N25</f>
        <v>6498852</v>
      </c>
    </row>
    <row r="26" spans="1:14" ht="15" customHeight="1">
      <c r="A26" s="5" t="s">
        <v>479</v>
      </c>
      <c r="B26" s="6" t="s">
        <v>284</v>
      </c>
      <c r="C26" s="141">
        <f>'3.1. melléklet Bev. Önkorm.'!C26+'3.2. melléklet bevételek Óvoda'!I26</f>
        <v>5000000</v>
      </c>
      <c r="D26" s="141">
        <f>'3.1. melléklet Bev. Önkorm.'!D26+'3.2. melléklet bevételek Óvoda'!D26</f>
        <v>5000000</v>
      </c>
      <c r="E26" s="141">
        <f>'3.1. melléklet Bev. Önkorm.'!E26+'3.2. melléklet bevételek Óvoda'!E26</f>
        <v>6291241</v>
      </c>
      <c r="F26" s="141"/>
      <c r="G26" s="141"/>
      <c r="H26" s="141"/>
      <c r="I26" s="141"/>
      <c r="J26" s="141"/>
      <c r="K26" s="141"/>
      <c r="L26" s="141">
        <f>'3.1. melléklet Bev. Önkorm.'!L26+'3.2. melléklet bevételek Óvoda'!R26</f>
        <v>5000000</v>
      </c>
      <c r="M26" s="141">
        <f>'3.1. melléklet Bev. Önkorm.'!M26+'3.2. melléklet bevételek Óvoda'!M26</f>
        <v>5000000</v>
      </c>
      <c r="N26" s="141">
        <f>'3.1. melléklet Bev. Önkorm.'!N26+'3.2. melléklet bevételek Óvoda'!N26</f>
        <v>6291241</v>
      </c>
    </row>
    <row r="27" spans="1:14" ht="15" customHeight="1">
      <c r="A27" s="5" t="s">
        <v>480</v>
      </c>
      <c r="B27" s="6" t="s">
        <v>287</v>
      </c>
      <c r="C27" s="141">
        <f>'3.1. melléklet Bev. Önkorm.'!C27+'3.2. melléklet bevételek Óvoda'!I27</f>
        <v>0</v>
      </c>
      <c r="D27" s="141">
        <f>'3.1. melléklet Bev. Önkorm.'!D27+'3.2. melléklet bevételek Óvoda'!D27</f>
        <v>0</v>
      </c>
      <c r="E27" s="141">
        <f>'3.1. melléklet Bev. Önkorm.'!E27+'3.2. melléklet bevételek Óvoda'!E27</f>
        <v>0</v>
      </c>
      <c r="F27" s="141"/>
      <c r="G27" s="141"/>
      <c r="H27" s="141"/>
      <c r="I27" s="141"/>
      <c r="J27" s="141"/>
      <c r="K27" s="141"/>
      <c r="L27" s="141">
        <f>'3.1. melléklet Bev. Önkorm.'!L27+'3.2. melléklet bevételek Óvoda'!R27</f>
        <v>0</v>
      </c>
      <c r="M27" s="141">
        <f>'3.1. melléklet Bev. Önkorm.'!M27+'3.2. melléklet bevételek Óvoda'!M27</f>
        <v>0</v>
      </c>
      <c r="N27" s="141">
        <f>'3.1. melléklet Bev. Önkorm.'!N27+'3.2. melléklet bevételek Óvoda'!N27</f>
        <v>0</v>
      </c>
    </row>
    <row r="28" spans="1:14" ht="15" customHeight="1">
      <c r="A28" s="5" t="s">
        <v>288</v>
      </c>
      <c r="B28" s="6" t="s">
        <v>289</v>
      </c>
      <c r="C28" s="141">
        <f>'3.1. melléklet Bev. Önkorm.'!C28+'3.2. melléklet bevételek Óvoda'!I28</f>
        <v>0</v>
      </c>
      <c r="D28" s="141">
        <f>'3.1. melléklet Bev. Önkorm.'!D28+'3.2. melléklet bevételek Óvoda'!D28</f>
        <v>0</v>
      </c>
      <c r="E28" s="141">
        <f>'3.1. melléklet Bev. Önkorm.'!E28+'3.2. melléklet bevételek Óvoda'!E28</f>
        <v>0</v>
      </c>
      <c r="F28" s="141"/>
      <c r="G28" s="141"/>
      <c r="H28" s="141"/>
      <c r="I28" s="141"/>
      <c r="J28" s="141"/>
      <c r="K28" s="141"/>
      <c r="L28" s="141">
        <f>'3.1. melléklet Bev. Önkorm.'!L28+'3.2. melléklet bevételek Óvoda'!R28</f>
        <v>0</v>
      </c>
      <c r="M28" s="141">
        <f>'3.1. melléklet Bev. Önkorm.'!M28+'3.2. melléklet bevételek Óvoda'!M28</f>
        <v>0</v>
      </c>
      <c r="N28" s="141">
        <f>'3.1. melléklet Bev. Önkorm.'!N28+'3.2. melléklet bevételek Óvoda'!N28</f>
        <v>0</v>
      </c>
    </row>
    <row r="29" spans="1:14" ht="15" customHeight="1">
      <c r="A29" s="5" t="s">
        <v>481</v>
      </c>
      <c r="B29" s="6" t="s">
        <v>290</v>
      </c>
      <c r="C29" s="141">
        <f>'3.1. melléklet Bev. Önkorm.'!C29+'3.2. melléklet bevételek Óvoda'!I29</f>
        <v>1200000</v>
      </c>
      <c r="D29" s="141">
        <f>'3.1. melléklet Bev. Önkorm.'!D29+'3.2. melléklet bevételek Óvoda'!D29</f>
        <v>1200000</v>
      </c>
      <c r="E29" s="141">
        <f>'3.1. melléklet Bev. Önkorm.'!E29+'3.2. melléklet bevételek Óvoda'!E29</f>
        <v>1182402</v>
      </c>
      <c r="F29" s="141"/>
      <c r="G29" s="141"/>
      <c r="H29" s="141"/>
      <c r="I29" s="141"/>
      <c r="J29" s="141"/>
      <c r="K29" s="141"/>
      <c r="L29" s="141">
        <f>'3.1. melléklet Bev. Önkorm.'!L29+'3.2. melléklet bevételek Óvoda'!R29</f>
        <v>1200000</v>
      </c>
      <c r="M29" s="141">
        <f>'3.1. melléklet Bev. Önkorm.'!M29+'3.2. melléklet bevételek Óvoda'!M29</f>
        <v>1200000</v>
      </c>
      <c r="N29" s="141">
        <f>'3.1. melléklet Bev. Önkorm.'!N29+'3.2. melléklet bevételek Óvoda'!N29</f>
        <v>1182402</v>
      </c>
    </row>
    <row r="30" spans="1:14" ht="15" customHeight="1">
      <c r="A30" s="5" t="s">
        <v>482</v>
      </c>
      <c r="B30" s="6" t="s">
        <v>295</v>
      </c>
      <c r="C30" s="141">
        <f>'3.1. melléklet Bev. Önkorm.'!C30+'3.2. melléklet bevételek Óvoda'!I30</f>
        <v>4000000</v>
      </c>
      <c r="D30" s="141">
        <f>'3.1. melléklet Bev. Önkorm.'!D30+'3.2. melléklet bevételek Óvoda'!D30</f>
        <v>4000000</v>
      </c>
      <c r="E30" s="141">
        <f>'3.1. melléklet Bev. Önkorm.'!E30+'3.2. melléklet bevételek Óvoda'!E30</f>
        <v>3980800</v>
      </c>
      <c r="F30" s="141"/>
      <c r="G30" s="141"/>
      <c r="H30" s="141"/>
      <c r="I30" s="141"/>
      <c r="J30" s="141"/>
      <c r="K30" s="141"/>
      <c r="L30" s="141">
        <f>'3.1. melléklet Bev. Önkorm.'!L30+'3.2. melléklet bevételek Óvoda'!R30</f>
        <v>4000000</v>
      </c>
      <c r="M30" s="141">
        <f>'3.1. melléklet Bev. Önkorm.'!M30+'3.2. melléklet bevételek Óvoda'!M30</f>
        <v>4000000</v>
      </c>
      <c r="N30" s="141">
        <f>'3.1. melléklet Bev. Önkorm.'!N30+'3.2. melléklet bevételek Óvoda'!N30</f>
        <v>3980800</v>
      </c>
    </row>
    <row r="31" spans="1:14" ht="15" customHeight="1">
      <c r="A31" s="7" t="s">
        <v>510</v>
      </c>
      <c r="B31" s="8" t="s">
        <v>298</v>
      </c>
      <c r="C31" s="141">
        <f>'3.1. melléklet Bev. Önkorm.'!C31+'3.2. melléklet bevételek Óvoda'!I31</f>
        <v>10200000</v>
      </c>
      <c r="D31" s="141">
        <f>'3.1. melléklet Bev. Önkorm.'!D31+'3.2. melléklet bevételek Óvoda'!D31</f>
        <v>10200000</v>
      </c>
      <c r="E31" s="141">
        <f>'3.1. melléklet Bev. Önkorm.'!E31+'3.2. melléklet bevételek Óvoda'!E31</f>
        <v>11454443</v>
      </c>
      <c r="F31" s="141"/>
      <c r="G31" s="141"/>
      <c r="H31" s="141"/>
      <c r="I31" s="141"/>
      <c r="J31" s="141"/>
      <c r="K31" s="141"/>
      <c r="L31" s="141">
        <f>'3.1. melléklet Bev. Önkorm.'!L31+'3.2. melléklet bevételek Óvoda'!R31</f>
        <v>10200000</v>
      </c>
      <c r="M31" s="141">
        <f>'3.1. melléklet Bev. Önkorm.'!M31+'3.2. melléklet bevételek Óvoda'!M31</f>
        <v>10200000</v>
      </c>
      <c r="N31" s="141">
        <f>'3.1. melléklet Bev. Önkorm.'!N31+'3.2. melléklet bevételek Óvoda'!N31</f>
        <v>11454443</v>
      </c>
    </row>
    <row r="32" spans="1:14" ht="15" customHeight="1">
      <c r="A32" s="5" t="s">
        <v>483</v>
      </c>
      <c r="B32" s="6" t="s">
        <v>299</v>
      </c>
      <c r="C32" s="141">
        <f>'3.1. melléklet Bev. Önkorm.'!C32+'3.2. melléklet bevételek Óvoda'!I32</f>
        <v>0</v>
      </c>
      <c r="D32" s="141">
        <f>'3.1. melléklet Bev. Önkorm.'!D32+'3.2. melléklet bevételek Óvoda'!D32</f>
        <v>0</v>
      </c>
      <c r="E32" s="141">
        <f>'3.1. melléklet Bev. Önkorm.'!E32+'3.2. melléklet bevételek Óvoda'!E32</f>
        <v>9143</v>
      </c>
      <c r="F32" s="141"/>
      <c r="G32" s="141"/>
      <c r="H32" s="141"/>
      <c r="I32" s="141"/>
      <c r="J32" s="141"/>
      <c r="K32" s="141"/>
      <c r="L32" s="141">
        <f>'3.1. melléklet Bev. Önkorm.'!L32+'3.2. melléklet bevételek Óvoda'!R32</f>
        <v>0</v>
      </c>
      <c r="M32" s="141">
        <f>'3.1. melléklet Bev. Önkorm.'!M32+'3.2. melléklet bevételek Óvoda'!M32</f>
        <v>0</v>
      </c>
      <c r="N32" s="141">
        <f>'3.1. melléklet Bev. Önkorm.'!N32+'3.2. melléklet bevételek Óvoda'!N32</f>
        <v>9143</v>
      </c>
    </row>
    <row r="33" spans="1:14" ht="15" customHeight="1">
      <c r="A33" s="36" t="s">
        <v>511</v>
      </c>
      <c r="B33" s="41" t="s">
        <v>300</v>
      </c>
      <c r="C33" s="141">
        <f>'3.1. melléklet Bev. Önkorm.'!C33+'3.2. melléklet bevételek Óvoda'!I33</f>
        <v>16600000</v>
      </c>
      <c r="D33" s="141">
        <f>'3.1. melléklet Bev. Önkorm.'!D33+'3.2. melléklet bevételek Óvoda'!D33</f>
        <v>16600000</v>
      </c>
      <c r="E33" s="141">
        <f>'3.1. melléklet Bev. Önkorm.'!E33+'3.2. melléklet bevételek Óvoda'!E33</f>
        <v>17962438</v>
      </c>
      <c r="F33" s="141"/>
      <c r="G33" s="141"/>
      <c r="H33" s="141"/>
      <c r="I33" s="141"/>
      <c r="J33" s="141"/>
      <c r="K33" s="141"/>
      <c r="L33" s="141">
        <f>'3.1. melléklet Bev. Önkorm.'!L33+'3.2. melléklet bevételek Óvoda'!R33</f>
        <v>16600000</v>
      </c>
      <c r="M33" s="141">
        <f>'3.1. melléklet Bev. Önkorm.'!M33+'3.2. melléklet bevételek Óvoda'!M33</f>
        <v>16600000</v>
      </c>
      <c r="N33" s="141">
        <f>'3.1. melléklet Bev. Önkorm.'!N33+'3.2. melléklet bevételek Óvoda'!N33</f>
        <v>17962438</v>
      </c>
    </row>
    <row r="34" spans="1:14" ht="15" customHeight="1">
      <c r="A34" s="12" t="s">
        <v>301</v>
      </c>
      <c r="B34" s="6" t="s">
        <v>302</v>
      </c>
      <c r="C34" s="141">
        <f>'3.1. melléklet Bev. Önkorm.'!C34+'3.2. melléklet bevételek Óvoda'!I34</f>
        <v>0</v>
      </c>
      <c r="D34" s="141">
        <f>'3.1. melléklet Bev. Önkorm.'!D34+'3.2. melléklet bevételek Óvoda'!D34</f>
        <v>0</v>
      </c>
      <c r="E34" s="141">
        <f>'3.1. melléklet Bev. Önkorm.'!E34+'3.2. melléklet bevételek Óvoda'!E34</f>
        <v>31496</v>
      </c>
      <c r="F34" s="141"/>
      <c r="G34" s="141"/>
      <c r="H34" s="141"/>
      <c r="I34" s="141"/>
      <c r="J34" s="141"/>
      <c r="K34" s="141"/>
      <c r="L34" s="141">
        <f>'3.1. melléklet Bev. Önkorm.'!L34+'3.2. melléklet bevételek Óvoda'!R34</f>
        <v>0</v>
      </c>
      <c r="M34" s="141">
        <f>'3.1. melléklet Bev. Önkorm.'!M34+'3.2. melléklet bevételek Óvoda'!M34</f>
        <v>0</v>
      </c>
      <c r="N34" s="141">
        <f>'3.1. melléklet Bev. Önkorm.'!N34+'3.2. melléklet bevételek Óvoda'!N34</f>
        <v>31496</v>
      </c>
    </row>
    <row r="35" spans="1:14" ht="15" customHeight="1">
      <c r="A35" s="12" t="s">
        <v>484</v>
      </c>
      <c r="B35" s="6" t="s">
        <v>303</v>
      </c>
      <c r="C35" s="141">
        <f>'3.1. melléklet Bev. Önkorm.'!C35+'3.2. melléklet bevételek Óvoda'!I35</f>
        <v>8558000</v>
      </c>
      <c r="D35" s="141">
        <f>'3.1. melléklet Bev. Önkorm.'!D35+'3.2. melléklet bevételek Óvoda'!D35</f>
        <v>10072000</v>
      </c>
      <c r="E35" s="141">
        <f>'3.1. melléklet Bev. Önkorm.'!E35+'3.2. melléklet bevételek Óvoda'!E35</f>
        <v>7019036</v>
      </c>
      <c r="F35" s="141"/>
      <c r="G35" s="141"/>
      <c r="H35" s="141"/>
      <c r="I35" s="141"/>
      <c r="J35" s="141"/>
      <c r="K35" s="141"/>
      <c r="L35" s="141">
        <f>'3.1. melléklet Bev. Önkorm.'!L35+'3.2. melléklet bevételek Óvoda'!R35</f>
        <v>8558000</v>
      </c>
      <c r="M35" s="141">
        <f>'3.1. melléklet Bev. Önkorm.'!M35+'3.2. melléklet bevételek Óvoda'!M35</f>
        <v>10072000</v>
      </c>
      <c r="N35" s="141">
        <f>'3.1. melléklet Bev. Önkorm.'!N35+'3.2. melléklet bevételek Óvoda'!N35</f>
        <v>7019036</v>
      </c>
    </row>
    <row r="36" spans="1:14" ht="15" customHeight="1">
      <c r="A36" s="12" t="s">
        <v>485</v>
      </c>
      <c r="B36" s="6" t="s">
        <v>304</v>
      </c>
      <c r="C36" s="141">
        <f>'3.1. melléklet Bev. Önkorm.'!C36+'3.2. melléklet bevételek Óvoda'!I36</f>
        <v>0</v>
      </c>
      <c r="D36" s="141">
        <f>'3.1. melléklet Bev. Önkorm.'!D36+'3.2. melléklet bevételek Óvoda'!D36</f>
        <v>0</v>
      </c>
      <c r="E36" s="141">
        <f>'3.1. melléklet Bev. Önkorm.'!E36+'3.2. melléklet bevételek Óvoda'!E36</f>
        <v>0</v>
      </c>
      <c r="F36" s="141"/>
      <c r="G36" s="141"/>
      <c r="H36" s="141"/>
      <c r="I36" s="141"/>
      <c r="J36" s="141"/>
      <c r="K36" s="141"/>
      <c r="L36" s="141">
        <f>'3.1. melléklet Bev. Önkorm.'!L36+'3.2. melléklet bevételek Óvoda'!R36</f>
        <v>0</v>
      </c>
      <c r="M36" s="141">
        <f>'3.1. melléklet Bev. Önkorm.'!M36+'3.2. melléklet bevételek Óvoda'!M36</f>
        <v>0</v>
      </c>
      <c r="N36" s="141">
        <f>'3.1. melléklet Bev. Önkorm.'!N36+'3.2. melléklet bevételek Óvoda'!N36</f>
        <v>0</v>
      </c>
    </row>
    <row r="37" spans="1:14" ht="15" customHeight="1">
      <c r="A37" s="12" t="s">
        <v>486</v>
      </c>
      <c r="B37" s="6" t="s">
        <v>305</v>
      </c>
      <c r="C37" s="141">
        <f>'3.1. melléklet Bev. Önkorm.'!C37+'3.2. melléklet bevételek Óvoda'!I37</f>
        <v>0</v>
      </c>
      <c r="D37" s="141">
        <f>'3.1. melléklet Bev. Önkorm.'!D37+'3.2. melléklet bevételek Óvoda'!D37</f>
        <v>0</v>
      </c>
      <c r="E37" s="141">
        <f>'3.1. melléklet Bev. Önkorm.'!E37+'3.2. melléklet bevételek Óvoda'!E37</f>
        <v>3157510</v>
      </c>
      <c r="F37" s="141"/>
      <c r="G37" s="141"/>
      <c r="H37" s="141"/>
      <c r="I37" s="141"/>
      <c r="J37" s="141"/>
      <c r="K37" s="141"/>
      <c r="L37" s="141">
        <f>'3.1. melléklet Bev. Önkorm.'!L37+'3.2. melléklet bevételek Óvoda'!R37</f>
        <v>0</v>
      </c>
      <c r="M37" s="141">
        <f>'3.1. melléklet Bev. Önkorm.'!M37+'3.2. melléklet bevételek Óvoda'!M37</f>
        <v>0</v>
      </c>
      <c r="N37" s="141">
        <f>'3.1. melléklet Bev. Önkorm.'!N37+'3.2. melléklet bevételek Óvoda'!N37</f>
        <v>3157510</v>
      </c>
    </row>
    <row r="38" spans="1:14" ht="15" customHeight="1">
      <c r="A38" s="12" t="s">
        <v>306</v>
      </c>
      <c r="B38" s="6" t="s">
        <v>307</v>
      </c>
      <c r="C38" s="141">
        <f>'3.2. melléklet bevételek Óvoda'!C38+'3.1. melléklet Bev. Önkorm.'!C38</f>
        <v>4500000</v>
      </c>
      <c r="D38" s="141">
        <f>'3.1. melléklet Bev. Önkorm.'!D38+'3.2. melléklet bevételek Óvoda'!D38</f>
        <v>3900000</v>
      </c>
      <c r="E38" s="141">
        <f>'3.1. melléklet Bev. Önkorm.'!E38+'3.2. melléklet bevételek Óvoda'!E38</f>
        <v>3877024</v>
      </c>
      <c r="F38" s="141"/>
      <c r="G38" s="141"/>
      <c r="H38" s="141"/>
      <c r="I38" s="141"/>
      <c r="J38" s="141"/>
      <c r="K38" s="141"/>
      <c r="L38" s="141">
        <f>'3.1. melléklet Bev. Önkorm.'!L38+'3.2. melléklet bevételek Óvoda'!R38</f>
        <v>0</v>
      </c>
      <c r="M38" s="141">
        <f>'3.1. melléklet Bev. Önkorm.'!M38+'3.2. melléklet bevételek Óvoda'!M38</f>
        <v>3900000</v>
      </c>
      <c r="N38" s="141">
        <f>'3.1. melléklet Bev. Önkorm.'!N38+'3.2. melléklet bevételek Óvoda'!N38</f>
        <v>3877024</v>
      </c>
    </row>
    <row r="39" spans="1:14" ht="15" customHeight="1">
      <c r="A39" s="12" t="s">
        <v>308</v>
      </c>
      <c r="B39" s="6" t="s">
        <v>309</v>
      </c>
      <c r="C39" s="141">
        <f>'3.1. melléklet Bev. Önkorm.'!C39+'3.2. melléklet bevételek Óvoda'!I39</f>
        <v>2242000</v>
      </c>
      <c r="D39" s="141">
        <f>'3.1. melléklet Bev. Önkorm.'!D39+'3.2. melléklet bevételek Óvoda'!D39</f>
        <v>3702000</v>
      </c>
      <c r="E39" s="141">
        <f>'3.1. melléklet Bev. Önkorm.'!E39+'3.2. melléklet bevételek Óvoda'!E39</f>
        <v>3675815</v>
      </c>
      <c r="F39" s="141"/>
      <c r="G39" s="141"/>
      <c r="H39" s="141"/>
      <c r="I39" s="141"/>
      <c r="J39" s="141"/>
      <c r="K39" s="141"/>
      <c r="L39" s="141">
        <f>'3.1. melléklet Bev. Önkorm.'!L39+'3.2. melléklet bevételek Óvoda'!R39</f>
        <v>2242000</v>
      </c>
      <c r="M39" s="141">
        <f>'3.1. melléklet Bev. Önkorm.'!M39+'3.2. melléklet bevételek Óvoda'!M39</f>
        <v>3702000</v>
      </c>
      <c r="N39" s="141">
        <f>'3.1. melléklet Bev. Önkorm.'!N39+'3.2. melléklet bevételek Óvoda'!N39</f>
        <v>3675815</v>
      </c>
    </row>
    <row r="40" spans="1:14" ht="15" customHeight="1">
      <c r="A40" s="12" t="s">
        <v>310</v>
      </c>
      <c r="B40" s="6" t="s">
        <v>311</v>
      </c>
      <c r="C40" s="141">
        <f>'3.1. melléklet Bev. Önkorm.'!C40+'3.2. melléklet bevételek Óvoda'!I40</f>
        <v>0</v>
      </c>
      <c r="D40" s="141">
        <f>'3.1. melléklet Bev. Önkorm.'!D40+'3.2. melléklet bevételek Óvoda'!D40</f>
        <v>0</v>
      </c>
      <c r="E40" s="141">
        <f>'3.1. melléklet Bev. Önkorm.'!E40+'3.2. melléklet bevételek Óvoda'!E40</f>
        <v>0</v>
      </c>
      <c r="F40" s="141"/>
      <c r="G40" s="141"/>
      <c r="H40" s="141"/>
      <c r="I40" s="141"/>
      <c r="J40" s="141"/>
      <c r="K40" s="141"/>
      <c r="L40" s="141">
        <f>'3.1. melléklet Bev. Önkorm.'!L40+'3.2. melléklet bevételek Óvoda'!R40</f>
        <v>0</v>
      </c>
      <c r="M40" s="141">
        <f>'3.1. melléklet Bev. Önkorm.'!M40+'3.2. melléklet bevételek Óvoda'!M40</f>
        <v>0</v>
      </c>
      <c r="N40" s="141">
        <f>'3.1. melléklet Bev. Önkorm.'!N40+'3.2. melléklet bevételek Óvoda'!N40</f>
        <v>0</v>
      </c>
    </row>
    <row r="41" spans="1:14" ht="15" customHeight="1">
      <c r="A41" s="12" t="s">
        <v>487</v>
      </c>
      <c r="B41" s="6" t="s">
        <v>312</v>
      </c>
      <c r="C41" s="141">
        <f>'3.1. melléklet Bev. Önkorm.'!C41+'3.2. melléklet bevételek Óvoda'!I41</f>
        <v>152000</v>
      </c>
      <c r="D41" s="141">
        <f>'3.1. melléklet Bev. Önkorm.'!D41+'3.2. melléklet bevételek Óvoda'!D41</f>
        <v>157000</v>
      </c>
      <c r="E41" s="141">
        <f>'3.1. melléklet Bev. Önkorm.'!E41+'3.2. melléklet bevételek Óvoda'!E41</f>
        <v>361076</v>
      </c>
      <c r="F41" s="141"/>
      <c r="G41" s="141"/>
      <c r="H41" s="141"/>
      <c r="I41" s="141"/>
      <c r="J41" s="141"/>
      <c r="K41" s="141"/>
      <c r="L41" s="141">
        <f>'3.1. melléklet Bev. Önkorm.'!L41+'3.2. melléklet bevételek Óvoda'!R41</f>
        <v>152000</v>
      </c>
      <c r="M41" s="141">
        <f>'3.1. melléklet Bev. Önkorm.'!M41+'3.2. melléklet bevételek Óvoda'!M41</f>
        <v>157000</v>
      </c>
      <c r="N41" s="141">
        <f>'3.1. melléklet Bev. Önkorm.'!N41+'3.2. melléklet bevételek Óvoda'!N41</f>
        <v>361076</v>
      </c>
    </row>
    <row r="42" spans="1:14" ht="15" customHeight="1">
      <c r="A42" s="12" t="s">
        <v>488</v>
      </c>
      <c r="B42" s="6" t="s">
        <v>313</v>
      </c>
      <c r="C42" s="141">
        <f>'3.1. melléklet Bev. Önkorm.'!C42+'3.2. melléklet bevételek Óvoda'!I42</f>
        <v>0</v>
      </c>
      <c r="D42" s="141">
        <f>'3.1. melléklet Bev. Önkorm.'!D42+'3.2. melléklet bevételek Óvoda'!D42</f>
        <v>0</v>
      </c>
      <c r="E42" s="141">
        <f>'3.1. melléklet Bev. Önkorm.'!E42+'3.2. melléklet bevételek Óvoda'!E42</f>
        <v>0</v>
      </c>
      <c r="F42" s="141"/>
      <c r="G42" s="141"/>
      <c r="H42" s="141"/>
      <c r="I42" s="141"/>
      <c r="J42" s="141"/>
      <c r="K42" s="141"/>
      <c r="L42" s="141">
        <f>'3.1. melléklet Bev. Önkorm.'!L42+'3.2. melléklet bevételek Óvoda'!R42</f>
        <v>0</v>
      </c>
      <c r="M42" s="141">
        <f>'3.1. melléklet Bev. Önkorm.'!M42+'3.2. melléklet bevételek Óvoda'!M42</f>
        <v>0</v>
      </c>
      <c r="N42" s="141">
        <f>'3.1. melléklet Bev. Önkorm.'!N42+'3.2. melléklet bevételek Óvoda'!N42</f>
        <v>0</v>
      </c>
    </row>
    <row r="43" spans="1:14" ht="15" customHeight="1">
      <c r="A43" s="12" t="s">
        <v>489</v>
      </c>
      <c r="B43" s="6" t="s">
        <v>314</v>
      </c>
      <c r="C43" s="141">
        <f>'3.1. melléklet Bev. Önkorm.'!C43+'3.2. melléklet bevételek Óvoda'!I43</f>
        <v>400000</v>
      </c>
      <c r="D43" s="141">
        <f>'3.1. melléklet Bev. Önkorm.'!D43+'3.2. melléklet bevételek Óvoda'!D43</f>
        <v>401000</v>
      </c>
      <c r="E43" s="141">
        <f>'3.1. melléklet Bev. Önkorm.'!E43+'3.2. melléklet bevételek Óvoda'!E43</f>
        <v>334062</v>
      </c>
      <c r="F43" s="141"/>
      <c r="G43" s="141"/>
      <c r="H43" s="141"/>
      <c r="I43" s="141"/>
      <c r="J43" s="141"/>
      <c r="K43" s="141"/>
      <c r="L43" s="141">
        <f>'3.1. melléklet Bev. Önkorm.'!L43+'3.2. melléklet bevételek Óvoda'!R43</f>
        <v>400000</v>
      </c>
      <c r="M43" s="141">
        <f>'3.1. melléklet Bev. Önkorm.'!M43+'3.2. melléklet bevételek Óvoda'!M43</f>
        <v>401000</v>
      </c>
      <c r="N43" s="141">
        <f>'3.1. melléklet Bev. Önkorm.'!N43+'3.2. melléklet bevételek Óvoda'!N43</f>
        <v>334062</v>
      </c>
    </row>
    <row r="44" spans="1:14" ht="15" customHeight="1">
      <c r="A44" s="40" t="s">
        <v>512</v>
      </c>
      <c r="B44" s="41" t="s">
        <v>315</v>
      </c>
      <c r="C44" s="141">
        <f>'3.1. melléklet Bev. Önkorm.'!C44+'3.2. melléklet bevételek Óvoda'!C44</f>
        <v>19872000</v>
      </c>
      <c r="D44" s="141">
        <f>'3.1. melléklet Bev. Önkorm.'!D44+'3.2. melléklet bevételek Óvoda'!D44</f>
        <v>18232000</v>
      </c>
      <c r="E44" s="141">
        <f>'3.1. melléklet Bev. Önkorm.'!E44+'3.2. melléklet bevételek Óvoda'!E44</f>
        <v>18456019</v>
      </c>
      <c r="F44" s="141"/>
      <c r="G44" s="141"/>
      <c r="H44" s="141"/>
      <c r="I44" s="141"/>
      <c r="J44" s="141"/>
      <c r="K44" s="141"/>
      <c r="L44" s="141">
        <f>'3.1. melléklet Bev. Önkorm.'!L44+'3.2. melléklet bevételek Óvoda'!L44</f>
        <v>19872000</v>
      </c>
      <c r="M44" s="141">
        <f>'3.1. melléklet Bev. Önkorm.'!M44+'3.2. melléklet bevételek Óvoda'!M44</f>
        <v>18232000</v>
      </c>
      <c r="N44" s="141">
        <f>'3.1. melléklet Bev. Önkorm.'!N44+'3.2. melléklet bevételek Óvoda'!N44</f>
        <v>18456019</v>
      </c>
    </row>
    <row r="45" spans="1:14" ht="15" customHeight="1">
      <c r="A45" s="12" t="s">
        <v>324</v>
      </c>
      <c r="B45" s="6" t="s">
        <v>325</v>
      </c>
      <c r="C45" s="141">
        <f>'3.1. melléklet Bev. Önkorm.'!C45+'3.2. melléklet bevételek Óvoda'!I45</f>
        <v>0</v>
      </c>
      <c r="D45" s="141">
        <f>'3.1. melléklet Bev. Önkorm.'!D45+'3.2. melléklet bevételek Óvoda'!D45</f>
        <v>0</v>
      </c>
      <c r="E45" s="141">
        <f>'3.1. melléklet Bev. Önkorm.'!E45+'3.2. melléklet bevételek Óvoda'!E45</f>
        <v>0</v>
      </c>
      <c r="F45" s="141"/>
      <c r="G45" s="141"/>
      <c r="H45" s="141"/>
      <c r="I45" s="141"/>
      <c r="J45" s="141"/>
      <c r="K45" s="141"/>
      <c r="L45" s="141">
        <f>'3.1. melléklet Bev. Önkorm.'!L45+'3.2. melléklet bevételek Óvoda'!R45</f>
        <v>0</v>
      </c>
      <c r="M45" s="141">
        <f>'3.1. melléklet Bev. Önkorm.'!M45+'3.2. melléklet bevételek Óvoda'!M45</f>
        <v>0</v>
      </c>
      <c r="N45" s="141">
        <f>'3.1. melléklet Bev. Önkorm.'!N45+'3.2. melléklet bevételek Óvoda'!N45</f>
        <v>0</v>
      </c>
    </row>
    <row r="46" spans="1:14" ht="15" customHeight="1">
      <c r="A46" s="5" t="s">
        <v>493</v>
      </c>
      <c r="B46" s="6" t="s">
        <v>326</v>
      </c>
      <c r="C46" s="141">
        <f>'3.1. melléklet Bev. Önkorm.'!C46+'3.2. melléklet bevételek Óvoda'!I46</f>
        <v>0</v>
      </c>
      <c r="D46" s="141">
        <f>'3.1. melléklet Bev. Önkorm.'!D46+'3.2. melléklet bevételek Óvoda'!D46</f>
        <v>0</v>
      </c>
      <c r="E46" s="141">
        <f>'3.1. melléklet Bev. Önkorm.'!E46+'3.2. melléklet bevételek Óvoda'!E46</f>
        <v>19970</v>
      </c>
      <c r="F46" s="141"/>
      <c r="G46" s="141"/>
      <c r="H46" s="141"/>
      <c r="I46" s="141"/>
      <c r="J46" s="141"/>
      <c r="K46" s="141"/>
      <c r="L46" s="141">
        <f>'3.1. melléklet Bev. Önkorm.'!L46+'3.2. melléklet bevételek Óvoda'!R46</f>
        <v>0</v>
      </c>
      <c r="M46" s="141">
        <f>'3.1. melléklet Bev. Önkorm.'!M46+'3.2. melléklet bevételek Óvoda'!M46</f>
        <v>0</v>
      </c>
      <c r="N46" s="141">
        <f>'3.1. melléklet Bev. Önkorm.'!N46+'3.2. melléklet bevételek Óvoda'!N46</f>
        <v>19970</v>
      </c>
    </row>
    <row r="47" spans="1:14" ht="15" customHeight="1">
      <c r="A47" s="12" t="s">
        <v>494</v>
      </c>
      <c r="B47" s="6" t="s">
        <v>327</v>
      </c>
      <c r="C47" s="141">
        <f>'3.1. melléklet Bev. Önkorm.'!C47+'3.2. melléklet bevételek Óvoda'!I47</f>
        <v>0</v>
      </c>
      <c r="D47" s="141">
        <f>'3.1. melléklet Bev. Önkorm.'!D47+'3.2. melléklet bevételek Óvoda'!D47</f>
        <v>0</v>
      </c>
      <c r="E47" s="141">
        <f>'3.1. melléklet Bev. Önkorm.'!E47+'3.2. melléklet bevételek Óvoda'!E47</f>
        <v>0</v>
      </c>
      <c r="F47" s="141"/>
      <c r="G47" s="141"/>
      <c r="H47" s="141"/>
      <c r="I47" s="141"/>
      <c r="J47" s="141"/>
      <c r="K47" s="141"/>
      <c r="L47" s="141">
        <f>'3.1. melléklet Bev. Önkorm.'!L47+'3.2. melléklet bevételek Óvoda'!R47</f>
        <v>0</v>
      </c>
      <c r="M47" s="141">
        <f>'3.1. melléklet Bev. Önkorm.'!M47+'3.2. melléklet bevételek Óvoda'!M47</f>
        <v>0</v>
      </c>
      <c r="N47" s="141">
        <f>'3.1. melléklet Bev. Önkorm.'!N47+'3.2. melléklet bevételek Óvoda'!N47</f>
        <v>0</v>
      </c>
    </row>
    <row r="48" spans="1:14" ht="15" customHeight="1">
      <c r="A48" s="36" t="s">
        <v>514</v>
      </c>
      <c r="B48" s="41" t="s">
        <v>328</v>
      </c>
      <c r="C48" s="141">
        <f>'3.1. melléklet Bev. Önkorm.'!C48+'3.2. melléklet bevételek Óvoda'!I48</f>
        <v>0</v>
      </c>
      <c r="D48" s="141">
        <f>'3.1. melléklet Bev. Önkorm.'!D48+'3.2. melléklet bevételek Óvoda'!D48</f>
        <v>0</v>
      </c>
      <c r="E48" s="141">
        <f>'3.1. melléklet Bev. Önkorm.'!E48+'3.2. melléklet bevételek Óvoda'!E48</f>
        <v>19970</v>
      </c>
      <c r="F48" s="141"/>
      <c r="G48" s="141"/>
      <c r="H48" s="141"/>
      <c r="I48" s="141"/>
      <c r="J48" s="141"/>
      <c r="K48" s="141"/>
      <c r="L48" s="141">
        <f>'3.1. melléklet Bev. Önkorm.'!L48+'3.2. melléklet bevételek Óvoda'!R48</f>
        <v>0</v>
      </c>
      <c r="M48" s="141">
        <f>'3.1. melléklet Bev. Önkorm.'!M48+'3.2. melléklet bevételek Óvoda'!M48</f>
        <v>0</v>
      </c>
      <c r="N48" s="141">
        <f>'3.1. melléklet Bev. Önkorm.'!N48+'3.2. melléklet bevételek Óvoda'!N48</f>
        <v>19970</v>
      </c>
    </row>
    <row r="49" spans="1:14" ht="15" customHeight="1">
      <c r="A49" s="99" t="s">
        <v>576</v>
      </c>
      <c r="B49" s="100"/>
      <c r="C49" s="198">
        <f>C19+C33+C44+C48</f>
        <v>73331675</v>
      </c>
      <c r="D49" s="198">
        <f aca="true" t="shared" si="0" ref="D49:N49">D19+D33+D44+D48</f>
        <v>73512441</v>
      </c>
      <c r="E49" s="198">
        <f t="shared" si="0"/>
        <v>76715268</v>
      </c>
      <c r="F49" s="146">
        <f t="shared" si="0"/>
        <v>0</v>
      </c>
      <c r="G49" s="146">
        <f t="shared" si="0"/>
        <v>0</v>
      </c>
      <c r="H49" s="146">
        <f t="shared" si="0"/>
        <v>0</v>
      </c>
      <c r="I49" s="146">
        <f t="shared" si="0"/>
        <v>0</v>
      </c>
      <c r="J49" s="146">
        <f t="shared" si="0"/>
        <v>0</v>
      </c>
      <c r="K49" s="146">
        <f t="shared" si="0"/>
        <v>0</v>
      </c>
      <c r="L49" s="198">
        <f t="shared" si="0"/>
        <v>73331675</v>
      </c>
      <c r="M49" s="198">
        <f t="shared" si="0"/>
        <v>73512441</v>
      </c>
      <c r="N49" s="198">
        <f t="shared" si="0"/>
        <v>76715268</v>
      </c>
    </row>
    <row r="50" spans="1:14" ht="15" customHeight="1">
      <c r="A50" s="5" t="s">
        <v>270</v>
      </c>
      <c r="B50" s="6" t="s">
        <v>271</v>
      </c>
      <c r="C50" s="141">
        <f>'3.1. melléklet Bev. Önkorm.'!C50+'3.2. melléklet bevételek Óvoda'!I50</f>
        <v>15000000</v>
      </c>
      <c r="D50" s="141">
        <f>'3.1. melléklet Bev. Önkorm.'!D50+'3.2. melléklet bevételek Óvoda'!D50</f>
        <v>15000000</v>
      </c>
      <c r="E50" s="141">
        <f>'3.1. melléklet Bev. Önkorm.'!E50+'3.2. melléklet bevételek Óvoda'!E50</f>
        <v>15000000</v>
      </c>
      <c r="F50" s="141"/>
      <c r="G50" s="141"/>
      <c r="H50" s="141"/>
      <c r="I50" s="141"/>
      <c r="J50" s="141"/>
      <c r="K50" s="141"/>
      <c r="L50" s="141">
        <f>'3.1. melléklet Bev. Önkorm.'!L50+'3.2. melléklet bevételek Óvoda'!R50</f>
        <v>15000000</v>
      </c>
      <c r="M50" s="141">
        <f>'3.1. melléklet Bev. Önkorm.'!M50+'3.2. melléklet bevételek Óvoda'!M50</f>
        <v>15000000</v>
      </c>
      <c r="N50" s="141">
        <f>'3.1. melléklet Bev. Önkorm.'!N50+'3.2. melléklet bevételek Óvoda'!N50</f>
        <v>15000000</v>
      </c>
    </row>
    <row r="51" spans="1:14" ht="15" customHeight="1">
      <c r="A51" s="5" t="s">
        <v>272</v>
      </c>
      <c r="B51" s="6" t="s">
        <v>273</v>
      </c>
      <c r="C51" s="141">
        <f>'3.1. melléklet Bev. Önkorm.'!C51+'3.2. melléklet bevételek Óvoda'!I51</f>
        <v>0</v>
      </c>
      <c r="D51" s="141">
        <f>'3.1. melléklet Bev. Önkorm.'!D51+'3.2. melléklet bevételek Óvoda'!D51</f>
        <v>0</v>
      </c>
      <c r="E51" s="141">
        <f>'3.1. melléklet Bev. Önkorm.'!E51+'3.2. melléklet bevételek Óvoda'!E51</f>
        <v>0</v>
      </c>
      <c r="F51" s="141"/>
      <c r="G51" s="141"/>
      <c r="H51" s="141"/>
      <c r="I51" s="141"/>
      <c r="J51" s="141"/>
      <c r="K51" s="141"/>
      <c r="L51" s="141">
        <f>'3.1. melléklet Bev. Önkorm.'!L51+'3.2. melléklet bevételek Óvoda'!R51</f>
        <v>0</v>
      </c>
      <c r="M51" s="141">
        <f>'3.1. melléklet Bev. Önkorm.'!M51+'3.2. melléklet bevételek Óvoda'!M51</f>
        <v>0</v>
      </c>
      <c r="N51" s="141">
        <f>'3.1. melléklet Bev. Önkorm.'!N51+'3.2. melléklet bevételek Óvoda'!N51</f>
        <v>0</v>
      </c>
    </row>
    <row r="52" spans="1:14" ht="15" customHeight="1">
      <c r="A52" s="5" t="s">
        <v>471</v>
      </c>
      <c r="B52" s="6" t="s">
        <v>274</v>
      </c>
      <c r="C52" s="141">
        <f>'3.1. melléklet Bev. Önkorm.'!C52+'3.2. melléklet bevételek Óvoda'!I52</f>
        <v>192000</v>
      </c>
      <c r="D52" s="141">
        <f>'3.1. melléklet Bev. Önkorm.'!D52+'3.2. melléklet bevételek Óvoda'!D52</f>
        <v>192000</v>
      </c>
      <c r="E52" s="141">
        <f>'3.1. melléklet Bev. Önkorm.'!E52+'3.2. melléklet bevételek Óvoda'!E52</f>
        <v>191814</v>
      </c>
      <c r="F52" s="141"/>
      <c r="G52" s="141"/>
      <c r="H52" s="141"/>
      <c r="I52" s="141"/>
      <c r="J52" s="141"/>
      <c r="K52" s="141"/>
      <c r="L52" s="141">
        <f>'3.1. melléklet Bev. Önkorm.'!L52+'3.2. melléklet bevételek Óvoda'!R52</f>
        <v>192000</v>
      </c>
      <c r="M52" s="141">
        <f>'3.1. melléklet Bev. Önkorm.'!M52+'3.2. melléklet bevételek Óvoda'!M52</f>
        <v>192000</v>
      </c>
      <c r="N52" s="141">
        <f>'3.1. melléklet Bev. Önkorm.'!N52+'3.2. melléklet bevételek Óvoda'!N52</f>
        <v>191814</v>
      </c>
    </row>
    <row r="53" spans="1:14" ht="15" customHeight="1">
      <c r="A53" s="5" t="s">
        <v>472</v>
      </c>
      <c r="B53" s="6" t="s">
        <v>275</v>
      </c>
      <c r="C53" s="141">
        <f>'3.1. melléklet Bev. Önkorm.'!C53+'3.2. melléklet bevételek Óvoda'!I53</f>
        <v>0</v>
      </c>
      <c r="D53" s="141">
        <f>'3.1. melléklet Bev. Önkorm.'!D53+'3.2. melléklet bevételek Óvoda'!D53</f>
        <v>0</v>
      </c>
      <c r="E53" s="141">
        <f>'3.1. melléklet Bev. Önkorm.'!E53+'3.2. melléklet bevételek Óvoda'!E53</f>
        <v>0</v>
      </c>
      <c r="F53" s="141"/>
      <c r="G53" s="141"/>
      <c r="H53" s="141"/>
      <c r="I53" s="141"/>
      <c r="J53" s="141"/>
      <c r="K53" s="141"/>
      <c r="L53" s="141">
        <f>'3.1. melléklet Bev. Önkorm.'!L53+'3.2. melléklet bevételek Óvoda'!R53</f>
        <v>0</v>
      </c>
      <c r="M53" s="141">
        <f>'3.1. melléklet Bev. Önkorm.'!M53+'3.2. melléklet bevételek Óvoda'!M53</f>
        <v>0</v>
      </c>
      <c r="N53" s="141">
        <f>'3.1. melléklet Bev. Önkorm.'!N53+'3.2. melléklet bevételek Óvoda'!N53</f>
        <v>0</v>
      </c>
    </row>
    <row r="54" spans="1:14" ht="15" customHeight="1">
      <c r="A54" s="5" t="s">
        <v>473</v>
      </c>
      <c r="B54" s="6" t="s">
        <v>276</v>
      </c>
      <c r="C54" s="141">
        <f>'3.1. melléklet Bev. Önkorm.'!C54+'3.2. melléklet bevételek Óvoda'!I54</f>
        <v>0</v>
      </c>
      <c r="D54" s="141">
        <f>'3.1. melléklet Bev. Önkorm.'!D54+'3.2. melléklet bevételek Óvoda'!D54</f>
        <v>0</v>
      </c>
      <c r="E54" s="141">
        <f>'3.1. melléklet Bev. Önkorm.'!E54+'3.2. melléklet bevételek Óvoda'!E54</f>
        <v>0</v>
      </c>
      <c r="F54" s="141"/>
      <c r="G54" s="141"/>
      <c r="H54" s="141"/>
      <c r="I54" s="141"/>
      <c r="J54" s="141"/>
      <c r="K54" s="141"/>
      <c r="L54" s="141">
        <f>'3.1. melléklet Bev. Önkorm.'!L54+'3.2. melléklet bevételek Óvoda'!R54</f>
        <v>0</v>
      </c>
      <c r="M54" s="141">
        <f>'3.1. melléklet Bev. Önkorm.'!M54+'3.2. melléklet bevételek Óvoda'!M54</f>
        <v>0</v>
      </c>
      <c r="N54" s="141">
        <f>'3.1. melléklet Bev. Önkorm.'!N54+'3.2. melléklet bevételek Óvoda'!N54</f>
        <v>0</v>
      </c>
    </row>
    <row r="55" spans="1:14" ht="15" customHeight="1">
      <c r="A55" s="36" t="s">
        <v>508</v>
      </c>
      <c r="B55" s="41" t="s">
        <v>277</v>
      </c>
      <c r="C55" s="141">
        <f>'3.1. melléklet Bev. Önkorm.'!C55+'3.2. melléklet bevételek Óvoda'!I55</f>
        <v>15192000</v>
      </c>
      <c r="D55" s="141">
        <f>'3.1. melléklet Bev. Önkorm.'!D55+'3.2. melléklet bevételek Óvoda'!D55</f>
        <v>15192000</v>
      </c>
      <c r="E55" s="141">
        <f>'3.1. melléklet Bev. Önkorm.'!E55+'3.2. melléklet bevételek Óvoda'!E55</f>
        <v>15191814</v>
      </c>
      <c r="F55" s="141"/>
      <c r="G55" s="141"/>
      <c r="H55" s="141"/>
      <c r="I55" s="141"/>
      <c r="J55" s="141"/>
      <c r="K55" s="141"/>
      <c r="L55" s="141">
        <f>'3.1. melléklet Bev. Önkorm.'!L55+'3.2. melléklet bevételek Óvoda'!R55</f>
        <v>15192000</v>
      </c>
      <c r="M55" s="141">
        <f>'3.1. melléklet Bev. Önkorm.'!M55+'3.2. melléklet bevételek Óvoda'!M55</f>
        <v>15192000</v>
      </c>
      <c r="N55" s="141">
        <f>'3.1. melléklet Bev. Önkorm.'!N55+'3.2. melléklet bevételek Óvoda'!N55</f>
        <v>15191814</v>
      </c>
    </row>
    <row r="56" spans="1:14" ht="15" customHeight="1">
      <c r="A56" s="12" t="s">
        <v>490</v>
      </c>
      <c r="B56" s="6" t="s">
        <v>316</v>
      </c>
      <c r="C56" s="141">
        <f>'3.1. melléklet Bev. Önkorm.'!C56+'3.2. melléklet bevételek Óvoda'!I56</f>
        <v>0</v>
      </c>
      <c r="D56" s="141">
        <f>'3.1. melléklet Bev. Önkorm.'!D56+'3.2. melléklet bevételek Óvoda'!D56</f>
        <v>0</v>
      </c>
      <c r="E56" s="141">
        <f>'3.1. melléklet Bev. Önkorm.'!E56+'3.2. melléklet bevételek Óvoda'!E56</f>
        <v>0</v>
      </c>
      <c r="F56" s="141"/>
      <c r="G56" s="141"/>
      <c r="H56" s="141"/>
      <c r="I56" s="141"/>
      <c r="J56" s="141"/>
      <c r="K56" s="141"/>
      <c r="L56" s="141">
        <f>'3.1. melléklet Bev. Önkorm.'!L56+'3.2. melléklet bevételek Óvoda'!R56</f>
        <v>0</v>
      </c>
      <c r="M56" s="141">
        <f>'3.1. melléklet Bev. Önkorm.'!M56+'3.2. melléklet bevételek Óvoda'!M56</f>
        <v>0</v>
      </c>
      <c r="N56" s="141">
        <f>'3.1. melléklet Bev. Önkorm.'!N56+'3.2. melléklet bevételek Óvoda'!N56</f>
        <v>0</v>
      </c>
    </row>
    <row r="57" spans="1:14" ht="15" customHeight="1">
      <c r="A57" s="12" t="s">
        <v>491</v>
      </c>
      <c r="B57" s="6" t="s">
        <v>317</v>
      </c>
      <c r="C57" s="141">
        <f>'3.1. melléklet Bev. Önkorm.'!C57+'3.2. melléklet bevételek Óvoda'!I57</f>
        <v>0</v>
      </c>
      <c r="D57" s="141">
        <f>'3.1. melléklet Bev. Önkorm.'!D57+'3.2. melléklet bevételek Óvoda'!D57</f>
        <v>0</v>
      </c>
      <c r="E57" s="141">
        <f>'3.1. melléklet Bev. Önkorm.'!E57+'3.2. melléklet bevételek Óvoda'!E57</f>
        <v>0</v>
      </c>
      <c r="F57" s="141"/>
      <c r="G57" s="141"/>
      <c r="H57" s="141"/>
      <c r="I57" s="141"/>
      <c r="J57" s="141"/>
      <c r="K57" s="141"/>
      <c r="L57" s="141">
        <f>'3.1. melléklet Bev. Önkorm.'!L57+'3.2. melléklet bevételek Óvoda'!R57</f>
        <v>0</v>
      </c>
      <c r="M57" s="141">
        <f>'3.1. melléklet Bev. Önkorm.'!M57+'3.2. melléklet bevételek Óvoda'!M57</f>
        <v>0</v>
      </c>
      <c r="N57" s="141">
        <f>'3.1. melléklet Bev. Önkorm.'!N57+'3.2. melléklet bevételek Óvoda'!N57</f>
        <v>0</v>
      </c>
    </row>
    <row r="58" spans="1:14" ht="15" customHeight="1">
      <c r="A58" s="12" t="s">
        <v>318</v>
      </c>
      <c r="B58" s="6" t="s">
        <v>319</v>
      </c>
      <c r="C58" s="141">
        <f>'3.1. melléklet Bev. Önkorm.'!C58+'3.2. melléklet bevételek Óvoda'!I58</f>
        <v>0</v>
      </c>
      <c r="D58" s="141">
        <f>'3.1. melléklet Bev. Önkorm.'!D58+'3.2. melléklet bevételek Óvoda'!D58</f>
        <v>0</v>
      </c>
      <c r="E58" s="141">
        <f>'3.1. melléklet Bev. Önkorm.'!E58+'3.2. melléklet bevételek Óvoda'!E58</f>
        <v>6110624</v>
      </c>
      <c r="F58" s="141"/>
      <c r="G58" s="141"/>
      <c r="H58" s="141"/>
      <c r="I58" s="141"/>
      <c r="J58" s="141"/>
      <c r="K58" s="141"/>
      <c r="L58" s="141">
        <f>'3.1. melléklet Bev. Önkorm.'!L58+'3.2. melléklet bevételek Óvoda'!R58</f>
        <v>0</v>
      </c>
      <c r="M58" s="141">
        <f>'3.1. melléklet Bev. Önkorm.'!M58+'3.2. melléklet bevételek Óvoda'!M58</f>
        <v>0</v>
      </c>
      <c r="N58" s="141">
        <f>'3.1. melléklet Bev. Önkorm.'!N58+'3.2. melléklet bevételek Óvoda'!N58</f>
        <v>6110624</v>
      </c>
    </row>
    <row r="59" spans="1:14" ht="15" customHeight="1">
      <c r="A59" s="12" t="s">
        <v>492</v>
      </c>
      <c r="B59" s="6" t="s">
        <v>320</v>
      </c>
      <c r="C59" s="141">
        <f>'3.1. melléklet Bev. Önkorm.'!C59+'3.2. melléklet bevételek Óvoda'!I59</f>
        <v>0</v>
      </c>
      <c r="D59" s="141">
        <f>'3.1. melléklet Bev. Önkorm.'!D59+'3.2. melléklet bevételek Óvoda'!D59</f>
        <v>0</v>
      </c>
      <c r="E59" s="141">
        <f>'3.1. melléklet Bev. Önkorm.'!E59+'3.2. melléklet bevételek Óvoda'!E59</f>
        <v>0</v>
      </c>
      <c r="F59" s="141"/>
      <c r="G59" s="141"/>
      <c r="H59" s="141"/>
      <c r="I59" s="141"/>
      <c r="J59" s="141"/>
      <c r="K59" s="141"/>
      <c r="L59" s="141">
        <f>'3.1. melléklet Bev. Önkorm.'!L59+'3.2. melléklet bevételek Óvoda'!R59</f>
        <v>0</v>
      </c>
      <c r="M59" s="141">
        <f>'3.1. melléklet Bev. Önkorm.'!M59+'3.2. melléklet bevételek Óvoda'!M59</f>
        <v>0</v>
      </c>
      <c r="N59" s="141">
        <f>'3.1. melléklet Bev. Önkorm.'!N59+'3.2. melléklet bevételek Óvoda'!N59</f>
        <v>0</v>
      </c>
    </row>
    <row r="60" spans="1:14" ht="15" customHeight="1">
      <c r="A60" s="12" t="s">
        <v>321</v>
      </c>
      <c r="B60" s="6" t="s">
        <v>322</v>
      </c>
      <c r="C60" s="141">
        <f>'3.1. melléklet Bev. Önkorm.'!C60+'3.2. melléklet bevételek Óvoda'!I60</f>
        <v>0</v>
      </c>
      <c r="D60" s="141">
        <f>'3.1. melléklet Bev. Önkorm.'!D60+'3.2. melléklet bevételek Óvoda'!D60</f>
        <v>0</v>
      </c>
      <c r="E60" s="141">
        <f>'3.1. melléklet Bev. Önkorm.'!E60+'3.2. melléklet bevételek Óvoda'!E60</f>
        <v>0</v>
      </c>
      <c r="F60" s="141"/>
      <c r="G60" s="141"/>
      <c r="H60" s="141"/>
      <c r="I60" s="141"/>
      <c r="J60" s="141"/>
      <c r="K60" s="141"/>
      <c r="L60" s="141">
        <f>'3.1. melléklet Bev. Önkorm.'!L60+'3.2. melléklet bevételek Óvoda'!R60</f>
        <v>0</v>
      </c>
      <c r="M60" s="141">
        <f>'3.1. melléklet Bev. Önkorm.'!M60+'3.2. melléklet bevételek Óvoda'!M60</f>
        <v>0</v>
      </c>
      <c r="N60" s="141">
        <f>'3.1. melléklet Bev. Önkorm.'!N60+'3.2. melléklet bevételek Óvoda'!N60</f>
        <v>0</v>
      </c>
    </row>
    <row r="61" spans="1:14" ht="15" customHeight="1">
      <c r="A61" s="36" t="s">
        <v>513</v>
      </c>
      <c r="B61" s="41" t="s">
        <v>323</v>
      </c>
      <c r="C61" s="141">
        <f>'3.1. melléklet Bev. Önkorm.'!C61+'3.2. melléklet bevételek Óvoda'!I61</f>
        <v>0</v>
      </c>
      <c r="D61" s="141">
        <f>'3.1. melléklet Bev. Önkorm.'!D61+'3.2. melléklet bevételek Óvoda'!D61</f>
        <v>0</v>
      </c>
      <c r="E61" s="141">
        <f>'3.1. melléklet Bev. Önkorm.'!E61+'3.2. melléklet bevételek Óvoda'!E61</f>
        <v>6110624</v>
      </c>
      <c r="F61" s="141"/>
      <c r="G61" s="141"/>
      <c r="H61" s="141"/>
      <c r="I61" s="141"/>
      <c r="J61" s="141"/>
      <c r="K61" s="141"/>
      <c r="L61" s="141">
        <f>'3.1. melléklet Bev. Önkorm.'!L61+'3.2. melléklet bevételek Óvoda'!R61</f>
        <v>0</v>
      </c>
      <c r="M61" s="141">
        <f>'3.1. melléklet Bev. Önkorm.'!M61+'3.2. melléklet bevételek Óvoda'!M61</f>
        <v>0</v>
      </c>
      <c r="N61" s="141">
        <f>'3.1. melléklet Bev. Önkorm.'!N61+'3.2. melléklet bevételek Óvoda'!N61</f>
        <v>6110624</v>
      </c>
    </row>
    <row r="62" spans="1:14" ht="15" customHeight="1">
      <c r="A62" s="12" t="s">
        <v>329</v>
      </c>
      <c r="B62" s="6" t="s">
        <v>330</v>
      </c>
      <c r="C62" s="141">
        <f>'3.1. melléklet Bev. Önkorm.'!C62+'3.2. melléklet bevételek Óvoda'!I62</f>
        <v>0</v>
      </c>
      <c r="D62" s="141">
        <f>'3.1. melléklet Bev. Önkorm.'!D62+'3.2. melléklet bevételek Óvoda'!D62</f>
        <v>0</v>
      </c>
      <c r="E62" s="141">
        <f>'3.1. melléklet Bev. Önkorm.'!E62+'3.2. melléklet bevételek Óvoda'!E62</f>
        <v>0</v>
      </c>
      <c r="F62" s="141"/>
      <c r="G62" s="141"/>
      <c r="H62" s="141"/>
      <c r="I62" s="141"/>
      <c r="J62" s="141"/>
      <c r="K62" s="141"/>
      <c r="L62" s="141">
        <f>'3.1. melléklet Bev. Önkorm.'!L62+'3.2. melléklet bevételek Óvoda'!R62</f>
        <v>0</v>
      </c>
      <c r="M62" s="141">
        <f>'3.1. melléklet Bev. Önkorm.'!M62+'3.2. melléklet bevételek Óvoda'!M62</f>
        <v>0</v>
      </c>
      <c r="N62" s="141">
        <f>'3.1. melléklet Bev. Önkorm.'!N62+'3.2. melléklet bevételek Óvoda'!N62</f>
        <v>0</v>
      </c>
    </row>
    <row r="63" spans="1:14" ht="15" customHeight="1">
      <c r="A63" s="5" t="s">
        <v>495</v>
      </c>
      <c r="B63" s="6" t="s">
        <v>331</v>
      </c>
      <c r="C63" s="141">
        <f>'3.1. melléklet Bev. Önkorm.'!C63+'3.2. melléklet bevételek Óvoda'!I63</f>
        <v>400000</v>
      </c>
      <c r="D63" s="141">
        <f>'3.1. melléklet Bev. Önkorm.'!D63+'3.2. melléklet bevételek Óvoda'!D63</f>
        <v>400000</v>
      </c>
      <c r="E63" s="141">
        <f>'3.1. melléklet Bev. Önkorm.'!E63+'3.2. melléklet bevételek Óvoda'!E63</f>
        <v>130200</v>
      </c>
      <c r="F63" s="141"/>
      <c r="G63" s="141"/>
      <c r="H63" s="141"/>
      <c r="I63" s="141"/>
      <c r="J63" s="141"/>
      <c r="K63" s="141"/>
      <c r="L63" s="141">
        <f>'3.1. melléklet Bev. Önkorm.'!L63+'3.2. melléklet bevételek Óvoda'!R63</f>
        <v>400000</v>
      </c>
      <c r="M63" s="141">
        <f>'3.1. melléklet Bev. Önkorm.'!M63+'3.2. melléklet bevételek Óvoda'!M63</f>
        <v>400000</v>
      </c>
      <c r="N63" s="141">
        <f>'3.1. melléklet Bev. Önkorm.'!N63+'3.2. melléklet bevételek Óvoda'!N63</f>
        <v>130200</v>
      </c>
    </row>
    <row r="64" spans="1:14" ht="15" customHeight="1">
      <c r="A64" s="12" t="s">
        <v>496</v>
      </c>
      <c r="B64" s="6" t="s">
        <v>332</v>
      </c>
      <c r="C64" s="141">
        <f>'3.1. melléklet Bev. Önkorm.'!C64+'3.2. melléklet bevételek Óvoda'!I64</f>
        <v>0</v>
      </c>
      <c r="D64" s="141">
        <f>'3.1. melléklet Bev. Önkorm.'!D64+'3.2. melléklet bevételek Óvoda'!D64</f>
        <v>0</v>
      </c>
      <c r="E64" s="141">
        <f>'3.1. melléklet Bev. Önkorm.'!E64+'3.2. melléklet bevételek Óvoda'!E64</f>
        <v>34000</v>
      </c>
      <c r="F64" s="141"/>
      <c r="G64" s="141"/>
      <c r="H64" s="141"/>
      <c r="I64" s="141"/>
      <c r="J64" s="141"/>
      <c r="K64" s="141"/>
      <c r="L64" s="141">
        <f>'3.1. melléklet Bev. Önkorm.'!L64+'3.2. melléklet bevételek Óvoda'!R64</f>
        <v>0</v>
      </c>
      <c r="M64" s="141">
        <f>'3.1. melléklet Bev. Önkorm.'!M64+'3.2. melléklet bevételek Óvoda'!M64</f>
        <v>0</v>
      </c>
      <c r="N64" s="141">
        <f>'3.1. melléklet Bev. Önkorm.'!N64+'3.2. melléklet bevételek Óvoda'!N64</f>
        <v>34000</v>
      </c>
    </row>
    <row r="65" spans="1:14" ht="15" customHeight="1">
      <c r="A65" s="36" t="s">
        <v>516</v>
      </c>
      <c r="B65" s="41" t="s">
        <v>333</v>
      </c>
      <c r="C65" s="141">
        <f>'3.1. melléklet Bev. Önkorm.'!C65+'3.2. melléklet bevételek Óvoda'!I65</f>
        <v>400000</v>
      </c>
      <c r="D65" s="141">
        <f>'3.1. melléklet Bev. Önkorm.'!D65+'3.2. melléklet bevételek Óvoda'!D65</f>
        <v>400000</v>
      </c>
      <c r="E65" s="141">
        <f>'3.1. melléklet Bev. Önkorm.'!E65+'3.2. melléklet bevételek Óvoda'!E65</f>
        <v>164200</v>
      </c>
      <c r="F65" s="141"/>
      <c r="G65" s="141"/>
      <c r="H65" s="141"/>
      <c r="I65" s="141"/>
      <c r="J65" s="141"/>
      <c r="K65" s="141"/>
      <c r="L65" s="141">
        <f>'3.1. melléklet Bev. Önkorm.'!L65+'3.2. melléklet bevételek Óvoda'!R65</f>
        <v>400000</v>
      </c>
      <c r="M65" s="141">
        <f>'3.1. melléklet Bev. Önkorm.'!M65+'3.2. melléklet bevételek Óvoda'!M65</f>
        <v>400000</v>
      </c>
      <c r="N65" s="141">
        <f>'3.1. melléklet Bev. Önkorm.'!N65+'3.2. melléklet bevételek Óvoda'!N65</f>
        <v>164200</v>
      </c>
    </row>
    <row r="66" spans="1:14" ht="15" customHeight="1">
      <c r="A66" s="99" t="s">
        <v>575</v>
      </c>
      <c r="B66" s="100"/>
      <c r="C66" s="198">
        <f>C55+C61+C65</f>
        <v>15592000</v>
      </c>
      <c r="D66" s="198">
        <f aca="true" t="shared" si="1" ref="D66:N66">D55+D61+D65</f>
        <v>15592000</v>
      </c>
      <c r="E66" s="198">
        <f t="shared" si="1"/>
        <v>21466638</v>
      </c>
      <c r="F66" s="198">
        <f t="shared" si="1"/>
        <v>0</v>
      </c>
      <c r="G66" s="198">
        <f t="shared" si="1"/>
        <v>0</v>
      </c>
      <c r="H66" s="198">
        <f t="shared" si="1"/>
        <v>0</v>
      </c>
      <c r="I66" s="198">
        <f t="shared" si="1"/>
        <v>0</v>
      </c>
      <c r="J66" s="198">
        <f t="shared" si="1"/>
        <v>0</v>
      </c>
      <c r="K66" s="198">
        <f t="shared" si="1"/>
        <v>0</v>
      </c>
      <c r="L66" s="198">
        <f t="shared" si="1"/>
        <v>15592000</v>
      </c>
      <c r="M66" s="198">
        <f t="shared" si="1"/>
        <v>15592000</v>
      </c>
      <c r="N66" s="198">
        <f t="shared" si="1"/>
        <v>21466638</v>
      </c>
    </row>
    <row r="67" spans="1:14" ht="15">
      <c r="A67" s="93" t="s">
        <v>515</v>
      </c>
      <c r="B67" s="88" t="s">
        <v>334</v>
      </c>
      <c r="C67" s="150">
        <f>'3.1. melléklet Bev. Önkorm.'!C67+'3.2. melléklet bevételek Óvoda'!C67</f>
        <v>88923675</v>
      </c>
      <c r="D67" s="150">
        <f>'3.1. melléklet Bev. Önkorm.'!D67+'3.2. melléklet bevételek Óvoda'!D67</f>
        <v>89104441</v>
      </c>
      <c r="E67" s="150">
        <f>'3.1. melléklet Bev. Önkorm.'!E67+'3.2. melléklet bevételek Óvoda'!E67</f>
        <v>98181906</v>
      </c>
      <c r="F67" s="151"/>
      <c r="G67" s="151"/>
      <c r="H67" s="151"/>
      <c r="I67" s="151"/>
      <c r="J67" s="151"/>
      <c r="K67" s="151"/>
      <c r="L67" s="152">
        <f>'3.1. melléklet Bev. Önkorm.'!L67+'3.2. melléklet bevételek Óvoda'!L67</f>
        <v>88923675</v>
      </c>
      <c r="M67" s="152">
        <f>'3.1. melléklet Bev. Önkorm.'!M67+'3.2. melléklet bevételek Óvoda'!M67</f>
        <v>89104441</v>
      </c>
      <c r="N67" s="152">
        <f>'3.1. melléklet Bev. Önkorm.'!N67+'3.2. melléklet bevételek Óvoda'!N67</f>
        <v>98181906</v>
      </c>
    </row>
    <row r="68" spans="1:14" ht="15">
      <c r="A68" s="94" t="s">
        <v>628</v>
      </c>
      <c r="B68" s="95"/>
      <c r="C68" s="196">
        <f>C49-'2. melléklet kiadások összesen'!C77</f>
        <v>18040375</v>
      </c>
      <c r="D68" s="196">
        <f>D49-'2. melléklet kiadások összesen'!D77</f>
        <v>-11123232</v>
      </c>
      <c r="E68" s="196">
        <f>E49-'2. melléklet kiadások összesen'!E77</f>
        <v>7750969</v>
      </c>
      <c r="F68" s="148">
        <f>'3. melléklet bevételek összesen'!F49-'2. melléklet kiadások összesen'!F77</f>
        <v>-2510000</v>
      </c>
      <c r="G68" s="148">
        <f>'3. melléklet bevételek összesen'!G49-'2. melléklet kiadások összesen'!G77</f>
        <v>-2580000</v>
      </c>
      <c r="H68" s="148">
        <f>'3. melléklet bevételek összesen'!H49-'2. melléklet kiadások összesen'!H77</f>
        <v>-2380450</v>
      </c>
      <c r="I68" s="148">
        <f>I67-'2. melléklet kiadások összesen'!O77</f>
        <v>0</v>
      </c>
      <c r="J68" s="148">
        <f>J67-'2. melléklet kiadások összesen'!P77</f>
        <v>0</v>
      </c>
      <c r="K68" s="148">
        <f>K67-'2. melléklet kiadások összesen'!Q77</f>
        <v>0</v>
      </c>
      <c r="L68" s="196">
        <f aca="true" t="shared" si="2" ref="L68:N69">C68+F68</f>
        <v>15530375</v>
      </c>
      <c r="M68" s="196">
        <f t="shared" si="2"/>
        <v>-13703232</v>
      </c>
      <c r="N68" s="196">
        <f t="shared" si="2"/>
        <v>5370519</v>
      </c>
    </row>
    <row r="69" spans="1:14" ht="15">
      <c r="A69" s="94" t="s">
        <v>629</v>
      </c>
      <c r="B69" s="95"/>
      <c r="C69" s="196">
        <f>C66-'2. melléklet kiadások összesen'!C100</f>
        <v>-94823192</v>
      </c>
      <c r="D69" s="196">
        <f>D66-'2. melléklet kiadások összesen'!D100</f>
        <v>-97710800</v>
      </c>
      <c r="E69" s="196">
        <f>E66-'2. melléklet kiadások összesen'!E100</f>
        <v>-76384348</v>
      </c>
      <c r="F69" s="196">
        <f>F66-'2. melléklet kiadások összesen'!F100</f>
        <v>0</v>
      </c>
      <c r="G69" s="196">
        <f>G66-'2. melléklet kiadások összesen'!G100</f>
        <v>0</v>
      </c>
      <c r="H69" s="196">
        <f>H66-'2. melléklet kiadások összesen'!H100</f>
        <v>0</v>
      </c>
      <c r="I69" s="196"/>
      <c r="J69" s="148">
        <f>J66-'2. melléklet kiadások összesen'!R100</f>
        <v>0</v>
      </c>
      <c r="K69" s="148">
        <f>K66-'2. melléklet kiadások összesen'!S100</f>
        <v>0</v>
      </c>
      <c r="L69" s="196">
        <f t="shared" si="2"/>
        <v>-94823192</v>
      </c>
      <c r="M69" s="196">
        <f t="shared" si="2"/>
        <v>-97710800</v>
      </c>
      <c r="N69" s="196">
        <f t="shared" si="2"/>
        <v>-76384348</v>
      </c>
    </row>
    <row r="70" spans="1:14" ht="14.25">
      <c r="A70" s="34" t="s">
        <v>497</v>
      </c>
      <c r="B70" s="5" t="s">
        <v>335</v>
      </c>
      <c r="C70" s="141">
        <f>'3.1. melléklet Bev. Önkorm.'!C70+'3.2. melléklet bevételek Óvoda'!I70</f>
        <v>0</v>
      </c>
      <c r="D70" s="141">
        <f>'3.1. melléklet Bev. Önkorm.'!D70+'3.2. melléklet bevételek Óvoda'!D70</f>
        <v>0</v>
      </c>
      <c r="E70" s="141">
        <f>'3.1. melléklet Bev. Önkorm.'!E70+'3.2. melléklet bevételek Óvoda'!E70</f>
        <v>0</v>
      </c>
      <c r="F70" s="141"/>
      <c r="G70" s="141"/>
      <c r="H70" s="141"/>
      <c r="I70" s="141"/>
      <c r="J70" s="141"/>
      <c r="K70" s="141"/>
      <c r="L70" s="197">
        <f>'3.1. melléklet Bev. Önkorm.'!L70+'3.2. melléklet bevételek Óvoda'!R70</f>
        <v>0</v>
      </c>
      <c r="M70" s="197">
        <f>'3.1. melléklet Bev. Önkorm.'!M70+'3.2. melléklet bevételek Óvoda'!M70</f>
        <v>0</v>
      </c>
      <c r="N70" s="197">
        <f>'3.1. melléklet Bev. Önkorm.'!N70+'3.2. melléklet bevételek Óvoda'!N70</f>
        <v>0</v>
      </c>
    </row>
    <row r="71" spans="1:14" ht="14.25">
      <c r="A71" s="12" t="s">
        <v>336</v>
      </c>
      <c r="B71" s="5" t="s">
        <v>337</v>
      </c>
      <c r="C71" s="141">
        <f>'3.1. melléklet Bev. Önkorm.'!C71+'3.2. melléklet bevételek Óvoda'!I71</f>
        <v>0</v>
      </c>
      <c r="D71" s="141">
        <f>'3.1. melléklet Bev. Önkorm.'!D71+'3.2. melléklet bevételek Óvoda'!D71</f>
        <v>0</v>
      </c>
      <c r="E71" s="141">
        <f>'3.1. melléklet Bev. Önkorm.'!E71+'3.2. melléklet bevételek Óvoda'!E71</f>
        <v>0</v>
      </c>
      <c r="F71" s="141"/>
      <c r="G71" s="141"/>
      <c r="H71" s="141"/>
      <c r="I71" s="141"/>
      <c r="J71" s="141"/>
      <c r="K71" s="141"/>
      <c r="L71" s="141">
        <f>'3.1. melléklet Bev. Önkorm.'!L71+'3.2. melléklet bevételek Óvoda'!R71</f>
        <v>0</v>
      </c>
      <c r="M71" s="141">
        <f>'3.1. melléklet Bev. Önkorm.'!M71+'3.2. melléklet bevételek Óvoda'!M71</f>
        <v>0</v>
      </c>
      <c r="N71" s="141">
        <f>'3.1. melléklet Bev. Önkorm.'!N71+'3.2. melléklet bevételek Óvoda'!N71</f>
        <v>0</v>
      </c>
    </row>
    <row r="72" spans="1:14" ht="14.25">
      <c r="A72" s="34" t="s">
        <v>498</v>
      </c>
      <c r="B72" s="5" t="s">
        <v>338</v>
      </c>
      <c r="C72" s="141">
        <f>'3.1. melléklet Bev. Önkorm.'!C72+'3.2. melléklet bevételek Óvoda'!I72</f>
        <v>0</v>
      </c>
      <c r="D72" s="141">
        <f>'3.1. melléklet Bev. Önkorm.'!D72+'3.2. melléklet bevételek Óvoda'!D72</f>
        <v>0</v>
      </c>
      <c r="E72" s="141">
        <f>'3.1. melléklet Bev. Önkorm.'!E72+'3.2. melléklet bevételek Óvoda'!E72</f>
        <v>0</v>
      </c>
      <c r="F72" s="141"/>
      <c r="G72" s="141"/>
      <c r="H72" s="141"/>
      <c r="I72" s="141"/>
      <c r="J72" s="141"/>
      <c r="K72" s="141"/>
      <c r="L72" s="141">
        <f>'3.1. melléklet Bev. Önkorm.'!L72+'3.2. melléklet bevételek Óvoda'!R72</f>
        <v>0</v>
      </c>
      <c r="M72" s="141">
        <f>'3.1. melléklet Bev. Önkorm.'!M72+'3.2. melléklet bevételek Óvoda'!M72</f>
        <v>0</v>
      </c>
      <c r="N72" s="141">
        <f>'3.1. melléklet Bev. Önkorm.'!N72+'3.2. melléklet bevételek Óvoda'!N72</f>
        <v>0</v>
      </c>
    </row>
    <row r="73" spans="1:14" ht="14.25">
      <c r="A73" s="14" t="s">
        <v>517</v>
      </c>
      <c r="B73" s="7" t="s">
        <v>339</v>
      </c>
      <c r="C73" s="141">
        <f>'3.1. melléklet Bev. Önkorm.'!C73+'3.2. melléklet bevételek Óvoda'!I73</f>
        <v>0</v>
      </c>
      <c r="D73" s="141">
        <f>'3.1. melléklet Bev. Önkorm.'!D73+'3.2. melléklet bevételek Óvoda'!D73</f>
        <v>0</v>
      </c>
      <c r="E73" s="141">
        <f>'3.1. melléklet Bev. Önkorm.'!E73+'3.2. melléklet bevételek Óvoda'!E73</f>
        <v>0</v>
      </c>
      <c r="F73" s="141"/>
      <c r="G73" s="141"/>
      <c r="H73" s="141"/>
      <c r="I73" s="141"/>
      <c r="J73" s="141"/>
      <c r="K73" s="141"/>
      <c r="L73" s="141">
        <f>'3.1. melléklet Bev. Önkorm.'!L73+'3.2. melléklet bevételek Óvoda'!R73</f>
        <v>0</v>
      </c>
      <c r="M73" s="141">
        <f>'3.1. melléklet Bev. Önkorm.'!M73+'3.2. melléklet bevételek Óvoda'!M73</f>
        <v>0</v>
      </c>
      <c r="N73" s="141">
        <f>'3.1. melléklet Bev. Önkorm.'!N73+'3.2. melléklet bevételek Óvoda'!N73</f>
        <v>0</v>
      </c>
    </row>
    <row r="74" spans="1:14" ht="14.25">
      <c r="A74" s="12" t="s">
        <v>499</v>
      </c>
      <c r="B74" s="5" t="s">
        <v>340</v>
      </c>
      <c r="C74" s="141">
        <f>'3.1. melléklet Bev. Önkorm.'!C74+'3.2. melléklet bevételek Óvoda'!I74</f>
        <v>0</v>
      </c>
      <c r="D74" s="141">
        <f>'3.1. melléklet Bev. Önkorm.'!D74+'3.2. melléklet bevételek Óvoda'!D74</f>
        <v>0</v>
      </c>
      <c r="E74" s="141">
        <f>'3.1. melléklet Bev. Önkorm.'!E74+'3.2. melléklet bevételek Óvoda'!E74</f>
        <v>0</v>
      </c>
      <c r="F74" s="141"/>
      <c r="G74" s="141"/>
      <c r="H74" s="141"/>
      <c r="I74" s="141"/>
      <c r="J74" s="141"/>
      <c r="K74" s="141"/>
      <c r="L74" s="141">
        <f>'3.1. melléklet Bev. Önkorm.'!L74+'3.2. melléklet bevételek Óvoda'!R74</f>
        <v>0</v>
      </c>
      <c r="M74" s="141">
        <f>'3.1. melléklet Bev. Önkorm.'!M74+'3.2. melléklet bevételek Óvoda'!M74</f>
        <v>0</v>
      </c>
      <c r="N74" s="141">
        <f>'3.1. melléklet Bev. Önkorm.'!N74+'3.2. melléklet bevételek Óvoda'!N74</f>
        <v>0</v>
      </c>
    </row>
    <row r="75" spans="1:14" ht="14.25">
      <c r="A75" s="34" t="s">
        <v>341</v>
      </c>
      <c r="B75" s="5" t="s">
        <v>342</v>
      </c>
      <c r="C75" s="141">
        <f>'3.1. melléklet Bev. Önkorm.'!C75+'3.2. melléklet bevételek Óvoda'!I75</f>
        <v>0</v>
      </c>
      <c r="D75" s="141">
        <f>'3.1. melléklet Bev. Önkorm.'!D75+'3.2. melléklet bevételek Óvoda'!D75</f>
        <v>0</v>
      </c>
      <c r="E75" s="141">
        <f>'3.1. melléklet Bev. Önkorm.'!E75+'3.2. melléklet bevételek Óvoda'!E75</f>
        <v>0</v>
      </c>
      <c r="F75" s="141"/>
      <c r="G75" s="141"/>
      <c r="H75" s="141"/>
      <c r="I75" s="141"/>
      <c r="J75" s="141"/>
      <c r="K75" s="141"/>
      <c r="L75" s="141"/>
      <c r="M75" s="141"/>
      <c r="N75" s="141"/>
    </row>
    <row r="76" spans="1:14" ht="14.25">
      <c r="A76" s="12" t="s">
        <v>500</v>
      </c>
      <c r="B76" s="5" t="s">
        <v>343</v>
      </c>
      <c r="C76" s="141">
        <f>'3.1. melléklet Bev. Önkorm.'!C76+'3.2. melléklet bevételek Óvoda'!I76</f>
        <v>0</v>
      </c>
      <c r="D76" s="141">
        <f>'3.1. melléklet Bev. Önkorm.'!D76+'3.2. melléklet bevételek Óvoda'!D76</f>
        <v>0</v>
      </c>
      <c r="E76" s="141">
        <f>'3.1. melléklet Bev. Önkorm.'!E76+'3.2. melléklet bevételek Óvoda'!E76</f>
        <v>0</v>
      </c>
      <c r="F76" s="141"/>
      <c r="G76" s="141"/>
      <c r="H76" s="141"/>
      <c r="I76" s="141"/>
      <c r="J76" s="141"/>
      <c r="K76" s="141"/>
      <c r="L76" s="141"/>
      <c r="M76" s="141"/>
      <c r="N76" s="141"/>
    </row>
    <row r="77" spans="1:14" ht="14.25">
      <c r="A77" s="34" t="s">
        <v>344</v>
      </c>
      <c r="B77" s="5" t="s">
        <v>345</v>
      </c>
      <c r="C77" s="141">
        <f>'3.1. melléklet Bev. Önkorm.'!C77+'3.2. melléklet bevételek Óvoda'!I77</f>
        <v>0</v>
      </c>
      <c r="D77" s="141">
        <f>'3.1. melléklet Bev. Önkorm.'!D77+'3.2. melléklet bevételek Óvoda'!D77</f>
        <v>0</v>
      </c>
      <c r="E77" s="141">
        <f>'3.1. melléklet Bev. Önkorm.'!E77+'3.2. melléklet bevételek Óvoda'!E77</f>
        <v>0</v>
      </c>
      <c r="F77" s="141"/>
      <c r="G77" s="141"/>
      <c r="H77" s="141"/>
      <c r="I77" s="141"/>
      <c r="J77" s="141"/>
      <c r="K77" s="141"/>
      <c r="L77" s="141"/>
      <c r="M77" s="141"/>
      <c r="N77" s="141"/>
    </row>
    <row r="78" spans="1:14" ht="14.25">
      <c r="A78" s="13" t="s">
        <v>518</v>
      </c>
      <c r="B78" s="7" t="s">
        <v>346</v>
      </c>
      <c r="C78" s="141">
        <f>'3.1. melléklet Bev. Önkorm.'!C78+'3.2. melléklet bevételek Óvoda'!I78</f>
        <v>0</v>
      </c>
      <c r="D78" s="141">
        <f>'3.1. melléklet Bev. Önkorm.'!D78+'3.2. melléklet bevételek Óvoda'!D78</f>
        <v>0</v>
      </c>
      <c r="E78" s="141">
        <f>'3.1. melléklet Bev. Önkorm.'!E78+'3.2. melléklet bevételek Óvoda'!E78</f>
        <v>0</v>
      </c>
      <c r="F78" s="141"/>
      <c r="G78" s="141"/>
      <c r="H78" s="141"/>
      <c r="I78" s="141"/>
      <c r="J78" s="141"/>
      <c r="K78" s="141"/>
      <c r="L78" s="141"/>
      <c r="M78" s="141"/>
      <c r="N78" s="141"/>
    </row>
    <row r="79" spans="1:14" ht="14.25">
      <c r="A79" s="5" t="s">
        <v>626</v>
      </c>
      <c r="B79" s="5" t="s">
        <v>347</v>
      </c>
      <c r="C79" s="141">
        <f>'3.1. melléklet Bev. Önkorm.'!C79+'3.2. melléklet bevételek Óvoda'!C79</f>
        <v>183997</v>
      </c>
      <c r="D79" s="141">
        <f>'3.1. melléklet Bev. Önkorm.'!D79+'3.2. melléklet bevételek Óvoda'!D79</f>
        <v>183997</v>
      </c>
      <c r="E79" s="141">
        <f>'3.1. melléklet Bev. Önkorm.'!E79+'3.2. melléklet bevételek Óvoda'!E79</f>
        <v>183997</v>
      </c>
      <c r="F79" s="141"/>
      <c r="G79" s="141"/>
      <c r="H79" s="141"/>
      <c r="I79" s="141"/>
      <c r="J79" s="141"/>
      <c r="K79" s="141"/>
      <c r="L79" s="141">
        <f>'3.1. melléklet Bev. Önkorm.'!L79+'3.2. melléklet bevételek Óvoda'!R79</f>
        <v>0</v>
      </c>
      <c r="M79" s="141">
        <f>'3.1. melléklet Bev. Önkorm.'!M79+'3.2. melléklet bevételek Óvoda'!M79</f>
        <v>183997</v>
      </c>
      <c r="N79" s="141">
        <f>'3.1. melléklet Bev. Önkorm.'!N79+'3.2. melléklet bevételek Óvoda'!N79</f>
        <v>183997</v>
      </c>
    </row>
    <row r="80" spans="1:14" ht="14.25">
      <c r="A80" s="5" t="s">
        <v>627</v>
      </c>
      <c r="B80" s="5" t="s">
        <v>347</v>
      </c>
      <c r="C80" s="141">
        <f>'3.1. melléklet Bev. Önkorm.'!C80+'3.2. melléklet bevételek Óvoda'!I80</f>
        <v>80423950</v>
      </c>
      <c r="D80" s="141">
        <f>'3.1. melléklet Bev. Önkorm.'!D80+'3.2. melléklet bevételek Óvoda'!D80</f>
        <v>111323194</v>
      </c>
      <c r="E80" s="141">
        <f>'3.1. melléklet Bev. Önkorm.'!E80+'3.2. melléklet bevételek Óvoda'!E80</f>
        <v>111323194</v>
      </c>
      <c r="F80" s="141"/>
      <c r="G80" s="141"/>
      <c r="H80" s="141"/>
      <c r="I80" s="141"/>
      <c r="J80" s="141"/>
      <c r="K80" s="141"/>
      <c r="L80" s="141">
        <f>'3.1. melléklet Bev. Önkorm.'!L80+'3.2. melléklet bevételek Óvoda'!R80</f>
        <v>80423950</v>
      </c>
      <c r="M80" s="141">
        <f>'3.1. melléklet Bev. Önkorm.'!M80+'3.2. melléklet bevételek Óvoda'!M80</f>
        <v>111323194</v>
      </c>
      <c r="N80" s="141">
        <f>'3.1. melléklet Bev. Önkorm.'!N80+'3.2. melléklet bevételek Óvoda'!N80</f>
        <v>111323194</v>
      </c>
    </row>
    <row r="81" spans="1:14" ht="14.25">
      <c r="A81" s="5" t="s">
        <v>624</v>
      </c>
      <c r="B81" s="5" t="s">
        <v>348</v>
      </c>
      <c r="C81" s="141">
        <f>'3.1. melléklet Bev. Önkorm.'!C81+'3.2. melléklet bevételek Óvoda'!I81</f>
        <v>0</v>
      </c>
      <c r="D81" s="141">
        <f>'3.1. melléklet Bev. Önkorm.'!D81+'3.2. melléklet bevételek Óvoda'!D81</f>
        <v>0</v>
      </c>
      <c r="E81" s="141">
        <f>'3.1. melléklet Bev. Önkorm.'!E81+'3.2. melléklet bevételek Óvoda'!E81</f>
        <v>0</v>
      </c>
      <c r="F81" s="141"/>
      <c r="G81" s="141"/>
      <c r="H81" s="141"/>
      <c r="I81" s="141"/>
      <c r="J81" s="141"/>
      <c r="K81" s="141"/>
      <c r="L81" s="141">
        <f>'3.1. melléklet Bev. Önkorm.'!L81+'3.2. melléklet bevételek Óvoda'!R81</f>
        <v>0</v>
      </c>
      <c r="M81" s="141">
        <f>'3.1. melléklet Bev. Önkorm.'!M81+'3.2. melléklet bevételek Óvoda'!M81</f>
        <v>0</v>
      </c>
      <c r="N81" s="141">
        <f>'3.1. melléklet Bev. Önkorm.'!N81+'3.2. melléklet bevételek Óvoda'!N81</f>
        <v>0</v>
      </c>
    </row>
    <row r="82" spans="1:14" ht="14.25">
      <c r="A82" s="5" t="s">
        <v>625</v>
      </c>
      <c r="B82" s="5" t="s">
        <v>348</v>
      </c>
      <c r="C82" s="141">
        <f>'3.1. melléklet Bev. Önkorm.'!C82+'3.2. melléklet bevételek Óvoda'!I82</f>
        <v>0</v>
      </c>
      <c r="D82" s="141">
        <f>'3.1. melléklet Bev. Önkorm.'!D82+'3.2. melléklet bevételek Óvoda'!D82</f>
        <v>0</v>
      </c>
      <c r="E82" s="141">
        <f>'3.1. melléklet Bev. Önkorm.'!E82+'3.2. melléklet bevételek Óvoda'!E82</f>
        <v>0</v>
      </c>
      <c r="F82" s="141"/>
      <c r="G82" s="141"/>
      <c r="H82" s="141"/>
      <c r="I82" s="141"/>
      <c r="J82" s="141"/>
      <c r="K82" s="141"/>
      <c r="L82" s="141">
        <f>'3.1. melléklet Bev. Önkorm.'!L82+'3.2. melléklet bevételek Óvoda'!R82</f>
        <v>0</v>
      </c>
      <c r="M82" s="141">
        <f>'3.1. melléklet Bev. Önkorm.'!M82+'3.2. melléklet bevételek Óvoda'!M82</f>
        <v>0</v>
      </c>
      <c r="N82" s="141">
        <f>'3.1. melléklet Bev. Önkorm.'!N82+'3.2. melléklet bevételek Óvoda'!N82</f>
        <v>0</v>
      </c>
    </row>
    <row r="83" spans="1:14" ht="14.25">
      <c r="A83" s="7" t="s">
        <v>519</v>
      </c>
      <c r="B83" s="7" t="s">
        <v>349</v>
      </c>
      <c r="C83" s="141">
        <f>'3.1. melléklet Bev. Önkorm.'!C83+'3.2. melléklet bevételek Óvoda'!C83</f>
        <v>80607947</v>
      </c>
      <c r="D83" s="141">
        <f>'3.1. melléklet Bev. Önkorm.'!D83+'3.2. melléklet bevételek Óvoda'!D83</f>
        <v>111507191</v>
      </c>
      <c r="E83" s="141">
        <f>'3.1. melléklet Bev. Önkorm.'!E83+'3.2. melléklet bevételek Óvoda'!E83</f>
        <v>111507191</v>
      </c>
      <c r="F83" s="141"/>
      <c r="G83" s="141"/>
      <c r="H83" s="141"/>
      <c r="I83" s="141"/>
      <c r="J83" s="141"/>
      <c r="K83" s="141"/>
      <c r="L83" s="141">
        <f>'3.1. melléklet Bev. Önkorm.'!L83+'3.2. melléklet bevételek Óvoda'!R83</f>
        <v>80423950</v>
      </c>
      <c r="M83" s="141">
        <f>'3.1. melléklet Bev. Önkorm.'!M83+'3.2. melléklet bevételek Óvoda'!M83</f>
        <v>111507191</v>
      </c>
      <c r="N83" s="141">
        <f>'3.1. melléklet Bev. Önkorm.'!N83+'3.2. melléklet bevételek Óvoda'!N83</f>
        <v>111507191</v>
      </c>
    </row>
    <row r="84" spans="1:14" ht="14.25">
      <c r="A84" s="34" t="s">
        <v>350</v>
      </c>
      <c r="B84" s="5" t="s">
        <v>351</v>
      </c>
      <c r="C84" s="141">
        <f>'3.1. melléklet Bev. Önkorm.'!C84+'3.2. melléklet bevételek Óvoda'!I84</f>
        <v>0</v>
      </c>
      <c r="D84" s="141">
        <f>'3.1. melléklet Bev. Önkorm.'!D84+'3.2. melléklet bevételek Óvoda'!D84</f>
        <v>1221971</v>
      </c>
      <c r="E84" s="141">
        <f>'3.1. melléklet Bev. Önkorm.'!E84+'3.2. melléklet bevételek Óvoda'!E84</f>
        <v>1221971</v>
      </c>
      <c r="F84" s="141"/>
      <c r="G84" s="141"/>
      <c r="H84" s="141"/>
      <c r="I84" s="141"/>
      <c r="J84" s="141"/>
      <c r="K84" s="141"/>
      <c r="L84" s="141">
        <f>'3.1. melléklet Bev. Önkorm.'!L84+'3.2. melléklet bevételek Óvoda'!R84</f>
        <v>0</v>
      </c>
      <c r="M84" s="141">
        <f>'3.1. melléklet Bev. Önkorm.'!M84+'3.2. melléklet bevételek Óvoda'!M84</f>
        <v>1221971</v>
      </c>
      <c r="N84" s="141">
        <f>'3.1. melléklet Bev. Önkorm.'!N84+'3.2. melléklet bevételek Óvoda'!N84</f>
        <v>1221971</v>
      </c>
    </row>
    <row r="85" spans="1:14" ht="14.25">
      <c r="A85" s="34" t="s">
        <v>352</v>
      </c>
      <c r="B85" s="5" t="s">
        <v>353</v>
      </c>
      <c r="C85" s="141">
        <f>'3.1. melléklet Bev. Önkorm.'!C85+'3.2. melléklet bevételek Óvoda'!I85</f>
        <v>0</v>
      </c>
      <c r="D85" s="141">
        <f>'3.1. melléklet Bev. Önkorm.'!D85+'3.2. melléklet bevételek Óvoda'!D85</f>
        <v>0</v>
      </c>
      <c r="E85" s="141">
        <f>'3.1. melléklet Bev. Önkorm.'!E85+'3.2. melléklet bevételek Óvoda'!E85</f>
        <v>0</v>
      </c>
      <c r="F85" s="141"/>
      <c r="G85" s="141"/>
      <c r="H85" s="141"/>
      <c r="I85" s="141"/>
      <c r="J85" s="141"/>
      <c r="K85" s="141"/>
      <c r="L85" s="141">
        <f>'3.1. melléklet Bev. Önkorm.'!L85+'3.2. melléklet bevételek Óvoda'!R85</f>
        <v>0</v>
      </c>
      <c r="M85" s="141">
        <f>'3.1. melléklet Bev. Önkorm.'!M85+'3.2. melléklet bevételek Óvoda'!M85</f>
        <v>0</v>
      </c>
      <c r="N85" s="141">
        <f>'3.1. melléklet Bev. Önkorm.'!N85+'3.2. melléklet bevételek Óvoda'!N85</f>
        <v>0</v>
      </c>
    </row>
    <row r="86" spans="1:14" ht="14.25">
      <c r="A86" s="34" t="s">
        <v>354</v>
      </c>
      <c r="B86" s="5" t="s">
        <v>355</v>
      </c>
      <c r="C86" s="141">
        <f>'3.1. melléklet Bev. Önkorm.'!C86+'3.2. melléklet bevételek Óvoda'!I86</f>
        <v>0</v>
      </c>
      <c r="D86" s="141">
        <f>'3.1. melléklet Bev. Önkorm.'!D86+'3.2. melléklet bevételek Óvoda'!D86</f>
        <v>22771693</v>
      </c>
      <c r="E86" s="141">
        <f>'3.1. melléklet Bev. Önkorm.'!E86+'3.2. melléklet bevételek Óvoda'!E86</f>
        <v>22771693</v>
      </c>
      <c r="F86" s="141"/>
      <c r="G86" s="141"/>
      <c r="H86" s="141"/>
      <c r="I86" s="141"/>
      <c r="J86" s="141"/>
      <c r="K86" s="141"/>
      <c r="L86" s="141">
        <f>'3.1. melléklet Bev. Önkorm.'!L86+'3.2. melléklet bevételek Óvoda'!R86</f>
        <v>0</v>
      </c>
      <c r="M86" s="141">
        <f>'3.1. melléklet Bev. Önkorm.'!M86+'3.2. melléklet bevételek Óvoda'!M86</f>
        <v>22771693</v>
      </c>
      <c r="N86" s="141">
        <f>'3.1. melléklet Bev. Önkorm.'!N86+'3.2. melléklet bevételek Óvoda'!N86</f>
        <v>22771693</v>
      </c>
    </row>
    <row r="87" spans="1:14" ht="14.25">
      <c r="A87" s="34" t="s">
        <v>356</v>
      </c>
      <c r="B87" s="5" t="s">
        <v>357</v>
      </c>
      <c r="C87" s="141">
        <f>'3.1. melléklet Bev. Önkorm.'!C87+'3.2. melléklet bevételek Óvoda'!I87</f>
        <v>0</v>
      </c>
      <c r="D87" s="141">
        <f>'3.1. melléklet Bev. Önkorm.'!D87+'3.2. melléklet bevételek Óvoda'!D87</f>
        <v>0</v>
      </c>
      <c r="E87" s="141">
        <f>'3.1. melléklet Bev. Önkorm.'!E87+'3.2. melléklet bevételek Óvoda'!E87</f>
        <v>0</v>
      </c>
      <c r="F87" s="141"/>
      <c r="G87" s="141"/>
      <c r="H87" s="141"/>
      <c r="I87" s="141"/>
      <c r="J87" s="141"/>
      <c r="K87" s="141"/>
      <c r="L87" s="141">
        <f>'3.1. melléklet Bev. Önkorm.'!L87+'3.2. melléklet bevételek Óvoda'!R87</f>
        <v>0</v>
      </c>
      <c r="M87" s="141">
        <f>'3.1. melléklet Bev. Önkorm.'!M87+'3.2. melléklet bevételek Óvoda'!M87</f>
        <v>0</v>
      </c>
      <c r="N87" s="141">
        <f>'3.1. melléklet Bev. Önkorm.'!N87+'3.2. melléklet bevételek Óvoda'!N87</f>
        <v>0</v>
      </c>
    </row>
    <row r="88" spans="1:14" ht="14.25">
      <c r="A88" s="12" t="s">
        <v>501</v>
      </c>
      <c r="B88" s="5" t="s">
        <v>358</v>
      </c>
      <c r="C88" s="141">
        <f>'3.1. melléklet Bev. Önkorm.'!C88+'3.2. melléklet bevételek Óvoda'!I88</f>
        <v>0</v>
      </c>
      <c r="D88" s="141">
        <f>'3.1. melléklet Bev. Önkorm.'!D88+'3.2. melléklet bevételek Óvoda'!D88</f>
        <v>0</v>
      </c>
      <c r="E88" s="141">
        <f>'3.1. melléklet Bev. Önkorm.'!E88+'3.2. melléklet bevételek Óvoda'!E88</f>
        <v>0</v>
      </c>
      <c r="F88" s="141"/>
      <c r="G88" s="141"/>
      <c r="H88" s="141"/>
      <c r="I88" s="141"/>
      <c r="J88" s="141"/>
      <c r="K88" s="141"/>
      <c r="L88" s="141">
        <f>'3.1. melléklet Bev. Önkorm.'!L88+'3.2. melléklet bevételek Óvoda'!R88</f>
        <v>0</v>
      </c>
      <c r="M88" s="141">
        <f>'3.1. melléklet Bev. Önkorm.'!M88+'3.2. melléklet bevételek Óvoda'!M88</f>
        <v>0</v>
      </c>
      <c r="N88" s="141">
        <f>'3.1. melléklet Bev. Önkorm.'!N88+'3.2. melléklet bevételek Óvoda'!N88</f>
        <v>0</v>
      </c>
    </row>
    <row r="89" spans="1:14" ht="14.25">
      <c r="A89" s="14" t="s">
        <v>520</v>
      </c>
      <c r="B89" s="7" t="s">
        <v>360</v>
      </c>
      <c r="C89" s="141">
        <f>'3.1. melléklet Bev. Önkorm.'!C89+'3.2. melléklet bevételek Óvoda'!C89</f>
        <v>99443030</v>
      </c>
      <c r="D89" s="141">
        <f>'3.1. melléklet Bev. Önkorm.'!D89+'3.2. melléklet bevételek Óvoda'!D89</f>
        <v>135500855</v>
      </c>
      <c r="E89" s="141">
        <f>'3.1. melléklet Bev. Önkorm.'!E89+'3.2. melléklet bevételek Óvoda'!E89</f>
        <v>135500855</v>
      </c>
      <c r="F89" s="141"/>
      <c r="G89" s="141"/>
      <c r="H89" s="141"/>
      <c r="I89" s="141"/>
      <c r="J89" s="141"/>
      <c r="K89" s="141"/>
      <c r="L89" s="141">
        <f>'3.1. melléklet Bev. Önkorm.'!L89+'3.2. melléklet bevételek Óvoda'!L89</f>
        <v>99443030</v>
      </c>
      <c r="M89" s="141">
        <f>'3.1. melléklet Bev. Önkorm.'!M89+'3.2. melléklet bevételek Óvoda'!M89</f>
        <v>135500855</v>
      </c>
      <c r="N89" s="141">
        <f>'3.1. melléklet Bev. Önkorm.'!N89+'3.2. melléklet bevételek Óvoda'!N89</f>
        <v>135500855</v>
      </c>
    </row>
    <row r="90" spans="1:14" ht="14.25">
      <c r="A90" s="12" t="s">
        <v>361</v>
      </c>
      <c r="B90" s="5" t="s">
        <v>362</v>
      </c>
      <c r="C90" s="141">
        <f>'3.1. melléklet Bev. Önkorm.'!C90+'3.2. melléklet bevételek Óvoda'!I90</f>
        <v>0</v>
      </c>
      <c r="D90" s="141">
        <f>'3.1. melléklet Bev. Önkorm.'!D90+'3.2. melléklet bevételek Óvoda'!D90</f>
        <v>0</v>
      </c>
      <c r="E90" s="141">
        <f>'3.1. melléklet Bev. Önkorm.'!E90+'3.2. melléklet bevételek Óvoda'!E90</f>
        <v>0</v>
      </c>
      <c r="F90" s="141"/>
      <c r="G90" s="141"/>
      <c r="H90" s="141"/>
      <c r="I90" s="141"/>
      <c r="J90" s="141"/>
      <c r="K90" s="141"/>
      <c r="L90" s="141">
        <f>'3.1. melléklet Bev. Önkorm.'!L90+'3.2. melléklet bevételek Óvoda'!R90</f>
        <v>0</v>
      </c>
      <c r="M90" s="141">
        <f>'3.1. melléklet Bev. Önkorm.'!M90+'3.2. melléklet bevételek Óvoda'!M90</f>
        <v>0</v>
      </c>
      <c r="N90" s="141">
        <f>'3.1. melléklet Bev. Önkorm.'!N90+'3.2. melléklet bevételek Óvoda'!N90</f>
        <v>0</v>
      </c>
    </row>
    <row r="91" spans="1:14" ht="14.25">
      <c r="A91" s="12" t="s">
        <v>363</v>
      </c>
      <c r="B91" s="5" t="s">
        <v>364</v>
      </c>
      <c r="C91" s="141">
        <f>'3.1. melléklet Bev. Önkorm.'!C91+'3.2. melléklet bevételek Óvoda'!I91</f>
        <v>0</v>
      </c>
      <c r="D91" s="141">
        <f>'3.1. melléklet Bev. Önkorm.'!D91+'3.2. melléklet bevételek Óvoda'!D91</f>
        <v>0</v>
      </c>
      <c r="E91" s="141">
        <f>'3.1. melléklet Bev. Önkorm.'!E91+'3.2. melléklet bevételek Óvoda'!E91</f>
        <v>0</v>
      </c>
      <c r="F91" s="141"/>
      <c r="G91" s="141"/>
      <c r="H91" s="141"/>
      <c r="I91" s="141"/>
      <c r="J91" s="141"/>
      <c r="K91" s="141"/>
      <c r="L91" s="141">
        <f>'3.1. melléklet Bev. Önkorm.'!L91+'3.2. melléklet bevételek Óvoda'!R91</f>
        <v>0</v>
      </c>
      <c r="M91" s="141">
        <f>'3.1. melléklet Bev. Önkorm.'!M91+'3.2. melléklet bevételek Óvoda'!M91</f>
        <v>0</v>
      </c>
      <c r="N91" s="141">
        <f>'3.1. melléklet Bev. Önkorm.'!N91+'3.2. melléklet bevételek Óvoda'!N91</f>
        <v>0</v>
      </c>
    </row>
    <row r="92" spans="1:14" ht="14.25">
      <c r="A92" s="34" t="s">
        <v>365</v>
      </c>
      <c r="B92" s="5" t="s">
        <v>366</v>
      </c>
      <c r="C92" s="141"/>
      <c r="D92" s="141"/>
      <c r="E92" s="141">
        <f>'3.1. melléklet Bev. Önkorm.'!C92+'3.2. melléklet bevételek Óvoda'!E92</f>
        <v>0</v>
      </c>
      <c r="F92" s="141"/>
      <c r="G92" s="141"/>
      <c r="H92" s="141"/>
      <c r="I92" s="141"/>
      <c r="J92" s="141"/>
      <c r="K92" s="141"/>
      <c r="L92" s="141">
        <f>'3.1. melléklet Bev. Önkorm.'!J92+'3.2. melléklet bevételek Óvoda'!R92</f>
        <v>0</v>
      </c>
      <c r="M92" s="141">
        <f>'3.1. melléklet Bev. Önkorm.'!K92+'3.2. melléklet bevételek Óvoda'!M92</f>
        <v>0</v>
      </c>
      <c r="N92" s="141">
        <f>'3.1. melléklet Bev. Önkorm.'!L92+'3.2. melléklet bevételek Óvoda'!N92</f>
        <v>0</v>
      </c>
    </row>
    <row r="93" spans="1:14" ht="14.25">
      <c r="A93" s="34" t="s">
        <v>502</v>
      </c>
      <c r="B93" s="5" t="s">
        <v>367</v>
      </c>
      <c r="C93" s="141"/>
      <c r="D93" s="141"/>
      <c r="E93" s="141">
        <f>'3.1. melléklet Bev. Önkorm.'!C93+'3.2. melléklet bevételek Óvoda'!E93</f>
        <v>0</v>
      </c>
      <c r="F93" s="141"/>
      <c r="G93" s="141"/>
      <c r="H93" s="141"/>
      <c r="I93" s="141"/>
      <c r="J93" s="141"/>
      <c r="K93" s="141"/>
      <c r="L93" s="141">
        <f>'3.1. melléklet Bev. Önkorm.'!J93+'3.2. melléklet bevételek Óvoda'!R93</f>
        <v>0</v>
      </c>
      <c r="M93" s="141">
        <f>'3.1. melléklet Bev. Önkorm.'!K93+'3.2. melléklet bevételek Óvoda'!M93</f>
        <v>0</v>
      </c>
      <c r="N93" s="141">
        <f>'3.1. melléklet Bev. Önkorm.'!L93+'3.2. melléklet bevételek Óvoda'!N93</f>
        <v>0</v>
      </c>
    </row>
    <row r="94" spans="1:14" ht="14.25">
      <c r="A94" s="13" t="s">
        <v>521</v>
      </c>
      <c r="B94" s="7" t="s">
        <v>368</v>
      </c>
      <c r="C94" s="141">
        <f>'3.1. melléklet Bev. Önkorm.'!C94+'3.2. melléklet bevételek Óvoda'!I94</f>
        <v>0</v>
      </c>
      <c r="D94" s="141">
        <f>'3.1. melléklet Bev. Önkorm.'!D94+'3.2. melléklet bevételek Óvoda'!D94</f>
        <v>0</v>
      </c>
      <c r="E94" s="141">
        <f>'3.1. melléklet Bev. Önkorm.'!E94+'3.2. melléklet bevételek Óvoda'!E94</f>
        <v>0</v>
      </c>
      <c r="F94" s="141"/>
      <c r="G94" s="141"/>
      <c r="H94" s="141"/>
      <c r="I94" s="141"/>
      <c r="J94" s="141"/>
      <c r="K94" s="141"/>
      <c r="L94" s="141">
        <f>'3.1. melléklet Bev. Önkorm.'!L94+'3.2. melléklet bevételek Óvoda'!R94</f>
        <v>0</v>
      </c>
      <c r="M94" s="141">
        <f>'3.1. melléklet Bev. Önkorm.'!M94+'3.2. melléklet bevételek Óvoda'!M94</f>
        <v>0</v>
      </c>
      <c r="N94" s="141">
        <f>'3.1. melléklet Bev. Önkorm.'!N94+'3.2. melléklet bevételek Óvoda'!N94</f>
        <v>0</v>
      </c>
    </row>
    <row r="95" spans="1:14" ht="14.25">
      <c r="A95" s="14" t="s">
        <v>369</v>
      </c>
      <c r="B95" s="7" t="s">
        <v>370</v>
      </c>
      <c r="C95" s="141">
        <f>'3.1. melléklet Bev. Önkorm.'!C95+'3.2. melléklet bevételek Óvoda'!I95</f>
        <v>0</v>
      </c>
      <c r="D95" s="141">
        <f>'3.1. melléklet Bev. Önkorm.'!D95+'3.2. melléklet bevételek Óvoda'!D95</f>
        <v>0</v>
      </c>
      <c r="E95" s="141">
        <f>'3.1. melléklet Bev. Önkorm.'!E95+'3.2. melléklet bevételek Óvoda'!E95</f>
        <v>0</v>
      </c>
      <c r="F95" s="141"/>
      <c r="G95" s="141"/>
      <c r="H95" s="141"/>
      <c r="I95" s="141"/>
      <c r="J95" s="141"/>
      <c r="K95" s="141"/>
      <c r="L95" s="141">
        <f>'3.1. melléklet Bev. Önkorm.'!L95+'3.2. melléklet bevételek Óvoda'!R95</f>
        <v>0</v>
      </c>
      <c r="M95" s="141">
        <f>'3.1. melléklet Bev. Önkorm.'!M95+'3.2. melléklet bevételek Óvoda'!M95</f>
        <v>0</v>
      </c>
      <c r="N95" s="141">
        <f>'3.1. melléklet Bev. Önkorm.'!N95+'3.2. melléklet bevételek Óvoda'!N95</f>
        <v>0</v>
      </c>
    </row>
    <row r="96" spans="1:14" ht="15">
      <c r="A96" s="91" t="s">
        <v>522</v>
      </c>
      <c r="B96" s="92" t="s">
        <v>371</v>
      </c>
      <c r="C96" s="149">
        <f>'3.1. melléklet Bev. Önkorm.'!C96+'3.2. melléklet bevételek Óvoda'!I96</f>
        <v>80423950</v>
      </c>
      <c r="D96" s="149">
        <f>'3.1. melléklet Bev. Önkorm.'!D96+'3.2. melléklet bevételek Óvoda'!D96</f>
        <v>135500855</v>
      </c>
      <c r="E96" s="149">
        <f>'3.1. melléklet Bev. Önkorm.'!E96+'3.2. melléklet bevételek Óvoda'!E96</f>
        <v>135500855</v>
      </c>
      <c r="F96" s="147"/>
      <c r="G96" s="147"/>
      <c r="H96" s="147"/>
      <c r="I96" s="147"/>
      <c r="J96" s="147"/>
      <c r="K96" s="147"/>
      <c r="L96" s="153">
        <f>'3.1. melléklet Bev. Önkorm.'!L96+'3.2. melléklet bevételek Óvoda'!R96</f>
        <v>80423950</v>
      </c>
      <c r="M96" s="153">
        <f>'3.1. melléklet Bev. Önkorm.'!M96+'3.2. melléklet bevételek Óvoda'!M96</f>
        <v>135500855</v>
      </c>
      <c r="N96" s="153">
        <f>'3.1. melléklet Bev. Önkorm.'!N96+'3.2. melléklet bevételek Óvoda'!N96</f>
        <v>135500855</v>
      </c>
    </row>
    <row r="97" spans="1:14" ht="15">
      <c r="A97" s="96" t="s">
        <v>504</v>
      </c>
      <c r="B97" s="98"/>
      <c r="C97" s="154">
        <f>'3.1. melléklet Bev. Önkorm.'!C97+'3.2. melléklet bevételek Óvoda'!C97</f>
        <v>188366705</v>
      </c>
      <c r="D97" s="154">
        <f>'3.1. melléklet Bev. Önkorm.'!D97+'3.2. melléklet bevételek Óvoda'!D97</f>
        <v>224605296</v>
      </c>
      <c r="E97" s="154">
        <f>'3.1. melléklet Bev. Önkorm.'!E97+'3.2. melléklet bevételek Óvoda'!E97</f>
        <v>233682761</v>
      </c>
      <c r="F97" s="155"/>
      <c r="G97" s="155"/>
      <c r="H97" s="155"/>
      <c r="I97" s="155"/>
      <c r="J97" s="155"/>
      <c r="K97" s="155"/>
      <c r="L97" s="155">
        <f>'3.1. melléklet Bev. Önkorm.'!L97+'3.2. melléklet bevételek Óvoda'!L97</f>
        <v>188366705</v>
      </c>
      <c r="M97" s="155">
        <f>'3.1. melléklet Bev. Önkorm.'!M97+'3.2. melléklet bevételek Óvoda'!M97</f>
        <v>224605296</v>
      </c>
      <c r="N97" s="155">
        <f>'3.1. melléklet Bev. Önkorm.'!N97+'3.2. melléklet bevételek Óvoda'!N97</f>
        <v>233682761</v>
      </c>
    </row>
  </sheetData>
  <sheetProtection/>
  <mergeCells count="9">
    <mergeCell ref="A1:J1"/>
    <mergeCell ref="M4:N4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3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10" ht="25.5" customHeight="1">
      <c r="A1" s="344" t="s">
        <v>926</v>
      </c>
      <c r="B1" s="344"/>
      <c r="C1" s="344"/>
      <c r="D1" s="344"/>
      <c r="E1" s="250"/>
      <c r="F1" s="250"/>
      <c r="G1" s="250"/>
      <c r="H1" s="250"/>
      <c r="I1" s="250"/>
      <c r="J1" s="250"/>
    </row>
    <row r="2" spans="1:4" ht="23.25" customHeight="1">
      <c r="A2" s="361" t="s">
        <v>574</v>
      </c>
      <c r="B2" s="361"/>
      <c r="C2" s="361"/>
      <c r="D2" s="361"/>
    </row>
    <row r="3" ht="14.25">
      <c r="A3" s="1"/>
    </row>
    <row r="4" spans="1:4" ht="14.25">
      <c r="A4" s="1"/>
      <c r="C4" s="371" t="s">
        <v>705</v>
      </c>
      <c r="D4" s="371"/>
    </row>
    <row r="5" spans="1:4" ht="79.5" customHeight="1">
      <c r="A5" s="48" t="s">
        <v>573</v>
      </c>
      <c r="B5" s="131" t="s">
        <v>623</v>
      </c>
      <c r="C5" s="131" t="s">
        <v>684</v>
      </c>
      <c r="D5" s="132" t="s">
        <v>662</v>
      </c>
    </row>
    <row r="6" spans="1:4" ht="15" customHeight="1">
      <c r="A6" s="49" t="s">
        <v>550</v>
      </c>
      <c r="B6" s="50"/>
      <c r="C6" s="50"/>
      <c r="D6" s="120"/>
    </row>
    <row r="7" spans="1:4" ht="15" customHeight="1">
      <c r="A7" s="49" t="s">
        <v>551</v>
      </c>
      <c r="B7" s="50"/>
      <c r="C7" s="50"/>
      <c r="D7" s="120"/>
    </row>
    <row r="8" spans="1:4" ht="15" customHeight="1">
      <c r="A8" s="49" t="s">
        <v>552</v>
      </c>
      <c r="B8" s="50"/>
      <c r="C8" s="50"/>
      <c r="D8" s="120"/>
    </row>
    <row r="9" spans="1:4" ht="15" customHeight="1">
      <c r="A9" s="49" t="s">
        <v>553</v>
      </c>
      <c r="B9" s="50"/>
      <c r="C9" s="50"/>
      <c r="D9" s="120"/>
    </row>
    <row r="10" spans="1:4" ht="15" customHeight="1">
      <c r="A10" s="48" t="s">
        <v>568</v>
      </c>
      <c r="B10" s="50"/>
      <c r="C10" s="50"/>
      <c r="D10" s="120"/>
    </row>
    <row r="11" spans="1:4" ht="15" customHeight="1">
      <c r="A11" s="49" t="s">
        <v>554</v>
      </c>
      <c r="B11" s="50"/>
      <c r="C11" s="50"/>
      <c r="D11" s="120"/>
    </row>
    <row r="12" spans="1:4" ht="15" customHeight="1">
      <c r="A12" s="274" t="s">
        <v>555</v>
      </c>
      <c r="B12" s="50"/>
      <c r="C12" s="50">
        <v>1</v>
      </c>
      <c r="D12" s="120">
        <v>1</v>
      </c>
    </row>
    <row r="13" spans="1:4" ht="15" customHeight="1">
      <c r="A13" s="49" t="s">
        <v>556</v>
      </c>
      <c r="B13" s="50"/>
      <c r="C13" s="50"/>
      <c r="D13" s="120"/>
    </row>
    <row r="14" spans="1:4" ht="15" customHeight="1">
      <c r="A14" s="49" t="s">
        <v>557</v>
      </c>
      <c r="B14" s="50"/>
      <c r="C14" s="50"/>
      <c r="D14" s="120"/>
    </row>
    <row r="15" spans="1:4" ht="15" customHeight="1">
      <c r="A15" s="49" t="s">
        <v>558</v>
      </c>
      <c r="B15" s="50"/>
      <c r="C15" s="50">
        <v>3</v>
      </c>
      <c r="D15" s="120">
        <v>3</v>
      </c>
    </row>
    <row r="16" spans="1:4" ht="15" customHeight="1">
      <c r="A16" s="49" t="s">
        <v>559</v>
      </c>
      <c r="B16" s="50"/>
      <c r="C16" s="50">
        <v>1</v>
      </c>
      <c r="D16" s="120">
        <v>1</v>
      </c>
    </row>
    <row r="17" spans="1:4" ht="15" customHeight="1">
      <c r="A17" s="49" t="s">
        <v>560</v>
      </c>
      <c r="B17" s="50"/>
      <c r="C17" s="50"/>
      <c r="D17" s="120"/>
    </row>
    <row r="18" spans="1:4" ht="15" customHeight="1">
      <c r="A18" s="48" t="s">
        <v>569</v>
      </c>
      <c r="B18" s="50"/>
      <c r="C18" s="276">
        <v>5</v>
      </c>
      <c r="D18" s="186">
        <v>5</v>
      </c>
    </row>
    <row r="19" spans="1:4" ht="15" customHeight="1">
      <c r="A19" s="275" t="s">
        <v>850</v>
      </c>
      <c r="B19" s="50">
        <v>1</v>
      </c>
      <c r="C19" s="50"/>
      <c r="D19" s="120">
        <v>1</v>
      </c>
    </row>
    <row r="20" spans="1:4" ht="15" customHeight="1">
      <c r="A20" s="49" t="s">
        <v>561</v>
      </c>
      <c r="B20" s="50"/>
      <c r="C20" s="50"/>
      <c r="D20" s="120"/>
    </row>
    <row r="21" spans="1:4" ht="15" customHeight="1">
      <c r="A21" s="49" t="s">
        <v>562</v>
      </c>
      <c r="B21" s="50"/>
      <c r="C21" s="50"/>
      <c r="D21" s="120"/>
    </row>
    <row r="22" spans="1:4" ht="15" customHeight="1">
      <c r="A22" s="48" t="s">
        <v>570</v>
      </c>
      <c r="B22" s="50">
        <v>1</v>
      </c>
      <c r="C22" s="50"/>
      <c r="D22" s="120">
        <v>1</v>
      </c>
    </row>
    <row r="23" spans="1:4" ht="37.5" customHeight="1">
      <c r="A23" s="48" t="s">
        <v>572</v>
      </c>
      <c r="B23" s="63">
        <v>1</v>
      </c>
      <c r="C23" s="185">
        <v>5</v>
      </c>
      <c r="D23" s="186">
        <v>6</v>
      </c>
    </row>
    <row r="24" spans="1:4" ht="15" customHeight="1">
      <c r="A24" s="49" t="s">
        <v>852</v>
      </c>
      <c r="B24" s="118">
        <v>1</v>
      </c>
      <c r="C24" s="119"/>
      <c r="D24" s="120">
        <v>1</v>
      </c>
    </row>
    <row r="25" spans="1:4" ht="15" customHeight="1">
      <c r="A25" s="49" t="s">
        <v>563</v>
      </c>
      <c r="B25" s="50">
        <v>3</v>
      </c>
      <c r="C25" s="50"/>
      <c r="D25" s="120">
        <v>3</v>
      </c>
    </row>
    <row r="26" spans="1:4" ht="15" customHeight="1">
      <c r="A26" s="275" t="s">
        <v>851</v>
      </c>
      <c r="B26" s="50">
        <v>1</v>
      </c>
      <c r="C26" s="50"/>
      <c r="D26" s="120">
        <v>1</v>
      </c>
    </row>
    <row r="27" spans="1:4" ht="15" customHeight="1">
      <c r="A27" s="48" t="s">
        <v>571</v>
      </c>
      <c r="B27" s="50">
        <v>5</v>
      </c>
      <c r="C27" s="50"/>
      <c r="D27" s="120">
        <v>5</v>
      </c>
    </row>
    <row r="28" spans="1:4" ht="37.5" customHeight="1">
      <c r="A28" s="48" t="s">
        <v>681</v>
      </c>
      <c r="B28" s="63">
        <v>6</v>
      </c>
      <c r="C28" s="185">
        <v>5</v>
      </c>
      <c r="D28" s="186">
        <f>SUM(B28:C28)</f>
        <v>11</v>
      </c>
    </row>
    <row r="29" spans="1:4" ht="15" customHeight="1">
      <c r="A29" s="274" t="s">
        <v>564</v>
      </c>
      <c r="B29" s="50"/>
      <c r="C29" s="50"/>
      <c r="D29" s="120"/>
    </row>
    <row r="30" spans="1:4" ht="15" customHeight="1">
      <c r="A30" s="274" t="s">
        <v>565</v>
      </c>
      <c r="B30" s="50"/>
      <c r="C30" s="50"/>
      <c r="D30" s="120"/>
    </row>
    <row r="31" spans="1:4" ht="15" customHeight="1">
      <c r="A31" s="274" t="s">
        <v>566</v>
      </c>
      <c r="B31" s="50"/>
      <c r="C31" s="50"/>
      <c r="D31" s="120"/>
    </row>
    <row r="32" spans="1:4" ht="15" customHeight="1">
      <c r="A32" s="49" t="s">
        <v>567</v>
      </c>
      <c r="B32" s="50"/>
      <c r="C32" s="50"/>
      <c r="D32" s="120"/>
    </row>
    <row r="33" spans="1:4" ht="36" customHeight="1">
      <c r="A33" s="48" t="s">
        <v>19</v>
      </c>
      <c r="B33" s="50"/>
      <c r="C33" s="50"/>
      <c r="D33" s="120"/>
    </row>
    <row r="34" spans="1:3" ht="14.25">
      <c r="A34" s="368"/>
      <c r="B34" s="369"/>
      <c r="C34" s="369"/>
    </row>
    <row r="35" spans="1:3" ht="14.25">
      <c r="A35" s="370"/>
      <c r="B35" s="369"/>
      <c r="C35" s="369"/>
    </row>
  </sheetData>
  <sheetProtection/>
  <mergeCells count="5">
    <mergeCell ref="A34:C34"/>
    <mergeCell ref="A35:C35"/>
    <mergeCell ref="A2:D2"/>
    <mergeCell ref="C4:D4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FF947"/>
  </sheetPr>
  <dimension ref="A1:L33"/>
  <sheetViews>
    <sheetView zoomScaleSheetLayoutView="100" workbookViewId="0" topLeftCell="A4">
      <selection activeCell="A4" sqref="A4"/>
    </sheetView>
  </sheetViews>
  <sheetFormatPr defaultColWidth="9.140625" defaultRowHeight="15"/>
  <cols>
    <col min="1" max="1" width="56.8515625" style="133" customWidth="1"/>
    <col min="2" max="2" width="9.421875" style="133" hidden="1" customWidth="1"/>
    <col min="3" max="6" width="13.28125" style="134" customWidth="1"/>
    <col min="7" max="11" width="13.28125" style="133" customWidth="1"/>
    <col min="12" max="12" width="18.00390625" style="133" customWidth="1"/>
    <col min="13" max="16384" width="9.140625" style="133" customWidth="1"/>
  </cols>
  <sheetData>
    <row r="1" spans="1:11" s="138" customFormat="1" ht="39.75" customHeight="1">
      <c r="A1" s="344" t="s">
        <v>929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ht="26.25" customHeight="1">
      <c r="A2" s="373" t="s">
        <v>727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26.25" customHeight="1">
      <c r="A3" s="123"/>
      <c r="B3" s="123"/>
      <c r="C3" s="123"/>
      <c r="D3" s="123"/>
      <c r="E3" s="123"/>
      <c r="F3" s="123"/>
      <c r="G3" s="123"/>
      <c r="H3" s="123"/>
      <c r="I3" s="137"/>
      <c r="J3" s="137"/>
      <c r="K3" s="194" t="s">
        <v>718</v>
      </c>
    </row>
    <row r="5" spans="3:11" ht="14.25">
      <c r="C5" s="372" t="s">
        <v>48</v>
      </c>
      <c r="D5" s="372"/>
      <c r="E5" s="372"/>
      <c r="F5" s="372" t="s">
        <v>685</v>
      </c>
      <c r="G5" s="372"/>
      <c r="H5" s="372"/>
      <c r="I5" s="372" t="s">
        <v>6</v>
      </c>
      <c r="J5" s="372"/>
      <c r="K5" s="372"/>
    </row>
    <row r="6" spans="1:11" ht="26.25">
      <c r="A6" s="2" t="s">
        <v>69</v>
      </c>
      <c r="B6" s="3" t="s">
        <v>70</v>
      </c>
      <c r="C6" s="136" t="s">
        <v>682</v>
      </c>
      <c r="D6" s="136" t="s">
        <v>716</v>
      </c>
      <c r="E6" s="136" t="s">
        <v>683</v>
      </c>
      <c r="F6" s="136" t="s">
        <v>682</v>
      </c>
      <c r="G6" s="136" t="s">
        <v>686</v>
      </c>
      <c r="H6" s="136" t="s">
        <v>683</v>
      </c>
      <c r="I6" s="136" t="s">
        <v>682</v>
      </c>
      <c r="J6" s="136" t="s">
        <v>686</v>
      </c>
      <c r="K6" s="136" t="s">
        <v>683</v>
      </c>
    </row>
    <row r="7" spans="1:11" ht="14.25">
      <c r="A7" s="14" t="s">
        <v>982</v>
      </c>
      <c r="B7" s="8" t="s">
        <v>173</v>
      </c>
      <c r="C7" s="183"/>
      <c r="D7" s="183"/>
      <c r="E7" s="183"/>
      <c r="F7" s="183"/>
      <c r="G7" s="183"/>
      <c r="H7" s="183"/>
      <c r="I7" s="190"/>
      <c r="J7" s="190"/>
      <c r="K7" s="190"/>
    </row>
    <row r="8" spans="1:11" ht="14.25">
      <c r="A8" s="12"/>
      <c r="B8" s="6"/>
      <c r="C8" s="184"/>
      <c r="D8" s="184"/>
      <c r="E8" s="141"/>
      <c r="F8" s="184"/>
      <c r="G8" s="184"/>
      <c r="H8" s="184"/>
      <c r="I8" s="190"/>
      <c r="J8" s="190"/>
      <c r="K8" s="190"/>
    </row>
    <row r="9" spans="1:11" ht="14.25">
      <c r="A9" s="14" t="s">
        <v>415</v>
      </c>
      <c r="B9" s="8" t="s">
        <v>174</v>
      </c>
      <c r="C9" s="183"/>
      <c r="D9" s="183"/>
      <c r="E9" s="183"/>
      <c r="F9" s="183"/>
      <c r="G9" s="183"/>
      <c r="H9" s="183"/>
      <c r="I9" s="190"/>
      <c r="J9" s="190"/>
      <c r="K9" s="190"/>
    </row>
    <row r="10" spans="1:11" ht="14.25">
      <c r="A10" s="7" t="s">
        <v>175</v>
      </c>
      <c r="B10" s="8" t="s">
        <v>176</v>
      </c>
      <c r="C10" s="183"/>
      <c r="D10" s="183"/>
      <c r="E10" s="183"/>
      <c r="F10" s="183"/>
      <c r="G10" s="183"/>
      <c r="H10" s="183"/>
      <c r="I10" s="190"/>
      <c r="J10" s="190"/>
      <c r="K10" s="190"/>
    </row>
    <row r="11" spans="1:11" ht="14.25">
      <c r="A11" s="5"/>
      <c r="B11" s="6"/>
      <c r="C11" s="184"/>
      <c r="D11" s="184"/>
      <c r="E11" s="184"/>
      <c r="F11" s="184"/>
      <c r="G11" s="184"/>
      <c r="H11" s="184"/>
      <c r="I11" s="190"/>
      <c r="J11" s="190"/>
      <c r="K11" s="190"/>
    </row>
    <row r="12" spans="1:11" ht="14.25">
      <c r="A12" s="5"/>
      <c r="B12" s="6"/>
      <c r="C12" s="184"/>
      <c r="D12" s="184"/>
      <c r="E12" s="184"/>
      <c r="F12" s="184"/>
      <c r="G12" s="184"/>
      <c r="H12" s="184"/>
      <c r="I12" s="190"/>
      <c r="J12" s="190"/>
      <c r="K12" s="190"/>
    </row>
    <row r="13" spans="1:11" ht="14.25">
      <c r="A13" s="5" t="s">
        <v>993</v>
      </c>
      <c r="B13" s="6"/>
      <c r="C13" s="184"/>
      <c r="D13" s="184"/>
      <c r="E13" s="184"/>
      <c r="F13" s="184">
        <v>40000</v>
      </c>
      <c r="G13" s="184">
        <v>150000</v>
      </c>
      <c r="H13" s="184">
        <v>146126</v>
      </c>
      <c r="I13" s="190">
        <f>C13+F13</f>
        <v>40000</v>
      </c>
      <c r="J13" s="190">
        <f>D13+G13</f>
        <v>150000</v>
      </c>
      <c r="K13" s="190">
        <f>E13+H13</f>
        <v>146126</v>
      </c>
    </row>
    <row r="14" spans="1:11" ht="14.25">
      <c r="A14" s="5" t="s">
        <v>983</v>
      </c>
      <c r="B14" s="6"/>
      <c r="C14" s="184"/>
      <c r="D14" s="184"/>
      <c r="E14" s="184">
        <v>71705</v>
      </c>
      <c r="F14" s="184"/>
      <c r="G14" s="184"/>
      <c r="H14" s="184"/>
      <c r="I14" s="190">
        <f aca="true" t="shared" si="0" ref="I14:I23">C14+F14</f>
        <v>0</v>
      </c>
      <c r="J14" s="190">
        <f aca="true" t="shared" si="1" ref="J14:J23">D14+G14</f>
        <v>0</v>
      </c>
      <c r="K14" s="190">
        <f aca="true" t="shared" si="2" ref="K14:K23">E14+H14</f>
        <v>71705</v>
      </c>
    </row>
    <row r="15" spans="1:11" ht="14.25">
      <c r="A15" s="5" t="s">
        <v>984</v>
      </c>
      <c r="B15" s="6"/>
      <c r="C15" s="184"/>
      <c r="D15" s="184"/>
      <c r="E15" s="184">
        <v>130236</v>
      </c>
      <c r="F15" s="184"/>
      <c r="G15" s="184"/>
      <c r="H15" s="184"/>
      <c r="I15" s="190">
        <f t="shared" si="0"/>
        <v>0</v>
      </c>
      <c r="J15" s="190">
        <f t="shared" si="1"/>
        <v>0</v>
      </c>
      <c r="K15" s="190">
        <f t="shared" si="2"/>
        <v>130236</v>
      </c>
    </row>
    <row r="16" spans="1:11" ht="14.25">
      <c r="A16" s="5" t="s">
        <v>985</v>
      </c>
      <c r="B16" s="6"/>
      <c r="C16" s="184"/>
      <c r="D16" s="184"/>
      <c r="E16" s="184">
        <v>58430</v>
      </c>
      <c r="F16" s="184"/>
      <c r="G16" s="184"/>
      <c r="H16" s="184"/>
      <c r="I16" s="190">
        <f t="shared" si="0"/>
        <v>0</v>
      </c>
      <c r="J16" s="190">
        <f t="shared" si="1"/>
        <v>0</v>
      </c>
      <c r="K16" s="190">
        <f t="shared" si="2"/>
        <v>58430</v>
      </c>
    </row>
    <row r="17" spans="1:11" ht="14.25">
      <c r="A17" s="5" t="s">
        <v>986</v>
      </c>
      <c r="B17" s="6"/>
      <c r="C17" s="184"/>
      <c r="D17" s="184">
        <v>4124905</v>
      </c>
      <c r="E17" s="184">
        <v>3144200</v>
      </c>
      <c r="F17" s="184"/>
      <c r="G17" s="184"/>
      <c r="H17" s="184"/>
      <c r="I17" s="190">
        <f t="shared" si="0"/>
        <v>0</v>
      </c>
      <c r="J17" s="190">
        <f t="shared" si="1"/>
        <v>4124905</v>
      </c>
      <c r="K17" s="190">
        <f t="shared" si="2"/>
        <v>3144200</v>
      </c>
    </row>
    <row r="18" spans="1:11" ht="14.25">
      <c r="A18" s="5" t="s">
        <v>987</v>
      </c>
      <c r="B18" s="6"/>
      <c r="C18" s="184"/>
      <c r="D18" s="184"/>
      <c r="E18" s="184">
        <v>288000</v>
      </c>
      <c r="F18" s="184"/>
      <c r="G18" s="184"/>
      <c r="H18" s="184"/>
      <c r="I18" s="190">
        <f t="shared" si="0"/>
        <v>0</v>
      </c>
      <c r="J18" s="190">
        <f t="shared" si="1"/>
        <v>0</v>
      </c>
      <c r="K18" s="190">
        <f>E18+H18</f>
        <v>288000</v>
      </c>
    </row>
    <row r="19" spans="1:11" ht="14.25">
      <c r="A19" s="5" t="s">
        <v>988</v>
      </c>
      <c r="B19" s="6"/>
      <c r="C19" s="184"/>
      <c r="D19" s="184">
        <v>1895703</v>
      </c>
      <c r="E19" s="184">
        <v>1845000</v>
      </c>
      <c r="F19" s="184"/>
      <c r="G19" s="184"/>
      <c r="H19" s="184"/>
      <c r="I19" s="190">
        <f t="shared" si="0"/>
        <v>0</v>
      </c>
      <c r="J19" s="190">
        <f t="shared" si="1"/>
        <v>1895703</v>
      </c>
      <c r="K19" s="190">
        <f t="shared" si="2"/>
        <v>1845000</v>
      </c>
    </row>
    <row r="20" spans="1:11" ht="14.25">
      <c r="A20" s="14" t="s">
        <v>177</v>
      </c>
      <c r="B20" s="8" t="s">
        <v>178</v>
      </c>
      <c r="C20" s="183"/>
      <c r="D20" s="183">
        <f>SUM(D11:D19)</f>
        <v>6020608</v>
      </c>
      <c r="E20" s="183">
        <f>SUM(E11:E19)</f>
        <v>5537571</v>
      </c>
      <c r="F20" s="183">
        <f>SUM(F12:F19)</f>
        <v>40000</v>
      </c>
      <c r="G20" s="183">
        <f>SUM(G12:G19)</f>
        <v>150000</v>
      </c>
      <c r="H20" s="183">
        <f>SUM(H12:H19)</f>
        <v>146126</v>
      </c>
      <c r="I20" s="190">
        <f t="shared" si="0"/>
        <v>40000</v>
      </c>
      <c r="J20" s="190">
        <f t="shared" si="1"/>
        <v>6170608</v>
      </c>
      <c r="K20" s="190">
        <f t="shared" si="2"/>
        <v>5683697</v>
      </c>
    </row>
    <row r="21" spans="1:11" ht="14.25">
      <c r="A21" s="14" t="s">
        <v>179</v>
      </c>
      <c r="B21" s="8" t="s">
        <v>180</v>
      </c>
      <c r="C21" s="183"/>
      <c r="D21" s="183"/>
      <c r="E21" s="183"/>
      <c r="F21" s="183"/>
      <c r="G21" s="183"/>
      <c r="H21" s="183">
        <f>C21+F21</f>
        <v>0</v>
      </c>
      <c r="I21" s="190">
        <f t="shared" si="0"/>
        <v>0</v>
      </c>
      <c r="J21" s="190">
        <f t="shared" si="1"/>
        <v>0</v>
      </c>
      <c r="K21" s="190">
        <f t="shared" si="2"/>
        <v>0</v>
      </c>
    </row>
    <row r="22" spans="1:11" ht="26.25">
      <c r="A22" s="7" t="s">
        <v>181</v>
      </c>
      <c r="B22" s="8" t="s">
        <v>182</v>
      </c>
      <c r="C22" s="183"/>
      <c r="D22" s="183"/>
      <c r="E22" s="183"/>
      <c r="F22" s="183"/>
      <c r="G22" s="183"/>
      <c r="H22" s="183">
        <f>C22+F22</f>
        <v>0</v>
      </c>
      <c r="I22" s="190">
        <f t="shared" si="0"/>
        <v>0</v>
      </c>
      <c r="J22" s="190">
        <f t="shared" si="1"/>
        <v>0</v>
      </c>
      <c r="K22" s="190">
        <f t="shared" si="2"/>
        <v>0</v>
      </c>
    </row>
    <row r="23" spans="1:11" ht="26.25">
      <c r="A23" s="7" t="s">
        <v>183</v>
      </c>
      <c r="B23" s="8" t="s">
        <v>184</v>
      </c>
      <c r="C23" s="183"/>
      <c r="D23" s="183">
        <v>1625564</v>
      </c>
      <c r="E23" s="183">
        <v>1475784</v>
      </c>
      <c r="F23" s="183">
        <v>10800</v>
      </c>
      <c r="G23" s="183">
        <v>41800</v>
      </c>
      <c r="H23" s="183">
        <v>39454</v>
      </c>
      <c r="I23" s="190">
        <f t="shared" si="0"/>
        <v>10800</v>
      </c>
      <c r="J23" s="190">
        <f t="shared" si="1"/>
        <v>1667364</v>
      </c>
      <c r="K23" s="190">
        <f t="shared" si="2"/>
        <v>1515238</v>
      </c>
    </row>
    <row r="24" spans="1:11" ht="15">
      <c r="A24" s="187" t="s">
        <v>416</v>
      </c>
      <c r="B24" s="188" t="s">
        <v>185</v>
      </c>
      <c r="C24" s="191">
        <f>C9+C20+C23</f>
        <v>0</v>
      </c>
      <c r="D24" s="191">
        <f aca="true" t="shared" si="3" ref="D24:K24">D7+D10+D20+D23</f>
        <v>7646172</v>
      </c>
      <c r="E24" s="191">
        <f t="shared" si="3"/>
        <v>7013355</v>
      </c>
      <c r="F24" s="191">
        <f t="shared" si="3"/>
        <v>50800</v>
      </c>
      <c r="G24" s="191">
        <f t="shared" si="3"/>
        <v>191800</v>
      </c>
      <c r="H24" s="191">
        <f t="shared" si="3"/>
        <v>185580</v>
      </c>
      <c r="I24" s="191">
        <f t="shared" si="3"/>
        <v>50800</v>
      </c>
      <c r="J24" s="191">
        <f t="shared" si="3"/>
        <v>7837972</v>
      </c>
      <c r="K24" s="191">
        <f t="shared" si="3"/>
        <v>7198935</v>
      </c>
    </row>
    <row r="25" spans="1:11" ht="14.25">
      <c r="A25" s="12" t="s">
        <v>726</v>
      </c>
      <c r="B25" s="8"/>
      <c r="C25" s="339">
        <v>9791000</v>
      </c>
      <c r="D25" s="339">
        <v>7500000</v>
      </c>
      <c r="E25" s="339">
        <v>7628822</v>
      </c>
      <c r="F25" s="252"/>
      <c r="G25" s="251"/>
      <c r="H25" s="251"/>
      <c r="I25" s="251"/>
      <c r="J25" s="190">
        <f aca="true" t="shared" si="4" ref="J25:J32">D25+G25</f>
        <v>7500000</v>
      </c>
      <c r="K25" s="190">
        <f aca="true" t="shared" si="5" ref="K25:K32">E25+H25</f>
        <v>7628822</v>
      </c>
    </row>
    <row r="26" spans="1:11" ht="14.25">
      <c r="A26" s="12" t="s">
        <v>715</v>
      </c>
      <c r="B26" s="8"/>
      <c r="C26" s="184">
        <v>7828000</v>
      </c>
      <c r="D26" s="184">
        <v>700000</v>
      </c>
      <c r="E26" s="184">
        <v>698517</v>
      </c>
      <c r="F26" s="184"/>
      <c r="G26" s="184"/>
      <c r="H26" s="184"/>
      <c r="I26" s="190">
        <f aca="true" t="shared" si="6" ref="I26:I32">C26+F26</f>
        <v>7828000</v>
      </c>
      <c r="J26" s="190">
        <f t="shared" si="4"/>
        <v>700000</v>
      </c>
      <c r="K26" s="190">
        <f t="shared" si="5"/>
        <v>698517</v>
      </c>
    </row>
    <row r="27" spans="1:11" ht="14.25">
      <c r="A27" s="12" t="s">
        <v>989</v>
      </c>
      <c r="B27" s="8"/>
      <c r="C27" s="134">
        <v>26189000</v>
      </c>
      <c r="D27" s="184">
        <v>26983000</v>
      </c>
      <c r="E27" s="184">
        <v>19866959</v>
      </c>
      <c r="F27" s="184"/>
      <c r="G27" s="184"/>
      <c r="H27" s="184"/>
      <c r="I27" s="190">
        <f t="shared" si="6"/>
        <v>26189000</v>
      </c>
      <c r="J27" s="190">
        <f t="shared" si="4"/>
        <v>26983000</v>
      </c>
      <c r="K27" s="190">
        <f t="shared" si="5"/>
        <v>19866959</v>
      </c>
    </row>
    <row r="28" spans="1:11" ht="14.25">
      <c r="A28" s="12" t="s">
        <v>990</v>
      </c>
      <c r="B28" s="8"/>
      <c r="C28" s="184">
        <v>24595000</v>
      </c>
      <c r="D28" s="184">
        <v>30892457</v>
      </c>
      <c r="E28" s="184">
        <v>27607986</v>
      </c>
      <c r="F28" s="184"/>
      <c r="G28" s="184"/>
      <c r="H28" s="184"/>
      <c r="I28" s="190">
        <f t="shared" si="6"/>
        <v>24595000</v>
      </c>
      <c r="J28" s="190">
        <f t="shared" si="4"/>
        <v>30892457</v>
      </c>
      <c r="K28" s="190">
        <f t="shared" si="5"/>
        <v>27607986</v>
      </c>
    </row>
    <row r="29" spans="1:11" ht="14.25">
      <c r="A29" s="12" t="s">
        <v>991</v>
      </c>
      <c r="B29" s="8"/>
      <c r="C29" s="184">
        <v>18815475</v>
      </c>
      <c r="D29" s="209">
        <v>26796905</v>
      </c>
      <c r="E29" s="184">
        <v>24470431</v>
      </c>
      <c r="F29" s="184"/>
      <c r="G29" s="184"/>
      <c r="H29" s="184"/>
      <c r="I29" s="190">
        <f t="shared" si="6"/>
        <v>18815475</v>
      </c>
      <c r="J29" s="190">
        <f t="shared" si="4"/>
        <v>26796905</v>
      </c>
      <c r="K29" s="190">
        <f t="shared" si="5"/>
        <v>24470431</v>
      </c>
    </row>
    <row r="30" spans="1:12" ht="14.25">
      <c r="A30" s="14" t="s">
        <v>186</v>
      </c>
      <c r="B30" s="8" t="s">
        <v>187</v>
      </c>
      <c r="C30" s="183">
        <f>SUM(C25:C29)</f>
        <v>87218475</v>
      </c>
      <c r="D30" s="183">
        <f>SUM(D25:D29)</f>
        <v>92872362</v>
      </c>
      <c r="E30" s="183">
        <f>SUM(E25:E29)</f>
        <v>80272715</v>
      </c>
      <c r="F30" s="183"/>
      <c r="G30" s="183"/>
      <c r="H30" s="183"/>
      <c r="I30" s="135">
        <f t="shared" si="6"/>
        <v>87218475</v>
      </c>
      <c r="J30" s="135">
        <f t="shared" si="4"/>
        <v>92872362</v>
      </c>
      <c r="K30" s="135">
        <f t="shared" si="5"/>
        <v>80272715</v>
      </c>
      <c r="L30" s="134"/>
    </row>
    <row r="31" spans="1:11" ht="14.25">
      <c r="A31" s="14" t="s">
        <v>992</v>
      </c>
      <c r="B31" s="8" t="s">
        <v>191</v>
      </c>
      <c r="C31" s="183"/>
      <c r="D31" s="183"/>
      <c r="E31" s="183"/>
      <c r="F31" s="183"/>
      <c r="G31" s="183"/>
      <c r="H31" s="183"/>
      <c r="I31" s="190">
        <f t="shared" si="6"/>
        <v>0</v>
      </c>
      <c r="J31" s="190">
        <f t="shared" si="4"/>
        <v>0</v>
      </c>
      <c r="K31" s="190">
        <f t="shared" si="5"/>
        <v>0</v>
      </c>
    </row>
    <row r="32" spans="1:11" ht="26.25">
      <c r="A32" s="14" t="s">
        <v>192</v>
      </c>
      <c r="B32" s="8" t="s">
        <v>193</v>
      </c>
      <c r="C32" s="183">
        <v>22745917</v>
      </c>
      <c r="D32" s="183">
        <v>11892466</v>
      </c>
      <c r="E32" s="183">
        <v>10036451</v>
      </c>
      <c r="F32" s="183"/>
      <c r="G32" s="183"/>
      <c r="H32" s="183"/>
      <c r="I32" s="135">
        <f t="shared" si="6"/>
        <v>22745917</v>
      </c>
      <c r="J32" s="135">
        <f t="shared" si="4"/>
        <v>11892466</v>
      </c>
      <c r="K32" s="135">
        <f t="shared" si="5"/>
        <v>10036451</v>
      </c>
    </row>
    <row r="33" spans="1:11" ht="15">
      <c r="A33" s="189" t="s">
        <v>417</v>
      </c>
      <c r="B33" s="188" t="s">
        <v>194</v>
      </c>
      <c r="C33" s="192">
        <f>C30+C32+C31</f>
        <v>109964392</v>
      </c>
      <c r="D33" s="192">
        <f aca="true" t="shared" si="7" ref="D33:K33">D30+D32+D31</f>
        <v>104764828</v>
      </c>
      <c r="E33" s="192">
        <f t="shared" si="7"/>
        <v>90309166</v>
      </c>
      <c r="F33" s="192">
        <f t="shared" si="7"/>
        <v>0</v>
      </c>
      <c r="G33" s="192">
        <f t="shared" si="7"/>
        <v>0</v>
      </c>
      <c r="H33" s="192">
        <f t="shared" si="7"/>
        <v>0</v>
      </c>
      <c r="I33" s="192">
        <f t="shared" si="7"/>
        <v>109964392</v>
      </c>
      <c r="J33" s="192">
        <f t="shared" si="7"/>
        <v>104764828</v>
      </c>
      <c r="K33" s="192">
        <f t="shared" si="7"/>
        <v>90309166</v>
      </c>
    </row>
  </sheetData>
  <sheetProtection/>
  <mergeCells count="5">
    <mergeCell ref="I5:K5"/>
    <mergeCell ref="C5:E5"/>
    <mergeCell ref="F5:H5"/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Rozsasne.Icu</cp:lastModifiedBy>
  <cp:lastPrinted>2019-05-09T13:47:26Z</cp:lastPrinted>
  <dcterms:created xsi:type="dcterms:W3CDTF">2014-01-03T21:48:14Z</dcterms:created>
  <dcterms:modified xsi:type="dcterms:W3CDTF">2019-05-09T20:05:19Z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