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480" windowHeight="8190"/>
  </bookViews>
  <sheets>
    <sheet name="01 Kiadások" sheetId="4" r:id="rId1"/>
    <sheet name="02 Bevételek" sheetId="5" r:id="rId2"/>
    <sheet name="03_finansz" sheetId="6" r:id="rId3"/>
    <sheet name="04Önk-köt_felad" sheetId="10" r:id="rId4"/>
    <sheet name="05_létszám" sheetId="8" r:id="rId5"/>
    <sheet name="6.1.sz.mell  " sheetId="12" r:id="rId6"/>
    <sheet name="6.2.sz.mell  " sheetId="13" r:id="rId7"/>
    <sheet name="7 önkorm.adósságk.ü." sheetId="15" r:id="rId8"/>
    <sheet name="8 saját bevétel akü." sheetId="16" r:id="rId9"/>
    <sheet name="9 tartozás állomány" sheetId="17" r:id="rId10"/>
    <sheet name="10 eu támogatásos projektek" sheetId="18" r:id="rId11"/>
    <sheet name="11 többéves hatással járó köt." sheetId="20" r:id="rId12"/>
    <sheet name="12 hitelállomány alakulás" sheetId="22" r:id="rId13"/>
    <sheet name="13 Közvetett támogatások" sheetId="19" r:id="rId14"/>
    <sheet name="14 ei felhasználási terv" sheetId="21" r:id="rId15"/>
    <sheet name="15 állami támogatás" sheetId="23" r:id="rId16"/>
  </sheets>
  <calcPr calcId="144525"/>
</workbook>
</file>

<file path=xl/calcChain.xml><?xml version="1.0" encoding="utf-8"?>
<calcChain xmlns="http://schemas.openxmlformats.org/spreadsheetml/2006/main">
  <c r="O10" i="21" l="1"/>
  <c r="O8" i="21"/>
  <c r="O11" i="21"/>
  <c r="M25" i="10" l="1"/>
  <c r="B35" i="10"/>
  <c r="B34" i="10"/>
  <c r="B36" i="10" s="1"/>
  <c r="B6" i="10"/>
  <c r="H36" i="10"/>
  <c r="F36" i="10"/>
  <c r="E40" i="10"/>
  <c r="C36" i="6"/>
  <c r="C21" i="5"/>
  <c r="C27" i="5"/>
  <c r="G10" i="15"/>
  <c r="G15" i="15" s="1"/>
  <c r="I43" i="10" l="1"/>
  <c r="B42" i="10"/>
  <c r="B41" i="10"/>
  <c r="B43" i="10" s="1"/>
  <c r="S40" i="10"/>
  <c r="M40" i="10"/>
  <c r="J40" i="10"/>
  <c r="B39" i="10"/>
  <c r="B38" i="10"/>
  <c r="B37" i="10"/>
  <c r="B40" i="10" s="1"/>
  <c r="V33" i="10"/>
  <c r="R33" i="10"/>
  <c r="F33" i="10"/>
  <c r="F44" i="10" s="1"/>
  <c r="C33" i="10"/>
  <c r="B32" i="10"/>
  <c r="B31" i="10"/>
  <c r="B30" i="10"/>
  <c r="B29" i="10"/>
  <c r="B33" i="10" s="1"/>
  <c r="T27" i="10"/>
  <c r="S27" i="10"/>
  <c r="Q27" i="10"/>
  <c r="P27" i="10"/>
  <c r="N27" i="10"/>
  <c r="M27" i="10"/>
  <c r="M28" i="10" s="1"/>
  <c r="M44" i="10" s="1"/>
  <c r="L27" i="10"/>
  <c r="K27" i="10"/>
  <c r="K28" i="10" s="1"/>
  <c r="J27" i="10"/>
  <c r="G27" i="10"/>
  <c r="E27" i="10"/>
  <c r="D27" i="10"/>
  <c r="C27" i="10"/>
  <c r="B26" i="10"/>
  <c r="T25" i="10"/>
  <c r="S25" i="10"/>
  <c r="Q25" i="10"/>
  <c r="Q28" i="10" s="1"/>
  <c r="Q44" i="10" s="1"/>
  <c r="P25" i="10"/>
  <c r="O25" i="10"/>
  <c r="N25" i="10"/>
  <c r="K25" i="10"/>
  <c r="J25" i="10"/>
  <c r="G25" i="10"/>
  <c r="E25" i="10"/>
  <c r="E28" i="10" s="1"/>
  <c r="E44" i="10" s="1"/>
  <c r="D25" i="10"/>
  <c r="C25" i="10"/>
  <c r="B24" i="10"/>
  <c r="B23" i="10"/>
  <c r="B22" i="10"/>
  <c r="B21" i="10"/>
  <c r="B20" i="10"/>
  <c r="B19" i="10"/>
  <c r="B25" i="10" s="1"/>
  <c r="T18" i="10"/>
  <c r="S18" i="10"/>
  <c r="P18" i="10"/>
  <c r="N18" i="10"/>
  <c r="M18" i="10"/>
  <c r="L18" i="10"/>
  <c r="L28" i="10" s="1"/>
  <c r="L44" i="10" s="1"/>
  <c r="J18" i="10"/>
  <c r="D18" i="10"/>
  <c r="C18" i="10"/>
  <c r="B17" i="10"/>
  <c r="B16" i="10"/>
  <c r="B15" i="10"/>
  <c r="B18" i="10" s="1"/>
  <c r="B14" i="10"/>
  <c r="Q12" i="10"/>
  <c r="C12" i="10"/>
  <c r="B11" i="10"/>
  <c r="T10" i="10"/>
  <c r="M10" i="10"/>
  <c r="L10" i="10"/>
  <c r="B8" i="10"/>
  <c r="B7" i="10"/>
  <c r="S28" i="10" l="1"/>
  <c r="S44" i="10" s="1"/>
  <c r="B10" i="10"/>
  <c r="C28" i="10"/>
  <c r="C44" i="10" s="1"/>
  <c r="J28" i="10"/>
  <c r="J44" i="10" s="1"/>
  <c r="P28" i="10"/>
  <c r="N28" i="10"/>
  <c r="T28" i="10"/>
  <c r="T44" i="10" s="1"/>
  <c r="D28" i="10"/>
  <c r="D44" i="10"/>
  <c r="B12" i="10"/>
  <c r="B27" i="10"/>
  <c r="B28" i="10" s="1"/>
  <c r="B44" i="10" l="1"/>
  <c r="B13" i="10"/>
  <c r="C45" i="4"/>
  <c r="G13" i="19" l="1"/>
  <c r="G14" i="19"/>
  <c r="G9" i="19"/>
  <c r="G10" i="19"/>
  <c r="G11" i="19"/>
  <c r="O9" i="21"/>
  <c r="O12" i="21"/>
  <c r="O13" i="21"/>
  <c r="O14" i="21"/>
  <c r="O15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26" i="21"/>
  <c r="O27" i="21"/>
  <c r="O28" i="21"/>
  <c r="O29" i="21"/>
  <c r="O30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D9" i="19"/>
  <c r="D15" i="19" s="1"/>
  <c r="D10" i="19"/>
  <c r="D11" i="19"/>
  <c r="D12" i="19"/>
  <c r="G12" i="19"/>
  <c r="D13" i="19"/>
  <c r="D14" i="19"/>
  <c r="B15" i="19"/>
  <c r="C15" i="19"/>
  <c r="E15" i="19"/>
  <c r="F15" i="19"/>
  <c r="G15" i="19"/>
  <c r="D21" i="19"/>
  <c r="F12" i="17"/>
  <c r="F18" i="17" s="1"/>
  <c r="F13" i="17"/>
  <c r="F14" i="17"/>
  <c r="F15" i="17"/>
  <c r="F16" i="17"/>
  <c r="F17" i="17"/>
  <c r="C18" i="17"/>
  <c r="D18" i="17"/>
  <c r="E18" i="17"/>
  <c r="C16" i="16"/>
  <c r="D16" i="16"/>
  <c r="C28" i="12"/>
  <c r="E17" i="12"/>
  <c r="E28" i="12"/>
  <c r="C17" i="12"/>
  <c r="C38" i="6"/>
  <c r="C108" i="4"/>
  <c r="C16" i="13"/>
  <c r="C27" i="13" s="1"/>
  <c r="E26" i="13"/>
  <c r="E16" i="13"/>
  <c r="E27" i="13" s="1"/>
  <c r="D7" i="8"/>
  <c r="D24" i="8" s="1"/>
  <c r="C12" i="6"/>
  <c r="C19" i="6" s="1"/>
  <c r="C35" i="5"/>
  <c r="C13" i="5"/>
  <c r="C54" i="4"/>
  <c r="C28" i="4"/>
  <c r="C37" i="4"/>
  <c r="C74" i="4"/>
  <c r="C103" i="4"/>
  <c r="C87" i="4"/>
  <c r="C18" i="4"/>
  <c r="C22" i="4"/>
  <c r="C23" i="4" s="1"/>
  <c r="C16" i="5" l="1"/>
  <c r="C43" i="5"/>
  <c r="O18" i="21"/>
  <c r="C29" i="12"/>
  <c r="D32" i="21"/>
  <c r="N32" i="21"/>
  <c r="H32" i="21"/>
  <c r="J32" i="21"/>
  <c r="E32" i="21"/>
  <c r="M32" i="21"/>
  <c r="L32" i="21"/>
  <c r="I32" i="21"/>
  <c r="K32" i="21"/>
  <c r="F32" i="21"/>
  <c r="O31" i="21"/>
  <c r="O32" i="21" s="1"/>
  <c r="G32" i="21"/>
  <c r="C32" i="21"/>
  <c r="C17" i="6"/>
  <c r="E29" i="12"/>
  <c r="C55" i="4"/>
  <c r="C118" i="4" s="1"/>
  <c r="E30" i="12" l="1"/>
</calcChain>
</file>

<file path=xl/sharedStrings.xml><?xml version="1.0" encoding="utf-8"?>
<sst xmlns="http://schemas.openxmlformats.org/spreadsheetml/2006/main" count="725" uniqueCount="574">
  <si>
    <t>08</t>
  </si>
  <si>
    <t>01</t>
  </si>
  <si>
    <t>02</t>
  </si>
  <si>
    <t>03</t>
  </si>
  <si>
    <t>04</t>
  </si>
  <si>
    <t>09</t>
  </si>
  <si>
    <t>Megnevezés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</si>
  <si>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</si>
  <si>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</si>
  <si>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</si>
  <si>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</si>
  <si>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</si>
  <si>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</si>
  <si>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</si>
  <si>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</si>
  <si>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</si>
  <si>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</si>
  <si>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Ruházati költségtérítés (K1108)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</si>
  <si>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</si>
  <si>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</si>
  <si>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</si>
  <si>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</si>
  <si>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</si>
  <si>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</si>
  <si>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</si>
  <si>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</si>
  <si>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(K1113)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</si>
  <si>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</si>
  <si>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</si>
  <si>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</si>
  <si>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</si>
  <si>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</si>
  <si>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</si>
  <si>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</si>
  <si>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</si>
  <si>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</si>
  <si>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(=15+16+17) (K12)</t>
  </si>
  <si>
    <t>19</t>
  </si>
  <si>
    <t>Személyi juttatások (=14+18) (K1)</t>
  </si>
  <si>
    <t>20</t>
  </si>
  <si>
    <t>21</t>
  </si>
  <si>
    <t>Szakmai anyagok beszerzése (K311)</t>
  </si>
  <si>
    <t>22</t>
  </si>
  <si>
    <t>Üzemeltetési anyagok beszerzése (K312)</t>
  </si>
  <si>
    <t>23</t>
  </si>
  <si>
    <t>Árubeszerzés (K313)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</si>
  <si>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</si>
  <si>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</si>
  <si>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</si>
  <si>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</si>
  <si>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</si>
  <si>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</si>
  <si>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</si>
  <si>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</si>
  <si>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</si>
  <si>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</si>
  <si>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29</t>
  </si>
  <si>
    <t>Vásárolt élelmezés (K332)</t>
  </si>
  <si>
    <t>30</t>
  </si>
  <si>
    <t>Bérleti és lízing díjak (K333)</t>
  </si>
  <si>
    <t>31</t>
  </si>
  <si>
    <t>Karbantartási, kisjavítási szolgáltatások (K334)</t>
  </si>
  <si>
    <t>32</t>
  </si>
  <si>
    <t>Közvetített szolgáltatások (K335)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</si>
  <si>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</si>
  <si>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</si>
  <si>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</si>
  <si>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</si>
  <si>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</si>
  <si>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</si>
  <si>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36</t>
  </si>
  <si>
    <t>Kiküldetések kiadásai (K341)</t>
  </si>
  <si>
    <t>37</t>
  </si>
  <si>
    <t>Reklám- és propagandakiadások (K342)</t>
  </si>
  <si>
    <t>38</t>
  </si>
  <si>
    <t>Kiküldetések, reklám- és propagandakiadások (=36+37) (K34)</t>
  </si>
  <si>
    <t>39</t>
  </si>
  <si>
    <t>Működési célú előzetesen felszámított általános forgalmi adó (K351)</t>
  </si>
  <si>
    <t>40</t>
  </si>
  <si>
    <t>Fizetendő általános forgalmi adó  (K352)</t>
  </si>
  <si>
    <t>41</t>
  </si>
  <si>
    <t>Kamatkiadások  (K353)</t>
  </si>
  <si>
    <t>42</t>
  </si>
  <si>
    <t>Egyéb pénzügyi műveletek kiadásai (K354)</t>
  </si>
  <si>
    <t>43</t>
  </si>
  <si>
    <t>Egyéb dologi kiadások (K355)</t>
  </si>
  <si>
    <t>44</t>
  </si>
  <si>
    <t>Különféle befizetések és egyéb dologi kiadások (=39+…+43) (K35)</t>
  </si>
  <si>
    <t>45</t>
  </si>
  <si>
    <t>Dologi kiadások (=24+27+35+38+44) (K3)</t>
  </si>
  <si>
    <t>46</t>
  </si>
  <si>
    <t>Társadalombiztosítási ellátások (K41)</t>
  </si>
  <si>
    <t>47</t>
  </si>
  <si>
    <t>Családi támogatások (K42)</t>
  </si>
  <si>
    <t>48</t>
  </si>
  <si>
    <t>Pénzbeli kárpótlások, kártérítések (K43)</t>
  </si>
  <si>
    <t>49</t>
  </si>
  <si>
    <t>Betegséggel kapcsolatos (nem társadalombiztosítási) ellátások (K44)</t>
  </si>
  <si>
    <t>50</t>
  </si>
  <si>
    <t>Foglalkoztatással, munkanélküliséggel kapcsolatos ellátások (K45)</t>
  </si>
  <si>
    <t>51</t>
  </si>
  <si>
    <t>Lakhatással kapcsolatos ellátások (K46)</t>
  </si>
  <si>
    <t>52</t>
  </si>
  <si>
    <t>Intézményi ellátottak pénzbeli juttatásai (K47)</t>
  </si>
  <si>
    <t>53</t>
  </si>
  <si>
    <t>Egyéb nem intézményi ellátások (K48)</t>
  </si>
  <si>
    <t>54</t>
  </si>
  <si>
    <t>Ellátottak pénzbeli juttatásai (=46+...+53) (K4)</t>
  </si>
  <si>
    <t>55</t>
  </si>
  <si>
    <t>Nemzetközi kötelezettségek (K501)</t>
  </si>
  <si>
    <t>56</t>
  </si>
  <si>
    <t>Elvonások és befizetések (K502)</t>
  </si>
  <si>
    <t>57</t>
  </si>
  <si>
    <t>Működési célú garancia- és kezességvállalásból származó kifizetés államháztartáson belülre (K503)</t>
  </si>
  <si>
    <t>58</t>
  </si>
  <si>
    <t>Működési célú visszatérítendő támogatások, kölcsönök nyújtása államháztartáson belülre (K504)</t>
  </si>
  <si>
    <t>59</t>
  </si>
  <si>
    <t>Működési célú visszatérítendő támogatások, kölcsönök törlesztése államháztartáson belülre (K505)</t>
  </si>
  <si>
    <t>60</t>
  </si>
  <si>
    <t>61</t>
  </si>
  <si>
    <t>Működési célú garancia- és kezességvállalásból származó kifizetés államháztartáson kívülre (K507)</t>
  </si>
  <si>
    <t>62</t>
  </si>
  <si>
    <t>Működési célú visszatérítendő támogatások, kölcsönök nyújtása államháztartáson kívülre (K508)</t>
  </si>
  <si>
    <t>63</t>
  </si>
  <si>
    <t>Árkiegészítések, ártámogatások (K509)</t>
  </si>
  <si>
    <t>64</t>
  </si>
  <si>
    <t>Kamattámogatások (K510)</t>
  </si>
  <si>
    <t>65</t>
  </si>
  <si>
    <t>66</t>
  </si>
  <si>
    <t>67</t>
  </si>
  <si>
    <t>Egyéb működési célú kiadások (=55+…+66) (K5)</t>
  </si>
  <si>
    <t>68</t>
  </si>
  <si>
    <t>Immateriális javak beszerzése, létesítése (K61)</t>
  </si>
  <si>
    <t>69</t>
  </si>
  <si>
    <t>Ingatlanok beszerzése, létesítése (K62)</t>
  </si>
  <si>
    <t>70</t>
  </si>
  <si>
    <t>Informatikai eszközök beszerzése, létesítése (K63)</t>
  </si>
  <si>
    <t>71</t>
  </si>
  <si>
    <t>Egyéb tárgyi eszközök beszerzése, létesítése (K64)</t>
  </si>
  <si>
    <t>72</t>
  </si>
  <si>
    <t>Részesedések beszerzése (K65)</t>
  </si>
  <si>
    <t>73</t>
  </si>
  <si>
    <t>Meglévő részesedések növeléséhez kapcsolódó kiadások (K66)</t>
  </si>
  <si>
    <t>74</t>
  </si>
  <si>
    <t>Beruházási célú előzetesen felszámított általános forgalmi adó (K67)</t>
  </si>
  <si>
    <t>75</t>
  </si>
  <si>
    <t>Beruházások (=68+…+74) (K6)</t>
  </si>
  <si>
    <t>76</t>
  </si>
  <si>
    <t>Ingatlanok felújítása (K71)</t>
  </si>
  <si>
    <t>77</t>
  </si>
  <si>
    <t>Informatikai eszközök felújítása (K72)</t>
  </si>
  <si>
    <t>78</t>
  </si>
  <si>
    <t>Egyéb tárgyi eszközök felújítása  (K73)</t>
  </si>
  <si>
    <t>79</t>
  </si>
  <si>
    <t>Felújítási célú előzetesen felszámított általános forgalmi adó (K74)</t>
  </si>
  <si>
    <t>80</t>
  </si>
  <si>
    <t>Felújítások (=76+...+79) (K7)</t>
  </si>
  <si>
    <t>81</t>
  </si>
  <si>
    <t>Felhalmozási célú garancia- és kezességvállalásból származó kifizetés államháztartáson belülre (K81)</t>
  </si>
  <si>
    <t>82</t>
  </si>
  <si>
    <t>Felhalmozási célú visszatérítendő támogatások, kölcsönök nyújtása államháztartáson belülre (K82)</t>
  </si>
  <si>
    <t>83</t>
  </si>
  <si>
    <t>Felhalmozási célú visszatérítendő támogatások, kölcsönök törlesztése államháztartáson belülre (K83)</t>
  </si>
  <si>
    <t>84</t>
  </si>
  <si>
    <t>Egyéb felhalmozási célú támogatások államháztartáson belülre (K84)</t>
  </si>
  <si>
    <t>85</t>
  </si>
  <si>
    <t>Felhalmozási célú garancia- és kezességvállalásból származó kifizetés államháztartáson kívülre (K85)</t>
  </si>
  <si>
    <t>86</t>
  </si>
  <si>
    <t>Felhalmozási célú visszatérítendő támogatások, kölcsönök nyújtása államháztartáson kívülre (K86)</t>
  </si>
  <si>
    <t>87</t>
  </si>
  <si>
    <t>Lakástámogatás (K87)</t>
  </si>
  <si>
    <t>88</t>
  </si>
  <si>
    <t>Egyéb felhalmozási célú támogatások államháztartáson kívülre  (K88)</t>
  </si>
  <si>
    <t>89</t>
  </si>
  <si>
    <t>Egyéb felhalmozási célú kiadások (=81+…+88) (K8)</t>
  </si>
  <si>
    <t>90</t>
  </si>
  <si>
    <t>Költségvetési kiadások (=19+20+45+54+67+75+80+89)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</si>
  <si>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</si>
  <si>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</si>
  <si>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 feladatainak támogatása (B113)</t>
  </si>
  <si>
    <t>Települési önkormányzatok kulturális feladatainak támogatása (B114)</t>
  </si>
  <si>
    <t>Helyi önkormányzatok kiegészítő támogatásai (B116)</t>
  </si>
  <si>
    <t>Önkormányzatok működési támogatásai (=01+…+06) (B11)</t>
  </si>
  <si>
    <t>Elvonások és befizetések bevételei (B12)</t>
  </si>
  <si>
    <t>Felhalmozási célú önkormányzati támogatások (B21)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</si>
  <si>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</si>
  <si>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</si>
  <si>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</si>
  <si>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Vagyoni tipusú adók  (B34)</t>
  </si>
  <si>
    <t>Értékesítési és forgalmi adók  (B351)</t>
  </si>
  <si>
    <t>Gépjárműadók (B354)</t>
  </si>
  <si>
    <t>Egyéb közhatalmi bevételek  (B36)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</si>
  <si>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</si>
  <si>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</si>
  <si>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</si>
  <si>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</si>
  <si>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működési bevételek (B410)</t>
  </si>
  <si>
    <t>Működési célú visszatérítendő támogatások, kölcsönök visszatérülése államháztartáson kívülről (B62)</t>
  </si>
  <si>
    <t>Egyéb működési célú átvett pénzeszközök (B63)</t>
  </si>
  <si>
    <t>Felhalmozási célú visszatérítendő támogatások, kölcsönök visszatérülése államháztartáson kívülről (B72)</t>
  </si>
  <si>
    <t>Egyéb felhalmozási célú átvett pénzeszközök (B73)</t>
  </si>
  <si>
    <t>Működési célú átvett pénzeszközök  (B6)</t>
  </si>
  <si>
    <t>Felhalmozási bevételek  (B5)</t>
  </si>
  <si>
    <t>Felhalmozási célú átvett pénzeszközök (B7)</t>
  </si>
  <si>
    <t>Költségvetési bevételek  (B1-B7)</t>
  </si>
  <si>
    <t>Eredeti</t>
  </si>
  <si>
    <t>Önkormányzat</t>
  </si>
  <si>
    <t>Össz.:</t>
  </si>
  <si>
    <t>Nem közfoglalkoztatott</t>
  </si>
  <si>
    <t>Közfoglalkoztatott</t>
  </si>
  <si>
    <t>Intézmény illetve Önkormányzati  funkció megnevezése</t>
  </si>
  <si>
    <t>Munkaadókat terhelő járulékok és szociális hozzájárulási adó (K2)</t>
  </si>
  <si>
    <t>Egyéb működési célú támogatások bevételei államháztartáson belülről (B16)</t>
  </si>
  <si>
    <t>Működési bevételek (=22+…28)( (B4)</t>
  </si>
  <si>
    <t>Közhatalmi bevételek (=16+19+20) (B3)</t>
  </si>
  <si>
    <t>Dologi kiadások</t>
  </si>
  <si>
    <t>Hosszú lejáratú hitelek, kölcsönök felvétele  (B8111)</t>
  </si>
  <si>
    <t>Likviditási célú hitelek, kölcsönök felvétele pénzügyi vállalkozástól (B8112)</t>
  </si>
  <si>
    <t>Rövid lejáratú hitelek, kölcsönök felvétele   (B8113)</t>
  </si>
  <si>
    <t>Hitel-, kölcsönfelvétel államháztartáson kívülről (B811)</t>
  </si>
  <si>
    <t>Előző év költségvetési maradványának igénybevétele (B8131)</t>
  </si>
  <si>
    <t>Előző év vállalkozási maradványának igénybevétele (B8132)</t>
  </si>
  <si>
    <t>Maradvány igénybevétele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</si>
  <si>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</si>
  <si>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</si>
  <si>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</si>
  <si>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Központi költségvetés sajátos finanszírozási bevételei (B818)</t>
  </si>
  <si>
    <t>Belföldi finanszírozás bevételei (B81)</t>
  </si>
  <si>
    <t>Adóssághoz nem kapcsolódó származékos ügyletek bevételei (B83)</t>
  </si>
  <si>
    <t>Finanszírozási bevételek (B8)</t>
  </si>
  <si>
    <t>Hosszú lejáratú hitelek, kölcsönök törlesztése  (K9111)</t>
  </si>
  <si>
    <t>Likviditási célú hitelek, kölcsönök törlesztése pénzügyi vállalkozásnak (K9112)</t>
  </si>
  <si>
    <t>Rövid lejáratú hitelek, kölcsönök törlesztése  (K9113)</t>
  </si>
  <si>
    <t>Hitel-, kölcsöntörlesztés államháztartáson kívülre (K911)</t>
  </si>
  <si>
    <t>Forgatási célú belföldi értékpapírok beváltása (K9122)</t>
  </si>
  <si>
    <t>Befektetési célú belföldi értékpapírok vásárlása (K9123)</t>
  </si>
  <si>
    <t>Befektetési célú belföldi értékpapírok beváltása (K9124)</t>
  </si>
  <si>
    <t>Belföldi értékpapírok kiadásai (K912)</t>
  </si>
  <si>
    <t>Államháztartáson belüli megelőlegezések visszafizetése (K914)</t>
  </si>
  <si>
    <t>Pénzeszközök betétként elhelyezése (K916)</t>
  </si>
  <si>
    <t>Pénzügyi lízing kiadásai (K917)</t>
  </si>
  <si>
    <t>Központi költségvetés sajátos finanszírozási kiadásai (K918)</t>
  </si>
  <si>
    <t>Belföldi finanszírozás kiadásai (K91)</t>
  </si>
  <si>
    <t>Adóssághoz nem kapcsolódó származékos ügyletek kiadásai (K93)</t>
  </si>
  <si>
    <t>Finanszírozási kiadások  (K9)</t>
  </si>
  <si>
    <t>Összesen:</t>
  </si>
  <si>
    <t>066010 Zöldterületkezelés</t>
  </si>
  <si>
    <t>Bevételek</t>
  </si>
  <si>
    <t>Kiadások</t>
  </si>
  <si>
    <t>2015. évi előirányzat</t>
  </si>
  <si>
    <t>4.</t>
  </si>
  <si>
    <t>5.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</si>
  <si>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</si>
  <si>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</si>
  <si>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</si>
  <si>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</si>
  <si>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</si>
  <si>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</si>
  <si>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</si>
  <si>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</si>
  <si>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Támogatások, kiegészítések</t>
  </si>
  <si>
    <t>Egyéb működési célú kiadások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</si>
  <si>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</si>
  <si>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</si>
  <si>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</si>
  <si>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</si>
  <si>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</si>
  <si>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</si>
  <si>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</si>
  <si>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</si>
  <si>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</si>
  <si>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</si>
  <si>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</si>
  <si>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</si>
  <si>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12.</t>
  </si>
  <si>
    <t>13.</t>
  </si>
  <si>
    <t>Költségvetési bevételek összesen:</t>
  </si>
  <si>
    <t>Költségvetési kiadások összesen:</t>
  </si>
  <si>
    <t>14.</t>
  </si>
  <si>
    <t>Előző évi műk. célú pénzm. igénybev.</t>
  </si>
  <si>
    <t>Értékpapír vásárlása, visszavásárlása</t>
  </si>
  <si>
    <t>15.</t>
  </si>
  <si>
    <t>Előző évi váll. maradv. igénybev.</t>
  </si>
  <si>
    <t>Likviditási hitelek törlesztése</t>
  </si>
  <si>
    <t>16.</t>
  </si>
  <si>
    <t>Értékpapír kibocsátása, értékesítése</t>
  </si>
  <si>
    <t>Rövid lejáratú hitelek tölresztése</t>
  </si>
  <si>
    <t>17.</t>
  </si>
  <si>
    <t>Hitelek felvétele</t>
  </si>
  <si>
    <t>Hosszú lejáratú hitelek törlesztése</t>
  </si>
  <si>
    <t>18.</t>
  </si>
  <si>
    <t>Kapott kölcsön, nyújtott kölcsön visszatér.</t>
  </si>
  <si>
    <t>Kölcsön törlesztése, adott kölcsön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</si>
  <si>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</si>
  <si>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</si>
  <si>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</si>
  <si>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</si>
  <si>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Betét visszavonásából származó bevétel</t>
  </si>
  <si>
    <t>Forgatási célú belföldi, külföldi értékpapírok vásárlása</t>
  </si>
  <si>
    <t>21.</t>
  </si>
  <si>
    <t>Egyéb működési finanszírozási célú bevétel</t>
  </si>
  <si>
    <t>Betét elhelyezése</t>
  </si>
  <si>
    <t>22.</t>
  </si>
  <si>
    <t>23.</t>
  </si>
  <si>
    <t>Költségvetési hiány:</t>
  </si>
  <si>
    <t>Költségvetési többlet:</t>
  </si>
  <si>
    <t xml:space="preserve">    </t>
  </si>
  <si>
    <t>Sor-
szám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</si>
  <si>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</si>
  <si>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</si>
  <si>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</si>
  <si>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</si>
  <si>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</si>
  <si>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</si>
  <si>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</si>
  <si>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</si>
  <si>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</si>
  <si>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</si>
  <si>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</si>
  <si>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</si>
  <si>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</si>
  <si>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</si>
  <si>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</si>
  <si>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</si>
  <si>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</si>
  <si>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</si>
  <si>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</si>
  <si>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</si>
  <si>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</si>
  <si>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</si>
  <si>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</si>
  <si>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hitel, kölcsön kiadásai</t>
  </si>
  <si>
    <t>KIADÁSOK ÖSSZESEN (11+22)</t>
  </si>
  <si>
    <t>2016. Eredeti előirányzat</t>
  </si>
  <si>
    <t xml:space="preserve">Egyéb működési célú támogatások államháztartáson belülre (K506)    </t>
  </si>
  <si>
    <t>2016. évi Eredeti előirányzat</t>
  </si>
  <si>
    <t>Sorszám</t>
  </si>
  <si>
    <t>Összesen</t>
  </si>
  <si>
    <t>Törvény szerinti illetmények, munkabérek</t>
  </si>
  <si>
    <t>Béren kívüli juttatások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</si>
  <si>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</si>
  <si>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</si>
  <si>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Üzemeltetési anyagok beszerzése</t>
  </si>
  <si>
    <t>Informatikai szolgáltatások igénybevétele</t>
  </si>
  <si>
    <t>Egyéb kommunikációs szolgáltatások</t>
  </si>
  <si>
    <t>Közüzemi díjak</t>
  </si>
  <si>
    <t>Karbantartási, kisjavítási szolgáltatások</t>
  </si>
  <si>
    <t>Egyéb szolgáltatások</t>
  </si>
  <si>
    <t>Működési célú előzetesen felszámított általános forgalmi adó</t>
  </si>
  <si>
    <t>Egyéb nem intézményi ellátások</t>
  </si>
  <si>
    <t>Egyéb működési célú támogatások államháztartáson belülre</t>
  </si>
  <si>
    <t>Egyéb működési célú támogatások államháztartáson kívülre</t>
  </si>
  <si>
    <t>Egyéb tárgyi eszközök beszerzése, létesítése</t>
  </si>
  <si>
    <t>Beruházási célú előzetesen felszámított általános forgalmi adó</t>
  </si>
  <si>
    <t>Ingatlanok felújítása</t>
  </si>
  <si>
    <t>Felújítási célú előzetesen felszámított általános forgalmi adó</t>
  </si>
  <si>
    <t>Államháztartáson belüli megelőlegezés visszafizetése</t>
  </si>
  <si>
    <t>Egyéb</t>
  </si>
  <si>
    <t>2016. évi előirányzat</t>
  </si>
  <si>
    <t xml:space="preserve"> Adatok forintban !</t>
  </si>
  <si>
    <t>Adatok forintban !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</si>
  <si>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</si>
  <si>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</si>
  <si>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</si>
  <si>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</si>
  <si>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Finanszírozási célú kiadások (12+…+21)</t>
  </si>
  <si>
    <t>Finanszírozási célú bevételek (12+…+21)</t>
  </si>
  <si>
    <t>BEVÉTELEK ÖSSZESEN (11+12+13+22)</t>
  </si>
  <si>
    <t>2016. évi  előirányzat</t>
  </si>
  <si>
    <t>Önkormányzat adósságot keletkeztető ügyletekből és kezességvállalásból fennálló kötelezettségei</t>
  </si>
  <si>
    <t>sorszám</t>
  </si>
  <si>
    <t>megnevezés</t>
  </si>
  <si>
    <t>Évek</t>
  </si>
  <si>
    <t>összesen</t>
  </si>
  <si>
    <t>2016 után</t>
  </si>
  <si>
    <t>Önkormányzat saját bevételeinek részletezése az adósságot keletkeztető ügyletből származó tárgyévi fizetési kötelezettség megállapításához</t>
  </si>
  <si>
    <t>Helyi adók</t>
  </si>
  <si>
    <t>Osztalékok, koncessziós díjak, hozam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</si>
  <si>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</si>
  <si>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</si>
  <si>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</si>
  <si>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</si>
  <si>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</si>
  <si>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</t>
  </si>
  <si>
    <t>Adatszolgáltatás az elismert tartozásállományról</t>
  </si>
  <si>
    <t>Éves eredeti előirányzat:</t>
  </si>
  <si>
    <t>30 napon túli elismert tartozásállomány összesen:</t>
  </si>
  <si>
    <t>Forint</t>
  </si>
  <si>
    <t>Tartozásállomány megnevezése</t>
  </si>
  <si>
    <t>15-30 nap közötti állomány</t>
  </si>
  <si>
    <t>30-60 nap közötti állomány</t>
  </si>
  <si>
    <t>60 napon túli állomány</t>
  </si>
  <si>
    <t>Állammal szembeni tartozások</t>
  </si>
  <si>
    <t>Központi költségvetéssel szemben fennálló tartozások</t>
  </si>
  <si>
    <t>Elkülönített állami pénzalapokkal szembeni tartozások</t>
  </si>
  <si>
    <t>TB alapokkal szembeni tartozások</t>
  </si>
  <si>
    <t>Tartozásállomány önkormányzatok és intézmények felé</t>
  </si>
  <si>
    <t>Egyéb tartozás állomány</t>
  </si>
  <si>
    <t>Európai Uniós támogatással megvalósuló programok, projektek 2015. évi bevételei és kiadásai</t>
  </si>
  <si>
    <t>Önkormányzaton belül megvalósuló projektek (támogatási szerződéssel rendelkező)</t>
  </si>
  <si>
    <t>Támogatás</t>
  </si>
  <si>
    <t>Projekt megvalósítás</t>
  </si>
  <si>
    <t>Önkormányzati forrás</t>
  </si>
  <si>
    <t>Összes bevétel</t>
  </si>
  <si>
    <t>Összes kiadás</t>
  </si>
  <si>
    <t>Közvetett támogatások</t>
  </si>
  <si>
    <t>2016.</t>
  </si>
  <si>
    <t>Adómentesség, adókedvezmények</t>
  </si>
  <si>
    <t>Adónem</t>
  </si>
  <si>
    <t>Kedvezmény</t>
  </si>
  <si>
    <t>Mentesség</t>
  </si>
  <si>
    <t>törvényi</t>
  </si>
  <si>
    <t>rendeleti</t>
  </si>
  <si>
    <t>Építményadó</t>
  </si>
  <si>
    <t>Idegenforgalmi adó</t>
  </si>
  <si>
    <t>Iparűzési adó</t>
  </si>
  <si>
    <t>Gépjárműadó</t>
  </si>
  <si>
    <t>Magánszemélyek kommunális adója</t>
  </si>
  <si>
    <t>Talajterhelési díj</t>
  </si>
  <si>
    <t>Ellátottak térítési díjának kedvezménye</t>
  </si>
  <si>
    <t>Jogcím</t>
  </si>
  <si>
    <t>Kedvezmények</t>
  </si>
  <si>
    <t>Kedvezmények összesen</t>
  </si>
  <si>
    <t>Óvoda</t>
  </si>
  <si>
    <t>Iskola</t>
  </si>
  <si>
    <t>Étkezési díj</t>
  </si>
  <si>
    <t>Többéves kihatással járó döntésekből származó kötelezettségek célok szerint, évenkénti megbontásban</t>
  </si>
  <si>
    <t>Kötelezettség jogcíme</t>
  </si>
  <si>
    <t>Kiadás vonzata évenként</t>
  </si>
  <si>
    <t>Előirányzat felhasználási terv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</si>
  <si>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</si>
  <si>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</si>
  <si>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</si>
  <si>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</si>
  <si>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</si>
  <si>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</si>
  <si>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</si>
  <si>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</si>
  <si>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</si>
  <si>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Intézményi működési bevételek</t>
  </si>
  <si>
    <t>Önkormányzat sajátos működési bevételei</t>
  </si>
  <si>
    <t>Önkormányzati támogatások</t>
  </si>
  <si>
    <t>Felhalmozási és tőkejellegű bevételek</t>
  </si>
  <si>
    <t>Véglegesen átvett pénzeszközök</t>
  </si>
  <si>
    <t>Kölcsönök</t>
  </si>
  <si>
    <t>Előző évi pénzmaradvány</t>
  </si>
  <si>
    <t>Finanszírozás célú bevételek</t>
  </si>
  <si>
    <t>Bevételek összesen</t>
  </si>
  <si>
    <t>Folyó működési kiadások</t>
  </si>
  <si>
    <t>Felhalmozási és tőkejellegű kiadások</t>
  </si>
  <si>
    <t>Kölcsönök nyújtása</t>
  </si>
  <si>
    <t>Tartalékok felhasználása</t>
  </si>
  <si>
    <t>Finanszírozási célú kiadások</t>
  </si>
  <si>
    <t>Kiadások összesen</t>
  </si>
  <si>
    <t>Egyenleg</t>
  </si>
  <si>
    <t>Az önkormányzat által felvett hitelállomány alakulása lejárat és eszközök szerinti bontásban</t>
  </si>
  <si>
    <t>Hitel jellege</t>
  </si>
  <si>
    <t>Hitel folyósítója</t>
  </si>
  <si>
    <t>Felvétel éve</t>
  </si>
  <si>
    <t>Lejárat éve</t>
  </si>
  <si>
    <t>Hitelállomány 2016. január 1-jén</t>
  </si>
  <si>
    <t>Működési célú</t>
  </si>
  <si>
    <t>Igénybevett folyószámla hitel</t>
  </si>
  <si>
    <t>Felhalmozási célú</t>
  </si>
  <si>
    <t>Helyi önkormányzatok működésének általános támogatása</t>
  </si>
  <si>
    <t>Ft-ban</t>
  </si>
  <si>
    <t>Támogatás 2015</t>
  </si>
  <si>
    <t>I. Helyi önkormányzatok működésének általános támogatása</t>
  </si>
  <si>
    <t>I.1.a) Önkormányzati hivatal működésének támogatása</t>
  </si>
  <si>
    <t>I.1.b) Település-üzemeltetéshez kapcsolódó feladatellátás támogatása összesen</t>
  </si>
  <si>
    <t>ebből:</t>
  </si>
  <si>
    <t>I.1.ba) Zöldterület-gazdálkodással kapcsolatos feladatok ellátásának támogatása</t>
  </si>
  <si>
    <t>I.1.bb) Közvilágítás fenntartásának támogatása</t>
  </si>
  <si>
    <t>I.1.bc) Köztemető fenntartással kapcsolatos feladatok támogatása</t>
  </si>
  <si>
    <t>I.1.bd) Közutak fenntartásának támogatása</t>
  </si>
  <si>
    <t>I.1.c) Beszámítás összege</t>
  </si>
  <si>
    <t>I.1.d) Lakott területtel kapcsolatos támogatás</t>
  </si>
  <si>
    <t>I.1.e) Üdülőhelyi feladatok támogatás</t>
  </si>
  <si>
    <t>Települési önkormányzatok egyes köznevelési és gyermekétkeztetési feladatainak támogatása</t>
  </si>
  <si>
    <t>II.1. Óvodapedagógusok és az óvodapedagógusok nevelő munkáját közvetlenül segítők bértámogatása</t>
  </si>
  <si>
    <t>II.1. (1) Óvodapedagógusok</t>
  </si>
  <si>
    <t>II.1.(2) Óvodapedagógusok nevelő munkáját közvetlenül segítők</t>
  </si>
  <si>
    <t>II.2. Óvodaműködtetési támogatás</t>
  </si>
  <si>
    <t>II.2.(7) 1 gyeremekek teljes idejű óvodai nevelésre szervezett csoport</t>
  </si>
  <si>
    <t>II.3. Ingyenes és kedvezményes gyermekétkeztetés támogatása</t>
  </si>
  <si>
    <t>Települési önkormányzatok szociális és gyermekjóléti feladatainak támogatása</t>
  </si>
  <si>
    <t>III.2.) Hozzájárulás a pénzbeli szociális ellátásokhoz</t>
  </si>
  <si>
    <t>III.3.m) Kistelepülések szociális feladatainak támogatása</t>
  </si>
  <si>
    <t>IV. A települési önkormányzatok kulturális feladatainak támogatása</t>
  </si>
  <si>
    <t>Könyvtári, közművelődési és múzeumi feladatok támogatása</t>
  </si>
  <si>
    <t>Helyi önkormányzatok és többcélú kistérségi társulások egyes költségvetési kapcsolatokból számított bevételei összesen</t>
  </si>
  <si>
    <t>Bevételi jogcímek</t>
  </si>
  <si>
    <t>Adatok forintban</t>
  </si>
  <si>
    <t xml:space="preserve"> Forint</t>
  </si>
  <si>
    <t>Adatok forintba</t>
  </si>
  <si>
    <t>2016. évi költségvetés</t>
  </si>
  <si>
    <t>Támogatás 2016</t>
  </si>
  <si>
    <t>Kötelezettségvállalás éve</t>
  </si>
  <si>
    <t>Lipót Községi Önkormányzat kiadásai kormányzati funkció bontásban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</si>
  <si>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</si>
  <si>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</si>
  <si>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</si>
  <si>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</si>
  <si>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032020 Tűz- és katasztrófavédelmi tevékenységek</t>
  </si>
  <si>
    <t>045120 Út, autópálya építése</t>
  </si>
  <si>
    <t>045160 Közutak, hidak, alagutak üzemeltetése, fenntartása</t>
  </si>
  <si>
    <t>045230 Komp- és révközlekedés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</si>
  <si>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</si>
  <si>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</si>
  <si>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</si>
  <si>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</si>
  <si>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074032 Ifjúság-egészségügyi gondozás</t>
  </si>
  <si>
    <t>081030 Sportlétesítmények, edzőtáborok működtetése és fejlesztése</t>
  </si>
  <si>
    <t>082044 Könyvtári szolgáltatások</t>
  </si>
  <si>
    <t>084031 Civil szervezetek működési támogatása</t>
  </si>
  <si>
    <t>091220 Köznevelési intézmény 1–4. évfolyamán tanulók nevelésével, oktatásával összefüggő működtetési feladatok</t>
  </si>
  <si>
    <t>096015 Gyermekétkeztetés köznevelési intézményben</t>
  </si>
  <si>
    <t>105010 Munkanélküli aktív korúak ellátásai</t>
  </si>
  <si>
    <t>107060 Egyéb szociális pénzbeli és természetbeni ellátások, támogatások</t>
  </si>
  <si>
    <t>Céljuttatás, projektprémium</t>
  </si>
  <si>
    <t>Egyéb költségtérítések</t>
  </si>
  <si>
    <t xml:space="preserve">Foglalkoztatottak személyi juttatásai </t>
  </si>
  <si>
    <t xml:space="preserve">Külső személyi juttatások </t>
  </si>
  <si>
    <t xml:space="preserve">Személyi juttatások </t>
  </si>
  <si>
    <t>Szakmai anyagok beszerzése</t>
  </si>
  <si>
    <t>Nem szakmai anyag</t>
  </si>
  <si>
    <t xml:space="preserve">Készletbeszerzés </t>
  </si>
  <si>
    <t>Vásárolt élelmezés</t>
  </si>
  <si>
    <t xml:space="preserve">Szolgáltatási kiadások </t>
  </si>
  <si>
    <t xml:space="preserve">Különféle befizetések és egyéb dologi kiadások </t>
  </si>
  <si>
    <t xml:space="preserve">Dologi kiadások </t>
  </si>
  <si>
    <t xml:space="preserve">Egyéb működési célú kiadások </t>
  </si>
  <si>
    <t>Ingatlanok beszerzése, létesítése</t>
  </si>
  <si>
    <t xml:space="preserve">Beruházások </t>
  </si>
  <si>
    <t xml:space="preserve">Felújítások </t>
  </si>
  <si>
    <t>Költségvetési kiadások</t>
  </si>
  <si>
    <t>kötelező</t>
  </si>
  <si>
    <t>önként</t>
  </si>
  <si>
    <t>Kötelező</t>
  </si>
  <si>
    <t>kötező</t>
  </si>
  <si>
    <t>Lipót Községi Önkormányzat költségvetési engedélyezett létszámkerete 2016. évben</t>
  </si>
  <si>
    <t>Finanszírozási kiadás</t>
  </si>
  <si>
    <t xml:space="preserve">        Lipót Község Önkormányzat                                                                             
 I. Működési célú bevételek és kiadások mérlege</t>
  </si>
  <si>
    <t>Lipót községi Önkormányzat finanszírozásibevételek (04 - B8.)</t>
  </si>
  <si>
    <t>Lipót Község Önkormányzat költségvetési kiadások( K1-K8.)</t>
  </si>
  <si>
    <t>Lipót Község Önkormányzat  költségvetési bevételek (B1-B7.)</t>
  </si>
  <si>
    <t>Lipót Község Önkormányzat   
II. Felhalmozási célú bevételek és kiadások mérlege</t>
  </si>
  <si>
    <t>Lipót Község Önkormányzata</t>
  </si>
  <si>
    <t>Lipót Község Önkormányzat finanszírozási kiadásai (03 - K9.)</t>
  </si>
  <si>
    <t>Lipót Hédervár kerékpárút hitel</t>
  </si>
  <si>
    <t>Iskola építés</t>
  </si>
  <si>
    <t>Duna Takarék Bank</t>
  </si>
  <si>
    <t>Tárgyi eszközök, immateriális javak értékesítése,bérbeadása</t>
  </si>
  <si>
    <t>096015 Gyermekétkeztetés  köznevelési inzézményben</t>
  </si>
  <si>
    <t>Működési célú költségetési támogatások (B115)</t>
  </si>
  <si>
    <t>Egyéb áruhasználati és és szolgáltatási adó (B355)</t>
  </si>
  <si>
    <t>Közvetített szolgáltatások ellenértéke (B403)</t>
  </si>
  <si>
    <t>Tulajdonosi bevételek (B404)</t>
  </si>
  <si>
    <t>Felhalmozási célú támogatások államháztartáson belülről (=11+…+14) (B2)</t>
  </si>
  <si>
    <t>.</t>
  </si>
  <si>
    <t>Tartalékok (K513)</t>
  </si>
  <si>
    <t>Egyéb működési célú támogatások államháztartáson kívülre (K512)</t>
  </si>
  <si>
    <t>Működési célú támogatások államháztartáson belülről (=07+08+09) (B1)</t>
  </si>
  <si>
    <t>Államháztartáson belüli megelőlegzés visszafiztésee</t>
  </si>
  <si>
    <t>Hosszú lejáratú hitelek kölcsönök törlesztése</t>
  </si>
  <si>
    <t>Augusz-tus</t>
  </si>
  <si>
    <t>Szeptem-ber</t>
  </si>
  <si>
    <t xml:space="preserve">Novem-ber </t>
  </si>
  <si>
    <t>Decem-ber</t>
  </si>
  <si>
    <t>III.5. Gyermekétkeztetés támogatása</t>
  </si>
  <si>
    <t>III.5.a. finanszírozás szempontjából elismert  dolgozók bértámogatása</t>
  </si>
  <si>
    <t>III.5.b. Gyyermekétkeztetés üzemeltetési támogatása</t>
  </si>
  <si>
    <t>I.6 2015. évről áthúzódó bérkompenzáció támogatása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</si>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</sst>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yyyy\-mm\-dd"/>
    <numFmt numFmtId="166" formatCode="#,##0_ ;\-#,##0\ "/>
  </numFmts>
  <fonts count="67" x14ac:knownFonts="1"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12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theme="3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35" fillId="7" borderId="1" applyNumberFormat="0" applyAlignment="0" applyProtection="0"/>
    <xf numFmtId="0" fontId="44" fillId="0" borderId="0" applyNumberFormat="0" applyFill="0" applyBorder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39" fillId="23" borderId="2" applyNumberFormat="0" applyAlignment="0" applyProtection="0"/>
    <xf numFmtId="0" fontId="1" fillId="0" borderId="0"/>
    <xf numFmtId="43" fontId="3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8" fillId="0" borderId="6" applyNumberFormat="0" applyFill="0" applyAlignment="0" applyProtection="0"/>
    <xf numFmtId="0" fontId="1" fillId="8" borderId="7" applyNumberFormat="0" applyFont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2" borderId="0" applyNumberFormat="0" applyBorder="0" applyAlignment="0" applyProtection="0"/>
    <xf numFmtId="0" fontId="32" fillId="4" borderId="0" applyNumberFormat="0" applyBorder="0" applyAlignment="0" applyProtection="0"/>
    <xf numFmtId="0" fontId="36" fillId="13" borderId="8" applyNumberFormat="0" applyAlignment="0" applyProtection="0"/>
    <xf numFmtId="0" fontId="41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" fillId="0" borderId="0"/>
    <xf numFmtId="0" fontId="23" fillId="0" borderId="0"/>
    <xf numFmtId="0" fontId="42" fillId="0" borderId="9" applyNumberFormat="0" applyFill="0" applyAlignment="0" applyProtection="0"/>
    <xf numFmtId="0" fontId="33" fillId="3" borderId="0" applyNumberFormat="0" applyBorder="0" applyAlignment="0" applyProtection="0"/>
    <xf numFmtId="0" fontId="34" fillId="14" borderId="0" applyNumberFormat="0" applyBorder="0" applyAlignment="0" applyProtection="0"/>
    <xf numFmtId="0" fontId="37" fillId="13" borderId="1" applyNumberFormat="0" applyAlignment="0" applyProtection="0"/>
  </cellStyleXfs>
  <cellXfs count="381">
    <xf numFmtId="0" fontId="0" fillId="0" borderId="0" xfId="0"/>
    <xf numFmtId="0" fontId="0" fillId="0" borderId="0" xfId="0" applyBorder="1"/>
    <xf numFmtId="0" fontId="0" fillId="0" borderId="0" xfId="0" applyAlignment="1"/>
    <xf numFmtId="0" fontId="6" fillId="24" borderId="10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 wrapText="1"/>
    </xf>
    <xf numFmtId="0" fontId="8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3" fontId="10" fillId="0" borderId="10" xfId="0" applyNumberFormat="1" applyFont="1" applyBorder="1" applyAlignment="1">
      <alignment horizontal="right" wrapText="1"/>
    </xf>
    <xf numFmtId="0" fontId="8" fillId="0" borderId="10" xfId="0" applyFont="1" applyBorder="1" applyAlignment="1">
      <alignment horizontal="left" wrapText="1"/>
    </xf>
    <xf numFmtId="0" fontId="6" fillId="24" borderId="11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wrapText="1"/>
    </xf>
    <xf numFmtId="0" fontId="3" fillId="0" borderId="0" xfId="42" applyFont="1"/>
    <xf numFmtId="0" fontId="3" fillId="0" borderId="0" xfId="42" applyFont="1" applyFill="1"/>
    <xf numFmtId="0" fontId="11" fillId="0" borderId="0" xfId="42" applyFont="1"/>
    <xf numFmtId="0" fontId="12" fillId="24" borderId="10" xfId="0" applyFont="1" applyFill="1" applyBorder="1" applyAlignment="1">
      <alignment horizontal="center" vertical="top" wrapText="1"/>
    </xf>
    <xf numFmtId="0" fontId="6" fillId="24" borderId="12" xfId="0" applyFont="1" applyFill="1" applyBorder="1" applyAlignment="1">
      <alignment horizontal="center" vertical="top" wrapText="1"/>
    </xf>
    <xf numFmtId="0" fontId="4" fillId="24" borderId="12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13" xfId="0" applyFont="1" applyFill="1" applyBorder="1" applyAlignment="1">
      <alignment horizontal="left" wrapText="1"/>
    </xf>
    <xf numFmtId="0" fontId="0" fillId="0" borderId="10" xfId="0" applyBorder="1" applyAlignment="1"/>
    <xf numFmtId="0" fontId="3" fillId="0" borderId="10" xfId="0" applyFont="1" applyBorder="1" applyAlignment="1">
      <alignment horizontal="left" wrapText="1"/>
    </xf>
    <xf numFmtId="3" fontId="3" fillId="0" borderId="10" xfId="0" applyNumberFormat="1" applyFont="1" applyBorder="1" applyAlignment="1">
      <alignment horizontal="right" wrapText="1"/>
    </xf>
    <xf numFmtId="0" fontId="8" fillId="0" borderId="10" xfId="0" applyFont="1" applyFill="1" applyBorder="1" applyAlignment="1">
      <alignment horizontal="center" wrapText="1"/>
    </xf>
    <xf numFmtId="0" fontId="3" fillId="0" borderId="10" xfId="42" applyFont="1" applyFill="1" applyBorder="1"/>
    <xf numFmtId="0" fontId="0" fillId="0" borderId="10" xfId="0" applyBorder="1"/>
    <xf numFmtId="0" fontId="4" fillId="0" borderId="12" xfId="0" applyFont="1" applyBorder="1" applyAlignment="1">
      <alignment horizontal="center" wrapText="1"/>
    </xf>
    <xf numFmtId="3" fontId="7" fillId="0" borderId="12" xfId="0" applyNumberFormat="1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3" fontId="11" fillId="0" borderId="10" xfId="0" applyNumberFormat="1" applyFont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3" fontId="7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0" fontId="4" fillId="24" borderId="10" xfId="0" applyFont="1" applyFill="1" applyBorder="1" applyAlignment="1">
      <alignment horizontal="center" vertical="top" wrapText="1"/>
    </xf>
    <xf numFmtId="0" fontId="11" fillId="0" borderId="10" xfId="42" applyFont="1" applyFill="1" applyBorder="1"/>
    <xf numFmtId="0" fontId="3" fillId="0" borderId="12" xfId="42" applyFont="1" applyFill="1" applyBorder="1"/>
    <xf numFmtId="3" fontId="10" fillId="0" borderId="1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vertical="top" wrapText="1"/>
    </xf>
    <xf numFmtId="164" fontId="16" fillId="0" borderId="0" xfId="43" applyNumberFormat="1" applyFont="1" applyFill="1" applyBorder="1" applyAlignment="1">
      <alignment textRotation="180"/>
    </xf>
    <xf numFmtId="164" fontId="15" fillId="0" borderId="0" xfId="43" applyNumberFormat="1" applyFill="1" applyAlignment="1">
      <alignment vertical="center" wrapText="1"/>
    </xf>
    <xf numFmtId="164" fontId="15" fillId="0" borderId="0" xfId="43" applyNumberFormat="1" applyFill="1" applyAlignment="1">
      <alignment horizontal="center" vertical="center" wrapText="1"/>
    </xf>
    <xf numFmtId="164" fontId="18" fillId="0" borderId="0" xfId="43" applyNumberFormat="1" applyFont="1" applyFill="1" applyBorder="1" applyAlignment="1">
      <alignment vertical="center"/>
    </xf>
    <xf numFmtId="164" fontId="19" fillId="0" borderId="14" xfId="43" applyNumberFormat="1" applyFont="1" applyFill="1" applyBorder="1" applyAlignment="1">
      <alignment horizontal="centerContinuous" vertical="center" wrapText="1"/>
    </xf>
    <xf numFmtId="164" fontId="19" fillId="0" borderId="15" xfId="43" applyNumberFormat="1" applyFont="1" applyFill="1" applyBorder="1" applyAlignment="1">
      <alignment horizontal="centerContinuous" vertical="center" wrapText="1"/>
    </xf>
    <xf numFmtId="164" fontId="19" fillId="0" borderId="0" xfId="43" applyNumberFormat="1" applyFont="1" applyFill="1" applyBorder="1" applyAlignment="1">
      <alignment vertical="center" wrapText="1"/>
    </xf>
    <xf numFmtId="164" fontId="19" fillId="0" borderId="14" xfId="43" applyNumberFormat="1" applyFont="1" applyFill="1" applyBorder="1" applyAlignment="1">
      <alignment horizontal="center" vertical="center" wrapText="1"/>
    </xf>
    <xf numFmtId="164" fontId="19" fillId="0" borderId="16" xfId="43" applyNumberFormat="1" applyFont="1" applyFill="1" applyBorder="1" applyAlignment="1">
      <alignment horizontal="center" vertical="center" wrapText="1"/>
    </xf>
    <xf numFmtId="164" fontId="19" fillId="0" borderId="17" xfId="43" applyNumberFormat="1" applyFont="1" applyFill="1" applyBorder="1" applyAlignment="1">
      <alignment horizontal="center" vertical="center" wrapText="1"/>
    </xf>
    <xf numFmtId="164" fontId="20" fillId="0" borderId="0" xfId="43" applyNumberFormat="1" applyFont="1" applyFill="1" applyAlignment="1">
      <alignment horizontal="center" vertical="center" wrapText="1"/>
    </xf>
    <xf numFmtId="164" fontId="21" fillId="0" borderId="18" xfId="43" applyNumberFormat="1" applyFont="1" applyFill="1" applyBorder="1" applyAlignment="1">
      <alignment horizontal="center" vertical="center" wrapText="1"/>
    </xf>
    <xf numFmtId="164" fontId="21" fillId="0" borderId="15" xfId="43" applyNumberFormat="1" applyFont="1" applyFill="1" applyBorder="1" applyAlignment="1">
      <alignment horizontal="center" vertical="center" wrapText="1"/>
    </xf>
    <xf numFmtId="164" fontId="21" fillId="0" borderId="17" xfId="43" applyNumberFormat="1" applyFont="1" applyFill="1" applyBorder="1" applyAlignment="1">
      <alignment horizontal="center" vertical="center" wrapText="1"/>
    </xf>
    <xf numFmtId="164" fontId="21" fillId="0" borderId="16" xfId="43" applyNumberFormat="1" applyFont="1" applyFill="1" applyBorder="1" applyAlignment="1">
      <alignment horizontal="center" vertical="center" wrapText="1"/>
    </xf>
    <xf numFmtId="164" fontId="21" fillId="0" borderId="0" xfId="43" applyNumberFormat="1" applyFont="1" applyFill="1" applyAlignment="1">
      <alignment horizontal="center" vertical="center" wrapText="1"/>
    </xf>
    <xf numFmtId="164" fontId="15" fillId="0" borderId="19" xfId="43" applyNumberFormat="1" applyFill="1" applyBorder="1" applyAlignment="1">
      <alignment horizontal="right" vertical="top" readingOrder="1"/>
    </xf>
    <xf numFmtId="164" fontId="22" fillId="0" borderId="20" xfId="43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21" xfId="45" applyNumberFormat="1" applyFont="1" applyFill="1" applyBorder="1" applyAlignment="1" applyProtection="1">
      <alignment horizontal="right" vertical="center" wrapText="1"/>
      <protection locked="0"/>
    </xf>
    <xf numFmtId="164" fontId="22" fillId="0" borderId="22" xfId="43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45" applyNumberFormat="1" applyFont="1" applyFill="1" applyBorder="1" applyAlignment="1" applyProtection="1">
      <alignment vertical="center" wrapText="1"/>
      <protection locked="0"/>
    </xf>
    <xf numFmtId="164" fontId="22" fillId="0" borderId="23" xfId="43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43" applyNumberFormat="1" applyFont="1" applyFill="1" applyBorder="1" applyAlignment="1" applyProtection="1">
      <alignment vertical="center" wrapText="1"/>
      <protection locked="0"/>
    </xf>
    <xf numFmtId="164" fontId="22" fillId="0" borderId="25" xfId="45" applyNumberFormat="1" applyFont="1" applyFill="1" applyBorder="1" applyAlignment="1" applyProtection="1">
      <alignment vertical="center" wrapText="1"/>
      <protection locked="0"/>
    </xf>
    <xf numFmtId="164" fontId="22" fillId="0" borderId="25" xfId="43" applyNumberFormat="1" applyFont="1" applyFill="1" applyBorder="1" applyAlignment="1" applyProtection="1">
      <alignment vertical="center" wrapText="1"/>
      <protection locked="0"/>
    </xf>
    <xf numFmtId="164" fontId="22" fillId="0" borderId="26" xfId="45" applyNumberFormat="1" applyFont="1" applyFill="1" applyBorder="1" applyAlignment="1" applyProtection="1">
      <alignment vertical="center" wrapText="1"/>
      <protection locked="0"/>
    </xf>
    <xf numFmtId="164" fontId="22" fillId="0" borderId="0" xfId="43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0" xfId="43" applyNumberFormat="1" applyFill="1" applyBorder="1" applyAlignment="1" applyProtection="1">
      <alignment horizontal="center" vertical="center" wrapText="1"/>
      <protection locked="0"/>
    </xf>
    <xf numFmtId="164" fontId="22" fillId="0" borderId="27" xfId="43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8" xfId="43" applyNumberFormat="1" applyFont="1" applyFill="1" applyBorder="1" applyAlignment="1" applyProtection="1">
      <alignment vertical="center" wrapText="1"/>
      <protection locked="0"/>
    </xf>
    <xf numFmtId="164" fontId="22" fillId="0" borderId="26" xfId="43" applyNumberFormat="1" applyFont="1" applyFill="1" applyBorder="1" applyAlignment="1" applyProtection="1">
      <alignment vertical="center" wrapText="1"/>
      <protection locked="0"/>
    </xf>
    <xf numFmtId="164" fontId="21" fillId="0" borderId="14" xfId="43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6" xfId="43" applyNumberFormat="1" applyFont="1" applyFill="1" applyBorder="1" applyAlignment="1" applyProtection="1">
      <alignment vertical="center" wrapText="1"/>
    </xf>
    <xf numFmtId="164" fontId="21" fillId="0" borderId="17" xfId="43" applyNumberFormat="1" applyFont="1" applyFill="1" applyBorder="1" applyAlignment="1" applyProtection="1">
      <alignment horizontal="left" vertical="center" wrapText="1" indent="1"/>
    </xf>
    <xf numFmtId="164" fontId="21" fillId="0" borderId="29" xfId="43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30" xfId="43" applyNumberFormat="1" applyFont="1" applyFill="1" applyBorder="1" applyAlignment="1" applyProtection="1">
      <alignment horizontal="right" vertical="center" wrapText="1"/>
      <protection locked="0"/>
    </xf>
    <xf numFmtId="164" fontId="24" fillId="0" borderId="19" xfId="43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30" xfId="43" applyNumberFormat="1" applyFont="1" applyFill="1" applyBorder="1" applyAlignment="1" applyProtection="1">
      <alignment horizontal="right" vertical="center" wrapText="1"/>
      <protection locked="0"/>
    </xf>
    <xf numFmtId="164" fontId="21" fillId="0" borderId="23" xfId="43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5" xfId="43" applyNumberFormat="1" applyFont="1" applyFill="1" applyBorder="1" applyAlignment="1" applyProtection="1">
      <alignment horizontal="right" vertical="center" wrapText="1"/>
      <protection locked="0"/>
    </xf>
    <xf numFmtId="164" fontId="24" fillId="0" borderId="25" xfId="43" applyNumberFormat="1" applyFont="1" applyFill="1" applyBorder="1" applyAlignment="1" applyProtection="1">
      <alignment horizontal="right" vertical="center" wrapText="1"/>
      <protection locked="0"/>
    </xf>
    <xf numFmtId="164" fontId="24" fillId="0" borderId="23" xfId="43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31" xfId="43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29" xfId="43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32" xfId="43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9" xfId="43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24" xfId="43" applyNumberFormat="1" applyFont="1" applyFill="1" applyBorder="1" applyAlignment="1" applyProtection="1">
      <alignment horizontal="right" vertical="center" wrapText="1"/>
      <protection locked="0"/>
    </xf>
    <xf numFmtId="164" fontId="22" fillId="0" borderId="33" xfId="43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26" xfId="43" applyNumberFormat="1" applyFont="1" applyFill="1" applyBorder="1" applyAlignment="1" applyProtection="1">
      <alignment horizontal="right" vertical="center" wrapText="1"/>
      <protection locked="0"/>
    </xf>
    <xf numFmtId="164" fontId="22" fillId="0" borderId="34" xfId="43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7" xfId="43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14" xfId="43" applyNumberFormat="1" applyFont="1" applyFill="1" applyBorder="1" applyAlignment="1">
      <alignment horizontal="left" vertical="center" wrapText="1" indent="1"/>
    </xf>
    <xf numFmtId="164" fontId="26" fillId="0" borderId="17" xfId="43" applyNumberFormat="1" applyFont="1" applyFill="1" applyBorder="1" applyAlignment="1">
      <alignment horizontal="left" vertical="center" wrapText="1" indent="1"/>
    </xf>
    <xf numFmtId="164" fontId="21" fillId="0" borderId="14" xfId="43" applyNumberFormat="1" applyFont="1" applyFill="1" applyBorder="1" applyAlignment="1">
      <alignment horizontal="left" vertical="center" wrapText="1" indent="1"/>
    </xf>
    <xf numFmtId="164" fontId="21" fillId="0" borderId="16" xfId="43" applyNumberFormat="1" applyFont="1" applyFill="1" applyBorder="1" applyAlignment="1" applyProtection="1">
      <alignment horizontal="right" vertical="center" wrapText="1"/>
    </xf>
    <xf numFmtId="164" fontId="21" fillId="0" borderId="17" xfId="43" applyNumberFormat="1" applyFont="1" applyFill="1" applyBorder="1" applyAlignment="1">
      <alignment horizontal="left" vertical="center" wrapText="1" indent="1"/>
    </xf>
    <xf numFmtId="0" fontId="20" fillId="0" borderId="0" xfId="43" applyFont="1" applyFill="1" applyBorder="1" applyAlignment="1" applyProtection="1">
      <alignment horizontal="left" vertical="center"/>
    </xf>
    <xf numFmtId="0" fontId="20" fillId="0" borderId="0" xfId="43" applyFont="1" applyFill="1" applyBorder="1" applyAlignment="1" applyProtection="1">
      <alignment vertical="center" wrapText="1"/>
    </xf>
    <xf numFmtId="3" fontId="20" fillId="0" borderId="0" xfId="4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3" applyNumberFormat="1" applyFill="1" applyBorder="1" applyAlignment="1">
      <alignment vertical="center" wrapText="1"/>
    </xf>
    <xf numFmtId="164" fontId="27" fillId="0" borderId="0" xfId="43" applyNumberFormat="1" applyFont="1" applyFill="1" applyAlignment="1">
      <alignment vertical="center" wrapText="1"/>
    </xf>
    <xf numFmtId="164" fontId="30" fillId="0" borderId="0" xfId="43" applyNumberFormat="1" applyFont="1" applyFill="1" applyAlignment="1">
      <alignment horizontal="centerContinuous" vertical="center" wrapText="1"/>
    </xf>
    <xf numFmtId="164" fontId="15" fillId="0" borderId="0" xfId="43" applyNumberFormat="1" applyFill="1" applyAlignment="1">
      <alignment horizontal="centerContinuous" vertical="center"/>
    </xf>
    <xf numFmtId="164" fontId="19" fillId="0" borderId="17" xfId="43" applyNumberFormat="1" applyFont="1" applyFill="1" applyBorder="1" applyAlignment="1">
      <alignment horizontal="centerContinuous" vertical="center" wrapText="1"/>
    </xf>
    <xf numFmtId="164" fontId="19" fillId="0" borderId="35" xfId="43" applyNumberFormat="1" applyFont="1" applyFill="1" applyBorder="1" applyAlignment="1">
      <alignment horizontal="center" vertical="center" wrapText="1"/>
    </xf>
    <xf numFmtId="164" fontId="19" fillId="0" borderId="36" xfId="43" applyNumberFormat="1" applyFont="1" applyFill="1" applyBorder="1" applyAlignment="1">
      <alignment horizontal="center" vertical="center" wrapText="1"/>
    </xf>
    <xf numFmtId="164" fontId="19" fillId="0" borderId="37" xfId="43" applyNumberFormat="1" applyFont="1" applyFill="1" applyBorder="1" applyAlignment="1">
      <alignment horizontal="center" vertical="center" wrapText="1"/>
    </xf>
    <xf numFmtId="164" fontId="19" fillId="0" borderId="0" xfId="43" applyNumberFormat="1" applyFont="1" applyFill="1" applyBorder="1" applyAlignment="1">
      <alignment horizontal="center" vertical="center" wrapText="1"/>
    </xf>
    <xf numFmtId="164" fontId="21" fillId="0" borderId="14" xfId="43" applyNumberFormat="1" applyFont="1" applyFill="1" applyBorder="1" applyAlignment="1">
      <alignment horizontal="center" vertical="center" wrapText="1"/>
    </xf>
    <xf numFmtId="164" fontId="21" fillId="0" borderId="0" xfId="43" applyNumberFormat="1" applyFont="1" applyFill="1" applyBorder="1" applyAlignment="1">
      <alignment horizontal="center" vertical="center" wrapText="1"/>
    </xf>
    <xf numFmtId="164" fontId="15" fillId="0" borderId="38" xfId="43" applyNumberFormat="1" applyFill="1" applyBorder="1" applyAlignment="1">
      <alignment horizontal="left" vertical="center" wrapText="1" indent="1"/>
    </xf>
    <xf numFmtId="164" fontId="22" fillId="0" borderId="0" xfId="43" applyNumberFormat="1" applyFont="1" applyFill="1" applyBorder="1" applyAlignment="1" applyProtection="1">
      <alignment vertical="center" wrapText="1"/>
      <protection locked="0"/>
    </xf>
    <xf numFmtId="164" fontId="15" fillId="0" borderId="39" xfId="43" applyNumberFormat="1" applyFill="1" applyBorder="1" applyAlignment="1">
      <alignment horizontal="left" vertical="center" wrapText="1" indent="1"/>
    </xf>
    <xf numFmtId="164" fontId="22" fillId="0" borderId="40" xfId="43" applyNumberFormat="1" applyFont="1" applyFill="1" applyBorder="1" applyAlignment="1" applyProtection="1">
      <alignment vertical="center" wrapText="1"/>
      <protection locked="0"/>
    </xf>
    <xf numFmtId="164" fontId="22" fillId="0" borderId="10" xfId="43" applyNumberFormat="1" applyFont="1" applyFill="1" applyBorder="1" applyAlignment="1" applyProtection="1">
      <alignment vertical="center" wrapText="1"/>
      <protection locked="0"/>
    </xf>
    <xf numFmtId="164" fontId="25" fillId="0" borderId="18" xfId="43" applyNumberFormat="1" applyFont="1" applyFill="1" applyBorder="1" applyAlignment="1">
      <alignment horizontal="left" vertical="center" wrapText="1" indent="1"/>
    </xf>
    <xf numFmtId="164" fontId="21" fillId="0" borderId="35" xfId="43" applyNumberFormat="1" applyFont="1" applyFill="1" applyBorder="1" applyAlignment="1" applyProtection="1">
      <alignment vertical="center" wrapText="1"/>
    </xf>
    <xf numFmtId="164" fontId="21" fillId="0" borderId="0" xfId="43" applyNumberFormat="1" applyFont="1" applyFill="1" applyBorder="1" applyAlignment="1" applyProtection="1">
      <alignment vertical="center" wrapText="1"/>
    </xf>
    <xf numFmtId="164" fontId="21" fillId="0" borderId="31" xfId="43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2" xfId="43" applyNumberFormat="1" applyFont="1" applyFill="1" applyBorder="1" applyAlignment="1" applyProtection="1">
      <alignment horizontal="right" vertical="center" wrapText="1"/>
      <protection locked="0"/>
    </xf>
    <xf numFmtId="164" fontId="24" fillId="0" borderId="0" xfId="43" applyNumberFormat="1" applyFont="1" applyFill="1" applyBorder="1" applyAlignment="1" applyProtection="1">
      <alignment horizontal="right" vertical="center" wrapText="1"/>
      <protection locked="0"/>
    </xf>
    <xf numFmtId="164" fontId="24" fillId="0" borderId="10" xfId="43" applyNumberFormat="1" applyFont="1" applyFill="1" applyBorder="1" applyAlignment="1" applyProtection="1">
      <alignment horizontal="right" vertical="center" wrapText="1"/>
      <protection locked="0"/>
    </xf>
    <xf numFmtId="164" fontId="22" fillId="0" borderId="16" xfId="43" applyNumberFormat="1" applyFont="1" applyFill="1" applyBorder="1" applyAlignment="1" applyProtection="1">
      <alignment vertical="center" wrapText="1"/>
    </xf>
    <xf numFmtId="164" fontId="22" fillId="0" borderId="0" xfId="43" applyNumberFormat="1" applyFont="1" applyFill="1" applyBorder="1" applyAlignment="1" applyProtection="1">
      <alignment vertical="center" wrapText="1"/>
    </xf>
    <xf numFmtId="164" fontId="21" fillId="0" borderId="35" xfId="43" applyNumberFormat="1" applyFont="1" applyFill="1" applyBorder="1" applyAlignment="1">
      <alignment vertical="center" wrapText="1"/>
    </xf>
    <xf numFmtId="164" fontId="21" fillId="0" borderId="16" xfId="43" applyNumberFormat="1" applyFont="1" applyFill="1" applyBorder="1" applyAlignment="1">
      <alignment vertical="center" wrapText="1"/>
    </xf>
    <xf numFmtId="164" fontId="21" fillId="0" borderId="0" xfId="43" applyNumberFormat="1" applyFont="1" applyFill="1" applyBorder="1" applyAlignment="1">
      <alignment vertical="center" wrapText="1"/>
    </xf>
    <xf numFmtId="164" fontId="21" fillId="0" borderId="36" xfId="43" applyNumberFormat="1" applyFont="1" applyFill="1" applyBorder="1" applyAlignment="1">
      <alignment horizontal="left" vertical="center" wrapText="1" indent="1"/>
    </xf>
    <xf numFmtId="164" fontId="21" fillId="0" borderId="42" xfId="43" applyNumberFormat="1" applyFont="1" applyFill="1" applyBorder="1" applyAlignment="1">
      <alignment horizontal="left" vertical="center" wrapText="1" indent="1"/>
    </xf>
    <xf numFmtId="164" fontId="21" fillId="0" borderId="0" xfId="43" applyNumberFormat="1" applyFont="1" applyFill="1" applyBorder="1" applyAlignment="1" applyProtection="1">
      <alignment horizontal="right" vertical="center" wrapText="1"/>
    </xf>
    <xf numFmtId="164" fontId="16" fillId="0" borderId="0" xfId="43" applyNumberFormat="1" applyFont="1" applyFill="1" applyAlignment="1">
      <alignment textRotation="180" wrapText="1"/>
    </xf>
    <xf numFmtId="0" fontId="11" fillId="0" borderId="27" xfId="42" applyFont="1" applyBorder="1" applyAlignment="1">
      <alignment horizontal="center" wrapText="1"/>
    </xf>
    <xf numFmtId="0" fontId="11" fillId="0" borderId="43" xfId="42" applyFont="1" applyBorder="1" applyAlignment="1">
      <alignment horizontal="center" wrapText="1"/>
    </xf>
    <xf numFmtId="0" fontId="3" fillId="0" borderId="12" xfId="42" applyFont="1" applyFill="1" applyBorder="1" applyAlignment="1">
      <alignment horizontal="left"/>
    </xf>
    <xf numFmtId="0" fontId="3" fillId="0" borderId="12" xfId="42" applyFont="1" applyBorder="1"/>
    <xf numFmtId="0" fontId="3" fillId="0" borderId="10" xfId="42" applyFont="1" applyBorder="1"/>
    <xf numFmtId="0" fontId="11" fillId="0" borderId="10" xfId="42" applyFont="1" applyFill="1" applyBorder="1" applyAlignment="1">
      <alignment wrapText="1"/>
    </xf>
    <xf numFmtId="0" fontId="11" fillId="0" borderId="10" xfId="42" applyFont="1" applyBorder="1"/>
    <xf numFmtId="164" fontId="15" fillId="0" borderId="44" xfId="43" applyNumberFormat="1" applyFill="1" applyBorder="1" applyAlignment="1">
      <alignment horizontal="left" vertical="center" wrapText="1" indent="1"/>
    </xf>
    <xf numFmtId="164" fontId="15" fillId="0" borderId="18" xfId="43" applyNumberFormat="1" applyFill="1" applyBorder="1" applyAlignment="1">
      <alignment horizontal="left" vertical="center" wrapText="1" indent="1"/>
    </xf>
    <xf numFmtId="164" fontId="15" fillId="0" borderId="32" xfId="43" applyNumberFormat="1" applyFill="1" applyBorder="1" applyAlignment="1">
      <alignment horizontal="right" vertical="top" readingOrder="1"/>
    </xf>
    <xf numFmtId="164" fontId="15" fillId="0" borderId="45" xfId="43" applyNumberFormat="1" applyFill="1" applyBorder="1" applyAlignment="1">
      <alignment horizontal="right" vertical="top" readingOrder="1"/>
    </xf>
    <xf numFmtId="164" fontId="15" fillId="0" borderId="17" xfId="43" applyNumberFormat="1" applyFill="1" applyBorder="1" applyAlignment="1">
      <alignment horizontal="right" vertical="top" readingOrder="1"/>
    </xf>
    <xf numFmtId="164" fontId="15" fillId="0" borderId="36" xfId="43" applyNumberFormat="1" applyFont="1" applyFill="1" applyBorder="1" applyAlignment="1">
      <alignment vertical="top"/>
    </xf>
    <xf numFmtId="164" fontId="16" fillId="0" borderId="17" xfId="43" applyNumberFormat="1" applyFont="1" applyFill="1" applyBorder="1" applyAlignment="1">
      <alignment textRotation="180"/>
    </xf>
    <xf numFmtId="164" fontId="15" fillId="0" borderId="38" xfId="43" applyNumberFormat="1" applyFont="1" applyFill="1" applyBorder="1" applyAlignment="1">
      <alignment horizontal="left" vertical="center" wrapText="1" indent="1"/>
    </xf>
    <xf numFmtId="164" fontId="15" fillId="0" borderId="36" xfId="43" applyNumberFormat="1" applyFill="1" applyBorder="1" applyAlignment="1">
      <alignment horizontal="right" vertical="top" readingOrder="1"/>
    </xf>
    <xf numFmtId="164" fontId="15" fillId="0" borderId="17" xfId="43" applyNumberFormat="1" applyFont="1" applyFill="1" applyBorder="1" applyAlignment="1">
      <alignment vertical="top" textRotation="180" wrapText="1"/>
    </xf>
    <xf numFmtId="164" fontId="21" fillId="0" borderId="46" xfId="43" applyNumberFormat="1" applyFont="1" applyFill="1" applyBorder="1" applyAlignment="1">
      <alignment horizontal="center" vertical="center" wrapText="1"/>
    </xf>
    <xf numFmtId="0" fontId="48" fillId="0" borderId="0" xfId="44" applyFont="1"/>
    <xf numFmtId="0" fontId="49" fillId="0" borderId="0" xfId="44" applyFont="1"/>
    <xf numFmtId="0" fontId="49" fillId="0" borderId="47" xfId="44" applyFont="1" applyBorder="1" applyAlignment="1">
      <alignment horizontal="center"/>
    </xf>
    <xf numFmtId="0" fontId="49" fillId="0" borderId="47" xfId="44" applyFont="1" applyBorder="1"/>
    <xf numFmtId="0" fontId="51" fillId="0" borderId="0" xfId="44" applyFont="1"/>
    <xf numFmtId="0" fontId="48" fillId="0" borderId="0" xfId="44" applyFont="1" applyBorder="1"/>
    <xf numFmtId="0" fontId="52" fillId="0" borderId="0" xfId="44" applyFont="1"/>
    <xf numFmtId="0" fontId="48" fillId="0" borderId="0" xfId="44" applyFont="1" applyBorder="1" applyAlignment="1">
      <alignment wrapText="1"/>
    </xf>
    <xf numFmtId="0" fontId="53" fillId="0" borderId="0" xfId="44" applyFont="1"/>
    <xf numFmtId="0" fontId="49" fillId="0" borderId="47" xfId="44" applyFont="1" applyBorder="1" applyAlignment="1">
      <alignment wrapText="1"/>
    </xf>
    <xf numFmtId="0" fontId="49" fillId="0" borderId="0" xfId="44" applyFont="1" applyAlignment="1">
      <alignment horizontal="right"/>
    </xf>
    <xf numFmtId="0" fontId="49" fillId="0" borderId="0" xfId="44" applyFont="1" applyBorder="1"/>
    <xf numFmtId="0" fontId="54" fillId="0" borderId="0" xfId="44" applyFont="1"/>
    <xf numFmtId="0" fontId="54" fillId="0" borderId="47" xfId="44" applyFont="1" applyBorder="1"/>
    <xf numFmtId="0" fontId="54" fillId="0" borderId="47" xfId="44" applyFont="1" applyBorder="1" applyAlignment="1">
      <alignment wrapText="1"/>
    </xf>
    <xf numFmtId="0" fontId="54" fillId="0" borderId="48" xfId="44" applyFont="1" applyBorder="1"/>
    <xf numFmtId="0" fontId="54" fillId="0" borderId="49" xfId="44" applyFont="1" applyBorder="1"/>
    <xf numFmtId="0" fontId="54" fillId="0" borderId="50" xfId="44" applyFont="1" applyBorder="1"/>
    <xf numFmtId="0" fontId="54" fillId="0" borderId="51" xfId="44" applyFont="1" applyBorder="1"/>
    <xf numFmtId="0" fontId="54" fillId="0" borderId="52" xfId="44" applyFont="1" applyBorder="1" applyAlignment="1">
      <alignment wrapText="1"/>
    </xf>
    <xf numFmtId="0" fontId="54" fillId="0" borderId="52" xfId="44" applyFont="1" applyBorder="1"/>
    <xf numFmtId="0" fontId="54" fillId="0" borderId="53" xfId="44" applyFont="1" applyBorder="1"/>
    <xf numFmtId="0" fontId="54" fillId="0" borderId="54" xfId="44" applyFont="1" applyBorder="1"/>
    <xf numFmtId="0" fontId="54" fillId="0" borderId="55" xfId="44" applyFont="1" applyBorder="1"/>
    <xf numFmtId="0" fontId="54" fillId="0" borderId="55" xfId="44" applyFont="1" applyBorder="1" applyAlignment="1">
      <alignment wrapText="1"/>
    </xf>
    <xf numFmtId="0" fontId="54" fillId="0" borderId="56" xfId="44" applyFont="1" applyBorder="1" applyAlignment="1">
      <alignment wrapText="1"/>
    </xf>
    <xf numFmtId="0" fontId="49" fillId="0" borderId="57" xfId="44" applyFont="1" applyBorder="1"/>
    <xf numFmtId="0" fontId="49" fillId="0" borderId="58" xfId="44" applyFont="1" applyBorder="1"/>
    <xf numFmtId="0" fontId="49" fillId="0" borderId="52" xfId="44" applyFont="1" applyBorder="1"/>
    <xf numFmtId="0" fontId="54" fillId="0" borderId="58" xfId="44" applyFont="1" applyBorder="1" applyAlignment="1">
      <alignment horizontal="right"/>
    </xf>
    <xf numFmtId="0" fontId="54" fillId="0" borderId="57" xfId="44" applyFont="1" applyBorder="1" applyAlignment="1">
      <alignment horizontal="right"/>
    </xf>
    <xf numFmtId="0" fontId="49" fillId="0" borderId="0" xfId="44" applyFont="1" applyAlignment="1">
      <alignment horizontal="left"/>
    </xf>
    <xf numFmtId="0" fontId="55" fillId="0" borderId="0" xfId="44" applyFont="1"/>
    <xf numFmtId="0" fontId="50" fillId="0" borderId="47" xfId="44" applyFont="1" applyBorder="1" applyAlignment="1">
      <alignment wrapText="1"/>
    </xf>
    <xf numFmtId="0" fontId="49" fillId="0" borderId="52" xfId="44" applyFont="1" applyBorder="1" applyAlignment="1">
      <alignment wrapText="1"/>
    </xf>
    <xf numFmtId="165" fontId="49" fillId="0" borderId="47" xfId="44" applyNumberFormat="1" applyFont="1" applyBorder="1" applyAlignment="1">
      <alignment wrapText="1"/>
    </xf>
    <xf numFmtId="0" fontId="49" fillId="0" borderId="0" xfId="26" applyFont="1"/>
    <xf numFmtId="0" fontId="49" fillId="0" borderId="0" xfId="26" applyFont="1" applyAlignment="1">
      <alignment horizontal="right"/>
    </xf>
    <xf numFmtId="0" fontId="49" fillId="0" borderId="47" xfId="26" applyFont="1" applyBorder="1"/>
    <xf numFmtId="0" fontId="49" fillId="0" borderId="47" xfId="26" applyFont="1" applyBorder="1" applyAlignment="1">
      <alignment horizontal="center"/>
    </xf>
    <xf numFmtId="0" fontId="49" fillId="0" borderId="47" xfId="26" applyFont="1" applyBorder="1" applyAlignment="1">
      <alignment wrapText="1"/>
    </xf>
    <xf numFmtId="0" fontId="50" fillId="0" borderId="47" xfId="26" applyFont="1" applyBorder="1" applyAlignment="1">
      <alignment wrapText="1"/>
    </xf>
    <xf numFmtId="0" fontId="57" fillId="0" borderId="10" xfId="0" applyFont="1" applyBorder="1" applyAlignment="1">
      <alignment wrapText="1"/>
    </xf>
    <xf numFmtId="3" fontId="3" fillId="0" borderId="10" xfId="0" applyNumberFormat="1" applyFont="1" applyBorder="1"/>
    <xf numFmtId="3" fontId="3" fillId="0" borderId="13" xfId="0" applyNumberFormat="1" applyFont="1" applyFill="1" applyBorder="1" applyAlignment="1">
      <alignment horizontal="right" wrapText="1"/>
    </xf>
    <xf numFmtId="3" fontId="0" fillId="0" borderId="0" xfId="0" applyNumberFormat="1"/>
    <xf numFmtId="0" fontId="57" fillId="0" borderId="0" xfId="0" applyFont="1"/>
    <xf numFmtId="0" fontId="57" fillId="0" borderId="10" xfId="0" applyFont="1" applyBorder="1" applyAlignment="1">
      <alignment horizontal="center" vertical="center"/>
    </xf>
    <xf numFmtId="0" fontId="57" fillId="0" borderId="10" xfId="0" applyFont="1" applyBorder="1"/>
    <xf numFmtId="3" fontId="57" fillId="0" borderId="10" xfId="0" applyNumberFormat="1" applyFont="1" applyBorder="1"/>
    <xf numFmtId="0" fontId="59" fillId="0" borderId="10" xfId="0" applyFont="1" applyBorder="1"/>
    <xf numFmtId="3" fontId="59" fillId="0" borderId="10" xfId="0" applyNumberFormat="1" applyFont="1" applyBorder="1"/>
    <xf numFmtId="0" fontId="58" fillId="0" borderId="10" xfId="0" applyFont="1" applyBorder="1"/>
    <xf numFmtId="3" fontId="58" fillId="0" borderId="10" xfId="0" applyNumberFormat="1" applyFont="1" applyBorder="1"/>
    <xf numFmtId="3" fontId="58" fillId="0" borderId="10" xfId="0" applyNumberFormat="1" applyFont="1" applyBorder="1" applyAlignment="1"/>
    <xf numFmtId="3" fontId="60" fillId="0" borderId="10" xfId="0" applyNumberFormat="1" applyFont="1" applyBorder="1"/>
    <xf numFmtId="0" fontId="61" fillId="0" borderId="0" xfId="0" applyFont="1"/>
    <xf numFmtId="0" fontId="57" fillId="0" borderId="40" xfId="0" applyFont="1" applyBorder="1"/>
    <xf numFmtId="0" fontId="48" fillId="0" borderId="0" xfId="44" applyFont="1" applyBorder="1" applyAlignment="1">
      <alignment horizontal="right"/>
    </xf>
    <xf numFmtId="164" fontId="22" fillId="0" borderId="22" xfId="43" applyNumberFormat="1" applyFont="1" applyFill="1" applyBorder="1" applyAlignment="1" applyProtection="1">
      <alignment vertical="center" wrapText="1"/>
      <protection locked="0"/>
    </xf>
    <xf numFmtId="3" fontId="49" fillId="0" borderId="47" xfId="44" applyNumberFormat="1" applyFont="1" applyBorder="1"/>
    <xf numFmtId="3" fontId="49" fillId="0" borderId="0" xfId="44" applyNumberFormat="1" applyFont="1"/>
    <xf numFmtId="166" fontId="49" fillId="0" borderId="52" xfId="27" applyNumberFormat="1" applyFont="1" applyBorder="1" applyAlignment="1">
      <alignment horizontal="right"/>
    </xf>
    <xf numFmtId="166" fontId="49" fillId="0" borderId="53" xfId="27" applyNumberFormat="1" applyFont="1" applyBorder="1" applyAlignment="1">
      <alignment horizontal="right"/>
    </xf>
    <xf numFmtId="166" fontId="49" fillId="0" borderId="47" xfId="27" applyNumberFormat="1" applyFont="1" applyBorder="1" applyAlignment="1">
      <alignment horizontal="right"/>
    </xf>
    <xf numFmtId="166" fontId="49" fillId="0" borderId="48" xfId="27" applyNumberFormat="1" applyFont="1" applyBorder="1" applyAlignment="1">
      <alignment horizontal="right"/>
    </xf>
    <xf numFmtId="0" fontId="3" fillId="0" borderId="10" xfId="42" applyFont="1" applyFill="1" applyBorder="1" applyAlignment="1">
      <alignment horizontal="left" wrapText="1"/>
    </xf>
    <xf numFmtId="164" fontId="21" fillId="0" borderId="41" xfId="43" applyNumberFormat="1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wrapText="1"/>
    </xf>
    <xf numFmtId="3" fontId="49" fillId="0" borderId="47" xfId="44" applyNumberFormat="1" applyFont="1" applyBorder="1" applyAlignment="1">
      <alignment wrapText="1"/>
    </xf>
    <xf numFmtId="0" fontId="50" fillId="0" borderId="0" xfId="26" applyFont="1"/>
    <xf numFmtId="0" fontId="50" fillId="0" borderId="0" xfId="44" applyFont="1"/>
    <xf numFmtId="0" fontId="62" fillId="0" borderId="0" xfId="44" applyFont="1"/>
    <xf numFmtId="0" fontId="49" fillId="0" borderId="57" xfId="44" applyFont="1" applyBorder="1" applyAlignment="1">
      <alignment wrapText="1"/>
    </xf>
    <xf numFmtId="3" fontId="49" fillId="0" borderId="48" xfId="44" applyNumberFormat="1" applyFont="1" applyBorder="1" applyAlignment="1">
      <alignment wrapText="1"/>
    </xf>
    <xf numFmtId="0" fontId="49" fillId="0" borderId="58" xfId="44" applyFont="1" applyBorder="1" applyAlignment="1">
      <alignment wrapText="1"/>
    </xf>
    <xf numFmtId="3" fontId="49" fillId="0" borderId="52" xfId="44" applyNumberFormat="1" applyFont="1" applyBorder="1" applyAlignment="1">
      <alignment wrapText="1"/>
    </xf>
    <xf numFmtId="3" fontId="49" fillId="0" borderId="53" xfId="44" applyNumberFormat="1" applyFont="1" applyBorder="1" applyAlignment="1">
      <alignment wrapText="1"/>
    </xf>
    <xf numFmtId="0" fontId="62" fillId="0" borderId="76" xfId="44" applyFont="1" applyBorder="1" applyAlignment="1">
      <alignment wrapText="1"/>
    </xf>
    <xf numFmtId="0" fontId="62" fillId="0" borderId="77" xfId="44" applyFont="1" applyBorder="1" applyAlignment="1">
      <alignment wrapText="1"/>
    </xf>
    <xf numFmtId="0" fontId="49" fillId="0" borderId="78" xfId="44" applyFont="1" applyBorder="1" applyAlignment="1">
      <alignment wrapText="1"/>
    </xf>
    <xf numFmtId="0" fontId="49" fillId="0" borderId="71" xfId="44" applyFont="1" applyBorder="1" applyAlignment="1">
      <alignment wrapText="1"/>
    </xf>
    <xf numFmtId="3" fontId="49" fillId="0" borderId="71" xfId="44" applyNumberFormat="1" applyFont="1" applyBorder="1" applyAlignment="1">
      <alignment wrapText="1"/>
    </xf>
    <xf numFmtId="3" fontId="49" fillId="0" borderId="79" xfId="44" applyNumberFormat="1" applyFont="1" applyBorder="1" applyAlignment="1">
      <alignment wrapText="1"/>
    </xf>
    <xf numFmtId="0" fontId="50" fillId="0" borderId="54" xfId="44" applyFont="1" applyBorder="1" applyAlignment="1">
      <alignment wrapText="1"/>
    </xf>
    <xf numFmtId="0" fontId="50" fillId="0" borderId="55" xfId="44" applyFont="1" applyBorder="1" applyAlignment="1">
      <alignment wrapText="1"/>
    </xf>
    <xf numFmtId="0" fontId="8" fillId="0" borderId="55" xfId="44" applyFont="1" applyFill="1" applyBorder="1" applyAlignment="1">
      <alignment wrapText="1"/>
    </xf>
    <xf numFmtId="3" fontId="50" fillId="0" borderId="55" xfId="44" applyNumberFormat="1" applyFont="1" applyBorder="1" applyAlignment="1">
      <alignment wrapText="1"/>
    </xf>
    <xf numFmtId="3" fontId="50" fillId="0" borderId="56" xfId="44" applyNumberFormat="1" applyFont="1" applyBorder="1" applyAlignment="1">
      <alignment wrapText="1"/>
    </xf>
    <xf numFmtId="0" fontId="49" fillId="0" borderId="48" xfId="44" applyFont="1" applyBorder="1"/>
    <xf numFmtId="0" fontId="49" fillId="0" borderId="49" xfId="44" applyFont="1" applyBorder="1"/>
    <xf numFmtId="0" fontId="49" fillId="0" borderId="50" xfId="44" applyFont="1" applyBorder="1"/>
    <xf numFmtId="0" fontId="49" fillId="0" borderId="51" xfId="44" applyFont="1" applyBorder="1"/>
    <xf numFmtId="0" fontId="49" fillId="0" borderId="53" xfId="44" applyFont="1" applyBorder="1"/>
    <xf numFmtId="0" fontId="62" fillId="0" borderId="50" xfId="44" applyFont="1" applyBorder="1" applyAlignment="1">
      <alignment horizontal="center" vertical="center"/>
    </xf>
    <xf numFmtId="0" fontId="62" fillId="0" borderId="51" xfId="44" applyFont="1" applyBorder="1" applyAlignment="1">
      <alignment horizontal="center" vertical="center"/>
    </xf>
    <xf numFmtId="0" fontId="49" fillId="0" borderId="78" xfId="44" applyFont="1" applyBorder="1"/>
    <xf numFmtId="0" fontId="49" fillId="0" borderId="71" xfId="44" applyFont="1" applyBorder="1"/>
    <xf numFmtId="0" fontId="49" fillId="0" borderId="79" xfId="44" applyFont="1" applyBorder="1"/>
    <xf numFmtId="0" fontId="50" fillId="0" borderId="54" xfId="44" applyFont="1" applyBorder="1"/>
    <xf numFmtId="0" fontId="50" fillId="0" borderId="55" xfId="44" applyFont="1" applyBorder="1"/>
    <xf numFmtId="0" fontId="50" fillId="0" borderId="56" xfId="44" applyFont="1" applyBorder="1"/>
    <xf numFmtId="0" fontId="49" fillId="0" borderId="81" xfId="44" applyFont="1" applyBorder="1"/>
    <xf numFmtId="0" fontId="49" fillId="0" borderId="76" xfId="44" applyFont="1" applyBorder="1"/>
    <xf numFmtId="0" fontId="49" fillId="0" borderId="77" xfId="44" applyFont="1" applyBorder="1"/>
    <xf numFmtId="0" fontId="62" fillId="0" borderId="50" xfId="44" applyFont="1" applyBorder="1"/>
    <xf numFmtId="0" fontId="50" fillId="0" borderId="49" xfId="44" applyFont="1" applyBorder="1"/>
    <xf numFmtId="0" fontId="50" fillId="0" borderId="50" xfId="44" applyFont="1" applyBorder="1" applyAlignment="1">
      <alignment wrapText="1"/>
    </xf>
    <xf numFmtId="0" fontId="49" fillId="0" borderId="58" xfId="44" applyFont="1" applyBorder="1" applyAlignment="1"/>
    <xf numFmtId="0" fontId="62" fillId="0" borderId="54" xfId="44" applyFont="1" applyBorder="1" applyAlignment="1">
      <alignment wrapText="1"/>
    </xf>
    <xf numFmtId="0" fontId="62" fillId="0" borderId="55" xfId="44" applyFont="1" applyBorder="1" applyAlignment="1">
      <alignment vertical="center"/>
    </xf>
    <xf numFmtId="0" fontId="62" fillId="0" borderId="55" xfId="44" applyFont="1" applyBorder="1" applyAlignment="1">
      <alignment vertical="center" wrapText="1"/>
    </xf>
    <xf numFmtId="0" fontId="62" fillId="0" borderId="56" xfId="44" applyFont="1" applyBorder="1" applyAlignment="1">
      <alignment vertical="center"/>
    </xf>
    <xf numFmtId="0" fontId="63" fillId="0" borderId="0" xfId="44" applyFont="1" applyAlignment="1">
      <alignment horizontal="right"/>
    </xf>
    <xf numFmtId="0" fontId="62" fillId="0" borderId="47" xfId="44" applyFont="1" applyBorder="1" applyAlignment="1">
      <alignment wrapText="1"/>
    </xf>
    <xf numFmtId="0" fontId="50" fillId="0" borderId="0" xfId="44" applyFont="1" applyBorder="1"/>
    <xf numFmtId="0" fontId="50" fillId="0" borderId="0" xfId="44" applyFont="1" applyBorder="1" applyAlignment="1">
      <alignment wrapText="1"/>
    </xf>
    <xf numFmtId="0" fontId="56" fillId="0" borderId="0" xfId="44" applyFont="1" applyBorder="1"/>
    <xf numFmtId="0" fontId="49" fillId="0" borderId="72" xfId="44" applyFont="1" applyBorder="1"/>
    <xf numFmtId="0" fontId="50" fillId="0" borderId="57" xfId="44" applyFont="1" applyBorder="1"/>
    <xf numFmtId="3" fontId="50" fillId="0" borderId="47" xfId="44" applyNumberFormat="1" applyFont="1" applyBorder="1"/>
    <xf numFmtId="3" fontId="48" fillId="0" borderId="0" xfId="44" applyNumberFormat="1" applyFont="1"/>
    <xf numFmtId="3" fontId="49" fillId="0" borderId="47" xfId="26" applyNumberFormat="1" applyFont="1" applyBorder="1"/>
    <xf numFmtId="3" fontId="49" fillId="0" borderId="48" xfId="44" applyNumberFormat="1" applyFont="1" applyBorder="1"/>
    <xf numFmtId="3" fontId="50" fillId="0" borderId="50" xfId="44" applyNumberFormat="1" applyFont="1" applyBorder="1"/>
    <xf numFmtId="3" fontId="56" fillId="0" borderId="51" xfId="44" applyNumberFormat="1" applyFont="1" applyBorder="1"/>
    <xf numFmtId="3" fontId="56" fillId="0" borderId="48" xfId="44" applyNumberFormat="1" applyFont="1" applyBorder="1"/>
    <xf numFmtId="0" fontId="64" fillId="0" borderId="0" xfId="44" applyFont="1"/>
    <xf numFmtId="0" fontId="65" fillId="0" borderId="0" xfId="44" applyFont="1"/>
    <xf numFmtId="0" fontId="66" fillId="0" borderId="0" xfId="44" applyFont="1"/>
    <xf numFmtId="0" fontId="50" fillId="0" borderId="54" xfId="44" applyFont="1" applyBorder="1" applyAlignment="1">
      <alignment horizontal="center"/>
    </xf>
    <xf numFmtId="0" fontId="50" fillId="0" borderId="55" xfId="44" applyFont="1" applyBorder="1" applyAlignment="1">
      <alignment horizontal="center"/>
    </xf>
    <xf numFmtId="0" fontId="50" fillId="0" borderId="55" xfId="44" applyFont="1" applyBorder="1" applyAlignment="1">
      <alignment horizontal="center" wrapText="1"/>
    </xf>
    <xf numFmtId="0" fontId="50" fillId="0" borderId="56" xfId="44" applyFont="1" applyBorder="1" applyAlignment="1">
      <alignment horizontal="center" wrapText="1"/>
    </xf>
    <xf numFmtId="166" fontId="50" fillId="0" borderId="50" xfId="27" applyNumberFormat="1" applyFont="1" applyBorder="1" applyAlignment="1">
      <alignment horizontal="right"/>
    </xf>
    <xf numFmtId="166" fontId="50" fillId="0" borderId="51" xfId="27" applyNumberFormat="1" applyFont="1" applyBorder="1" applyAlignment="1">
      <alignment horizontal="right"/>
    </xf>
    <xf numFmtId="0" fontId="62" fillId="0" borderId="52" xfId="44" applyFont="1" applyBorder="1"/>
    <xf numFmtId="0" fontId="62" fillId="0" borderId="47" xfId="44" applyFont="1" applyBorder="1"/>
    <xf numFmtId="0" fontId="62" fillId="0" borderId="0" xfId="44" applyFont="1" applyBorder="1" applyAlignment="1">
      <alignment horizontal="left"/>
    </xf>
    <xf numFmtId="3" fontId="49" fillId="0" borderId="50" xfId="44" applyNumberFormat="1" applyFont="1" applyBorder="1"/>
    <xf numFmtId="3" fontId="49" fillId="0" borderId="52" xfId="44" applyNumberFormat="1" applyFont="1" applyBorder="1"/>
    <xf numFmtId="3" fontId="49" fillId="0" borderId="53" xfId="44" applyNumberFormat="1" applyFont="1" applyBorder="1"/>
    <xf numFmtId="0" fontId="62" fillId="0" borderId="73" xfId="44" applyFont="1" applyBorder="1" applyAlignment="1">
      <alignment horizontal="center"/>
    </xf>
    <xf numFmtId="3" fontId="50" fillId="0" borderId="51" xfId="44" applyNumberFormat="1" applyFont="1" applyBorder="1"/>
    <xf numFmtId="164" fontId="16" fillId="0" borderId="0" xfId="43" applyNumberFormat="1" applyFont="1" applyFill="1" applyAlignment="1">
      <alignment horizontal="right" vertical="center"/>
    </xf>
    <xf numFmtId="0" fontId="62" fillId="0" borderId="50" xfId="44" applyFont="1" applyBorder="1" applyAlignment="1">
      <alignment horizontal="center"/>
    </xf>
    <xf numFmtId="0" fontId="62" fillId="0" borderId="51" xfId="44" applyFont="1" applyBorder="1" applyAlignment="1">
      <alignment horizontal="center"/>
    </xf>
    <xf numFmtId="0" fontId="62" fillId="0" borderId="70" xfId="44" applyFont="1" applyBorder="1" applyAlignment="1">
      <alignment horizontal="center"/>
    </xf>
    <xf numFmtId="0" fontId="50" fillId="0" borderId="0" xfId="44" applyFont="1" applyBorder="1" applyAlignment="1">
      <alignment horizontal="center"/>
    </xf>
    <xf numFmtId="0" fontId="62" fillId="0" borderId="0" xfId="44" applyFont="1" applyBorder="1" applyAlignment="1">
      <alignment horizontal="center" wrapText="1"/>
    </xf>
    <xf numFmtId="0" fontId="12" fillId="24" borderId="40" xfId="0" applyFont="1" applyFill="1" applyBorder="1" applyAlignment="1">
      <alignment horizontal="center" vertical="top" wrapText="1"/>
    </xf>
    <xf numFmtId="0" fontId="12" fillId="24" borderId="59" xfId="0" applyFont="1" applyFill="1" applyBorder="1" applyAlignment="1">
      <alignment horizontal="center" vertical="top" wrapText="1"/>
    </xf>
    <xf numFmtId="0" fontId="12" fillId="24" borderId="23" xfId="0" applyFont="1" applyFill="1" applyBorder="1" applyAlignment="1">
      <alignment horizontal="center" vertical="top" wrapText="1"/>
    </xf>
    <xf numFmtId="0" fontId="12" fillId="24" borderId="60" xfId="0" applyFont="1" applyFill="1" applyBorder="1" applyAlignment="1">
      <alignment horizontal="center" vertical="top" wrapText="1"/>
    </xf>
    <xf numFmtId="0" fontId="12" fillId="24" borderId="40" xfId="0" applyFont="1" applyFill="1" applyBorder="1" applyAlignment="1">
      <alignment horizontal="center" wrapText="1"/>
    </xf>
    <xf numFmtId="0" fontId="14" fillId="24" borderId="59" xfId="0" applyFont="1" applyFill="1" applyBorder="1" applyAlignment="1"/>
    <xf numFmtId="0" fontId="14" fillId="24" borderId="23" xfId="0" applyFont="1" applyFill="1" applyBorder="1" applyAlignment="1"/>
    <xf numFmtId="0" fontId="12" fillId="0" borderId="40" xfId="0" applyFont="1" applyBorder="1" applyAlignment="1">
      <alignment horizontal="center" wrapText="1"/>
    </xf>
    <xf numFmtId="0" fontId="12" fillId="0" borderId="59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58" fillId="0" borderId="0" xfId="0" applyFont="1" applyAlignment="1">
      <alignment horizontal="center"/>
    </xf>
    <xf numFmtId="0" fontId="11" fillId="0" borderId="23" xfId="42" applyFont="1" applyBorder="1" applyAlignment="1">
      <alignment horizontal="center"/>
    </xf>
    <xf numFmtId="0" fontId="11" fillId="0" borderId="40" xfId="42" applyFont="1" applyBorder="1" applyAlignment="1">
      <alignment horizontal="center"/>
    </xf>
    <xf numFmtId="0" fontId="8" fillId="0" borderId="0" xfId="42" applyFont="1" applyFill="1" applyAlignment="1">
      <alignment horizontal="center"/>
    </xf>
    <xf numFmtId="0" fontId="11" fillId="0" borderId="0" xfId="42" applyFont="1" applyFill="1" applyAlignment="1">
      <alignment horizontal="center"/>
    </xf>
    <xf numFmtId="0" fontId="11" fillId="0" borderId="61" xfId="42" applyFont="1" applyFill="1" applyBorder="1" applyAlignment="1">
      <alignment horizontal="center" wrapText="1"/>
    </xf>
    <xf numFmtId="0" fontId="11" fillId="0" borderId="31" xfId="42" applyFont="1" applyFill="1" applyBorder="1" applyAlignment="1">
      <alignment horizontal="center" wrapText="1"/>
    </xf>
    <xf numFmtId="0" fontId="11" fillId="0" borderId="62" xfId="42" applyFont="1" applyBorder="1" applyAlignment="1">
      <alignment horizontal="center"/>
    </xf>
    <xf numFmtId="0" fontId="11" fillId="0" borderId="63" xfId="42" applyFont="1" applyBorder="1" applyAlignment="1">
      <alignment horizontal="center"/>
    </xf>
    <xf numFmtId="0" fontId="11" fillId="0" borderId="64" xfId="42" applyFont="1" applyBorder="1" applyAlignment="1">
      <alignment horizontal="center" vertical="center" wrapText="1"/>
    </xf>
    <xf numFmtId="0" fontId="11" fillId="0" borderId="30" xfId="42" applyFont="1" applyBorder="1" applyAlignment="1">
      <alignment horizontal="center" vertical="center" wrapText="1"/>
    </xf>
    <xf numFmtId="0" fontId="11" fillId="0" borderId="37" xfId="42" applyFont="1" applyBorder="1" applyAlignment="1">
      <alignment horizontal="center" vertical="center" wrapText="1"/>
    </xf>
    <xf numFmtId="164" fontId="15" fillId="0" borderId="0" xfId="43" applyNumberFormat="1" applyFill="1" applyAlignment="1">
      <alignment horizontal="center" vertical="center" wrapText="1"/>
    </xf>
    <xf numFmtId="164" fontId="17" fillId="0" borderId="0" xfId="43" applyNumberFormat="1" applyFont="1" applyFill="1" applyAlignment="1">
      <alignment horizontal="center" wrapText="1"/>
    </xf>
    <xf numFmtId="164" fontId="16" fillId="0" borderId="0" xfId="43" applyNumberFormat="1" applyFont="1" applyFill="1" applyBorder="1" applyAlignment="1">
      <alignment horizontal="right" vertical="center"/>
    </xf>
    <xf numFmtId="164" fontId="19" fillId="0" borderId="65" xfId="43" applyNumberFormat="1" applyFont="1" applyFill="1" applyBorder="1" applyAlignment="1">
      <alignment horizontal="center" vertical="center" wrapText="1"/>
    </xf>
    <xf numFmtId="164" fontId="19" fillId="0" borderId="15" xfId="43" applyNumberFormat="1" applyFont="1" applyFill="1" applyBorder="1" applyAlignment="1">
      <alignment horizontal="center" vertical="center" wrapText="1"/>
    </xf>
    <xf numFmtId="164" fontId="16" fillId="0" borderId="0" xfId="43" applyNumberFormat="1" applyFont="1" applyFill="1" applyAlignment="1">
      <alignment horizontal="center" textRotation="180" wrapText="1"/>
    </xf>
    <xf numFmtId="164" fontId="26" fillId="0" borderId="66" xfId="43" applyNumberFormat="1" applyFont="1" applyFill="1" applyBorder="1" applyAlignment="1">
      <alignment horizontal="center" vertical="center" wrapText="1"/>
    </xf>
    <xf numFmtId="164" fontId="26" fillId="0" borderId="44" xfId="43" applyNumberFormat="1" applyFont="1" applyFill="1" applyBorder="1" applyAlignment="1">
      <alignment horizontal="center" vertical="center" wrapText="1"/>
    </xf>
    <xf numFmtId="164" fontId="19" fillId="0" borderId="67" xfId="43" applyNumberFormat="1" applyFont="1" applyFill="1" applyBorder="1" applyAlignment="1">
      <alignment horizontal="center" vertical="center" wrapText="1"/>
    </xf>
    <xf numFmtId="164" fontId="19" fillId="0" borderId="68" xfId="43" applyNumberFormat="1" applyFont="1" applyFill="1" applyBorder="1" applyAlignment="1">
      <alignment horizontal="center" vertical="center" wrapText="1"/>
    </xf>
    <xf numFmtId="0" fontId="50" fillId="0" borderId="0" xfId="44" applyFont="1" applyBorder="1" applyAlignment="1">
      <alignment horizontal="center" wrapText="1"/>
    </xf>
    <xf numFmtId="0" fontId="49" fillId="0" borderId="0" xfId="44" applyFont="1" applyBorder="1" applyAlignment="1">
      <alignment horizontal="right"/>
    </xf>
    <xf numFmtId="0" fontId="62" fillId="0" borderId="0" xfId="44" applyFont="1" applyBorder="1" applyAlignment="1">
      <alignment horizontal="left"/>
    </xf>
    <xf numFmtId="0" fontId="62" fillId="0" borderId="72" xfId="44" applyFont="1" applyBorder="1" applyAlignment="1">
      <alignment horizontal="center"/>
    </xf>
    <xf numFmtId="0" fontId="62" fillId="0" borderId="49" xfId="44" applyFont="1" applyBorder="1" applyAlignment="1">
      <alignment horizontal="center"/>
    </xf>
    <xf numFmtId="0" fontId="62" fillId="0" borderId="73" xfId="44" applyFont="1" applyBorder="1" applyAlignment="1">
      <alignment horizontal="center"/>
    </xf>
    <xf numFmtId="0" fontId="62" fillId="0" borderId="50" xfId="44" applyFont="1" applyBorder="1" applyAlignment="1">
      <alignment horizontal="center"/>
    </xf>
    <xf numFmtId="0" fontId="62" fillId="0" borderId="80" xfId="44" applyFont="1" applyBorder="1" applyAlignment="1">
      <alignment horizontal="center"/>
    </xf>
    <xf numFmtId="0" fontId="62" fillId="0" borderId="51" xfId="44" applyFont="1" applyBorder="1" applyAlignment="1">
      <alignment horizontal="center"/>
    </xf>
    <xf numFmtId="0" fontId="50" fillId="0" borderId="0" xfId="44" applyFont="1" applyAlignment="1">
      <alignment horizontal="center"/>
    </xf>
    <xf numFmtId="0" fontId="50" fillId="0" borderId="69" xfId="44" applyFont="1" applyBorder="1" applyAlignment="1">
      <alignment horizontal="left"/>
    </xf>
    <xf numFmtId="0" fontId="50" fillId="0" borderId="70" xfId="44" applyFont="1" applyBorder="1" applyAlignment="1">
      <alignment horizontal="left"/>
    </xf>
    <xf numFmtId="0" fontId="48" fillId="0" borderId="0" xfId="44" applyFont="1" applyBorder="1" applyAlignment="1">
      <alignment horizontal="right"/>
    </xf>
    <xf numFmtId="0" fontId="50" fillId="0" borderId="0" xfId="44" applyFont="1" applyBorder="1" applyAlignment="1">
      <alignment horizontal="center"/>
    </xf>
    <xf numFmtId="0" fontId="62" fillId="0" borderId="0" xfId="44" applyFont="1" applyBorder="1" applyAlignment="1">
      <alignment horizontal="center" wrapText="1"/>
    </xf>
    <xf numFmtId="0" fontId="63" fillId="0" borderId="0" xfId="44" applyFont="1" applyBorder="1" applyAlignment="1">
      <alignment horizontal="right"/>
    </xf>
    <xf numFmtId="0" fontId="51" fillId="0" borderId="0" xfId="44" applyFont="1" applyBorder="1" applyAlignment="1">
      <alignment horizontal="right"/>
    </xf>
    <xf numFmtId="0" fontId="54" fillId="0" borderId="0" xfId="44" applyFont="1" applyBorder="1" applyAlignment="1">
      <alignment horizontal="center"/>
    </xf>
    <xf numFmtId="0" fontId="48" fillId="0" borderId="0" xfId="44" applyFont="1" applyBorder="1" applyAlignment="1">
      <alignment horizontal="center"/>
    </xf>
    <xf numFmtId="0" fontId="50" fillId="0" borderId="0" xfId="44" applyFont="1" applyBorder="1" applyAlignment="1">
      <alignment horizontal="left"/>
    </xf>
    <xf numFmtId="0" fontId="50" fillId="0" borderId="55" xfId="44" applyFont="1" applyBorder="1" applyAlignment="1">
      <alignment horizontal="center"/>
    </xf>
    <xf numFmtId="0" fontId="50" fillId="0" borderId="56" xfId="44" applyFont="1" applyBorder="1" applyAlignment="1">
      <alignment horizontal="center"/>
    </xf>
    <xf numFmtId="0" fontId="49" fillId="0" borderId="84" xfId="44" applyFont="1" applyBorder="1" applyAlignment="1">
      <alignment horizontal="center" vertical="center"/>
    </xf>
    <xf numFmtId="0" fontId="49" fillId="0" borderId="58" xfId="44" applyFont="1" applyBorder="1" applyAlignment="1">
      <alignment horizontal="center" vertical="center"/>
    </xf>
    <xf numFmtId="0" fontId="62" fillId="0" borderId="85" xfId="44" applyFont="1" applyBorder="1" applyAlignment="1">
      <alignment horizontal="center"/>
    </xf>
    <xf numFmtId="0" fontId="62" fillId="0" borderId="69" xfId="44" applyFont="1" applyBorder="1" applyAlignment="1">
      <alignment horizontal="center"/>
    </xf>
    <xf numFmtId="0" fontId="62" fillId="0" borderId="86" xfId="44" applyFont="1" applyBorder="1" applyAlignment="1">
      <alignment horizontal="center" wrapText="1"/>
    </xf>
    <xf numFmtId="0" fontId="62" fillId="0" borderId="87" xfId="44" applyFont="1" applyBorder="1" applyAlignment="1">
      <alignment horizontal="center" wrapText="1"/>
    </xf>
    <xf numFmtId="0" fontId="62" fillId="0" borderId="82" xfId="44" applyFont="1" applyBorder="1" applyAlignment="1">
      <alignment horizontal="center"/>
    </xf>
    <xf numFmtId="0" fontId="62" fillId="0" borderId="83" xfId="44" applyFont="1" applyBorder="1" applyAlignment="1">
      <alignment horizontal="center"/>
    </xf>
    <xf numFmtId="0" fontId="62" fillId="0" borderId="72" xfId="44" applyFont="1" applyBorder="1" applyAlignment="1">
      <alignment horizontal="center" wrapText="1"/>
    </xf>
    <xf numFmtId="0" fontId="62" fillId="0" borderId="49" xfId="44" applyFont="1" applyBorder="1" applyAlignment="1">
      <alignment horizontal="center" wrapText="1"/>
    </xf>
    <xf numFmtId="0" fontId="62" fillId="0" borderId="73" xfId="44" applyFont="1" applyBorder="1" applyAlignment="1">
      <alignment horizontal="center" wrapText="1"/>
    </xf>
    <xf numFmtId="0" fontId="62" fillId="0" borderId="50" xfId="44" applyFont="1" applyBorder="1" applyAlignment="1">
      <alignment horizontal="center" wrapText="1"/>
    </xf>
    <xf numFmtId="0" fontId="62" fillId="0" borderId="74" xfId="44" applyFont="1" applyBorder="1" applyAlignment="1">
      <alignment horizontal="center" wrapText="1"/>
    </xf>
    <xf numFmtId="0" fontId="62" fillId="0" borderId="75" xfId="44" applyFont="1" applyBorder="1" applyAlignment="1">
      <alignment horizontal="center" wrapText="1"/>
    </xf>
    <xf numFmtId="0" fontId="62" fillId="0" borderId="21" xfId="44" applyFont="1" applyBorder="1" applyAlignment="1">
      <alignment horizontal="center" wrapText="1"/>
    </xf>
    <xf numFmtId="0" fontId="62" fillId="0" borderId="80" xfId="44" applyFont="1" applyBorder="1" applyAlignment="1">
      <alignment horizontal="center" wrapText="1"/>
    </xf>
    <xf numFmtId="0" fontId="62" fillId="0" borderId="51" xfId="44" applyFont="1" applyBorder="1" applyAlignment="1">
      <alignment horizontal="center" wrapText="1"/>
    </xf>
    <xf numFmtId="0" fontId="52" fillId="0" borderId="0" xfId="44" applyFont="1" applyBorder="1" applyAlignment="1">
      <alignment horizontal="center"/>
    </xf>
    <xf numFmtId="0" fontId="50" fillId="0" borderId="74" xfId="44" applyFont="1" applyBorder="1" applyAlignment="1">
      <alignment horizontal="center" vertical="center"/>
    </xf>
    <xf numFmtId="0" fontId="50" fillId="0" borderId="82" xfId="44" applyFont="1" applyBorder="1" applyAlignment="1">
      <alignment horizontal="center" vertical="center"/>
    </xf>
    <xf numFmtId="0" fontId="50" fillId="0" borderId="83" xfId="44" applyFont="1" applyBorder="1" applyAlignment="1">
      <alignment horizontal="center" vertical="center"/>
    </xf>
    <xf numFmtId="0" fontId="50" fillId="0" borderId="73" xfId="44" applyFont="1" applyBorder="1" applyAlignment="1">
      <alignment horizontal="center"/>
    </xf>
    <xf numFmtId="0" fontId="50" fillId="0" borderId="80" xfId="44" applyFont="1" applyBorder="1" applyAlignment="1">
      <alignment horizontal="center"/>
    </xf>
    <xf numFmtId="0" fontId="62" fillId="0" borderId="0" xfId="26" applyFont="1" applyBorder="1" applyAlignment="1">
      <alignment horizontal="center"/>
    </xf>
    <xf numFmtId="0" fontId="49" fillId="0" borderId="47" xfId="26" applyFont="1" applyBorder="1" applyAlignment="1">
      <alignment horizontal="left" wrapText="1"/>
    </xf>
  </cellXfs>
  <cellStyles count="5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xcel Built-in Normál 2" xfId="26"/>
    <cellStyle name="Ezres" xfId="27" builtinId="3"/>
    <cellStyle name="Figyelmeztetés" xfId="28"/>
    <cellStyle name="Hiperhivatkozás" xfId="29"/>
    <cellStyle name="Hivatkozott cella" xfId="30"/>
    <cellStyle name="Jegyzet" xfId="31"/>
    <cellStyle name="Jelölőszín (1)" xfId="32"/>
    <cellStyle name="Jelölőszín (2)" xfId="33"/>
    <cellStyle name="Jelölőszín (3)" xfId="34"/>
    <cellStyle name="Jelölőszín (4)" xfId="35"/>
    <cellStyle name="Jelölőszín (5)" xfId="36"/>
    <cellStyle name="Jelölőszín (6)" xfId="37"/>
    <cellStyle name="Jó" xfId="38"/>
    <cellStyle name="Kimenet" xfId="39"/>
    <cellStyle name="Magyarázó szöveg" xfId="40"/>
    <cellStyle name="Már látott hiperhivatkozás" xfId="41"/>
    <cellStyle name="Normál" xfId="0" builtinId="0"/>
    <cellStyle name="Normál 2" xfId="42"/>
    <cellStyle name="Normál 3" xfId="43"/>
    <cellStyle name="Normál_2016. évi költségvetéi rendelet melléklete minta" xfId="44"/>
    <cellStyle name="Normál_KVRENMUNKA" xfId="45"/>
    <cellStyle name="Összesen" xfId="46"/>
    <cellStyle name="Rossz" xfId="47"/>
    <cellStyle name="Semleges" xfId="48"/>
    <cellStyle name="Számítás" xfId="4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0"/>
  <sheetViews>
    <sheetView tabSelected="1" view="pageLayout" workbookViewId="0">
      <selection activeCell="B3" sqref="B3"/>
    </sheetView>
  </sheetViews>
  <sheetFormatPr defaultRowHeight="12.75" x14ac:dyDescent="0.2"/>
  <cols>
    <col min="1" max="1" width="6.85546875" customWidth="1"/>
    <col min="2" max="2" width="69.28515625" customWidth="1"/>
    <col min="3" max="3" width="16.28515625" customWidth="1"/>
  </cols>
  <sheetData>
    <row r="2" spans="1:12" ht="21.75" customHeight="1" x14ac:dyDescent="0.2">
      <c r="A2" s="302" t="s">
        <v>544</v>
      </c>
      <c r="B2" s="303"/>
      <c r="C2" s="304"/>
    </row>
    <row r="3" spans="1:12" ht="30" customHeight="1" x14ac:dyDescent="0.2">
      <c r="A3" s="16"/>
      <c r="B3" s="16" t="s">
        <v>6</v>
      </c>
      <c r="C3" s="16" t="s">
        <v>333</v>
      </c>
    </row>
    <row r="4" spans="1:12" ht="15.75" x14ac:dyDescent="0.2">
      <c r="A4" s="16">
        <v>2</v>
      </c>
      <c r="B4" s="16">
        <v>3</v>
      </c>
      <c r="C4" s="16">
        <v>4</v>
      </c>
      <c r="D4" s="1"/>
      <c r="E4" s="1"/>
      <c r="F4" s="1"/>
      <c r="G4" s="1"/>
      <c r="H4" s="1"/>
      <c r="I4" s="1"/>
      <c r="J4" s="1"/>
      <c r="K4" s="1"/>
      <c r="L4" s="1"/>
    </row>
    <row r="5" spans="1:12" s="2" customFormat="1" ht="21.95" customHeight="1" x14ac:dyDescent="0.2">
      <c r="A5" s="4" t="s">
        <v>1</v>
      </c>
      <c r="B5" s="5" t="s">
        <v>7</v>
      </c>
      <c r="C5" s="6">
        <v>6239000</v>
      </c>
    </row>
    <row r="6" spans="1:12" s="2" customFormat="1" ht="21.95" customHeight="1" x14ac:dyDescent="0.2">
      <c r="A6" s="4" t="s">
        <v>2</v>
      </c>
      <c r="B6" s="5" t="s">
        <v>8</v>
      </c>
      <c r="C6" s="6">
        <v>0</v>
      </c>
    </row>
    <row r="7" spans="1:12" s="2" customFormat="1" ht="21.95" customHeight="1" x14ac:dyDescent="0.2">
      <c r="A7" s="4" t="s">
        <v>3</v>
      </c>
      <c r="B7" s="5" t="s">
        <v>9</v>
      </c>
      <c r="C7" s="6">
        <v>400000</v>
      </c>
    </row>
    <row r="8" spans="1:12" s="2" customFormat="1" ht="21.95" customHeight="1" x14ac:dyDescent="0.2">
      <c r="A8" s="4" t="s">
        <v>4</v>
      </c>
      <c r="B8" s="5" t="s">
        <v>10</v>
      </c>
      <c r="C8" s="6">
        <v>0</v>
      </c>
    </row>
    <row r="9" spans="1:12" s="2" customFormat="1" ht="21.95" customHeight="1" x14ac:dyDescent="0.2">
      <c r="A9" s="4" t="s">
        <v>11</v>
      </c>
      <c r="B9" s="5" t="s">
        <v>12</v>
      </c>
      <c r="C9" s="6">
        <v>0</v>
      </c>
    </row>
    <row r="10" spans="1:12" s="2" customFormat="1" ht="21.95" customHeight="1" x14ac:dyDescent="0.2">
      <c r="A10" s="4" t="s">
        <v>13</v>
      </c>
      <c r="B10" s="5" t="s">
        <v>14</v>
      </c>
      <c r="C10" s="6">
        <v>0</v>
      </c>
    </row>
    <row r="11" spans="1:12" s="2" customFormat="1" ht="21.95" customHeight="1" x14ac:dyDescent="0.2">
      <c r="A11" s="4" t="s">
        <v>15</v>
      </c>
      <c r="B11" s="5" t="s">
        <v>16</v>
      </c>
      <c r="C11" s="6">
        <v>404000</v>
      </c>
    </row>
    <row r="12" spans="1:12" s="2" customFormat="1" ht="21.95" customHeight="1" x14ac:dyDescent="0.2">
      <c r="A12" s="4" t="s">
        <v>0</v>
      </c>
      <c r="B12" s="5" t="s">
        <v>17</v>
      </c>
      <c r="C12" s="6">
        <v>0</v>
      </c>
    </row>
    <row r="13" spans="1:12" s="2" customFormat="1" ht="21.95" customHeight="1" x14ac:dyDescent="0.2">
      <c r="A13" s="4" t="s">
        <v>5</v>
      </c>
      <c r="B13" s="5" t="s">
        <v>18</v>
      </c>
      <c r="C13" s="6">
        <v>0</v>
      </c>
    </row>
    <row r="14" spans="1:12" s="2" customFormat="1" ht="21.95" customHeight="1" x14ac:dyDescent="0.2">
      <c r="A14" s="4" t="s">
        <v>19</v>
      </c>
      <c r="B14" s="5" t="s">
        <v>20</v>
      </c>
      <c r="C14" s="6">
        <v>0</v>
      </c>
    </row>
    <row r="15" spans="1:12" s="2" customFormat="1" ht="21.95" customHeight="1" x14ac:dyDescent="0.2">
      <c r="A15" s="4" t="s">
        <v>21</v>
      </c>
      <c r="B15" s="5" t="s">
        <v>22</v>
      </c>
      <c r="C15" s="6">
        <v>0</v>
      </c>
    </row>
    <row r="16" spans="1:12" s="2" customFormat="1" ht="21.95" customHeight="1" x14ac:dyDescent="0.2">
      <c r="A16" s="4" t="s">
        <v>23</v>
      </c>
      <c r="B16" s="5" t="s">
        <v>24</v>
      </c>
      <c r="C16" s="6">
        <v>0</v>
      </c>
    </row>
    <row r="17" spans="1:3" s="2" customFormat="1" ht="21.95" customHeight="1" x14ac:dyDescent="0.2">
      <c r="A17" s="4" t="s">
        <v>25</v>
      </c>
      <c r="B17" s="5" t="s">
        <v>26</v>
      </c>
      <c r="C17" s="6">
        <v>0</v>
      </c>
    </row>
    <row r="18" spans="1:3" s="2" customFormat="1" ht="21.95" customHeight="1" x14ac:dyDescent="0.2">
      <c r="A18" s="7" t="s">
        <v>27</v>
      </c>
      <c r="B18" s="8" t="s">
        <v>28</v>
      </c>
      <c r="C18" s="9">
        <f>SUM(C5:C17)</f>
        <v>7043000</v>
      </c>
    </row>
    <row r="19" spans="1:3" s="2" customFormat="1" ht="21.95" customHeight="1" x14ac:dyDescent="0.2">
      <c r="A19" s="4" t="s">
        <v>29</v>
      </c>
      <c r="B19" s="5" t="s">
        <v>30</v>
      </c>
      <c r="C19" s="6">
        <v>0</v>
      </c>
    </row>
    <row r="20" spans="1:3" s="2" customFormat="1" ht="24.75" customHeight="1" x14ac:dyDescent="0.2">
      <c r="A20" s="4" t="s">
        <v>31</v>
      </c>
      <c r="B20" s="5" t="s">
        <v>32</v>
      </c>
      <c r="C20" s="6">
        <v>0</v>
      </c>
    </row>
    <row r="21" spans="1:3" s="2" customFormat="1" ht="21.95" customHeight="1" x14ac:dyDescent="0.2">
      <c r="A21" s="4" t="s">
        <v>33</v>
      </c>
      <c r="B21" s="5" t="s">
        <v>34</v>
      </c>
      <c r="C21" s="6">
        <v>944000</v>
      </c>
    </row>
    <row r="22" spans="1:3" s="2" customFormat="1" ht="21.95" customHeight="1" x14ac:dyDescent="0.2">
      <c r="A22" s="7" t="s">
        <v>35</v>
      </c>
      <c r="B22" s="8" t="s">
        <v>36</v>
      </c>
      <c r="C22" s="9">
        <f>SUM(C19:C21)</f>
        <v>944000</v>
      </c>
    </row>
    <row r="23" spans="1:3" s="2" customFormat="1" ht="18" customHeight="1" x14ac:dyDescent="0.2">
      <c r="A23" s="7" t="s">
        <v>37</v>
      </c>
      <c r="B23" s="8" t="s">
        <v>38</v>
      </c>
      <c r="C23" s="9">
        <f>SUM(C18+C22)</f>
        <v>7987000</v>
      </c>
    </row>
    <row r="24" spans="1:3" s="2" customFormat="1" ht="19.5" customHeight="1" x14ac:dyDescent="0.2">
      <c r="A24" s="7" t="s">
        <v>39</v>
      </c>
      <c r="B24" s="8" t="s">
        <v>211</v>
      </c>
      <c r="C24" s="9">
        <v>2186832</v>
      </c>
    </row>
    <row r="25" spans="1:3" s="2" customFormat="1" ht="21.95" customHeight="1" x14ac:dyDescent="0.2">
      <c r="A25" s="4" t="s">
        <v>40</v>
      </c>
      <c r="B25" s="5" t="s">
        <v>41</v>
      </c>
      <c r="C25" s="6">
        <v>550000</v>
      </c>
    </row>
    <row r="26" spans="1:3" s="2" customFormat="1" ht="21.95" customHeight="1" x14ac:dyDescent="0.2">
      <c r="A26" s="4" t="s">
        <v>42</v>
      </c>
      <c r="B26" s="5" t="s">
        <v>43</v>
      </c>
      <c r="C26" s="6">
        <v>4764045</v>
      </c>
    </row>
    <row r="27" spans="1:3" s="2" customFormat="1" ht="21.95" customHeight="1" x14ac:dyDescent="0.2">
      <c r="A27" s="4" t="s">
        <v>44</v>
      </c>
      <c r="B27" s="5" t="s">
        <v>45</v>
      </c>
      <c r="C27" s="6"/>
    </row>
    <row r="28" spans="1:3" s="2" customFormat="1" ht="21.95" customHeight="1" x14ac:dyDescent="0.2">
      <c r="A28" s="7" t="s">
        <v>46</v>
      </c>
      <c r="B28" s="8" t="s">
        <v>47</v>
      </c>
      <c r="C28" s="9">
        <f>SUM(C25:C27)</f>
        <v>5314045</v>
      </c>
    </row>
    <row r="29" spans="1:3" s="2" customFormat="1" ht="21.95" customHeight="1" x14ac:dyDescent="0.2"/>
    <row r="30" spans="1:3" s="2" customFormat="1" ht="38.25" customHeight="1" x14ac:dyDescent="0.2"/>
    <row r="31" spans="1:3" s="2" customFormat="1" ht="21.95" customHeight="1" x14ac:dyDescent="0.2"/>
    <row r="32" spans="1:3" s="2" customFormat="1" ht="21.95" customHeight="1" x14ac:dyDescent="0.2"/>
    <row r="33" spans="1:3" s="2" customFormat="1" ht="39" customHeight="1" x14ac:dyDescent="0.2">
      <c r="A33" s="16"/>
      <c r="B33" s="16" t="s">
        <v>6</v>
      </c>
      <c r="C33" s="16" t="s">
        <v>333</v>
      </c>
    </row>
    <row r="34" spans="1:3" s="2" customFormat="1" ht="21.95" customHeight="1" x14ac:dyDescent="0.2">
      <c r="A34" s="16">
        <v>2</v>
      </c>
      <c r="B34" s="16">
        <v>3</v>
      </c>
      <c r="C34" s="16">
        <v>4</v>
      </c>
    </row>
    <row r="35" spans="1:3" s="2" customFormat="1" ht="21.95" customHeight="1" x14ac:dyDescent="0.2">
      <c r="A35" s="4" t="s">
        <v>48</v>
      </c>
      <c r="B35" s="5" t="s">
        <v>49</v>
      </c>
      <c r="C35" s="6">
        <v>28000</v>
      </c>
    </row>
    <row r="36" spans="1:3" s="2" customFormat="1" ht="21.95" customHeight="1" x14ac:dyDescent="0.2">
      <c r="A36" s="4" t="s">
        <v>50</v>
      </c>
      <c r="B36" s="5" t="s">
        <v>51</v>
      </c>
      <c r="C36" s="6">
        <v>190000</v>
      </c>
    </row>
    <row r="37" spans="1:3" s="2" customFormat="1" ht="21.95" customHeight="1" x14ac:dyDescent="0.2">
      <c r="A37" s="7" t="s">
        <v>52</v>
      </c>
      <c r="B37" s="8" t="s">
        <v>53</v>
      </c>
      <c r="C37" s="9">
        <f>SUM(C35:C36)</f>
        <v>218000</v>
      </c>
    </row>
    <row r="38" spans="1:3" s="2" customFormat="1" ht="21.95" customHeight="1" x14ac:dyDescent="0.2">
      <c r="A38" s="4" t="s">
        <v>54</v>
      </c>
      <c r="B38" s="5" t="s">
        <v>55</v>
      </c>
      <c r="C38" s="6">
        <v>7654000</v>
      </c>
    </row>
    <row r="39" spans="1:3" s="2" customFormat="1" ht="21.95" customHeight="1" x14ac:dyDescent="0.2">
      <c r="A39" s="4" t="s">
        <v>56</v>
      </c>
      <c r="B39" s="5" t="s">
        <v>57</v>
      </c>
      <c r="C39" s="6">
        <v>5113955</v>
      </c>
    </row>
    <row r="40" spans="1:3" s="2" customFormat="1" ht="21.95" customHeight="1" x14ac:dyDescent="0.2">
      <c r="A40" s="4" t="s">
        <v>58</v>
      </c>
      <c r="B40" s="5" t="s">
        <v>59</v>
      </c>
      <c r="C40" s="6">
        <v>0</v>
      </c>
    </row>
    <row r="41" spans="1:3" s="2" customFormat="1" ht="21.95" customHeight="1" x14ac:dyDescent="0.2">
      <c r="A41" s="4" t="s">
        <v>60</v>
      </c>
      <c r="B41" s="5" t="s">
        <v>61</v>
      </c>
      <c r="C41" s="6">
        <v>1092000</v>
      </c>
    </row>
    <row r="42" spans="1:3" s="2" customFormat="1" ht="21.95" customHeight="1" x14ac:dyDescent="0.2">
      <c r="A42" s="4" t="s">
        <v>62</v>
      </c>
      <c r="B42" s="5" t="s">
        <v>63</v>
      </c>
      <c r="C42" s="6">
        <v>0</v>
      </c>
    </row>
    <row r="43" spans="1:3" s="2" customFormat="1" ht="21.95" customHeight="1" x14ac:dyDescent="0.2">
      <c r="A43" s="4" t="s">
        <v>64</v>
      </c>
      <c r="B43" s="5" t="s">
        <v>65</v>
      </c>
      <c r="C43" s="6">
        <v>60000</v>
      </c>
    </row>
    <row r="44" spans="1:3" s="2" customFormat="1" ht="21.95" customHeight="1" x14ac:dyDescent="0.2">
      <c r="A44" s="4" t="s">
        <v>66</v>
      </c>
      <c r="B44" s="5" t="s">
        <v>67</v>
      </c>
      <c r="C44" s="6">
        <v>14186870</v>
      </c>
    </row>
    <row r="45" spans="1:3" s="2" customFormat="1" ht="21.95" customHeight="1" x14ac:dyDescent="0.2">
      <c r="A45" s="7" t="s">
        <v>68</v>
      </c>
      <c r="B45" s="8" t="s">
        <v>69</v>
      </c>
      <c r="C45" s="9">
        <f>SUM(C38:C44)</f>
        <v>28106825</v>
      </c>
    </row>
    <row r="46" spans="1:3" s="2" customFormat="1" ht="21.95" customHeight="1" x14ac:dyDescent="0.2">
      <c r="A46" s="4" t="s">
        <v>70</v>
      </c>
      <c r="B46" s="5" t="s">
        <v>71</v>
      </c>
      <c r="C46" s="6">
        <v>0</v>
      </c>
    </row>
    <row r="47" spans="1:3" s="2" customFormat="1" ht="21.95" customHeight="1" x14ac:dyDescent="0.2">
      <c r="A47" s="4" t="s">
        <v>72</v>
      </c>
      <c r="B47" s="5" t="s">
        <v>73</v>
      </c>
      <c r="C47" s="6"/>
    </row>
    <row r="48" spans="1:3" s="2" customFormat="1" ht="21.95" customHeight="1" x14ac:dyDescent="0.2">
      <c r="A48" s="7" t="s">
        <v>74</v>
      </c>
      <c r="B48" s="8" t="s">
        <v>75</v>
      </c>
      <c r="C48" s="9">
        <v>0</v>
      </c>
    </row>
    <row r="49" spans="1:3" s="2" customFormat="1" ht="21.95" customHeight="1" x14ac:dyDescent="0.2">
      <c r="A49" s="4" t="s">
        <v>76</v>
      </c>
      <c r="B49" s="5" t="s">
        <v>77</v>
      </c>
      <c r="C49" s="6">
        <v>8451540</v>
      </c>
    </row>
    <row r="50" spans="1:3" s="2" customFormat="1" ht="21.95" customHeight="1" x14ac:dyDescent="0.2">
      <c r="A50" s="4" t="s">
        <v>78</v>
      </c>
      <c r="B50" s="5" t="s">
        <v>79</v>
      </c>
      <c r="C50" s="6"/>
    </row>
    <row r="51" spans="1:3" s="2" customFormat="1" ht="21.95" customHeight="1" x14ac:dyDescent="0.2">
      <c r="A51" s="4" t="s">
        <v>80</v>
      </c>
      <c r="B51" s="5" t="s">
        <v>81</v>
      </c>
      <c r="C51" s="6">
        <v>0</v>
      </c>
    </row>
    <row r="52" spans="1:3" s="2" customFormat="1" ht="21.95" customHeight="1" x14ac:dyDescent="0.2">
      <c r="A52" s="4" t="s">
        <v>82</v>
      </c>
      <c r="B52" s="5" t="s">
        <v>83</v>
      </c>
      <c r="C52" s="6"/>
    </row>
    <row r="53" spans="1:3" s="2" customFormat="1" ht="21.95" customHeight="1" x14ac:dyDescent="0.2">
      <c r="A53" s="4" t="s">
        <v>84</v>
      </c>
      <c r="B53" s="5" t="s">
        <v>85</v>
      </c>
      <c r="C53" s="6"/>
    </row>
    <row r="54" spans="1:3" s="2" customFormat="1" ht="21.95" customHeight="1" x14ac:dyDescent="0.2">
      <c r="A54" s="7" t="s">
        <v>86</v>
      </c>
      <c r="B54" s="8" t="s">
        <v>87</v>
      </c>
      <c r="C54" s="9">
        <f>SUM(C49:C53)</f>
        <v>8451540</v>
      </c>
    </row>
    <row r="55" spans="1:3" s="2" customFormat="1" ht="21.95" customHeight="1" x14ac:dyDescent="0.2">
      <c r="A55" s="7" t="s">
        <v>88</v>
      </c>
      <c r="B55" s="8" t="s">
        <v>89</v>
      </c>
      <c r="C55" s="9">
        <f>SUM(C54+C37+C45+C28)</f>
        <v>42090410</v>
      </c>
    </row>
    <row r="56" spans="1:3" s="2" customFormat="1" ht="21.95" customHeight="1" x14ac:dyDescent="0.2"/>
    <row r="57" spans="1:3" s="2" customFormat="1" ht="21.95" customHeight="1" x14ac:dyDescent="0.2"/>
    <row r="58" spans="1:3" s="2" customFormat="1" ht="33.75" customHeight="1" x14ac:dyDescent="0.2"/>
    <row r="59" spans="1:3" s="2" customFormat="1" ht="21.95" customHeight="1" x14ac:dyDescent="0.2"/>
    <row r="60" spans="1:3" s="2" customFormat="1" ht="21.95" customHeight="1" x14ac:dyDescent="0.2"/>
    <row r="61" spans="1:3" s="2" customFormat="1" ht="21.95" customHeight="1" x14ac:dyDescent="0.2"/>
    <row r="62" spans="1:3" s="2" customFormat="1" ht="21.95" customHeight="1" x14ac:dyDescent="0.2"/>
    <row r="63" spans="1:3" s="2" customFormat="1" ht="21.95" customHeight="1" x14ac:dyDescent="0.2"/>
    <row r="64" spans="1:3" s="2" customFormat="1" ht="35.25" customHeight="1" x14ac:dyDescent="0.2">
      <c r="A64" s="16"/>
      <c r="B64" s="16" t="s">
        <v>6</v>
      </c>
      <c r="C64" s="16" t="s">
        <v>333</v>
      </c>
    </row>
    <row r="65" spans="1:3" s="2" customFormat="1" ht="21.95" customHeight="1" x14ac:dyDescent="0.2">
      <c r="A65" s="16">
        <v>2</v>
      </c>
      <c r="B65" s="16">
        <v>3</v>
      </c>
      <c r="C65" s="16">
        <v>4</v>
      </c>
    </row>
    <row r="66" spans="1:3" s="2" customFormat="1" ht="21.95" customHeight="1" x14ac:dyDescent="0.2">
      <c r="A66" s="4" t="s">
        <v>90</v>
      </c>
      <c r="B66" s="5" t="s">
        <v>91</v>
      </c>
      <c r="C66" s="6">
        <v>0</v>
      </c>
    </row>
    <row r="67" spans="1:3" s="2" customFormat="1" ht="21.95" customHeight="1" x14ac:dyDescent="0.2">
      <c r="A67" s="4" t="s">
        <v>92</v>
      </c>
      <c r="B67" s="5" t="s">
        <v>93</v>
      </c>
      <c r="C67" s="6">
        <v>0</v>
      </c>
    </row>
    <row r="68" spans="1:3" s="2" customFormat="1" ht="21.95" customHeight="1" x14ac:dyDescent="0.2">
      <c r="A68" s="4" t="s">
        <v>94</v>
      </c>
      <c r="B68" s="5" t="s">
        <v>95</v>
      </c>
      <c r="C68" s="6">
        <v>0</v>
      </c>
    </row>
    <row r="69" spans="1:3" s="2" customFormat="1" ht="21.95" customHeight="1" x14ac:dyDescent="0.2">
      <c r="A69" s="4" t="s">
        <v>96</v>
      </c>
      <c r="B69" s="5" t="s">
        <v>97</v>
      </c>
      <c r="C69" s="6">
        <v>0</v>
      </c>
    </row>
    <row r="70" spans="1:3" s="2" customFormat="1" ht="20.25" customHeight="1" x14ac:dyDescent="0.2">
      <c r="A70" s="4" t="s">
        <v>98</v>
      </c>
      <c r="B70" s="5" t="s">
        <v>99</v>
      </c>
      <c r="C70" s="6">
        <v>0</v>
      </c>
    </row>
    <row r="71" spans="1:3" s="2" customFormat="1" ht="25.5" customHeight="1" x14ac:dyDescent="0.2">
      <c r="A71" s="4" t="s">
        <v>100</v>
      </c>
      <c r="B71" s="5" t="s">
        <v>101</v>
      </c>
      <c r="C71" s="6">
        <v>0</v>
      </c>
    </row>
    <row r="72" spans="1:3" s="2" customFormat="1" ht="18.75" customHeight="1" x14ac:dyDescent="0.2">
      <c r="A72" s="4" t="s">
        <v>102</v>
      </c>
      <c r="B72" s="5" t="s">
        <v>103</v>
      </c>
      <c r="C72" s="6">
        <v>0</v>
      </c>
    </row>
    <row r="73" spans="1:3" s="2" customFormat="1" ht="21.75" customHeight="1" x14ac:dyDescent="0.2">
      <c r="A73" s="4" t="s">
        <v>104</v>
      </c>
      <c r="B73" s="5" t="s">
        <v>105</v>
      </c>
      <c r="C73" s="6">
        <v>868000</v>
      </c>
    </row>
    <row r="74" spans="1:3" s="2" customFormat="1" ht="26.25" customHeight="1" x14ac:dyDescent="0.2">
      <c r="A74" s="7" t="s">
        <v>106</v>
      </c>
      <c r="B74" s="8" t="s">
        <v>107</v>
      </c>
      <c r="C74" s="9">
        <f>SUM(C66:C73)</f>
        <v>868000</v>
      </c>
    </row>
    <row r="75" spans="1:3" s="2" customFormat="1" ht="21.75" customHeight="1" x14ac:dyDescent="0.2">
      <c r="A75" s="4" t="s">
        <v>108</v>
      </c>
      <c r="B75" s="5" t="s">
        <v>109</v>
      </c>
      <c r="C75" s="6">
        <v>0</v>
      </c>
    </row>
    <row r="76" spans="1:3" s="2" customFormat="1" ht="18.75" customHeight="1" x14ac:dyDescent="0.2">
      <c r="A76" s="4" t="s">
        <v>110</v>
      </c>
      <c r="B76" s="5" t="s">
        <v>111</v>
      </c>
      <c r="C76" s="6">
        <v>0</v>
      </c>
    </row>
    <row r="77" spans="1:3" s="2" customFormat="1" ht="29.25" customHeight="1" x14ac:dyDescent="0.2">
      <c r="A77" s="4" t="s">
        <v>112</v>
      </c>
      <c r="B77" s="5" t="s">
        <v>113</v>
      </c>
      <c r="C77" s="6">
        <v>0</v>
      </c>
    </row>
    <row r="78" spans="1:3" s="2" customFormat="1" ht="29.25" customHeight="1" x14ac:dyDescent="0.2">
      <c r="A78" s="4" t="s">
        <v>114</v>
      </c>
      <c r="B78" s="5" t="s">
        <v>115</v>
      </c>
      <c r="C78" s="6">
        <v>0</v>
      </c>
    </row>
    <row r="79" spans="1:3" s="2" customFormat="1" ht="30.75" customHeight="1" x14ac:dyDescent="0.2">
      <c r="A79" s="4" t="s">
        <v>116</v>
      </c>
      <c r="B79" s="5" t="s">
        <v>117</v>
      </c>
      <c r="C79" s="6">
        <v>0</v>
      </c>
    </row>
    <row r="80" spans="1:3" s="2" customFormat="1" ht="29.25" customHeight="1" x14ac:dyDescent="0.2">
      <c r="A80" s="4" t="s">
        <v>118</v>
      </c>
      <c r="B80" s="42" t="s">
        <v>334</v>
      </c>
      <c r="C80" s="6">
        <v>4425348</v>
      </c>
    </row>
    <row r="81" spans="1:3" s="2" customFormat="1" ht="27.75" customHeight="1" x14ac:dyDescent="0.2">
      <c r="A81" s="4" t="s">
        <v>119</v>
      </c>
      <c r="B81" s="5" t="s">
        <v>120</v>
      </c>
      <c r="C81" s="6">
        <v>0</v>
      </c>
    </row>
    <row r="82" spans="1:3" s="2" customFormat="1" ht="27.75" customHeight="1" x14ac:dyDescent="0.2">
      <c r="A82" s="4" t="s">
        <v>121</v>
      </c>
      <c r="B82" s="5" t="s">
        <v>122</v>
      </c>
      <c r="C82" s="6">
        <v>0</v>
      </c>
    </row>
    <row r="83" spans="1:3" s="2" customFormat="1" ht="21.95" customHeight="1" x14ac:dyDescent="0.2">
      <c r="A83" s="4" t="s">
        <v>123</v>
      </c>
      <c r="B83" s="5" t="s">
        <v>124</v>
      </c>
      <c r="C83" s="6">
        <v>0</v>
      </c>
    </row>
    <row r="84" spans="1:3" s="2" customFormat="1" ht="21.95" customHeight="1" x14ac:dyDescent="0.2">
      <c r="A84" s="4" t="s">
        <v>125</v>
      </c>
      <c r="B84" s="5" t="s">
        <v>126</v>
      </c>
      <c r="C84" s="6">
        <v>0</v>
      </c>
    </row>
    <row r="85" spans="1:3" s="2" customFormat="1" ht="24" customHeight="1" x14ac:dyDescent="0.2">
      <c r="A85" s="4" t="s">
        <v>127</v>
      </c>
      <c r="B85" s="23" t="s">
        <v>561</v>
      </c>
      <c r="C85" s="6">
        <v>7068000</v>
      </c>
    </row>
    <row r="86" spans="1:3" s="2" customFormat="1" ht="24.75" customHeight="1" x14ac:dyDescent="0.2">
      <c r="A86" s="4" t="s">
        <v>128</v>
      </c>
      <c r="B86" s="23" t="s">
        <v>560</v>
      </c>
      <c r="C86" s="6">
        <v>1355307</v>
      </c>
    </row>
    <row r="87" spans="1:3" s="2" customFormat="1" ht="24" customHeight="1" x14ac:dyDescent="0.2">
      <c r="A87" s="7" t="s">
        <v>129</v>
      </c>
      <c r="B87" s="8" t="s">
        <v>130</v>
      </c>
      <c r="C87" s="9">
        <f>SUM(C75:C86)</f>
        <v>12848655</v>
      </c>
    </row>
    <row r="88" spans="1:3" s="2" customFormat="1" ht="21.95" customHeight="1" x14ac:dyDescent="0.2"/>
    <row r="89" spans="1:3" s="2" customFormat="1" ht="36" customHeight="1" x14ac:dyDescent="0.2"/>
    <row r="90" spans="1:3" s="2" customFormat="1" ht="21.95" customHeight="1" x14ac:dyDescent="0.2"/>
    <row r="91" spans="1:3" s="2" customFormat="1" ht="21.95" customHeight="1" x14ac:dyDescent="0.2"/>
    <row r="92" spans="1:3" s="2" customFormat="1" ht="21.95" customHeight="1" x14ac:dyDescent="0.2"/>
    <row r="93" spans="1:3" s="2" customFormat="1" ht="21.95" customHeight="1" x14ac:dyDescent="0.2"/>
    <row r="94" spans="1:3" s="2" customFormat="1" ht="36" customHeight="1" x14ac:dyDescent="0.2">
      <c r="A94" s="16"/>
      <c r="B94" s="16" t="s">
        <v>6</v>
      </c>
      <c r="C94" s="16" t="s">
        <v>333</v>
      </c>
    </row>
    <row r="95" spans="1:3" ht="21.95" customHeight="1" x14ac:dyDescent="0.2">
      <c r="A95" s="16">
        <v>2</v>
      </c>
      <c r="B95" s="16">
        <v>3</v>
      </c>
      <c r="C95" s="16">
        <v>4</v>
      </c>
    </row>
    <row r="96" spans="1:3" ht="21.95" customHeight="1" x14ac:dyDescent="0.2">
      <c r="A96" s="4" t="s">
        <v>131</v>
      </c>
      <c r="B96" s="5" t="s">
        <v>132</v>
      </c>
      <c r="C96" s="6"/>
    </row>
    <row r="97" spans="1:3" ht="21.95" customHeight="1" x14ac:dyDescent="0.2">
      <c r="A97" s="4" t="s">
        <v>133</v>
      </c>
      <c r="B97" s="5" t="s">
        <v>134</v>
      </c>
      <c r="C97" s="6">
        <v>70000000</v>
      </c>
    </row>
    <row r="98" spans="1:3" ht="21.95" customHeight="1" x14ac:dyDescent="0.2">
      <c r="A98" s="4" t="s">
        <v>135</v>
      </c>
      <c r="B98" s="5" t="s">
        <v>136</v>
      </c>
      <c r="C98" s="6">
        <v>0</v>
      </c>
    </row>
    <row r="99" spans="1:3" ht="22.5" customHeight="1" x14ac:dyDescent="0.2">
      <c r="A99" s="4" t="s">
        <v>137</v>
      </c>
      <c r="B99" s="5" t="s">
        <v>138</v>
      </c>
      <c r="C99" s="6">
        <v>1150000</v>
      </c>
    </row>
    <row r="100" spans="1:3" ht="24.75" customHeight="1" x14ac:dyDescent="0.2">
      <c r="A100" s="4" t="s">
        <v>139</v>
      </c>
      <c r="B100" s="5" t="s">
        <v>140</v>
      </c>
      <c r="C100" s="6">
        <v>0</v>
      </c>
    </row>
    <row r="101" spans="1:3" ht="24.75" customHeight="1" x14ac:dyDescent="0.2">
      <c r="A101" s="4" t="s">
        <v>141</v>
      </c>
      <c r="B101" s="5" t="s">
        <v>142</v>
      </c>
      <c r="C101" s="6">
        <v>0</v>
      </c>
    </row>
    <row r="102" spans="1:3" ht="25.5" customHeight="1" x14ac:dyDescent="0.2">
      <c r="A102" s="4" t="s">
        <v>143</v>
      </c>
      <c r="B102" s="5" t="s">
        <v>144</v>
      </c>
      <c r="C102" s="6">
        <v>21256970</v>
      </c>
    </row>
    <row r="103" spans="1:3" ht="20.25" customHeight="1" x14ac:dyDescent="0.2">
      <c r="A103" s="7" t="s">
        <v>145</v>
      </c>
      <c r="B103" s="8" t="s">
        <v>146</v>
      </c>
      <c r="C103" s="40">
        <f>SUM(C96:C102)</f>
        <v>92406970</v>
      </c>
    </row>
    <row r="104" spans="1:3" ht="24" customHeight="1" x14ac:dyDescent="0.2">
      <c r="A104" s="4" t="s">
        <v>147</v>
      </c>
      <c r="B104" s="5" t="s">
        <v>148</v>
      </c>
      <c r="C104" s="6">
        <v>1500000</v>
      </c>
    </row>
    <row r="105" spans="1:3" ht="23.25" customHeight="1" x14ac:dyDescent="0.2">
      <c r="A105" s="4" t="s">
        <v>149</v>
      </c>
      <c r="B105" s="5" t="s">
        <v>150</v>
      </c>
      <c r="C105" s="6">
        <v>0</v>
      </c>
    </row>
    <row r="106" spans="1:3" ht="22.5" customHeight="1" x14ac:dyDescent="0.2">
      <c r="A106" s="4" t="s">
        <v>151</v>
      </c>
      <c r="B106" s="5" t="s">
        <v>152</v>
      </c>
      <c r="C106" s="6">
        <v>0</v>
      </c>
    </row>
    <row r="107" spans="1:3" ht="23.25" customHeight="1" x14ac:dyDescent="0.2">
      <c r="A107" s="4" t="s">
        <v>153</v>
      </c>
      <c r="B107" s="5" t="s">
        <v>154</v>
      </c>
      <c r="C107" s="6">
        <v>405000</v>
      </c>
    </row>
    <row r="108" spans="1:3" ht="21.75" customHeight="1" x14ac:dyDescent="0.2">
      <c r="A108" s="7" t="s">
        <v>155</v>
      </c>
      <c r="B108" s="8" t="s">
        <v>156</v>
      </c>
      <c r="C108" s="9">
        <f>SUM(C104:C107)</f>
        <v>1905000</v>
      </c>
    </row>
    <row r="109" spans="1:3" ht="27.75" customHeight="1" x14ac:dyDescent="0.2">
      <c r="A109" s="4" t="s">
        <v>157</v>
      </c>
      <c r="B109" s="5" t="s">
        <v>158</v>
      </c>
      <c r="C109" s="6">
        <v>0</v>
      </c>
    </row>
    <row r="110" spans="1:3" ht="25.5" x14ac:dyDescent="0.2">
      <c r="A110" s="4" t="s">
        <v>159</v>
      </c>
      <c r="B110" s="5" t="s">
        <v>160</v>
      </c>
      <c r="C110" s="6">
        <v>0</v>
      </c>
    </row>
    <row r="111" spans="1:3" ht="25.5" x14ac:dyDescent="0.2">
      <c r="A111" s="4" t="s">
        <v>161</v>
      </c>
      <c r="B111" s="5" t="s">
        <v>162</v>
      </c>
      <c r="C111" s="6">
        <v>0</v>
      </c>
    </row>
    <row r="112" spans="1:3" ht="24" customHeight="1" x14ac:dyDescent="0.2">
      <c r="A112" s="4" t="s">
        <v>163</v>
      </c>
      <c r="B112" s="5" t="s">
        <v>164</v>
      </c>
      <c r="C112" s="6">
        <v>0</v>
      </c>
    </row>
    <row r="113" spans="1:3" ht="25.5" x14ac:dyDescent="0.2">
      <c r="A113" s="4" t="s">
        <v>165</v>
      </c>
      <c r="B113" s="5" t="s">
        <v>166</v>
      </c>
      <c r="C113" s="6">
        <v>0</v>
      </c>
    </row>
    <row r="114" spans="1:3" ht="25.5" x14ac:dyDescent="0.2">
      <c r="A114" s="4" t="s">
        <v>167</v>
      </c>
      <c r="B114" s="5" t="s">
        <v>168</v>
      </c>
      <c r="C114" s="6">
        <v>0</v>
      </c>
    </row>
    <row r="115" spans="1:3" ht="21" customHeight="1" x14ac:dyDescent="0.2">
      <c r="A115" s="4" t="s">
        <v>169</v>
      </c>
      <c r="B115" s="5" t="s">
        <v>170</v>
      </c>
      <c r="C115" s="6">
        <v>0</v>
      </c>
    </row>
    <row r="116" spans="1:3" ht="21" customHeight="1" x14ac:dyDescent="0.2">
      <c r="A116" s="4" t="s">
        <v>171</v>
      </c>
      <c r="B116" s="5" t="s">
        <v>172</v>
      </c>
      <c r="C116" s="6"/>
    </row>
    <row r="117" spans="1:3" ht="21.75" customHeight="1" x14ac:dyDescent="0.2">
      <c r="A117" s="7" t="s">
        <v>173</v>
      </c>
      <c r="B117" s="8" t="s">
        <v>174</v>
      </c>
      <c r="C117" s="9"/>
    </row>
    <row r="118" spans="1:3" ht="26.25" customHeight="1" x14ac:dyDescent="0.2">
      <c r="A118" s="7" t="s">
        <v>175</v>
      </c>
      <c r="B118" s="8" t="s">
        <v>176</v>
      </c>
      <c r="C118" s="9">
        <f>SUM(C23+C24+C55+C74+C87+C103+C108+C117)</f>
        <v>160292867</v>
      </c>
    </row>
    <row r="119" spans="1:3" x14ac:dyDescent="0.2">
      <c r="A119" s="220" t="s">
        <v>559</v>
      </c>
      <c r="C119" s="196"/>
    </row>
    <row r="120" spans="1:3" x14ac:dyDescent="0.2">
      <c r="C120" s="197"/>
    </row>
  </sheetData>
  <mergeCells count="1">
    <mergeCell ref="A2:C2"/>
  </mergeCells>
  <phoneticPr fontId="13" type="noConversion"/>
  <pageMargins left="0.74803149606299213" right="0.19685039370078741" top="0.78740157480314965" bottom="0.55118110236220474" header="0.51181102362204722" footer="0.51181102362204722"/>
  <pageSetup orientation="portrait" verticalDpi="300" r:id="rId1"/>
  <headerFooter alignWithMargins="0">
    <oddHeader>&amp;R1. melléklet a 3/2016.(III.3.) önkormányzati rendelethez</oddHeader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Layout" workbookViewId="0">
      <selection activeCell="E7" sqref="E7"/>
    </sheetView>
  </sheetViews>
  <sheetFormatPr defaultRowHeight="15" x14ac:dyDescent="0.25"/>
  <cols>
    <col min="1" max="1" width="9" style="156" customWidth="1"/>
    <col min="2" max="2" width="36.42578125" style="156" customWidth="1"/>
    <col min="3" max="6" width="10.7109375" style="156" customWidth="1"/>
    <col min="7" max="16384" width="9.140625" style="156"/>
  </cols>
  <sheetData>
    <row r="1" spans="1:6" x14ac:dyDescent="0.25">
      <c r="A1" s="350"/>
      <c r="B1" s="350"/>
      <c r="C1" s="350"/>
      <c r="D1" s="350"/>
      <c r="E1" s="350"/>
      <c r="F1" s="350"/>
    </row>
    <row r="2" spans="1:6" x14ac:dyDescent="0.25">
      <c r="A2" s="279" t="s">
        <v>384</v>
      </c>
      <c r="B2" s="164"/>
      <c r="C2" s="164"/>
      <c r="D2" s="164"/>
      <c r="E2" s="164"/>
      <c r="F2" s="164"/>
    </row>
    <row r="3" spans="1:6" x14ac:dyDescent="0.25">
      <c r="A3" s="279" t="s">
        <v>573</v>
      </c>
      <c r="B3" s="164"/>
      <c r="C3" s="164"/>
      <c r="D3" s="164"/>
      <c r="E3" s="164"/>
      <c r="F3" s="164"/>
    </row>
    <row r="4" spans="1:6" x14ac:dyDescent="0.25">
      <c r="A4" s="280" t="s">
        <v>547</v>
      </c>
      <c r="B4" s="164"/>
      <c r="C4" s="351"/>
      <c r="D4" s="351"/>
      <c r="E4" s="351"/>
      <c r="F4" s="351"/>
    </row>
    <row r="5" spans="1:6" x14ac:dyDescent="0.25">
      <c r="A5" s="280" t="s">
        <v>406</v>
      </c>
      <c r="B5" s="164"/>
      <c r="C5" s="164"/>
      <c r="D5" s="164"/>
      <c r="E5" s="164"/>
      <c r="F5" s="164"/>
    </row>
    <row r="6" spans="1:6" x14ac:dyDescent="0.25">
      <c r="A6" s="280" t="s">
        <v>385</v>
      </c>
      <c r="B6" s="164"/>
      <c r="C6" s="164">
        <v>0</v>
      </c>
      <c r="D6" s="164" t="s">
        <v>493</v>
      </c>
      <c r="E6" s="164"/>
      <c r="F6" s="164"/>
    </row>
    <row r="7" spans="1:6" x14ac:dyDescent="0.25">
      <c r="A7" s="281"/>
      <c r="B7" s="164"/>
      <c r="C7" s="164"/>
      <c r="D7" s="164"/>
      <c r="E7" s="164"/>
      <c r="F7" s="164"/>
    </row>
    <row r="8" spans="1:6" x14ac:dyDescent="0.25">
      <c r="A8" s="164"/>
      <c r="B8" s="164"/>
      <c r="C8" s="164"/>
      <c r="D8" s="164"/>
      <c r="E8" s="164"/>
      <c r="F8" s="164"/>
    </row>
    <row r="9" spans="1:6" x14ac:dyDescent="0.25">
      <c r="A9" s="164" t="s">
        <v>386</v>
      </c>
      <c r="B9" s="164"/>
      <c r="C9" s="164">
        <v>0</v>
      </c>
      <c r="D9" s="164" t="s">
        <v>387</v>
      </c>
      <c r="E9" s="164"/>
      <c r="F9" s="164"/>
    </row>
    <row r="10" spans="1:6" ht="15.75" thickBot="1" x14ac:dyDescent="0.3">
      <c r="A10" s="164"/>
      <c r="B10" s="164"/>
      <c r="C10" s="164"/>
      <c r="D10" s="164"/>
      <c r="E10" s="164"/>
      <c r="F10" s="164"/>
    </row>
    <row r="11" spans="1:6" ht="44.25" thickBot="1" x14ac:dyDescent="0.3">
      <c r="A11" s="174" t="s">
        <v>370</v>
      </c>
      <c r="B11" s="175" t="s">
        <v>388</v>
      </c>
      <c r="C11" s="176" t="s">
        <v>389</v>
      </c>
      <c r="D11" s="176" t="s">
        <v>390</v>
      </c>
      <c r="E11" s="176" t="s">
        <v>391</v>
      </c>
      <c r="F11" s="177" t="s">
        <v>337</v>
      </c>
    </row>
    <row r="12" spans="1:6" x14ac:dyDescent="0.25">
      <c r="A12" s="181" t="s">
        <v>252</v>
      </c>
      <c r="B12" s="171" t="s">
        <v>392</v>
      </c>
      <c r="C12" s="172">
        <v>0</v>
      </c>
      <c r="D12" s="172">
        <v>0</v>
      </c>
      <c r="E12" s="172">
        <v>0</v>
      </c>
      <c r="F12" s="173">
        <f t="shared" ref="F12:F17" si="0">SUM(C12:E12)</f>
        <v>0</v>
      </c>
    </row>
    <row r="13" spans="1:6" ht="29.25" x14ac:dyDescent="0.25">
      <c r="A13" s="182" t="s">
        <v>255</v>
      </c>
      <c r="B13" s="166" t="s">
        <v>393</v>
      </c>
      <c r="C13" s="165">
        <v>0</v>
      </c>
      <c r="D13" s="165">
        <v>0</v>
      </c>
      <c r="E13" s="165">
        <v>0</v>
      </c>
      <c r="F13" s="167">
        <f t="shared" si="0"/>
        <v>0</v>
      </c>
    </row>
    <row r="14" spans="1:6" ht="29.25" x14ac:dyDescent="0.25">
      <c r="A14" s="182" t="s">
        <v>258</v>
      </c>
      <c r="B14" s="166" t="s">
        <v>394</v>
      </c>
      <c r="C14" s="165">
        <v>0</v>
      </c>
      <c r="D14" s="165">
        <v>0</v>
      </c>
      <c r="E14" s="165">
        <v>0</v>
      </c>
      <c r="F14" s="167">
        <f t="shared" si="0"/>
        <v>0</v>
      </c>
    </row>
    <row r="15" spans="1:6" x14ac:dyDescent="0.25">
      <c r="A15" s="182" t="s">
        <v>250</v>
      </c>
      <c r="B15" s="166" t="s">
        <v>395</v>
      </c>
      <c r="C15" s="165">
        <v>0</v>
      </c>
      <c r="D15" s="165">
        <v>0</v>
      </c>
      <c r="E15" s="165">
        <v>0</v>
      </c>
      <c r="F15" s="167">
        <f t="shared" si="0"/>
        <v>0</v>
      </c>
    </row>
    <row r="16" spans="1:6" ht="29.25" x14ac:dyDescent="0.25">
      <c r="A16" s="182" t="s">
        <v>251</v>
      </c>
      <c r="B16" s="166" t="s">
        <v>396</v>
      </c>
      <c r="C16" s="165">
        <v>0</v>
      </c>
      <c r="D16" s="165">
        <v>0</v>
      </c>
      <c r="E16" s="165">
        <v>0</v>
      </c>
      <c r="F16" s="167">
        <f t="shared" si="0"/>
        <v>0</v>
      </c>
    </row>
    <row r="17" spans="1:6" x14ac:dyDescent="0.25">
      <c r="A17" s="182" t="s">
        <v>264</v>
      </c>
      <c r="B17" s="166" t="s">
        <v>397</v>
      </c>
      <c r="C17" s="165">
        <v>0</v>
      </c>
      <c r="D17" s="165"/>
      <c r="E17" s="165"/>
      <c r="F17" s="167">
        <f t="shared" si="0"/>
        <v>0</v>
      </c>
    </row>
    <row r="18" spans="1:6" ht="15.75" thickBot="1" x14ac:dyDescent="0.3">
      <c r="A18" s="168"/>
      <c r="B18" s="169" t="s">
        <v>245</v>
      </c>
      <c r="C18" s="169">
        <f>SUM(C12:C17)</f>
        <v>0</v>
      </c>
      <c r="D18" s="169">
        <f>SUM(D12:D17)</f>
        <v>0</v>
      </c>
      <c r="E18" s="169">
        <f>SUM(E12:E17)</f>
        <v>0</v>
      </c>
      <c r="F18" s="170">
        <f>SUM(F12:F17)</f>
        <v>0</v>
      </c>
    </row>
    <row r="19" spans="1:6" x14ac:dyDescent="0.25">
      <c r="A19" s="164"/>
      <c r="B19" s="164"/>
      <c r="C19" s="164"/>
      <c r="D19" s="164"/>
      <c r="E19" s="164"/>
      <c r="F19" s="164"/>
    </row>
  </sheetData>
  <sheetProtection selectLockedCells="1" selectUnlockedCells="1"/>
  <mergeCells count="2">
    <mergeCell ref="A1:F1"/>
    <mergeCell ref="C4:F4"/>
  </mergeCells>
  <phoneticPr fontId="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Header>&amp;R9. melléklet 3/2016. (III.3.)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workbookViewId="0">
      <selection activeCell="B14" sqref="B14"/>
    </sheetView>
  </sheetViews>
  <sheetFormatPr defaultRowHeight="12.75" x14ac:dyDescent="0.2"/>
  <cols>
    <col min="1" max="1" width="39.28515625" style="152" customWidth="1"/>
    <col min="2" max="2" width="19" style="152" bestFit="1" customWidth="1"/>
    <col min="3" max="3" width="12.7109375" style="152" customWidth="1"/>
    <col min="4" max="4" width="18.42578125" style="152" bestFit="1" customWidth="1"/>
    <col min="5" max="5" width="12.7109375" style="152" customWidth="1"/>
    <col min="6" max="16384" width="9.140625" style="152"/>
  </cols>
  <sheetData>
    <row r="1" spans="1:5" x14ac:dyDescent="0.2">
      <c r="D1" s="346"/>
      <c r="E1" s="346"/>
    </row>
    <row r="2" spans="1:5" ht="15.95" customHeight="1" x14ac:dyDescent="0.2">
      <c r="A2" s="353" t="s">
        <v>547</v>
      </c>
      <c r="B2" s="353"/>
      <c r="C2" s="353"/>
      <c r="D2" s="353"/>
      <c r="E2" s="353"/>
    </row>
    <row r="3" spans="1:5" ht="15.95" customHeight="1" x14ac:dyDescent="0.2">
      <c r="A3" s="224" t="s">
        <v>398</v>
      </c>
      <c r="B3" s="153"/>
      <c r="C3" s="153"/>
      <c r="D3" s="153"/>
      <c r="E3" s="153"/>
    </row>
    <row r="4" spans="1:5" ht="15.95" customHeight="1" x14ac:dyDescent="0.2">
      <c r="A4" s="224" t="s">
        <v>399</v>
      </c>
      <c r="B4" s="153"/>
      <c r="C4" s="153"/>
      <c r="D4" s="153"/>
      <c r="E4" s="153"/>
    </row>
    <row r="5" spans="1:5" ht="15.95" customHeight="1" thickBot="1" x14ac:dyDescent="0.25">
      <c r="A5" s="153"/>
      <c r="B5" s="153"/>
      <c r="C5" s="153"/>
      <c r="D5" s="153"/>
      <c r="E5" s="162" t="s">
        <v>492</v>
      </c>
    </row>
    <row r="6" spans="1:5" ht="15.95" customHeight="1" thickBot="1" x14ac:dyDescent="0.25">
      <c r="A6" s="251" t="s">
        <v>6</v>
      </c>
      <c r="B6" s="354" t="s">
        <v>247</v>
      </c>
      <c r="C6" s="354"/>
      <c r="D6" s="354" t="s">
        <v>248</v>
      </c>
      <c r="E6" s="355"/>
    </row>
    <row r="7" spans="1:5" ht="15.95" customHeight="1" x14ac:dyDescent="0.2">
      <c r="A7" s="356"/>
      <c r="B7" s="180" t="s">
        <v>400</v>
      </c>
      <c r="C7" s="180"/>
      <c r="D7" s="180" t="s">
        <v>401</v>
      </c>
      <c r="E7" s="245">
        <v>0</v>
      </c>
    </row>
    <row r="8" spans="1:5" ht="15.95" customHeight="1" x14ac:dyDescent="0.2">
      <c r="A8" s="356"/>
      <c r="B8" s="155" t="s">
        <v>402</v>
      </c>
      <c r="C8" s="155"/>
      <c r="D8" s="155"/>
      <c r="E8" s="241"/>
    </row>
    <row r="9" spans="1:5" ht="15.95" customHeight="1" x14ac:dyDescent="0.2">
      <c r="A9" s="357"/>
      <c r="B9" s="155" t="s">
        <v>403</v>
      </c>
      <c r="C9" s="155"/>
      <c r="D9" s="155" t="s">
        <v>404</v>
      </c>
      <c r="E9" s="241">
        <v>0</v>
      </c>
    </row>
    <row r="10" spans="1:5" ht="15.95" customHeight="1" thickBot="1" x14ac:dyDescent="0.25">
      <c r="A10" s="242"/>
      <c r="B10" s="243"/>
      <c r="C10" s="243"/>
      <c r="D10" s="243"/>
      <c r="E10" s="244"/>
    </row>
    <row r="11" spans="1:5" ht="15.95" customHeight="1" x14ac:dyDescent="0.2">
      <c r="A11" s="153"/>
      <c r="B11" s="153"/>
      <c r="C11" s="153"/>
      <c r="D11" s="153"/>
      <c r="E11" s="153"/>
    </row>
    <row r="12" spans="1:5" x14ac:dyDescent="0.2">
      <c r="A12" s="163"/>
      <c r="B12" s="163"/>
      <c r="C12" s="163"/>
      <c r="D12" s="163"/>
      <c r="E12" s="163"/>
    </row>
    <row r="13" spans="1:5" x14ac:dyDescent="0.2">
      <c r="A13" s="157"/>
      <c r="B13" s="352"/>
      <c r="C13" s="352"/>
      <c r="D13" s="352"/>
      <c r="E13" s="352"/>
    </row>
    <row r="14" spans="1:5" x14ac:dyDescent="0.2">
      <c r="A14" s="157"/>
      <c r="B14" s="157"/>
      <c r="C14" s="157"/>
      <c r="D14" s="157"/>
      <c r="E14" s="157"/>
    </row>
    <row r="15" spans="1:5" x14ac:dyDescent="0.2">
      <c r="A15" s="352"/>
      <c r="B15" s="157"/>
      <c r="C15" s="157"/>
      <c r="D15" s="157"/>
      <c r="E15" s="157"/>
    </row>
    <row r="16" spans="1:5" x14ac:dyDescent="0.2">
      <c r="A16" s="352"/>
      <c r="B16" s="157"/>
      <c r="C16" s="157"/>
      <c r="D16" s="157"/>
      <c r="E16" s="157"/>
    </row>
  </sheetData>
  <sheetProtection selectLockedCells="1" selectUnlockedCells="1"/>
  <mergeCells count="8">
    <mergeCell ref="A15:A16"/>
    <mergeCell ref="D1:E1"/>
    <mergeCell ref="A2:E2"/>
    <mergeCell ref="B6:C6"/>
    <mergeCell ref="D6:E6"/>
    <mergeCell ref="A7:A9"/>
    <mergeCell ref="B13:C13"/>
    <mergeCell ref="D13:E13"/>
  </mergeCells>
  <phoneticPr fontId="1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&amp;R10. melléklet 3/2016. (III.3.)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workbookViewId="0">
      <selection activeCell="A11" sqref="A11"/>
    </sheetView>
  </sheetViews>
  <sheetFormatPr defaultRowHeight="12.75" x14ac:dyDescent="0.2"/>
  <cols>
    <col min="1" max="1" width="29.140625" style="152" customWidth="1"/>
    <col min="2" max="2" width="11.5703125" style="152" customWidth="1"/>
    <col min="3" max="5" width="11.28515625" style="152" customWidth="1"/>
    <col min="6" max="16384" width="9.140625" style="152"/>
  </cols>
  <sheetData>
    <row r="1" spans="1:5" x14ac:dyDescent="0.2">
      <c r="D1" s="346"/>
      <c r="E1" s="346"/>
    </row>
    <row r="2" spans="1:5" ht="18" customHeight="1" x14ac:dyDescent="0.2">
      <c r="A2" s="353" t="s">
        <v>547</v>
      </c>
      <c r="B2" s="353"/>
      <c r="C2" s="353"/>
      <c r="D2" s="353"/>
      <c r="E2" s="353"/>
    </row>
    <row r="3" spans="1:5" ht="18" customHeight="1" x14ac:dyDescent="0.2">
      <c r="A3" s="183"/>
      <c r="B3" s="183"/>
      <c r="C3" s="183"/>
      <c r="D3" s="183"/>
      <c r="E3" s="183"/>
    </row>
    <row r="4" spans="1:5" ht="38.25" customHeight="1" x14ac:dyDescent="0.2">
      <c r="A4" s="348" t="s">
        <v>426</v>
      </c>
      <c r="B4" s="348"/>
      <c r="C4" s="348"/>
      <c r="D4" s="348"/>
      <c r="E4" s="348"/>
    </row>
    <row r="5" spans="1:5" ht="18" customHeight="1" x14ac:dyDescent="0.2">
      <c r="A5" s="153"/>
      <c r="B5" s="153"/>
      <c r="C5" s="153"/>
      <c r="D5" s="153"/>
      <c r="E5" s="153"/>
    </row>
    <row r="6" spans="1:5" ht="18" customHeight="1" thickBot="1" x14ac:dyDescent="0.25">
      <c r="A6" s="153"/>
      <c r="B6" s="153"/>
      <c r="C6" s="153"/>
      <c r="D6" s="349" t="s">
        <v>492</v>
      </c>
      <c r="E6" s="349"/>
    </row>
    <row r="7" spans="1:5" ht="18" customHeight="1" x14ac:dyDescent="0.2">
      <c r="A7" s="358" t="s">
        <v>427</v>
      </c>
      <c r="B7" s="360" t="s">
        <v>497</v>
      </c>
      <c r="C7" s="362" t="s">
        <v>428</v>
      </c>
      <c r="D7" s="362"/>
      <c r="E7" s="363"/>
    </row>
    <row r="8" spans="1:5" ht="18" customHeight="1" thickBot="1" x14ac:dyDescent="0.25">
      <c r="A8" s="359"/>
      <c r="B8" s="361"/>
      <c r="C8" s="299">
        <v>2015</v>
      </c>
      <c r="D8" s="297">
        <v>2016</v>
      </c>
      <c r="E8" s="298">
        <v>2017</v>
      </c>
    </row>
    <row r="9" spans="1:5" ht="18" customHeight="1" x14ac:dyDescent="0.2">
      <c r="A9" s="179" t="s">
        <v>550</v>
      </c>
      <c r="B9" s="180">
        <v>2014</v>
      </c>
      <c r="C9" s="292">
        <v>88900000</v>
      </c>
      <c r="D9" s="292">
        <v>73318663</v>
      </c>
      <c r="E9" s="293">
        <v>0</v>
      </c>
    </row>
    <row r="10" spans="1:5" ht="18" customHeight="1" x14ac:dyDescent="0.2">
      <c r="A10" s="178"/>
      <c r="B10" s="155"/>
      <c r="C10" s="155"/>
      <c r="D10" s="155"/>
      <c r="E10" s="241"/>
    </row>
    <row r="11" spans="1:5" ht="18" customHeight="1" x14ac:dyDescent="0.2">
      <c r="A11" s="178"/>
      <c r="B11" s="155"/>
      <c r="C11" s="155"/>
      <c r="D11" s="155"/>
      <c r="E11" s="241"/>
    </row>
    <row r="12" spans="1:5" ht="18" customHeight="1" x14ac:dyDescent="0.2">
      <c r="A12" s="178"/>
      <c r="B12" s="155"/>
      <c r="C12" s="155"/>
      <c r="D12" s="155"/>
      <c r="E12" s="241"/>
    </row>
    <row r="13" spans="1:5" ht="18" customHeight="1" x14ac:dyDescent="0.2">
      <c r="A13" s="178"/>
      <c r="B13" s="155"/>
      <c r="C13" s="155"/>
      <c r="D13" s="155"/>
      <c r="E13" s="241"/>
    </row>
    <row r="14" spans="1:5" ht="18" customHeight="1" x14ac:dyDescent="0.2">
      <c r="A14" s="178"/>
      <c r="B14" s="155"/>
      <c r="C14" s="155"/>
      <c r="D14" s="155"/>
      <c r="E14" s="241"/>
    </row>
    <row r="15" spans="1:5" ht="18" customHeight="1" x14ac:dyDescent="0.2">
      <c r="A15" s="178"/>
      <c r="B15" s="155"/>
      <c r="C15" s="155"/>
      <c r="D15" s="155"/>
      <c r="E15" s="241"/>
    </row>
    <row r="16" spans="1:5" ht="18" customHeight="1" x14ac:dyDescent="0.2">
      <c r="A16" s="178"/>
      <c r="B16" s="155"/>
      <c r="C16" s="155"/>
      <c r="D16" s="155"/>
      <c r="E16" s="241"/>
    </row>
    <row r="17" spans="1:5" ht="18" customHeight="1" x14ac:dyDescent="0.2">
      <c r="A17" s="178"/>
      <c r="B17" s="155"/>
      <c r="C17" s="155"/>
      <c r="D17" s="155"/>
      <c r="E17" s="241"/>
    </row>
    <row r="18" spans="1:5" ht="18" customHeight="1" x14ac:dyDescent="0.2">
      <c r="A18" s="178"/>
      <c r="B18" s="155"/>
      <c r="C18" s="155"/>
      <c r="D18" s="155"/>
      <c r="E18" s="241"/>
    </row>
    <row r="19" spans="1:5" ht="18" customHeight="1" thickBot="1" x14ac:dyDescent="0.25">
      <c r="A19" s="242"/>
      <c r="B19" s="243"/>
      <c r="C19" s="243"/>
      <c r="D19" s="243"/>
      <c r="E19" s="244"/>
    </row>
  </sheetData>
  <sheetProtection selectLockedCells="1" selectUnlockedCells="1"/>
  <mergeCells count="7">
    <mergeCell ref="D1:E1"/>
    <mergeCell ref="A2:E2"/>
    <mergeCell ref="A4:E4"/>
    <mergeCell ref="A7:A8"/>
    <mergeCell ref="B7:B8"/>
    <mergeCell ref="C7:E7"/>
    <mergeCell ref="D6:E6"/>
  </mergeCells>
  <phoneticPr fontId="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Header>&amp;R11.  melléklet a 3/2016 . (III.3.)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workbookViewId="0">
      <selection activeCell="G5" sqref="G5"/>
    </sheetView>
  </sheetViews>
  <sheetFormatPr defaultRowHeight="15" x14ac:dyDescent="0.25"/>
  <cols>
    <col min="1" max="1" width="9.140625" style="156"/>
    <col min="2" max="2" width="36.85546875" style="156" customWidth="1"/>
    <col min="3" max="3" width="18.140625" style="156" customWidth="1"/>
    <col min="4" max="8" width="10.7109375" style="156" customWidth="1"/>
    <col min="9" max="16384" width="9.140625" style="156"/>
  </cols>
  <sheetData>
    <row r="1" spans="1:9" x14ac:dyDescent="0.25">
      <c r="A1" s="152"/>
      <c r="B1" s="152"/>
      <c r="C1" s="152"/>
      <c r="D1" s="152"/>
      <c r="E1" s="152"/>
      <c r="F1" s="152"/>
      <c r="G1" s="152"/>
      <c r="H1" s="346"/>
      <c r="I1" s="346"/>
    </row>
    <row r="2" spans="1:9" x14ac:dyDescent="0.25">
      <c r="A2" s="222" t="s">
        <v>547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224" t="s">
        <v>455</v>
      </c>
      <c r="B3" s="153"/>
      <c r="C3" s="153"/>
      <c r="D3" s="153"/>
      <c r="E3" s="153"/>
      <c r="F3" s="153"/>
      <c r="G3" s="153"/>
      <c r="H3" s="153"/>
      <c r="I3" s="152"/>
    </row>
    <row r="4" spans="1:9" x14ac:dyDescent="0.25">
      <c r="A4" s="224"/>
      <c r="B4" s="153"/>
      <c r="C4" s="153"/>
      <c r="D4" s="153"/>
      <c r="E4" s="153"/>
      <c r="F4" s="153"/>
      <c r="G4" s="153"/>
      <c r="H4" s="153"/>
      <c r="I4" s="152"/>
    </row>
    <row r="5" spans="1:9" x14ac:dyDescent="0.25">
      <c r="A5" s="224"/>
      <c r="B5" s="153"/>
      <c r="C5" s="153"/>
      <c r="D5" s="153"/>
      <c r="E5" s="153"/>
      <c r="F5" s="153"/>
      <c r="G5" s="153"/>
      <c r="H5" s="153"/>
      <c r="I5" s="152"/>
    </row>
    <row r="6" spans="1:9" x14ac:dyDescent="0.25">
      <c r="A6" s="153"/>
      <c r="B6" s="153"/>
      <c r="C6" s="153"/>
      <c r="D6" s="153"/>
      <c r="E6" s="153"/>
      <c r="F6" s="153"/>
      <c r="G6" s="153"/>
      <c r="H6" s="265" t="s">
        <v>494</v>
      </c>
    </row>
    <row r="7" spans="1:9" ht="15.75" thickBot="1" x14ac:dyDescent="0.3">
      <c r="A7" s="153"/>
      <c r="B7" s="153"/>
      <c r="C7" s="153"/>
      <c r="D7" s="153"/>
      <c r="E7" s="153"/>
      <c r="F7" s="153"/>
      <c r="G7" s="153"/>
      <c r="H7" s="265"/>
    </row>
    <row r="8" spans="1:9" ht="16.149999999999999" customHeight="1" x14ac:dyDescent="0.25">
      <c r="A8" s="364" t="s">
        <v>336</v>
      </c>
      <c r="B8" s="366" t="s">
        <v>456</v>
      </c>
      <c r="C8" s="366" t="s">
        <v>457</v>
      </c>
      <c r="D8" s="366" t="s">
        <v>458</v>
      </c>
      <c r="E8" s="368" t="s">
        <v>459</v>
      </c>
      <c r="F8" s="369" t="s">
        <v>460</v>
      </c>
      <c r="G8" s="369"/>
      <c r="H8" s="370"/>
      <c r="I8" s="159"/>
    </row>
    <row r="9" spans="1:9" ht="15.75" thickBot="1" x14ac:dyDescent="0.3">
      <c r="A9" s="365"/>
      <c r="B9" s="367"/>
      <c r="C9" s="367"/>
      <c r="D9" s="367"/>
      <c r="E9" s="367"/>
      <c r="F9" s="230">
        <v>2016</v>
      </c>
      <c r="G9" s="230">
        <v>2017</v>
      </c>
      <c r="H9" s="231">
        <v>2018</v>
      </c>
    </row>
    <row r="10" spans="1:9" x14ac:dyDescent="0.25">
      <c r="A10" s="227" t="s">
        <v>252</v>
      </c>
      <c r="B10" s="186" t="s">
        <v>461</v>
      </c>
      <c r="C10" s="186"/>
      <c r="D10" s="186"/>
      <c r="E10" s="186"/>
      <c r="F10" s="228">
        <v>0</v>
      </c>
      <c r="G10" s="228">
        <v>0</v>
      </c>
      <c r="H10" s="229">
        <v>0</v>
      </c>
    </row>
    <row r="11" spans="1:9" x14ac:dyDescent="0.25">
      <c r="A11" s="225" t="s">
        <v>255</v>
      </c>
      <c r="B11" s="161" t="s">
        <v>462</v>
      </c>
      <c r="C11" s="161"/>
      <c r="D11" s="161"/>
      <c r="E11" s="161"/>
      <c r="F11" s="221">
        <v>0</v>
      </c>
      <c r="G11" s="221">
        <v>0</v>
      </c>
      <c r="H11" s="226">
        <v>0</v>
      </c>
    </row>
    <row r="12" spans="1:9" x14ac:dyDescent="0.25">
      <c r="A12" s="225" t="s">
        <v>258</v>
      </c>
      <c r="B12" s="161" t="s">
        <v>463</v>
      </c>
      <c r="C12" s="161" t="s">
        <v>551</v>
      </c>
      <c r="D12" s="161">
        <v>2015</v>
      </c>
      <c r="E12" s="161">
        <v>2016</v>
      </c>
      <c r="F12" s="221">
        <v>57321279</v>
      </c>
      <c r="G12" s="221">
        <v>0</v>
      </c>
      <c r="H12" s="226">
        <v>0</v>
      </c>
    </row>
    <row r="13" spans="1:9" x14ac:dyDescent="0.25">
      <c r="A13" s="225"/>
      <c r="B13" s="161"/>
      <c r="C13" s="161"/>
      <c r="D13" s="187"/>
      <c r="E13" s="187"/>
      <c r="F13" s="221"/>
      <c r="G13" s="221"/>
      <c r="H13" s="226"/>
    </row>
    <row r="14" spans="1:9" ht="15.75" thickBot="1" x14ac:dyDescent="0.3">
      <c r="A14" s="232"/>
      <c r="B14" s="233"/>
      <c r="C14" s="233"/>
      <c r="D14" s="233"/>
      <c r="E14" s="233"/>
      <c r="F14" s="234"/>
      <c r="G14" s="234"/>
      <c r="H14" s="235"/>
    </row>
    <row r="15" spans="1:9" ht="15.75" thickBot="1" x14ac:dyDescent="0.3">
      <c r="A15" s="236"/>
      <c r="B15" s="237" t="s">
        <v>337</v>
      </c>
      <c r="C15" s="237"/>
      <c r="D15" s="238"/>
      <c r="E15" s="238"/>
      <c r="F15" s="239">
        <v>57321279</v>
      </c>
      <c r="G15" s="239"/>
      <c r="H15" s="240"/>
    </row>
    <row r="16" spans="1:9" x14ac:dyDescent="0.25">
      <c r="A16" s="164"/>
      <c r="B16" s="164"/>
      <c r="C16" s="164"/>
      <c r="D16" s="164"/>
      <c r="E16" s="164"/>
      <c r="F16" s="164"/>
      <c r="G16" s="164"/>
      <c r="H16" s="164"/>
    </row>
    <row r="17" spans="1:8" x14ac:dyDescent="0.25">
      <c r="A17" s="164"/>
      <c r="B17" s="164"/>
      <c r="C17" s="164"/>
      <c r="D17" s="164"/>
      <c r="E17" s="164"/>
      <c r="F17" s="164"/>
      <c r="G17" s="164"/>
      <c r="H17" s="164"/>
    </row>
    <row r="18" spans="1:8" x14ac:dyDescent="0.25">
      <c r="A18" s="164"/>
      <c r="B18" s="164"/>
      <c r="C18" s="164"/>
      <c r="D18" s="164"/>
      <c r="E18" s="164"/>
      <c r="F18" s="164"/>
      <c r="G18" s="164"/>
      <c r="H18" s="164"/>
    </row>
  </sheetData>
  <sheetProtection selectLockedCells="1" selectUnlockedCells="1"/>
  <mergeCells count="7">
    <mergeCell ref="H1:I1"/>
    <mergeCell ref="A8:A9"/>
    <mergeCell ref="B8:B9"/>
    <mergeCell ref="C8:C9"/>
    <mergeCell ref="D8:D9"/>
    <mergeCell ref="E8:E9"/>
    <mergeCell ref="F8:H8"/>
  </mergeCells>
  <phoneticPr fontId="1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&amp;R12.  melléklet a 3/2016. (III.3.) önkormányzti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workbookViewId="0">
      <selection activeCell="H9" sqref="H9"/>
    </sheetView>
  </sheetViews>
  <sheetFormatPr defaultRowHeight="12.75" x14ac:dyDescent="0.2"/>
  <cols>
    <col min="1" max="1" width="33.5703125" style="152" customWidth="1"/>
    <col min="2" max="3" width="11.7109375" style="152" customWidth="1"/>
    <col min="4" max="4" width="12.28515625" style="152" customWidth="1"/>
    <col min="5" max="7" width="11.7109375" style="152" customWidth="1"/>
    <col min="8" max="16384" width="9.140625" style="152"/>
  </cols>
  <sheetData>
    <row r="1" spans="1:7" x14ac:dyDescent="0.2">
      <c r="A1" s="346"/>
      <c r="B1" s="346"/>
      <c r="C1" s="346"/>
      <c r="D1" s="346"/>
      <c r="E1" s="346"/>
      <c r="F1" s="346"/>
      <c r="G1" s="346"/>
    </row>
    <row r="2" spans="1:7" ht="18" customHeight="1" x14ac:dyDescent="0.2">
      <c r="A2" s="353" t="s">
        <v>547</v>
      </c>
      <c r="B2" s="353"/>
      <c r="C2" s="353"/>
      <c r="D2" s="353"/>
      <c r="E2" s="153"/>
      <c r="F2" s="153"/>
      <c r="G2" s="153"/>
    </row>
    <row r="3" spans="1:7" ht="18" customHeight="1" x14ac:dyDescent="0.2">
      <c r="A3" s="224" t="s">
        <v>405</v>
      </c>
      <c r="B3" s="153"/>
      <c r="C3" s="153"/>
      <c r="D3" s="153"/>
      <c r="E3" s="153"/>
      <c r="F3" s="153"/>
      <c r="G3" s="153"/>
    </row>
    <row r="4" spans="1:7" ht="18" customHeight="1" x14ac:dyDescent="0.2">
      <c r="A4" s="224" t="s">
        <v>406</v>
      </c>
      <c r="B4" s="153"/>
      <c r="C4" s="153"/>
      <c r="D4" s="153"/>
      <c r="E4" s="153"/>
      <c r="F4" s="153"/>
      <c r="G4" s="153"/>
    </row>
    <row r="5" spans="1:7" ht="18" customHeight="1" x14ac:dyDescent="0.2">
      <c r="A5" s="224" t="s">
        <v>407</v>
      </c>
      <c r="B5" s="153"/>
      <c r="C5" s="153"/>
      <c r="D5" s="153"/>
      <c r="E5" s="153"/>
      <c r="F5" s="153"/>
      <c r="G5" s="153"/>
    </row>
    <row r="6" spans="1:7" ht="18" customHeight="1" thickBot="1" x14ac:dyDescent="0.25">
      <c r="A6" s="153"/>
      <c r="B6" s="153"/>
      <c r="C6" s="153"/>
      <c r="D6" s="153"/>
      <c r="E6" s="153"/>
      <c r="F6" s="349" t="s">
        <v>492</v>
      </c>
      <c r="G6" s="349"/>
    </row>
    <row r="7" spans="1:7" ht="18" customHeight="1" x14ac:dyDescent="0.2">
      <c r="A7" s="337" t="s">
        <v>408</v>
      </c>
      <c r="B7" s="339" t="s">
        <v>409</v>
      </c>
      <c r="C7" s="339"/>
      <c r="D7" s="339"/>
      <c r="E7" s="339" t="s">
        <v>410</v>
      </c>
      <c r="F7" s="339"/>
      <c r="G7" s="341"/>
    </row>
    <row r="8" spans="1:7" ht="18" customHeight="1" thickBot="1" x14ac:dyDescent="0.25">
      <c r="A8" s="338"/>
      <c r="B8" s="246" t="s">
        <v>411</v>
      </c>
      <c r="C8" s="246" t="s">
        <v>412</v>
      </c>
      <c r="D8" s="246" t="s">
        <v>373</v>
      </c>
      <c r="E8" s="246" t="s">
        <v>411</v>
      </c>
      <c r="F8" s="246" t="s">
        <v>412</v>
      </c>
      <c r="G8" s="247" t="s">
        <v>373</v>
      </c>
    </row>
    <row r="9" spans="1:7" ht="18" customHeight="1" x14ac:dyDescent="0.2">
      <c r="A9" s="179" t="s">
        <v>413</v>
      </c>
      <c r="B9" s="180"/>
      <c r="C9" s="180"/>
      <c r="D9" s="180">
        <f t="shared" ref="D9:D14" si="0">SUM(B9:C9)</f>
        <v>0</v>
      </c>
      <c r="E9" s="180"/>
      <c r="F9" s="180"/>
      <c r="G9" s="245">
        <f t="shared" ref="G9:G14" si="1">SUM(E9:F9)</f>
        <v>0</v>
      </c>
    </row>
    <row r="10" spans="1:7" ht="18" customHeight="1" x14ac:dyDescent="0.2">
      <c r="A10" s="178" t="s">
        <v>414</v>
      </c>
      <c r="B10" s="155"/>
      <c r="C10" s="155"/>
      <c r="D10" s="155">
        <f t="shared" si="0"/>
        <v>0</v>
      </c>
      <c r="E10" s="155"/>
      <c r="F10" s="155"/>
      <c r="G10" s="241">
        <f t="shared" si="1"/>
        <v>0</v>
      </c>
    </row>
    <row r="11" spans="1:7" ht="18" customHeight="1" x14ac:dyDescent="0.2">
      <c r="A11" s="178" t="s">
        <v>415</v>
      </c>
      <c r="B11" s="155"/>
      <c r="C11" s="155"/>
      <c r="D11" s="155">
        <f t="shared" si="0"/>
        <v>0</v>
      </c>
      <c r="E11" s="155"/>
      <c r="F11" s="155"/>
      <c r="G11" s="241">
        <f t="shared" si="1"/>
        <v>0</v>
      </c>
    </row>
    <row r="12" spans="1:7" ht="18" customHeight="1" x14ac:dyDescent="0.2">
      <c r="A12" s="178" t="s">
        <v>416</v>
      </c>
      <c r="B12" s="155"/>
      <c r="C12" s="155"/>
      <c r="D12" s="155">
        <f t="shared" si="0"/>
        <v>0</v>
      </c>
      <c r="E12" s="155"/>
      <c r="F12" s="155"/>
      <c r="G12" s="241">
        <f t="shared" si="1"/>
        <v>0</v>
      </c>
    </row>
    <row r="13" spans="1:7" ht="18" customHeight="1" x14ac:dyDescent="0.2">
      <c r="A13" s="178" t="s">
        <v>417</v>
      </c>
      <c r="B13" s="155"/>
      <c r="C13" s="155"/>
      <c r="D13" s="155">
        <f t="shared" si="0"/>
        <v>0</v>
      </c>
      <c r="E13" s="155"/>
      <c r="F13" s="155"/>
      <c r="G13" s="241">
        <f t="shared" si="1"/>
        <v>0</v>
      </c>
    </row>
    <row r="14" spans="1:7" ht="18" customHeight="1" thickBot="1" x14ac:dyDescent="0.25">
      <c r="A14" s="248" t="s">
        <v>418</v>
      </c>
      <c r="B14" s="249"/>
      <c r="C14" s="249"/>
      <c r="D14" s="249">
        <f t="shared" si="0"/>
        <v>0</v>
      </c>
      <c r="E14" s="249"/>
      <c r="F14" s="249"/>
      <c r="G14" s="250">
        <f t="shared" si="1"/>
        <v>0</v>
      </c>
    </row>
    <row r="15" spans="1:7" ht="18" customHeight="1" thickBot="1" x14ac:dyDescent="0.25">
      <c r="A15" s="251" t="s">
        <v>337</v>
      </c>
      <c r="B15" s="252">
        <f t="shared" ref="B15:G15" si="2">SUM(B9:B14)</f>
        <v>0</v>
      </c>
      <c r="C15" s="252">
        <f t="shared" si="2"/>
        <v>0</v>
      </c>
      <c r="D15" s="252">
        <f t="shared" si="2"/>
        <v>0</v>
      </c>
      <c r="E15" s="252">
        <f t="shared" si="2"/>
        <v>0</v>
      </c>
      <c r="F15" s="252">
        <f t="shared" si="2"/>
        <v>0</v>
      </c>
      <c r="G15" s="253">
        <f t="shared" si="2"/>
        <v>0</v>
      </c>
    </row>
    <row r="16" spans="1:7" ht="18" customHeight="1" x14ac:dyDescent="0.2">
      <c r="A16" s="153"/>
      <c r="B16" s="153"/>
      <c r="C16" s="153"/>
      <c r="D16" s="153"/>
      <c r="E16" s="153"/>
      <c r="F16" s="153"/>
      <c r="G16" s="153"/>
    </row>
    <row r="17" spans="1:7" ht="18" customHeight="1" x14ac:dyDescent="0.2">
      <c r="A17" s="224" t="s">
        <v>419</v>
      </c>
      <c r="B17" s="153"/>
      <c r="C17" s="153"/>
      <c r="D17" s="153"/>
      <c r="E17" s="153"/>
      <c r="F17" s="153"/>
      <c r="G17" s="153"/>
    </row>
    <row r="18" spans="1:7" ht="18" customHeight="1" thickBot="1" x14ac:dyDescent="0.25">
      <c r="A18" s="153"/>
      <c r="B18" s="153"/>
      <c r="C18" s="153"/>
      <c r="D18" s="153"/>
      <c r="E18" s="153"/>
      <c r="F18" s="153"/>
      <c r="G18" s="153"/>
    </row>
    <row r="19" spans="1:7" ht="18" customHeight="1" x14ac:dyDescent="0.2">
      <c r="A19" s="337" t="s">
        <v>420</v>
      </c>
      <c r="B19" s="339" t="s">
        <v>421</v>
      </c>
      <c r="C19" s="339"/>
      <c r="D19" s="371" t="s">
        <v>422</v>
      </c>
      <c r="E19" s="153"/>
      <c r="F19" s="153"/>
      <c r="G19" s="153"/>
    </row>
    <row r="20" spans="1:7" ht="18" customHeight="1" thickBot="1" x14ac:dyDescent="0.25">
      <c r="A20" s="338"/>
      <c r="B20" s="257" t="s">
        <v>423</v>
      </c>
      <c r="C20" s="257" t="s">
        <v>424</v>
      </c>
      <c r="D20" s="372"/>
      <c r="E20" s="153"/>
      <c r="F20" s="153"/>
      <c r="G20" s="153"/>
    </row>
    <row r="21" spans="1:7" ht="18" customHeight="1" thickBot="1" x14ac:dyDescent="0.25">
      <c r="A21" s="254" t="s">
        <v>425</v>
      </c>
      <c r="B21" s="255">
        <v>0</v>
      </c>
      <c r="C21" s="255">
        <v>0</v>
      </c>
      <c r="D21" s="256">
        <f>SUM(B21:C21)</f>
        <v>0</v>
      </c>
      <c r="E21" s="153"/>
      <c r="F21" s="153"/>
      <c r="G21" s="153"/>
    </row>
    <row r="22" spans="1:7" ht="18" customHeight="1" x14ac:dyDescent="0.2">
      <c r="A22" s="153"/>
      <c r="B22" s="153"/>
      <c r="C22" s="153"/>
      <c r="D22" s="153"/>
      <c r="E22" s="153"/>
      <c r="F22" s="153"/>
      <c r="G22" s="153"/>
    </row>
  </sheetData>
  <sheetProtection selectLockedCells="1" selectUnlockedCells="1"/>
  <mergeCells count="9">
    <mergeCell ref="A19:A20"/>
    <mergeCell ref="B19:C19"/>
    <mergeCell ref="D19:D20"/>
    <mergeCell ref="A1:G1"/>
    <mergeCell ref="A2:D2"/>
    <mergeCell ref="F6:G6"/>
    <mergeCell ref="A7:A8"/>
    <mergeCell ref="B7:D7"/>
    <mergeCell ref="E7:G7"/>
  </mergeCells>
  <phoneticPr fontId="1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&amp;R13.  melléklet a 3/2016 (III.3.)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Layout" workbookViewId="0"/>
  </sheetViews>
  <sheetFormatPr defaultRowHeight="11.25" x14ac:dyDescent="0.2"/>
  <cols>
    <col min="1" max="1" width="3.42578125" style="158" customWidth="1"/>
    <col min="2" max="2" width="16.85546875" style="158" customWidth="1"/>
    <col min="3" max="3" width="9" style="158" customWidth="1"/>
    <col min="4" max="4" width="8.85546875" style="158" customWidth="1"/>
    <col min="5" max="5" width="10.28515625" style="158" bestFit="1" customWidth="1"/>
    <col min="6" max="6" width="11.140625" style="158" bestFit="1" customWidth="1"/>
    <col min="7" max="9" width="9.42578125" style="158" bestFit="1" customWidth="1"/>
    <col min="10" max="10" width="9" style="158" customWidth="1"/>
    <col min="11" max="11" width="10.28515625" style="158" bestFit="1" customWidth="1"/>
    <col min="12" max="12" width="9.140625" style="158" customWidth="1"/>
    <col min="13" max="14" width="9" style="158" customWidth="1"/>
    <col min="15" max="15" width="11.28515625" style="158" customWidth="1"/>
    <col min="16" max="16384" width="9.140625" style="158"/>
  </cols>
  <sheetData>
    <row r="1" spans="1:15" x14ac:dyDescent="0.2">
      <c r="N1" s="373"/>
      <c r="O1" s="373"/>
    </row>
    <row r="2" spans="1:15" ht="12.75" x14ac:dyDescent="0.2">
      <c r="A2" s="353" t="s">
        <v>547</v>
      </c>
      <c r="B2" s="353"/>
      <c r="C2" s="353"/>
      <c r="D2" s="3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ht="12.75" x14ac:dyDescent="0.2">
      <c r="A3" s="224" t="s">
        <v>429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ht="12.75" x14ac:dyDescent="0.2">
      <c r="A4" s="224" t="s">
        <v>406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ht="13.5" thickBot="1" x14ac:dyDescent="0.2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265" t="s">
        <v>492</v>
      </c>
    </row>
    <row r="6" spans="1:15" ht="64.5" thickBot="1" x14ac:dyDescent="0.25">
      <c r="A6" s="261" t="s">
        <v>430</v>
      </c>
      <c r="B6" s="262" t="s">
        <v>6</v>
      </c>
      <c r="C6" s="262" t="s">
        <v>431</v>
      </c>
      <c r="D6" s="262" t="s">
        <v>432</v>
      </c>
      <c r="E6" s="262" t="s">
        <v>433</v>
      </c>
      <c r="F6" s="262" t="s">
        <v>434</v>
      </c>
      <c r="G6" s="262" t="s">
        <v>435</v>
      </c>
      <c r="H6" s="262" t="s">
        <v>436</v>
      </c>
      <c r="I6" s="262" t="s">
        <v>437</v>
      </c>
      <c r="J6" s="263" t="s">
        <v>565</v>
      </c>
      <c r="K6" s="263" t="s">
        <v>566</v>
      </c>
      <c r="L6" s="262" t="s">
        <v>438</v>
      </c>
      <c r="M6" s="263" t="s">
        <v>567</v>
      </c>
      <c r="N6" s="263" t="s">
        <v>568</v>
      </c>
      <c r="O6" s="264" t="s">
        <v>337</v>
      </c>
    </row>
    <row r="7" spans="1:15" ht="25.5" customHeight="1" x14ac:dyDescent="0.2">
      <c r="A7" s="260" t="s">
        <v>252</v>
      </c>
      <c r="B7" s="374" t="s">
        <v>247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6"/>
    </row>
    <row r="8" spans="1:15" ht="25.5" x14ac:dyDescent="0.2">
      <c r="A8" s="178" t="s">
        <v>255</v>
      </c>
      <c r="B8" s="266" t="s">
        <v>259</v>
      </c>
      <c r="C8" s="212">
        <v>318000</v>
      </c>
      <c r="D8" s="212">
        <v>594000</v>
      </c>
      <c r="E8" s="212">
        <v>14160000</v>
      </c>
      <c r="F8" s="212">
        <v>33563000</v>
      </c>
      <c r="G8" s="212">
        <v>2155500</v>
      </c>
      <c r="H8" s="212">
        <v>2400000</v>
      </c>
      <c r="I8" s="212">
        <v>1255000</v>
      </c>
      <c r="J8" s="212">
        <v>4077000</v>
      </c>
      <c r="K8" s="212">
        <v>48614000</v>
      </c>
      <c r="L8" s="212">
        <v>1988500</v>
      </c>
      <c r="M8" s="212">
        <v>2195000</v>
      </c>
      <c r="N8" s="212">
        <v>2269000</v>
      </c>
      <c r="O8" s="275">
        <f>SUM(C8:N8)</f>
        <v>113589000</v>
      </c>
    </row>
    <row r="9" spans="1:15" ht="38.25" x14ac:dyDescent="0.2">
      <c r="A9" s="178" t="s">
        <v>258</v>
      </c>
      <c r="B9" s="266" t="s">
        <v>439</v>
      </c>
      <c r="C9" s="212">
        <v>535214</v>
      </c>
      <c r="D9" s="212">
        <v>525100</v>
      </c>
      <c r="E9" s="212">
        <v>538120</v>
      </c>
      <c r="F9" s="212">
        <v>538100</v>
      </c>
      <c r="G9" s="212">
        <v>541250</v>
      </c>
      <c r="H9" s="212">
        <v>275100</v>
      </c>
      <c r="I9" s="212">
        <v>0</v>
      </c>
      <c r="J9" s="212">
        <v>0</v>
      </c>
      <c r="K9" s="212">
        <v>627150</v>
      </c>
      <c r="L9" s="212">
        <v>627150</v>
      </c>
      <c r="M9" s="212">
        <v>612120</v>
      </c>
      <c r="N9" s="212">
        <v>361343</v>
      </c>
      <c r="O9" s="275">
        <f t="shared" ref="O9:O15" si="0">SUM(C9:N9)</f>
        <v>5180647</v>
      </c>
    </row>
    <row r="10" spans="1:15" ht="38.25" x14ac:dyDescent="0.2">
      <c r="A10" s="178" t="s">
        <v>250</v>
      </c>
      <c r="B10" s="266" t="s">
        <v>440</v>
      </c>
      <c r="C10" s="212">
        <v>2395670</v>
      </c>
      <c r="D10" s="212">
        <v>1995670</v>
      </c>
      <c r="E10" s="212">
        <v>1395670</v>
      </c>
      <c r="F10" s="212">
        <v>4100780</v>
      </c>
      <c r="G10" s="212">
        <v>795670</v>
      </c>
      <c r="H10" s="212">
        <v>395670</v>
      </c>
      <c r="I10" s="212">
        <v>395670</v>
      </c>
      <c r="J10" s="212">
        <v>2295670</v>
      </c>
      <c r="K10" s="212">
        <v>795670</v>
      </c>
      <c r="L10" s="212">
        <v>795670</v>
      </c>
      <c r="M10" s="212">
        <v>1395670</v>
      </c>
      <c r="N10" s="212">
        <v>2695670</v>
      </c>
      <c r="O10" s="275">
        <f>SUM(C10:N10)</f>
        <v>19453150</v>
      </c>
    </row>
    <row r="11" spans="1:15" ht="25.5" x14ac:dyDescent="0.2">
      <c r="A11" s="178" t="s">
        <v>251</v>
      </c>
      <c r="B11" s="266" t="s">
        <v>441</v>
      </c>
      <c r="C11" s="212">
        <v>1919010</v>
      </c>
      <c r="D11" s="212">
        <v>1919010</v>
      </c>
      <c r="E11" s="212">
        <v>1919010</v>
      </c>
      <c r="F11" s="212">
        <v>1919010</v>
      </c>
      <c r="G11" s="212">
        <v>1919010</v>
      </c>
      <c r="H11" s="212">
        <v>1919010</v>
      </c>
      <c r="I11" s="212">
        <v>1919010</v>
      </c>
      <c r="J11" s="212">
        <v>1919010</v>
      </c>
      <c r="K11" s="212">
        <v>1919010</v>
      </c>
      <c r="L11" s="212">
        <v>1919010</v>
      </c>
      <c r="M11" s="212">
        <v>1919010</v>
      </c>
      <c r="N11" s="212">
        <v>1919010</v>
      </c>
      <c r="O11" s="275">
        <f t="shared" ref="O11" si="1">SUM(C11:N11)</f>
        <v>23028120</v>
      </c>
    </row>
    <row r="12" spans="1:15" ht="25.5" x14ac:dyDescent="0.2">
      <c r="A12" s="178" t="s">
        <v>264</v>
      </c>
      <c r="B12" s="266" t="s">
        <v>262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75">
        <f t="shared" si="0"/>
        <v>0</v>
      </c>
    </row>
    <row r="13" spans="1:15" ht="38.25" x14ac:dyDescent="0.2">
      <c r="A13" s="178" t="s">
        <v>267</v>
      </c>
      <c r="B13" s="266" t="s">
        <v>442</v>
      </c>
      <c r="C13" s="212"/>
      <c r="D13" s="212"/>
      <c r="E13" s="212"/>
      <c r="F13" s="212">
        <v>57321279</v>
      </c>
      <c r="G13" s="212"/>
      <c r="H13" s="212"/>
      <c r="I13" s="212"/>
      <c r="J13" s="212"/>
      <c r="K13" s="212"/>
      <c r="L13" s="212"/>
      <c r="M13" s="212"/>
      <c r="N13" s="212"/>
      <c r="O13" s="275">
        <f t="shared" si="0"/>
        <v>57321279</v>
      </c>
    </row>
    <row r="14" spans="1:15" ht="25.5" x14ac:dyDescent="0.2">
      <c r="A14" s="178" t="s">
        <v>269</v>
      </c>
      <c r="B14" s="266" t="s">
        <v>443</v>
      </c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75">
        <f t="shared" si="0"/>
        <v>0</v>
      </c>
    </row>
    <row r="15" spans="1:15" ht="22.5" customHeight="1" x14ac:dyDescent="0.2">
      <c r="A15" s="178" t="s">
        <v>271</v>
      </c>
      <c r="B15" s="266" t="s">
        <v>444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75">
        <f t="shared" si="0"/>
        <v>0</v>
      </c>
    </row>
    <row r="16" spans="1:15" ht="25.5" x14ac:dyDescent="0.2">
      <c r="A16" s="178" t="s">
        <v>272</v>
      </c>
      <c r="B16" s="266" t="s">
        <v>445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75">
        <v>0</v>
      </c>
    </row>
    <row r="17" spans="1:15" ht="25.5" x14ac:dyDescent="0.2">
      <c r="A17" s="178" t="s">
        <v>273</v>
      </c>
      <c r="B17" s="266" t="s">
        <v>446</v>
      </c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75">
        <v>0</v>
      </c>
    </row>
    <row r="18" spans="1:15" ht="26.25" thickBot="1" x14ac:dyDescent="0.25">
      <c r="A18" s="258" t="s">
        <v>274</v>
      </c>
      <c r="B18" s="259" t="s">
        <v>447</v>
      </c>
      <c r="C18" s="276">
        <f t="shared" ref="C18:O18" si="2">SUM(C8:C17)</f>
        <v>5167894</v>
      </c>
      <c r="D18" s="276">
        <f t="shared" si="2"/>
        <v>5033780</v>
      </c>
      <c r="E18" s="276">
        <f t="shared" si="2"/>
        <v>18012800</v>
      </c>
      <c r="F18" s="276">
        <f t="shared" si="2"/>
        <v>97442169</v>
      </c>
      <c r="G18" s="276">
        <f t="shared" si="2"/>
        <v>5411430</v>
      </c>
      <c r="H18" s="276">
        <f t="shared" si="2"/>
        <v>4989780</v>
      </c>
      <c r="I18" s="276">
        <f t="shared" si="2"/>
        <v>3569680</v>
      </c>
      <c r="J18" s="276">
        <f t="shared" si="2"/>
        <v>8291680</v>
      </c>
      <c r="K18" s="276">
        <f t="shared" si="2"/>
        <v>51955830</v>
      </c>
      <c r="L18" s="276">
        <f t="shared" si="2"/>
        <v>5330330</v>
      </c>
      <c r="M18" s="276">
        <f t="shared" si="2"/>
        <v>6121800</v>
      </c>
      <c r="N18" s="276">
        <f t="shared" si="2"/>
        <v>7245023</v>
      </c>
      <c r="O18" s="277">
        <f t="shared" si="2"/>
        <v>218572196</v>
      </c>
    </row>
    <row r="19" spans="1:15" ht="12.75" x14ac:dyDescent="0.2">
      <c r="A19" s="267"/>
      <c r="B19" s="268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9"/>
    </row>
    <row r="20" spans="1:15" ht="12.75" x14ac:dyDescent="0.2">
      <c r="A20" s="267"/>
      <c r="B20" s="268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9"/>
    </row>
    <row r="21" spans="1:15" ht="12.75" x14ac:dyDescent="0.2">
      <c r="A21" s="267"/>
      <c r="B21" s="268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9"/>
    </row>
    <row r="22" spans="1:15" ht="12.75" x14ac:dyDescent="0.2">
      <c r="A22" s="267"/>
      <c r="B22" s="268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9"/>
    </row>
    <row r="23" spans="1:15" ht="12.75" x14ac:dyDescent="0.2">
      <c r="A23" s="267"/>
      <c r="B23" s="268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9"/>
    </row>
    <row r="24" spans="1:15" ht="13.5" thickBot="1" x14ac:dyDescent="0.25">
      <c r="A24" s="267"/>
      <c r="B24" s="268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9"/>
    </row>
    <row r="25" spans="1:15" ht="24" customHeight="1" x14ac:dyDescent="0.2">
      <c r="A25" s="270" t="s">
        <v>275</v>
      </c>
      <c r="B25" s="377" t="s">
        <v>248</v>
      </c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8"/>
    </row>
    <row r="26" spans="1:15" ht="25.5" x14ac:dyDescent="0.2">
      <c r="A26" s="178" t="s">
        <v>278</v>
      </c>
      <c r="B26" s="266" t="s">
        <v>448</v>
      </c>
      <c r="C26" s="212">
        <v>4565555</v>
      </c>
      <c r="D26" s="212">
        <v>5008551</v>
      </c>
      <c r="E26" s="212">
        <v>5878245</v>
      </c>
      <c r="F26" s="212">
        <v>5928955</v>
      </c>
      <c r="G26" s="212">
        <v>4725435</v>
      </c>
      <c r="H26" s="212">
        <v>6323069</v>
      </c>
      <c r="I26" s="212">
        <v>6587150</v>
      </c>
      <c r="J26" s="212">
        <v>5018222</v>
      </c>
      <c r="K26" s="212">
        <v>6578450</v>
      </c>
      <c r="L26" s="212">
        <v>5156520</v>
      </c>
      <c r="M26" s="212">
        <v>5590550</v>
      </c>
      <c r="N26" s="212">
        <v>5578245</v>
      </c>
      <c r="O26" s="275">
        <f t="shared" ref="O26:O31" si="3">SUM(C26:N26)</f>
        <v>66938947</v>
      </c>
    </row>
    <row r="27" spans="1:15" ht="38.25" x14ac:dyDescent="0.2">
      <c r="A27" s="178" t="s">
        <v>281</v>
      </c>
      <c r="B27" s="266" t="s">
        <v>449</v>
      </c>
      <c r="C27" s="212"/>
      <c r="D27" s="212"/>
      <c r="E27" s="212">
        <v>648000</v>
      </c>
      <c r="F27" s="212">
        <v>38100000</v>
      </c>
      <c r="G27" s="212">
        <v>0</v>
      </c>
      <c r="H27" s="212">
        <v>0</v>
      </c>
      <c r="I27" s="212">
        <v>685995</v>
      </c>
      <c r="J27" s="212">
        <v>648000</v>
      </c>
      <c r="K27" s="212">
        <v>50800000</v>
      </c>
      <c r="L27" s="212">
        <v>1371990</v>
      </c>
      <c r="M27" s="212">
        <v>1371990</v>
      </c>
      <c r="N27" s="212">
        <v>685995</v>
      </c>
      <c r="O27" s="275">
        <f t="shared" si="3"/>
        <v>94311970</v>
      </c>
    </row>
    <row r="28" spans="1:15" ht="25.5" x14ac:dyDescent="0.2">
      <c r="A28" s="178" t="s">
        <v>284</v>
      </c>
      <c r="B28" s="266" t="s">
        <v>450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75">
        <f t="shared" si="3"/>
        <v>0</v>
      </c>
    </row>
    <row r="29" spans="1:15" ht="25.5" x14ac:dyDescent="0.2">
      <c r="A29" s="178" t="s">
        <v>287</v>
      </c>
      <c r="B29" s="266" t="s">
        <v>451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75">
        <f t="shared" si="3"/>
        <v>0</v>
      </c>
    </row>
    <row r="30" spans="1:15" ht="25.5" x14ac:dyDescent="0.2">
      <c r="A30" s="178" t="s">
        <v>290</v>
      </c>
      <c r="B30" s="266" t="s">
        <v>452</v>
      </c>
      <c r="C30" s="212"/>
      <c r="D30" s="212"/>
      <c r="E30" s="212"/>
      <c r="F30" s="212">
        <v>57321279</v>
      </c>
      <c r="G30" s="212"/>
      <c r="H30" s="212"/>
      <c r="I30" s="212"/>
      <c r="J30" s="212"/>
      <c r="K30" s="212"/>
      <c r="L30" s="212"/>
      <c r="M30" s="212"/>
      <c r="N30" s="212"/>
      <c r="O30" s="275">
        <f t="shared" si="3"/>
        <v>57321279</v>
      </c>
    </row>
    <row r="31" spans="1:15" ht="25.5" x14ac:dyDescent="0.2">
      <c r="A31" s="271" t="s">
        <v>293</v>
      </c>
      <c r="B31" s="185" t="s">
        <v>453</v>
      </c>
      <c r="C31" s="272">
        <f t="shared" ref="C31:N31" si="4">SUM(C26:C30)</f>
        <v>4565555</v>
      </c>
      <c r="D31" s="272">
        <f t="shared" si="4"/>
        <v>5008551</v>
      </c>
      <c r="E31" s="272">
        <f t="shared" si="4"/>
        <v>6526245</v>
      </c>
      <c r="F31" s="272">
        <f t="shared" si="4"/>
        <v>101350234</v>
      </c>
      <c r="G31" s="272">
        <f t="shared" si="4"/>
        <v>4725435</v>
      </c>
      <c r="H31" s="272">
        <f t="shared" si="4"/>
        <v>6323069</v>
      </c>
      <c r="I31" s="272">
        <f t="shared" si="4"/>
        <v>7273145</v>
      </c>
      <c r="J31" s="272">
        <f t="shared" si="4"/>
        <v>5666222</v>
      </c>
      <c r="K31" s="272">
        <f t="shared" si="4"/>
        <v>57378450</v>
      </c>
      <c r="L31" s="272">
        <f t="shared" si="4"/>
        <v>6528510</v>
      </c>
      <c r="M31" s="272">
        <f t="shared" si="4"/>
        <v>6962540</v>
      </c>
      <c r="N31" s="272">
        <f t="shared" si="4"/>
        <v>6264240</v>
      </c>
      <c r="O31" s="278">
        <f t="shared" si="3"/>
        <v>218572196</v>
      </c>
    </row>
    <row r="32" spans="1:15" ht="13.5" thickBot="1" x14ac:dyDescent="0.25">
      <c r="A32" s="242" t="s">
        <v>296</v>
      </c>
      <c r="B32" s="259" t="s">
        <v>454</v>
      </c>
      <c r="C32" s="243">
        <f t="shared" ref="C32:O32" si="5">SUM(C18-C31)</f>
        <v>602339</v>
      </c>
      <c r="D32" s="243">
        <f t="shared" si="5"/>
        <v>25229</v>
      </c>
      <c r="E32" s="243">
        <f t="shared" si="5"/>
        <v>11486555</v>
      </c>
      <c r="F32" s="243">
        <f t="shared" si="5"/>
        <v>-3908065</v>
      </c>
      <c r="G32" s="243">
        <f t="shared" si="5"/>
        <v>685995</v>
      </c>
      <c r="H32" s="243">
        <f t="shared" si="5"/>
        <v>-1333289</v>
      </c>
      <c r="I32" s="243">
        <f t="shared" si="5"/>
        <v>-3703465</v>
      </c>
      <c r="J32" s="243">
        <f t="shared" si="5"/>
        <v>2625458</v>
      </c>
      <c r="K32" s="243">
        <f t="shared" si="5"/>
        <v>-5422620</v>
      </c>
      <c r="L32" s="243">
        <f t="shared" si="5"/>
        <v>-1198180</v>
      </c>
      <c r="M32" s="243">
        <f t="shared" si="5"/>
        <v>-840740</v>
      </c>
      <c r="N32" s="243">
        <f t="shared" si="5"/>
        <v>980783</v>
      </c>
      <c r="O32" s="244">
        <f t="shared" si="5"/>
        <v>0</v>
      </c>
    </row>
    <row r="33" spans="1:15" x14ac:dyDescent="0.2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</row>
  </sheetData>
  <sheetProtection selectLockedCells="1" selectUnlockedCells="1"/>
  <mergeCells count="4">
    <mergeCell ref="N1:O1"/>
    <mergeCell ref="A2:D2"/>
    <mergeCell ref="B7:O7"/>
    <mergeCell ref="B25:O25"/>
  </mergeCells>
  <phoneticPr fontId="1" type="noConversion"/>
  <pageMargins left="0.25" right="0.25" top="0.75" bottom="0.75" header="0.3" footer="0.3"/>
  <pageSetup paperSize="9" firstPageNumber="0" orientation="landscape" horizontalDpi="300" verticalDpi="300" r:id="rId1"/>
  <headerFooter alignWithMargins="0">
    <oddHeader>&amp;R14.  melléklet a 3/2016 (III.3.)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view="pageLayout" workbookViewId="0">
      <selection activeCell="C2" sqref="C2"/>
    </sheetView>
  </sheetViews>
  <sheetFormatPr defaultRowHeight="12.75" x14ac:dyDescent="0.2"/>
  <cols>
    <col min="1" max="1" width="57.28515625" style="152" customWidth="1"/>
    <col min="2" max="3" width="14.7109375" style="152" customWidth="1"/>
    <col min="4" max="16384" width="9.140625" style="152"/>
  </cols>
  <sheetData>
    <row r="1" spans="1:3" x14ac:dyDescent="0.2">
      <c r="A1" s="222" t="s">
        <v>547</v>
      </c>
      <c r="B1" s="222"/>
      <c r="C1" s="162"/>
    </row>
    <row r="2" spans="1:3" x14ac:dyDescent="0.2">
      <c r="A2" s="222" t="s">
        <v>495</v>
      </c>
      <c r="B2" s="222"/>
      <c r="C2" s="153"/>
    </row>
    <row r="3" spans="1:3" x14ac:dyDescent="0.2">
      <c r="A3" s="379" t="s">
        <v>464</v>
      </c>
      <c r="B3" s="379"/>
      <c r="C3" s="153"/>
    </row>
    <row r="4" spans="1:3" x14ac:dyDescent="0.2">
      <c r="A4" s="188"/>
      <c r="B4" s="189"/>
      <c r="C4" s="162" t="s">
        <v>465</v>
      </c>
    </row>
    <row r="5" spans="1:3" x14ac:dyDescent="0.2">
      <c r="A5" s="188"/>
      <c r="B5" s="189"/>
      <c r="C5" s="162"/>
    </row>
    <row r="6" spans="1:3" x14ac:dyDescent="0.2">
      <c r="A6" s="190" t="s">
        <v>420</v>
      </c>
      <c r="B6" s="191" t="s">
        <v>466</v>
      </c>
      <c r="C6" s="154" t="s">
        <v>496</v>
      </c>
    </row>
    <row r="7" spans="1:3" x14ac:dyDescent="0.2">
      <c r="A7" s="192" t="s">
        <v>467</v>
      </c>
      <c r="B7" s="274"/>
      <c r="C7" s="155"/>
    </row>
    <row r="8" spans="1:3" s="160" customFormat="1" x14ac:dyDescent="0.2">
      <c r="A8" s="192" t="s">
        <v>468</v>
      </c>
      <c r="B8" s="274"/>
      <c r="C8" s="155"/>
    </row>
    <row r="9" spans="1:3" ht="25.5" x14ac:dyDescent="0.2">
      <c r="A9" s="192" t="s">
        <v>469</v>
      </c>
      <c r="B9" s="212">
        <v>8891518</v>
      </c>
      <c r="C9" s="212">
        <v>3495106</v>
      </c>
    </row>
    <row r="10" spans="1:3" x14ac:dyDescent="0.2">
      <c r="A10" s="192" t="s">
        <v>470</v>
      </c>
      <c r="B10" s="212"/>
      <c r="C10" s="212"/>
    </row>
    <row r="11" spans="1:3" ht="25.5" x14ac:dyDescent="0.2">
      <c r="A11" s="192" t="s">
        <v>471</v>
      </c>
      <c r="B11" s="212">
        <v>3210843</v>
      </c>
      <c r="C11" s="212">
        <v>0</v>
      </c>
    </row>
    <row r="12" spans="1:3" x14ac:dyDescent="0.2">
      <c r="A12" s="192" t="s">
        <v>472</v>
      </c>
      <c r="B12" s="212">
        <v>3296000</v>
      </c>
      <c r="C12" s="212">
        <v>1110431</v>
      </c>
    </row>
    <row r="13" spans="1:3" x14ac:dyDescent="0.2">
      <c r="A13" s="192" t="s">
        <v>473</v>
      </c>
      <c r="B13" s="212">
        <v>516465</v>
      </c>
      <c r="C13" s="212">
        <v>516465</v>
      </c>
    </row>
    <row r="14" spans="1:3" x14ac:dyDescent="0.2">
      <c r="A14" s="192" t="s">
        <v>474</v>
      </c>
      <c r="B14" s="212">
        <v>1868210</v>
      </c>
      <c r="C14" s="212">
        <v>1868210</v>
      </c>
    </row>
    <row r="15" spans="1:3" x14ac:dyDescent="0.2">
      <c r="A15" s="192" t="s">
        <v>475</v>
      </c>
      <c r="B15" s="212"/>
      <c r="C15" s="212"/>
    </row>
    <row r="16" spans="1:3" x14ac:dyDescent="0.2">
      <c r="A16" s="192" t="s">
        <v>476</v>
      </c>
      <c r="B16" s="212"/>
      <c r="C16" s="212"/>
    </row>
    <row r="17" spans="1:3" x14ac:dyDescent="0.2">
      <c r="A17" s="192" t="s">
        <v>477</v>
      </c>
      <c r="B17" s="212">
        <v>5605757</v>
      </c>
      <c r="C17" s="212">
        <v>13841500</v>
      </c>
    </row>
    <row r="18" spans="1:3" x14ac:dyDescent="0.2">
      <c r="A18" s="192" t="s">
        <v>572</v>
      </c>
      <c r="B18" s="212"/>
      <c r="C18" s="212">
        <v>34925</v>
      </c>
    </row>
    <row r="19" spans="1:3" ht="14.25" customHeight="1" x14ac:dyDescent="0.2">
      <c r="A19" s="192"/>
      <c r="B19" s="274"/>
      <c r="C19" s="212"/>
    </row>
    <row r="20" spans="1:3" ht="30" customHeight="1" x14ac:dyDescent="0.2">
      <c r="A20" s="380" t="s">
        <v>478</v>
      </c>
      <c r="B20" s="380"/>
      <c r="C20" s="212"/>
    </row>
    <row r="21" spans="1:3" x14ac:dyDescent="0.2">
      <c r="A21" s="192" t="s">
        <v>420</v>
      </c>
      <c r="B21" s="190" t="s">
        <v>400</v>
      </c>
      <c r="C21" s="212" t="s">
        <v>400</v>
      </c>
    </row>
    <row r="22" spans="1:3" ht="25.5" x14ac:dyDescent="0.2">
      <c r="A22" s="192" t="s">
        <v>479</v>
      </c>
      <c r="B22" s="274"/>
      <c r="C22" s="212"/>
    </row>
    <row r="23" spans="1:3" x14ac:dyDescent="0.2">
      <c r="A23" s="192" t="s">
        <v>480</v>
      </c>
      <c r="B23" s="274"/>
      <c r="C23" s="212"/>
    </row>
    <row r="24" spans="1:3" x14ac:dyDescent="0.2">
      <c r="A24" s="192" t="s">
        <v>481</v>
      </c>
      <c r="B24" s="274"/>
      <c r="C24" s="212"/>
    </row>
    <row r="25" spans="1:3" x14ac:dyDescent="0.2">
      <c r="A25" s="192" t="s">
        <v>482</v>
      </c>
      <c r="B25" s="274"/>
      <c r="C25" s="212"/>
    </row>
    <row r="26" spans="1:3" ht="25.5" x14ac:dyDescent="0.2">
      <c r="A26" s="192" t="s">
        <v>483</v>
      </c>
      <c r="B26" s="274"/>
      <c r="C26" s="212"/>
    </row>
    <row r="27" spans="1:3" x14ac:dyDescent="0.2">
      <c r="A27" s="192"/>
      <c r="B27" s="274"/>
      <c r="C27" s="212"/>
    </row>
    <row r="28" spans="1:3" x14ac:dyDescent="0.2">
      <c r="A28" s="192" t="s">
        <v>484</v>
      </c>
      <c r="B28" s="274"/>
      <c r="C28" s="212"/>
    </row>
    <row r="29" spans="1:3" x14ac:dyDescent="0.2">
      <c r="A29" s="192"/>
      <c r="B29" s="274"/>
      <c r="C29" s="212"/>
    </row>
    <row r="30" spans="1:3" ht="25.5" x14ac:dyDescent="0.2">
      <c r="A30" s="192" t="s">
        <v>485</v>
      </c>
      <c r="B30" s="274"/>
      <c r="C30" s="212"/>
    </row>
    <row r="31" spans="1:3" x14ac:dyDescent="0.2">
      <c r="A31" s="192" t="s">
        <v>420</v>
      </c>
      <c r="B31" s="274"/>
      <c r="C31" s="212"/>
    </row>
    <row r="32" spans="1:3" s="160" customFormat="1" x14ac:dyDescent="0.2">
      <c r="A32" s="192" t="s">
        <v>486</v>
      </c>
      <c r="B32" s="274">
        <v>521240</v>
      </c>
      <c r="C32" s="212"/>
    </row>
    <row r="33" spans="1:3" x14ac:dyDescent="0.2">
      <c r="A33" s="192"/>
      <c r="B33" s="274"/>
      <c r="C33" s="212"/>
    </row>
    <row r="34" spans="1:3" x14ac:dyDescent="0.2">
      <c r="A34" s="192" t="s">
        <v>487</v>
      </c>
      <c r="B34" s="274"/>
      <c r="C34" s="212">
        <v>0</v>
      </c>
    </row>
    <row r="35" spans="1:3" x14ac:dyDescent="0.2">
      <c r="A35" s="192"/>
      <c r="B35" s="274"/>
      <c r="C35" s="212"/>
    </row>
    <row r="36" spans="1:3" x14ac:dyDescent="0.2">
      <c r="A36" s="192" t="s">
        <v>569</v>
      </c>
      <c r="B36" s="274"/>
      <c r="C36" s="212"/>
    </row>
    <row r="37" spans="1:3" ht="25.5" x14ac:dyDescent="0.2">
      <c r="A37" s="192" t="s">
        <v>570</v>
      </c>
      <c r="B37" s="274">
        <v>4047360</v>
      </c>
      <c r="C37" s="212">
        <v>4896000</v>
      </c>
    </row>
    <row r="38" spans="1:3" x14ac:dyDescent="0.2">
      <c r="A38" s="192" t="s">
        <v>571</v>
      </c>
      <c r="B38" s="274"/>
      <c r="C38" s="212">
        <v>518639</v>
      </c>
    </row>
    <row r="39" spans="1:3" ht="25.5" x14ac:dyDescent="0.2">
      <c r="A39" s="192" t="s">
        <v>488</v>
      </c>
      <c r="B39" s="274"/>
      <c r="C39" s="212"/>
    </row>
    <row r="40" spans="1:3" x14ac:dyDescent="0.2">
      <c r="A40" s="192" t="s">
        <v>420</v>
      </c>
      <c r="B40" s="274"/>
      <c r="C40" s="212"/>
    </row>
    <row r="41" spans="1:3" x14ac:dyDescent="0.2">
      <c r="A41" s="190" t="s">
        <v>489</v>
      </c>
      <c r="B41" s="274">
        <v>1200000</v>
      </c>
      <c r="C41" s="212">
        <v>1200000</v>
      </c>
    </row>
    <row r="42" spans="1:3" x14ac:dyDescent="0.2">
      <c r="A42" s="155"/>
      <c r="B42" s="212"/>
      <c r="C42" s="212"/>
    </row>
    <row r="43" spans="1:3" ht="38.25" x14ac:dyDescent="0.2">
      <c r="A43" s="193" t="s">
        <v>490</v>
      </c>
      <c r="B43" s="272">
        <v>20265875</v>
      </c>
      <c r="C43" s="272">
        <v>23986170</v>
      </c>
    </row>
    <row r="44" spans="1:3" x14ac:dyDescent="0.2">
      <c r="A44" s="153"/>
      <c r="B44" s="153"/>
      <c r="C44" s="213"/>
    </row>
    <row r="45" spans="1:3" x14ac:dyDescent="0.2">
      <c r="C45" s="273"/>
    </row>
    <row r="46" spans="1:3" x14ac:dyDescent="0.2">
      <c r="C46" s="273"/>
    </row>
  </sheetData>
  <sheetProtection selectLockedCells="1" selectUnlockedCells="1"/>
  <mergeCells count="2">
    <mergeCell ref="A3:B3"/>
    <mergeCell ref="A20:B20"/>
  </mergeCells>
  <phoneticPr fontId="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Header>&amp;R15.  melléklet a 3/2016 (III.3.) önkormányzati 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8"/>
  <sheetViews>
    <sheetView workbookViewId="0">
      <pane ySplit="6" topLeftCell="A7" activePane="bottomLeft" state="frozen"/>
      <selection pane="bottomLeft" activeCell="B1" sqref="B1"/>
    </sheetView>
  </sheetViews>
  <sheetFormatPr defaultRowHeight="12.75" x14ac:dyDescent="0.2"/>
  <cols>
    <col min="1" max="1" width="8.140625" customWidth="1"/>
    <col min="2" max="2" width="72.85546875" customWidth="1"/>
    <col min="3" max="3" width="16.5703125" customWidth="1"/>
  </cols>
  <sheetData>
    <row r="2" spans="1:3" x14ac:dyDescent="0.2">
      <c r="A2" s="1"/>
      <c r="B2" s="1"/>
      <c r="C2" s="1"/>
    </row>
    <row r="3" spans="1:3" ht="18.75" customHeight="1" x14ac:dyDescent="0.2">
      <c r="A3" s="1"/>
      <c r="B3" s="1"/>
      <c r="C3" s="1"/>
    </row>
    <row r="4" spans="1:3" ht="15.75" x14ac:dyDescent="0.2">
      <c r="A4" s="305" t="s">
        <v>545</v>
      </c>
      <c r="B4" s="305"/>
      <c r="C4" s="305"/>
    </row>
    <row r="5" spans="1:3" ht="30" customHeight="1" x14ac:dyDescent="0.2">
      <c r="A5" s="17"/>
      <c r="B5" s="18" t="s">
        <v>6</v>
      </c>
      <c r="C5" s="18" t="s">
        <v>335</v>
      </c>
    </row>
    <row r="6" spans="1:3" ht="17.25" customHeight="1" x14ac:dyDescent="0.2">
      <c r="A6" s="3">
        <v>2</v>
      </c>
      <c r="B6" s="3">
        <v>3</v>
      </c>
      <c r="C6" s="3">
        <v>4</v>
      </c>
    </row>
    <row r="7" spans="1:3" s="2" customFormat="1" ht="26.25" customHeight="1" x14ac:dyDescent="0.2">
      <c r="A7" s="4" t="s">
        <v>1</v>
      </c>
      <c r="B7" s="5" t="s">
        <v>177</v>
      </c>
      <c r="C7" s="6">
        <v>17371531</v>
      </c>
    </row>
    <row r="8" spans="1:3" s="2" customFormat="1" ht="18.95" customHeight="1" x14ac:dyDescent="0.2">
      <c r="A8" s="4" t="s">
        <v>2</v>
      </c>
      <c r="B8" s="5" t="s">
        <v>178</v>
      </c>
      <c r="C8" s="6">
        <v>0</v>
      </c>
    </row>
    <row r="9" spans="1:3" s="2" customFormat="1" ht="27.75" customHeight="1" x14ac:dyDescent="0.2">
      <c r="A9" s="4" t="s">
        <v>3</v>
      </c>
      <c r="B9" s="5" t="s">
        <v>179</v>
      </c>
      <c r="C9" s="6">
        <v>5414639</v>
      </c>
    </row>
    <row r="10" spans="1:3" s="2" customFormat="1" ht="18.95" customHeight="1" x14ac:dyDescent="0.2">
      <c r="A10" s="4" t="s">
        <v>4</v>
      </c>
      <c r="B10" s="5" t="s">
        <v>180</v>
      </c>
      <c r="C10" s="6">
        <v>1200000</v>
      </c>
    </row>
    <row r="11" spans="1:3" s="2" customFormat="1" ht="18.95" customHeight="1" x14ac:dyDescent="0.2">
      <c r="A11" s="4" t="s">
        <v>11</v>
      </c>
      <c r="B11" s="23" t="s">
        <v>554</v>
      </c>
      <c r="C11" s="6">
        <v>2905100</v>
      </c>
    </row>
    <row r="12" spans="1:3" s="2" customFormat="1" ht="18.95" customHeight="1" x14ac:dyDescent="0.2">
      <c r="A12" s="4" t="s">
        <v>13</v>
      </c>
      <c r="B12" s="5" t="s">
        <v>181</v>
      </c>
      <c r="C12" s="6">
        <v>0</v>
      </c>
    </row>
    <row r="13" spans="1:3" s="2" customFormat="1" ht="18.95" customHeight="1" x14ac:dyDescent="0.2">
      <c r="A13" s="7" t="s">
        <v>15</v>
      </c>
      <c r="B13" s="8" t="s">
        <v>182</v>
      </c>
      <c r="C13" s="9">
        <f>SUM(C7:C12)</f>
        <v>26891270</v>
      </c>
    </row>
    <row r="14" spans="1:3" s="2" customFormat="1" ht="18.95" customHeight="1" x14ac:dyDescent="0.2">
      <c r="A14" s="4" t="s">
        <v>0</v>
      </c>
      <c r="B14" s="5" t="s">
        <v>183</v>
      </c>
      <c r="C14" s="6">
        <v>0</v>
      </c>
    </row>
    <row r="15" spans="1:3" s="2" customFormat="1" ht="18.95" customHeight="1" x14ac:dyDescent="0.2">
      <c r="A15" s="4">
        <v>9</v>
      </c>
      <c r="B15" s="21" t="s">
        <v>212</v>
      </c>
      <c r="C15" s="22"/>
    </row>
    <row r="16" spans="1:3" s="2" customFormat="1" ht="18.95" customHeight="1" x14ac:dyDescent="0.2">
      <c r="A16" s="19">
        <v>10</v>
      </c>
      <c r="B16" s="10" t="s">
        <v>562</v>
      </c>
      <c r="C16" s="9">
        <f>SUM(C13:C15)</f>
        <v>26891270</v>
      </c>
    </row>
    <row r="17" spans="1:3" s="2" customFormat="1" ht="19.5" customHeight="1" x14ac:dyDescent="0.2">
      <c r="A17" s="4">
        <v>11</v>
      </c>
      <c r="B17" s="5" t="s">
        <v>184</v>
      </c>
      <c r="C17" s="6"/>
    </row>
    <row r="18" spans="1:3" s="2" customFormat="1" ht="27" customHeight="1" x14ac:dyDescent="0.2">
      <c r="A18" s="4">
        <v>12</v>
      </c>
      <c r="B18" s="5" t="s">
        <v>185</v>
      </c>
      <c r="C18" s="6">
        <v>0</v>
      </c>
    </row>
    <row r="19" spans="1:3" s="2" customFormat="1" ht="29.25" customHeight="1" x14ac:dyDescent="0.2">
      <c r="A19" s="20">
        <v>13</v>
      </c>
      <c r="B19" s="5" t="s">
        <v>186</v>
      </c>
      <c r="C19" s="6">
        <v>0</v>
      </c>
    </row>
    <row r="20" spans="1:3" s="2" customFormat="1" ht="18.95" customHeight="1" x14ac:dyDescent="0.2">
      <c r="A20" s="20">
        <v>14</v>
      </c>
      <c r="B20" s="5" t="s">
        <v>187</v>
      </c>
      <c r="C20" s="6">
        <v>57321279</v>
      </c>
    </row>
    <row r="21" spans="1:3" s="2" customFormat="1" ht="18.95" customHeight="1" x14ac:dyDescent="0.2">
      <c r="A21" s="19">
        <v>15</v>
      </c>
      <c r="B21" s="10" t="s">
        <v>558</v>
      </c>
      <c r="C21" s="9">
        <f>SUM(C17:C20)</f>
        <v>57321279</v>
      </c>
    </row>
    <row r="22" spans="1:3" s="2" customFormat="1" ht="18.95" customHeight="1" x14ac:dyDescent="0.2">
      <c r="A22" s="4">
        <v>16</v>
      </c>
      <c r="B22" s="23" t="s">
        <v>188</v>
      </c>
      <c r="C22" s="24">
        <v>70869000</v>
      </c>
    </row>
    <row r="23" spans="1:3" s="2" customFormat="1" ht="18.95" customHeight="1" x14ac:dyDescent="0.2">
      <c r="A23" s="4">
        <v>17</v>
      </c>
      <c r="B23" s="5" t="s">
        <v>189</v>
      </c>
      <c r="C23" s="6">
        <v>28500000</v>
      </c>
    </row>
    <row r="24" spans="1:3" s="2" customFormat="1" ht="18.95" customHeight="1" x14ac:dyDescent="0.2">
      <c r="A24" s="20">
        <v>18</v>
      </c>
      <c r="B24" s="5" t="s">
        <v>190</v>
      </c>
      <c r="C24" s="6">
        <v>3200000</v>
      </c>
    </row>
    <row r="25" spans="1:3" s="2" customFormat="1" ht="18.95" customHeight="1" x14ac:dyDescent="0.2">
      <c r="A25" s="20">
        <v>19</v>
      </c>
      <c r="B25" s="23" t="s">
        <v>555</v>
      </c>
      <c r="C25" s="6">
        <v>11000000</v>
      </c>
    </row>
    <row r="26" spans="1:3" s="2" customFormat="1" ht="18.95" customHeight="1" x14ac:dyDescent="0.2">
      <c r="A26" s="20">
        <v>20</v>
      </c>
      <c r="B26" s="5" t="s">
        <v>191</v>
      </c>
      <c r="C26" s="6">
        <v>320000</v>
      </c>
    </row>
    <row r="27" spans="1:3" s="2" customFormat="1" ht="18.95" customHeight="1" x14ac:dyDescent="0.2">
      <c r="A27" s="19">
        <v>21</v>
      </c>
      <c r="B27" s="8" t="s">
        <v>214</v>
      </c>
      <c r="C27" s="9">
        <f>SUM(C22:C26)</f>
        <v>113889000</v>
      </c>
    </row>
    <row r="28" spans="1:3" s="2" customFormat="1" ht="18.95" customHeight="1" x14ac:dyDescent="0.2">
      <c r="A28" s="4">
        <v>22</v>
      </c>
      <c r="B28" s="23" t="s">
        <v>556</v>
      </c>
      <c r="C28" s="6">
        <v>48000</v>
      </c>
    </row>
    <row r="29" spans="1:3" s="2" customFormat="1" ht="18.95" customHeight="1" x14ac:dyDescent="0.2">
      <c r="A29" s="4">
        <v>23</v>
      </c>
      <c r="B29" s="23" t="s">
        <v>557</v>
      </c>
      <c r="C29" s="6">
        <v>12905530</v>
      </c>
    </row>
    <row r="30" spans="1:3" s="2" customFormat="1" ht="18.95" customHeight="1" x14ac:dyDescent="0.2">
      <c r="A30" s="4">
        <v>24</v>
      </c>
      <c r="B30" s="5" t="s">
        <v>192</v>
      </c>
      <c r="C30" s="6">
        <v>4079250</v>
      </c>
    </row>
    <row r="31" spans="1:3" s="2" customFormat="1" ht="18.95" customHeight="1" x14ac:dyDescent="0.2">
      <c r="A31" s="4">
        <v>25</v>
      </c>
      <c r="B31" s="5" t="s">
        <v>193</v>
      </c>
      <c r="C31" s="6">
        <v>3417867</v>
      </c>
    </row>
    <row r="32" spans="1:3" s="2" customFormat="1" ht="18.95" customHeight="1" x14ac:dyDescent="0.2">
      <c r="A32" s="4">
        <v>26</v>
      </c>
      <c r="B32" s="5" t="s">
        <v>194</v>
      </c>
      <c r="C32" s="6">
        <v>0</v>
      </c>
    </row>
    <row r="33" spans="1:3" s="2" customFormat="1" ht="18.95" customHeight="1" x14ac:dyDescent="0.2">
      <c r="A33" s="4">
        <v>27</v>
      </c>
      <c r="B33" s="5" t="s">
        <v>195</v>
      </c>
      <c r="C33" s="6">
        <v>20000</v>
      </c>
    </row>
    <row r="34" spans="1:3" s="2" customFormat="1" ht="18.95" customHeight="1" x14ac:dyDescent="0.2">
      <c r="A34" s="20">
        <v>28</v>
      </c>
      <c r="B34" s="5" t="s">
        <v>196</v>
      </c>
      <c r="C34" s="6">
        <v>0</v>
      </c>
    </row>
    <row r="35" spans="1:3" s="2" customFormat="1" ht="18.95" customHeight="1" x14ac:dyDescent="0.2">
      <c r="A35" s="7">
        <v>29</v>
      </c>
      <c r="B35" s="10" t="s">
        <v>213</v>
      </c>
      <c r="C35" s="9">
        <f>SUM(C28:C34)</f>
        <v>20470647</v>
      </c>
    </row>
    <row r="36" spans="1:3" s="2" customFormat="1" ht="18.75" customHeight="1" x14ac:dyDescent="0.2">
      <c r="A36" s="4">
        <v>30</v>
      </c>
      <c r="B36" s="10" t="s">
        <v>202</v>
      </c>
      <c r="C36" s="9">
        <v>0</v>
      </c>
    </row>
    <row r="37" spans="1:3" s="2" customFormat="1" ht="26.25" customHeight="1" x14ac:dyDescent="0.2">
      <c r="A37" s="4">
        <v>31</v>
      </c>
      <c r="B37" s="5" t="s">
        <v>197</v>
      </c>
      <c r="C37" s="6">
        <v>0</v>
      </c>
    </row>
    <row r="38" spans="1:3" s="2" customFormat="1" ht="18.95" customHeight="1" x14ac:dyDescent="0.2">
      <c r="A38" s="20">
        <v>32</v>
      </c>
      <c r="B38" s="5" t="s">
        <v>198</v>
      </c>
      <c r="C38" s="6">
        <v>0</v>
      </c>
    </row>
    <row r="39" spans="1:3" s="2" customFormat="1" ht="17.25" customHeight="1" x14ac:dyDescent="0.2">
      <c r="A39" s="19">
        <v>33</v>
      </c>
      <c r="B39" s="10" t="s">
        <v>201</v>
      </c>
      <c r="C39" s="9">
        <v>0</v>
      </c>
    </row>
    <row r="40" spans="1:3" s="2" customFormat="1" ht="24.75" customHeight="1" x14ac:dyDescent="0.2">
      <c r="A40" s="4">
        <v>34</v>
      </c>
      <c r="B40" s="5" t="s">
        <v>199</v>
      </c>
      <c r="C40" s="6">
        <v>0</v>
      </c>
    </row>
    <row r="41" spans="1:3" s="2" customFormat="1" ht="18.95" customHeight="1" x14ac:dyDescent="0.2">
      <c r="A41" s="20">
        <v>35</v>
      </c>
      <c r="B41" s="5" t="s">
        <v>200</v>
      </c>
      <c r="C41" s="6">
        <v>0</v>
      </c>
    </row>
    <row r="42" spans="1:3" s="2" customFormat="1" ht="18.95" customHeight="1" x14ac:dyDescent="0.2">
      <c r="A42" s="7">
        <v>36</v>
      </c>
      <c r="B42" s="10" t="s">
        <v>203</v>
      </c>
      <c r="C42" s="9">
        <v>0</v>
      </c>
    </row>
    <row r="43" spans="1:3" s="2" customFormat="1" ht="23.1" customHeight="1" x14ac:dyDescent="0.2">
      <c r="A43" s="25">
        <v>37</v>
      </c>
      <c r="B43" s="10" t="s">
        <v>204</v>
      </c>
      <c r="C43" s="9">
        <f>SUM(C13+C21+C27+C35)</f>
        <v>218572196</v>
      </c>
    </row>
    <row r="44" spans="1:3" s="2" customFormat="1" ht="23.1" customHeight="1" x14ac:dyDescent="0.2"/>
    <row r="45" spans="1:3" s="2" customFormat="1" ht="23.1" customHeight="1" x14ac:dyDescent="0.2"/>
    <row r="46" spans="1:3" s="2" customFormat="1" ht="23.1" customHeight="1" x14ac:dyDescent="0.2"/>
    <row r="47" spans="1:3" s="2" customFormat="1" ht="23.1" customHeight="1" x14ac:dyDescent="0.2"/>
    <row r="48" spans="1:3" s="2" customFormat="1" ht="23.1" customHeight="1" x14ac:dyDescent="0.2"/>
  </sheetData>
  <mergeCells count="1">
    <mergeCell ref="A4:C4"/>
  </mergeCells>
  <phoneticPr fontId="13" type="noConversion"/>
  <pageMargins left="0.23622047244094491" right="0.59055118110236227" top="0.23622047244094491" bottom="0.39370078740157483" header="0.47244094488188981" footer="0.70866141732283472"/>
  <pageSetup paperSize="9" scale="87" orientation="portrait" horizontalDpi="300" verticalDpi="300" r:id="rId1"/>
  <headerFooter alignWithMargins="0">
    <oddHeader>&amp;R2. melléklet a 3/2016.(III.3.) önkormányzati rendlethez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view="pageLayout" workbookViewId="0">
      <selection activeCell="B1" sqref="B1"/>
    </sheetView>
  </sheetViews>
  <sheetFormatPr defaultRowHeight="12.75" x14ac:dyDescent="0.2"/>
  <cols>
    <col min="1" max="1" width="8.140625" customWidth="1"/>
    <col min="2" max="2" width="67.5703125" customWidth="1"/>
    <col min="3" max="3" width="19.140625" customWidth="1"/>
  </cols>
  <sheetData>
    <row r="2" spans="1:3" ht="21" customHeight="1" x14ac:dyDescent="0.25">
      <c r="A2" s="306" t="s">
        <v>543</v>
      </c>
      <c r="B2" s="307"/>
      <c r="C2" s="308"/>
    </row>
    <row r="3" spans="1:3" ht="15" x14ac:dyDescent="0.2">
      <c r="A3" s="11"/>
      <c r="B3" s="11"/>
      <c r="C3" s="11"/>
    </row>
    <row r="4" spans="1:3" s="1" customFormat="1" ht="25.5" x14ac:dyDescent="0.2">
      <c r="A4" s="3"/>
      <c r="B4" s="37" t="s">
        <v>6</v>
      </c>
      <c r="C4" s="37" t="s">
        <v>335</v>
      </c>
    </row>
    <row r="5" spans="1:3" s="2" customFormat="1" ht="20.100000000000001" customHeight="1" x14ac:dyDescent="0.2">
      <c r="A5" s="12">
        <v>2</v>
      </c>
      <c r="B5" s="28">
        <v>3</v>
      </c>
      <c r="C5" s="29">
        <v>4</v>
      </c>
    </row>
    <row r="6" spans="1:3" s="2" customFormat="1" ht="20.100000000000001" customHeight="1" x14ac:dyDescent="0.2">
      <c r="A6" s="4">
        <v>1</v>
      </c>
      <c r="B6" s="5" t="s">
        <v>216</v>
      </c>
      <c r="C6" s="6">
        <v>0</v>
      </c>
    </row>
    <row r="7" spans="1:3" s="2" customFormat="1" ht="20.100000000000001" customHeight="1" x14ac:dyDescent="0.2">
      <c r="A7" s="4">
        <v>2</v>
      </c>
      <c r="B7" s="5" t="s">
        <v>217</v>
      </c>
      <c r="C7" s="6">
        <v>0</v>
      </c>
    </row>
    <row r="8" spans="1:3" s="2" customFormat="1" ht="20.100000000000001" customHeight="1" x14ac:dyDescent="0.2">
      <c r="A8" s="20">
        <v>3</v>
      </c>
      <c r="B8" s="23" t="s">
        <v>218</v>
      </c>
      <c r="C8" s="24">
        <v>0</v>
      </c>
    </row>
    <row r="9" spans="1:3" s="2" customFormat="1" ht="20.100000000000001" customHeight="1" x14ac:dyDescent="0.2">
      <c r="A9" s="19">
        <v>4</v>
      </c>
      <c r="B9" s="30" t="s">
        <v>219</v>
      </c>
      <c r="C9" s="31">
        <v>0</v>
      </c>
    </row>
    <row r="10" spans="1:3" s="2" customFormat="1" ht="20.100000000000001" customHeight="1" x14ac:dyDescent="0.2">
      <c r="A10" s="4">
        <v>5</v>
      </c>
      <c r="B10" s="5" t="s">
        <v>220</v>
      </c>
      <c r="C10" s="6"/>
    </row>
    <row r="11" spans="1:3" s="2" customFormat="1" ht="20.100000000000001" customHeight="1" x14ac:dyDescent="0.2">
      <c r="A11" s="4">
        <v>6</v>
      </c>
      <c r="B11" s="5" t="s">
        <v>221</v>
      </c>
      <c r="C11" s="6">
        <v>0</v>
      </c>
    </row>
    <row r="12" spans="1:3" s="2" customFormat="1" ht="20.100000000000001" customHeight="1" x14ac:dyDescent="0.2">
      <c r="A12" s="19">
        <v>7</v>
      </c>
      <c r="B12" s="30" t="s">
        <v>222</v>
      </c>
      <c r="C12" s="31">
        <f>SUM(C10:C11)</f>
        <v>0</v>
      </c>
    </row>
    <row r="13" spans="1:3" s="2" customFormat="1" ht="20.100000000000001" customHeight="1" x14ac:dyDescent="0.2">
      <c r="A13" s="20">
        <v>8</v>
      </c>
      <c r="B13" s="23" t="s">
        <v>223</v>
      </c>
      <c r="C13" s="24">
        <v>0</v>
      </c>
    </row>
    <row r="14" spans="1:3" s="2" customFormat="1" ht="20.100000000000001" customHeight="1" x14ac:dyDescent="0.2">
      <c r="A14" s="4">
        <v>9</v>
      </c>
      <c r="B14" s="5" t="s">
        <v>224</v>
      </c>
      <c r="C14" s="6">
        <v>0</v>
      </c>
    </row>
    <row r="15" spans="1:3" s="2" customFormat="1" ht="20.100000000000001" customHeight="1" x14ac:dyDescent="0.2">
      <c r="A15" s="4">
        <v>10</v>
      </c>
      <c r="B15" s="5" t="s">
        <v>225</v>
      </c>
      <c r="C15" s="6">
        <v>0</v>
      </c>
    </row>
    <row r="16" spans="1:3" s="2" customFormat="1" ht="20.100000000000001" customHeight="1" x14ac:dyDescent="0.2">
      <c r="A16" s="4">
        <v>11</v>
      </c>
      <c r="B16" s="5" t="s">
        <v>226</v>
      </c>
      <c r="C16" s="6">
        <v>0</v>
      </c>
    </row>
    <row r="17" spans="1:3" s="2" customFormat="1" ht="20.100000000000001" customHeight="1" x14ac:dyDescent="0.2">
      <c r="A17" s="19">
        <v>12</v>
      </c>
      <c r="B17" s="30" t="s">
        <v>227</v>
      </c>
      <c r="C17" s="31">
        <f>SUM(C12+C9+C13+C14+C15+C16)</f>
        <v>0</v>
      </c>
    </row>
    <row r="18" spans="1:3" s="2" customFormat="1" ht="20.100000000000001" customHeight="1" x14ac:dyDescent="0.2">
      <c r="A18" s="4">
        <v>13</v>
      </c>
      <c r="B18" s="5" t="s">
        <v>228</v>
      </c>
      <c r="C18" s="6">
        <v>0</v>
      </c>
    </row>
    <row r="19" spans="1:3" s="2" customFormat="1" ht="20.100000000000001" customHeight="1" x14ac:dyDescent="0.2">
      <c r="A19" s="19">
        <v>14</v>
      </c>
      <c r="B19" s="30" t="s">
        <v>229</v>
      </c>
      <c r="C19" s="31">
        <f>SUM(C12)</f>
        <v>0</v>
      </c>
    </row>
    <row r="20" spans="1:3" s="2" customFormat="1" ht="20.100000000000001" customHeight="1" x14ac:dyDescent="0.2">
      <c r="A20" s="7"/>
      <c r="B20" s="8"/>
      <c r="C20" s="9"/>
    </row>
    <row r="21" spans="1:3" s="2" customFormat="1" ht="20.100000000000001" customHeight="1" x14ac:dyDescent="0.25">
      <c r="A21" s="309" t="s">
        <v>548</v>
      </c>
      <c r="B21" s="310"/>
      <c r="C21" s="311"/>
    </row>
    <row r="22" spans="1:3" s="2" customFormat="1" ht="30" customHeight="1" x14ac:dyDescent="0.2">
      <c r="A22" s="4"/>
      <c r="B22" s="32" t="s">
        <v>6</v>
      </c>
      <c r="C22" s="41" t="s">
        <v>335</v>
      </c>
    </row>
    <row r="23" spans="1:3" s="2" customFormat="1" ht="20.100000000000001" customHeight="1" x14ac:dyDescent="0.2">
      <c r="A23" s="4">
        <v>2</v>
      </c>
      <c r="B23" s="32">
        <v>3</v>
      </c>
      <c r="C23" s="33">
        <v>4</v>
      </c>
    </row>
    <row r="24" spans="1:3" s="2" customFormat="1" ht="20.100000000000001" customHeight="1" x14ac:dyDescent="0.2">
      <c r="A24" s="4">
        <v>1</v>
      </c>
      <c r="B24" s="5" t="s">
        <v>230</v>
      </c>
      <c r="C24" s="6">
        <v>57321279</v>
      </c>
    </row>
    <row r="25" spans="1:3" s="2" customFormat="1" ht="18" customHeight="1" x14ac:dyDescent="0.2">
      <c r="A25" s="20">
        <v>2</v>
      </c>
      <c r="B25" s="23" t="s">
        <v>231</v>
      </c>
      <c r="C25" s="24">
        <v>0</v>
      </c>
    </row>
    <row r="26" spans="1:3" s="2" customFormat="1" ht="20.100000000000001" customHeight="1" x14ac:dyDescent="0.2">
      <c r="A26" s="4">
        <v>3</v>
      </c>
      <c r="B26" s="5" t="s">
        <v>232</v>
      </c>
      <c r="C26" s="6">
        <v>0</v>
      </c>
    </row>
    <row r="27" spans="1:3" s="2" customFormat="1" ht="20.100000000000001" customHeight="1" x14ac:dyDescent="0.2">
      <c r="A27" s="19">
        <v>4</v>
      </c>
      <c r="B27" s="30" t="s">
        <v>233</v>
      </c>
      <c r="C27" s="31">
        <v>0</v>
      </c>
    </row>
    <row r="28" spans="1:3" ht="19.5" customHeight="1" x14ac:dyDescent="0.2">
      <c r="A28" s="34">
        <v>5</v>
      </c>
      <c r="B28" s="27" t="s">
        <v>234</v>
      </c>
      <c r="C28" s="6">
        <v>0</v>
      </c>
    </row>
    <row r="29" spans="1:3" ht="19.5" customHeight="1" x14ac:dyDescent="0.2">
      <c r="A29" s="34">
        <v>6</v>
      </c>
      <c r="B29" s="27" t="s">
        <v>235</v>
      </c>
      <c r="C29" s="6">
        <v>0</v>
      </c>
    </row>
    <row r="30" spans="1:3" ht="19.5" customHeight="1" x14ac:dyDescent="0.2">
      <c r="A30" s="34">
        <v>7</v>
      </c>
      <c r="B30" s="27" t="s">
        <v>236</v>
      </c>
      <c r="C30" s="6">
        <v>0</v>
      </c>
    </row>
    <row r="31" spans="1:3" ht="19.5" customHeight="1" x14ac:dyDescent="0.2">
      <c r="A31" s="35">
        <v>8</v>
      </c>
      <c r="B31" s="36" t="s">
        <v>237</v>
      </c>
      <c r="C31" s="6">
        <v>0</v>
      </c>
    </row>
    <row r="32" spans="1:3" ht="19.5" customHeight="1" x14ac:dyDescent="0.2">
      <c r="A32" s="34">
        <v>9</v>
      </c>
      <c r="B32" s="27" t="s">
        <v>238</v>
      </c>
      <c r="C32" s="6">
        <v>958050</v>
      </c>
    </row>
    <row r="33" spans="1:3" ht="19.5" customHeight="1" x14ac:dyDescent="0.2">
      <c r="A33" s="34">
        <v>10</v>
      </c>
      <c r="B33" s="27" t="s">
        <v>239</v>
      </c>
      <c r="C33" s="6">
        <v>0</v>
      </c>
    </row>
    <row r="34" spans="1:3" ht="19.5" customHeight="1" x14ac:dyDescent="0.2">
      <c r="A34" s="34">
        <v>11</v>
      </c>
      <c r="B34" s="27" t="s">
        <v>240</v>
      </c>
      <c r="C34" s="6">
        <v>0</v>
      </c>
    </row>
    <row r="35" spans="1:3" ht="19.5" customHeight="1" x14ac:dyDescent="0.2">
      <c r="A35" s="34">
        <v>12</v>
      </c>
      <c r="B35" s="27" t="s">
        <v>241</v>
      </c>
      <c r="C35" s="6">
        <v>0</v>
      </c>
    </row>
    <row r="36" spans="1:3" ht="19.5" customHeight="1" x14ac:dyDescent="0.2">
      <c r="A36" s="35">
        <v>13</v>
      </c>
      <c r="B36" s="36" t="s">
        <v>242</v>
      </c>
      <c r="C36" s="31">
        <f>SUM(C24:C35)</f>
        <v>58279329</v>
      </c>
    </row>
    <row r="37" spans="1:3" ht="19.5" customHeight="1" x14ac:dyDescent="0.2">
      <c r="A37" s="34">
        <v>14</v>
      </c>
      <c r="B37" s="27" t="s">
        <v>243</v>
      </c>
      <c r="C37" s="6">
        <v>0</v>
      </c>
    </row>
    <row r="38" spans="1:3" ht="19.5" customHeight="1" x14ac:dyDescent="0.2">
      <c r="A38" s="35">
        <v>15</v>
      </c>
      <c r="B38" s="36" t="s">
        <v>244</v>
      </c>
      <c r="C38" s="31">
        <f>SUM(C36)</f>
        <v>58279329</v>
      </c>
    </row>
  </sheetData>
  <mergeCells count="2">
    <mergeCell ref="A2:C2"/>
    <mergeCell ref="A21:C21"/>
  </mergeCells>
  <phoneticPr fontId="13" type="noConversion"/>
  <printOptions gridLines="1"/>
  <pageMargins left="0.23622047244094491" right="0.23622047244094491" top="0.55118110236220474" bottom="0.47244094488188981" header="0.23622047244094491" footer="0.27559055118110237"/>
  <pageSetup scale="97" orientation="portrait" horizontalDpi="300" verticalDpi="300" r:id="rId1"/>
  <headerFooter alignWithMargins="0">
    <oddHeader>&amp;R3. melléklet a 3/2016.(III.3.)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view="pageLayout" workbookViewId="0">
      <selection activeCell="O1" sqref="O1"/>
    </sheetView>
  </sheetViews>
  <sheetFormatPr defaultRowHeight="12.75" x14ac:dyDescent="0.2"/>
  <cols>
    <col min="1" max="1" width="49.42578125" customWidth="1"/>
    <col min="2" max="2" width="12.140625" customWidth="1"/>
    <col min="3" max="7" width="8.28515625" customWidth="1"/>
    <col min="8" max="8" width="9" customWidth="1"/>
    <col min="9" max="12" width="8.28515625" customWidth="1"/>
    <col min="13" max="13" width="9.42578125" customWidth="1"/>
    <col min="14" max="18" width="8.28515625" customWidth="1"/>
    <col min="19" max="19" width="10.42578125" customWidth="1"/>
    <col min="20" max="20" width="8.7109375" bestFit="1" customWidth="1"/>
    <col min="21" max="22" width="8.28515625" customWidth="1"/>
  </cols>
  <sheetData>
    <row r="1" spans="1:22" x14ac:dyDescent="0.2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2" ht="15.95" customHeight="1" x14ac:dyDescent="0.2">
      <c r="A2" s="312" t="s">
        <v>498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</row>
    <row r="3" spans="1:22" ht="15.95" customHeight="1" x14ac:dyDescent="0.2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2" ht="15.95" customHeight="1" x14ac:dyDescent="0.2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</row>
    <row r="5" spans="1:22" ht="101.25" customHeight="1" x14ac:dyDescent="0.2">
      <c r="A5" s="199" t="s">
        <v>6</v>
      </c>
      <c r="B5" s="200" t="s">
        <v>337</v>
      </c>
      <c r="C5" s="194" t="s">
        <v>499</v>
      </c>
      <c r="D5" s="194" t="s">
        <v>500</v>
      </c>
      <c r="E5" s="194" t="s">
        <v>501</v>
      </c>
      <c r="F5" s="194" t="s">
        <v>502</v>
      </c>
      <c r="G5" s="194" t="s">
        <v>503</v>
      </c>
      <c r="H5" s="194" t="s">
        <v>504</v>
      </c>
      <c r="I5" s="194" t="s">
        <v>505</v>
      </c>
      <c r="J5" s="194" t="s">
        <v>506</v>
      </c>
      <c r="K5" s="194" t="s">
        <v>507</v>
      </c>
      <c r="L5" s="194" t="s">
        <v>508</v>
      </c>
      <c r="M5" s="194" t="s">
        <v>509</v>
      </c>
      <c r="N5" s="194" t="s">
        <v>510</v>
      </c>
      <c r="O5" s="194" t="s">
        <v>511</v>
      </c>
      <c r="P5" s="194" t="s">
        <v>512</v>
      </c>
      <c r="Q5" s="194" t="s">
        <v>513</v>
      </c>
      <c r="R5" s="194" t="s">
        <v>514</v>
      </c>
      <c r="S5" s="194" t="s">
        <v>515</v>
      </c>
      <c r="T5" s="194" t="s">
        <v>516</v>
      </c>
      <c r="U5" s="194" t="s">
        <v>517</v>
      </c>
      <c r="V5" s="194" t="s">
        <v>518</v>
      </c>
    </row>
    <row r="6" spans="1:22" ht="14.1" customHeight="1" x14ac:dyDescent="0.2">
      <c r="A6" s="200" t="s">
        <v>338</v>
      </c>
      <c r="B6" s="201">
        <f>SUM(C6:V6)</f>
        <v>6239000</v>
      </c>
      <c r="C6" s="201"/>
      <c r="D6" s="201"/>
      <c r="E6" s="201"/>
      <c r="F6" s="201"/>
      <c r="G6" s="201"/>
      <c r="H6" s="201"/>
      <c r="I6" s="201"/>
      <c r="J6" s="201"/>
      <c r="K6" s="201"/>
      <c r="L6" s="201">
        <v>1548000</v>
      </c>
      <c r="M6" s="201">
        <v>645000</v>
      </c>
      <c r="N6" s="201"/>
      <c r="O6" s="201"/>
      <c r="P6" s="201"/>
      <c r="Q6" s="201"/>
      <c r="R6" s="201"/>
      <c r="S6" s="201"/>
      <c r="T6" s="201">
        <v>4046000</v>
      </c>
      <c r="U6" s="201"/>
      <c r="V6" s="195"/>
    </row>
    <row r="7" spans="1:22" ht="14.1" customHeight="1" x14ac:dyDescent="0.2">
      <c r="A7" s="200" t="s">
        <v>519</v>
      </c>
      <c r="B7" s="201">
        <f>SUM(C7:V7)</f>
        <v>400000</v>
      </c>
      <c r="C7" s="201"/>
      <c r="D7" s="201"/>
      <c r="E7" s="201"/>
      <c r="F7" s="201"/>
      <c r="G7" s="201"/>
      <c r="H7" s="201"/>
      <c r="I7" s="201"/>
      <c r="J7" s="201"/>
      <c r="K7" s="201"/>
      <c r="L7" s="201">
        <v>100000</v>
      </c>
      <c r="M7" s="201"/>
      <c r="N7" s="201"/>
      <c r="O7" s="201"/>
      <c r="P7" s="201"/>
      <c r="Q7" s="201"/>
      <c r="R7" s="201"/>
      <c r="S7" s="201"/>
      <c r="T7" s="201">
        <v>300000</v>
      </c>
      <c r="U7" s="201"/>
      <c r="V7" s="201"/>
    </row>
    <row r="8" spans="1:22" ht="14.1" customHeight="1" x14ac:dyDescent="0.2">
      <c r="A8" s="200" t="s">
        <v>339</v>
      </c>
      <c r="B8" s="201">
        <f>SUM(C8:V8)</f>
        <v>404000</v>
      </c>
      <c r="C8" s="201"/>
      <c r="D8" s="201"/>
      <c r="E8" s="201"/>
      <c r="F8" s="201"/>
      <c r="G8" s="201"/>
      <c r="H8" s="201"/>
      <c r="I8" s="201"/>
      <c r="J8" s="201"/>
      <c r="K8" s="201"/>
      <c r="L8" s="201">
        <v>96000</v>
      </c>
      <c r="M8" s="201">
        <v>40000</v>
      </c>
      <c r="N8" s="201"/>
      <c r="O8" s="201"/>
      <c r="P8" s="201"/>
      <c r="Q8" s="201"/>
      <c r="R8" s="201"/>
      <c r="S8" s="201"/>
      <c r="T8" s="201">
        <v>268000</v>
      </c>
      <c r="U8" s="201"/>
      <c r="V8" s="201"/>
    </row>
    <row r="9" spans="1:22" ht="14.1" customHeight="1" x14ac:dyDescent="0.2">
      <c r="A9" s="200" t="s">
        <v>520</v>
      </c>
      <c r="B9" s="200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</row>
    <row r="10" spans="1:22" ht="14.1" customHeight="1" x14ac:dyDescent="0.2">
      <c r="A10" s="202" t="s">
        <v>521</v>
      </c>
      <c r="B10" s="203">
        <f>SUM(B6:B9)</f>
        <v>7043000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>
        <f>SUM(L6:L9)</f>
        <v>1744000</v>
      </c>
      <c r="M10" s="203">
        <f>SUM(M6:M9)</f>
        <v>685000</v>
      </c>
      <c r="N10" s="203"/>
      <c r="O10" s="203"/>
      <c r="P10" s="203"/>
      <c r="Q10" s="203"/>
      <c r="R10" s="203"/>
      <c r="S10" s="203"/>
      <c r="T10" s="203">
        <f>SUM(T6:T9)</f>
        <v>4614000</v>
      </c>
      <c r="U10" s="203"/>
      <c r="V10" s="203"/>
    </row>
    <row r="11" spans="1:22" ht="14.1" customHeight="1" x14ac:dyDescent="0.2">
      <c r="A11" s="200" t="s">
        <v>340</v>
      </c>
      <c r="B11" s="201">
        <f t="shared" ref="B11:B26" si="0">SUM(C11:V11)</f>
        <v>944000</v>
      </c>
      <c r="C11" s="201">
        <v>236000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>
        <v>708000</v>
      </c>
      <c r="R11" s="201"/>
      <c r="S11" s="201"/>
      <c r="T11" s="201"/>
      <c r="U11" s="201"/>
      <c r="V11" s="201"/>
    </row>
    <row r="12" spans="1:22" ht="14.1" customHeight="1" x14ac:dyDescent="0.2">
      <c r="A12" s="202" t="s">
        <v>522</v>
      </c>
      <c r="B12" s="203">
        <f t="shared" si="0"/>
        <v>944000</v>
      </c>
      <c r="C12" s="203">
        <f>SUM(C11)</f>
        <v>236000</v>
      </c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>
        <f>SUM(Q11)</f>
        <v>708000</v>
      </c>
      <c r="R12" s="203"/>
      <c r="S12" s="203"/>
      <c r="T12" s="203"/>
      <c r="U12" s="203"/>
      <c r="V12" s="203"/>
    </row>
    <row r="13" spans="1:22" ht="14.1" customHeight="1" x14ac:dyDescent="0.2">
      <c r="A13" s="204" t="s">
        <v>523</v>
      </c>
      <c r="B13" s="205">
        <f>SUM(B10+B12)</f>
        <v>7987000</v>
      </c>
      <c r="C13" s="205">
        <v>236000</v>
      </c>
      <c r="D13" s="205"/>
      <c r="E13" s="205"/>
      <c r="F13" s="205"/>
      <c r="G13" s="205"/>
      <c r="H13" s="205"/>
      <c r="I13" s="205"/>
      <c r="J13" s="205"/>
      <c r="K13" s="205"/>
      <c r="L13" s="205">
        <v>1744000</v>
      </c>
      <c r="M13" s="205">
        <v>685000</v>
      </c>
      <c r="N13" s="205"/>
      <c r="O13" s="205"/>
      <c r="P13" s="205"/>
      <c r="Q13" s="205">
        <v>708000</v>
      </c>
      <c r="R13" s="205"/>
      <c r="S13" s="205"/>
      <c r="T13" s="205">
        <v>4614000</v>
      </c>
      <c r="U13" s="205"/>
      <c r="V13" s="205"/>
    </row>
    <row r="14" spans="1:22" ht="14.1" customHeight="1" x14ac:dyDescent="0.2">
      <c r="A14" s="204" t="s">
        <v>341</v>
      </c>
      <c r="B14" s="205">
        <f t="shared" si="0"/>
        <v>2186832</v>
      </c>
      <c r="C14" s="206">
        <v>63720</v>
      </c>
      <c r="D14" s="205"/>
      <c r="E14" s="205"/>
      <c r="F14" s="205"/>
      <c r="G14" s="205"/>
      <c r="H14" s="205"/>
      <c r="I14" s="205"/>
      <c r="J14" s="205"/>
      <c r="K14" s="205"/>
      <c r="L14" s="205">
        <v>478090</v>
      </c>
      <c r="M14" s="205">
        <v>187954</v>
      </c>
      <c r="N14" s="205"/>
      <c r="O14" s="205"/>
      <c r="P14" s="205"/>
      <c r="Q14" s="205">
        <v>191160</v>
      </c>
      <c r="R14" s="205"/>
      <c r="S14" s="205"/>
      <c r="T14" s="205">
        <v>1265908</v>
      </c>
      <c r="U14" s="205"/>
      <c r="V14" s="205"/>
    </row>
    <row r="15" spans="1:22" ht="14.1" customHeight="1" x14ac:dyDescent="0.2">
      <c r="A15" s="200" t="s">
        <v>524</v>
      </c>
      <c r="B15" s="201">
        <f t="shared" si="0"/>
        <v>750000</v>
      </c>
      <c r="C15" s="201">
        <v>400000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>
        <v>350000</v>
      </c>
      <c r="N15" s="201"/>
      <c r="O15" s="201"/>
      <c r="P15" s="201"/>
      <c r="Q15" s="201"/>
      <c r="R15" s="201"/>
      <c r="S15" s="201"/>
      <c r="T15" s="201"/>
      <c r="U15" s="201"/>
      <c r="V15" s="201"/>
    </row>
    <row r="16" spans="1:22" ht="14.1" customHeight="1" x14ac:dyDescent="0.2">
      <c r="A16" s="200" t="s">
        <v>342</v>
      </c>
      <c r="B16" s="201">
        <f t="shared" si="0"/>
        <v>1830000</v>
      </c>
      <c r="C16" s="201">
        <v>100000</v>
      </c>
      <c r="D16" s="201">
        <v>50000</v>
      </c>
      <c r="E16" s="201"/>
      <c r="F16" s="201"/>
      <c r="G16" s="201"/>
      <c r="H16" s="201"/>
      <c r="I16" s="201"/>
      <c r="J16" s="201"/>
      <c r="K16" s="201"/>
      <c r="L16" s="201">
        <v>820000</v>
      </c>
      <c r="M16" s="201">
        <v>700000</v>
      </c>
      <c r="N16" s="201">
        <v>20000</v>
      </c>
      <c r="O16" s="201"/>
      <c r="P16" s="201"/>
      <c r="Q16" s="201"/>
      <c r="R16" s="201"/>
      <c r="S16" s="201">
        <v>60000</v>
      </c>
      <c r="T16" s="201">
        <v>80000</v>
      </c>
      <c r="U16" s="201"/>
      <c r="V16" s="201"/>
    </row>
    <row r="17" spans="1:22" ht="14.1" customHeight="1" x14ac:dyDescent="0.2">
      <c r="A17" s="200" t="s">
        <v>525</v>
      </c>
      <c r="B17" s="201">
        <f t="shared" si="0"/>
        <v>2150000</v>
      </c>
      <c r="C17" s="201">
        <v>190000</v>
      </c>
      <c r="D17" s="201"/>
      <c r="E17" s="201"/>
      <c r="F17" s="201"/>
      <c r="G17" s="201"/>
      <c r="H17" s="201"/>
      <c r="I17" s="201"/>
      <c r="J17" s="201">
        <v>200000</v>
      </c>
      <c r="K17" s="201"/>
      <c r="L17" s="201">
        <v>800000</v>
      </c>
      <c r="M17" s="201">
        <v>200000</v>
      </c>
      <c r="N17" s="201"/>
      <c r="O17" s="201"/>
      <c r="P17" s="201">
        <v>200000</v>
      </c>
      <c r="Q17" s="201"/>
      <c r="R17" s="201"/>
      <c r="S17" s="201">
        <v>500000</v>
      </c>
      <c r="T17" s="201">
        <v>60000</v>
      </c>
      <c r="U17" s="201"/>
      <c r="V17" s="201"/>
    </row>
    <row r="18" spans="1:22" ht="14.1" customHeight="1" x14ac:dyDescent="0.2">
      <c r="A18" s="202" t="s">
        <v>526</v>
      </c>
      <c r="B18" s="203">
        <f>SUM(B15:B17)</f>
        <v>4730000</v>
      </c>
      <c r="C18" s="203">
        <f>SUM(C15:C17)</f>
        <v>690000</v>
      </c>
      <c r="D18" s="203">
        <f>SUM(D16:D17)</f>
        <v>50000</v>
      </c>
      <c r="E18" s="203"/>
      <c r="F18" s="203"/>
      <c r="G18" s="203"/>
      <c r="H18" s="203"/>
      <c r="I18" s="203"/>
      <c r="J18" s="203">
        <f>SUM(J15:J17)</f>
        <v>200000</v>
      </c>
      <c r="K18" s="203"/>
      <c r="L18" s="203">
        <f>SUM(L15:L17)</f>
        <v>1620000</v>
      </c>
      <c r="M18" s="203">
        <f>SUM(M15:M17)</f>
        <v>1250000</v>
      </c>
      <c r="N18" s="203">
        <f>SUM(N15:N17)</f>
        <v>20000</v>
      </c>
      <c r="O18" s="203"/>
      <c r="P18" s="203">
        <f>SUM(P15:P17)</f>
        <v>200000</v>
      </c>
      <c r="Q18" s="203"/>
      <c r="R18" s="203"/>
      <c r="S18" s="203">
        <f>SUM(S15:S17)</f>
        <v>560000</v>
      </c>
      <c r="T18" s="203">
        <f>SUM(T16:T17)</f>
        <v>140000</v>
      </c>
      <c r="U18" s="203"/>
      <c r="V18" s="203"/>
    </row>
    <row r="19" spans="1:22" ht="14.1" customHeight="1" x14ac:dyDescent="0.2">
      <c r="A19" s="200" t="s">
        <v>343</v>
      </c>
      <c r="B19" s="201">
        <f t="shared" si="0"/>
        <v>28000</v>
      </c>
      <c r="C19" s="201">
        <v>28000</v>
      </c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</row>
    <row r="20" spans="1:22" ht="14.1" customHeight="1" x14ac:dyDescent="0.2">
      <c r="A20" s="200" t="s">
        <v>344</v>
      </c>
      <c r="B20" s="201">
        <f t="shared" si="0"/>
        <v>190000</v>
      </c>
      <c r="C20" s="201">
        <v>70000</v>
      </c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>
        <v>50000</v>
      </c>
      <c r="O20" s="201"/>
      <c r="P20" s="201"/>
      <c r="Q20" s="201"/>
      <c r="R20" s="201"/>
      <c r="S20" s="201">
        <v>70000</v>
      </c>
      <c r="T20" s="201"/>
      <c r="U20" s="201"/>
      <c r="V20" s="201"/>
    </row>
    <row r="21" spans="1:22" ht="14.1" customHeight="1" x14ac:dyDescent="0.2">
      <c r="A21" s="200" t="s">
        <v>345</v>
      </c>
      <c r="B21" s="201">
        <f t="shared" si="0"/>
        <v>7654000</v>
      </c>
      <c r="C21" s="201">
        <v>614000</v>
      </c>
      <c r="D21" s="201">
        <v>50000</v>
      </c>
      <c r="E21" s="201">
        <v>535000</v>
      </c>
      <c r="F21" s="204"/>
      <c r="G21" s="201">
        <v>120000</v>
      </c>
      <c r="H21" s="201"/>
      <c r="I21" s="201"/>
      <c r="J21" s="201"/>
      <c r="K21" s="201">
        <v>2500000</v>
      </c>
      <c r="L21" s="201"/>
      <c r="M21" s="201">
        <v>205000</v>
      </c>
      <c r="N21" s="201">
        <v>300000</v>
      </c>
      <c r="O21" s="201"/>
      <c r="P21" s="201">
        <v>1900000</v>
      </c>
      <c r="Q21" s="201">
        <v>130000</v>
      </c>
      <c r="R21" s="201"/>
      <c r="S21" s="201">
        <v>1200000</v>
      </c>
      <c r="T21" s="201">
        <v>100000</v>
      </c>
      <c r="U21" s="201"/>
      <c r="V21" s="201"/>
    </row>
    <row r="22" spans="1:22" ht="14.1" customHeight="1" x14ac:dyDescent="0.2">
      <c r="A22" s="200" t="s">
        <v>527</v>
      </c>
      <c r="B22" s="201">
        <f t="shared" si="0"/>
        <v>5698000</v>
      </c>
      <c r="C22" s="201"/>
      <c r="D22" s="201"/>
      <c r="E22" s="201"/>
      <c r="F22" s="200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>
        <v>5698000</v>
      </c>
      <c r="U22" s="201"/>
      <c r="V22" s="201"/>
    </row>
    <row r="23" spans="1:22" ht="14.1" customHeight="1" x14ac:dyDescent="0.2">
      <c r="A23" s="200" t="s">
        <v>346</v>
      </c>
      <c r="B23" s="201">
        <f t="shared" si="0"/>
        <v>1092000</v>
      </c>
      <c r="C23" s="201">
        <v>170000</v>
      </c>
      <c r="D23" s="201"/>
      <c r="E23" s="201"/>
      <c r="F23" s="200"/>
      <c r="G23" s="201"/>
      <c r="H23" s="201"/>
      <c r="I23" s="201"/>
      <c r="J23" s="201">
        <v>350000</v>
      </c>
      <c r="K23" s="201"/>
      <c r="L23" s="201"/>
      <c r="M23" s="201">
        <v>300000</v>
      </c>
      <c r="N23" s="201"/>
      <c r="O23" s="201"/>
      <c r="P23" s="201"/>
      <c r="Q23" s="201">
        <v>72000</v>
      </c>
      <c r="R23" s="201"/>
      <c r="S23" s="201">
        <v>200000</v>
      </c>
      <c r="T23" s="201"/>
      <c r="U23" s="201"/>
      <c r="V23" s="201"/>
    </row>
    <row r="24" spans="1:22" ht="14.1" customHeight="1" x14ac:dyDescent="0.2">
      <c r="A24" s="200" t="s">
        <v>347</v>
      </c>
      <c r="B24" s="201">
        <f t="shared" si="0"/>
        <v>14246870</v>
      </c>
      <c r="C24" s="201">
        <v>2803870</v>
      </c>
      <c r="D24" s="201">
        <v>350000</v>
      </c>
      <c r="E24" s="201">
        <v>1500000</v>
      </c>
      <c r="F24" s="200"/>
      <c r="G24" s="201"/>
      <c r="H24" s="201"/>
      <c r="I24" s="201"/>
      <c r="J24" s="201"/>
      <c r="K24" s="201">
        <v>500000</v>
      </c>
      <c r="L24" s="201"/>
      <c r="M24" s="201">
        <v>7915000</v>
      </c>
      <c r="N24" s="201"/>
      <c r="O24" s="201">
        <v>48000</v>
      </c>
      <c r="P24" s="201">
        <v>730000</v>
      </c>
      <c r="Q24" s="201">
        <v>300000</v>
      </c>
      <c r="R24" s="201"/>
      <c r="S24" s="201">
        <v>100000</v>
      </c>
      <c r="T24" s="201"/>
      <c r="U24" s="201"/>
      <c r="V24" s="201"/>
    </row>
    <row r="25" spans="1:22" ht="14.1" customHeight="1" x14ac:dyDescent="0.2">
      <c r="A25" s="202" t="s">
        <v>528</v>
      </c>
      <c r="B25" s="203">
        <f>SUM(B19:B24)</f>
        <v>28908870</v>
      </c>
      <c r="C25" s="203">
        <f>SUM(C19:C24)</f>
        <v>3685870</v>
      </c>
      <c r="D25" s="203">
        <f>SUM(D19:D24)</f>
        <v>400000</v>
      </c>
      <c r="E25" s="203">
        <f>SUM(E19:E24)</f>
        <v>2035000</v>
      </c>
      <c r="F25" s="202"/>
      <c r="G25" s="203">
        <f>SUM(G19:G24)</f>
        <v>120000</v>
      </c>
      <c r="H25" s="203"/>
      <c r="I25" s="203"/>
      <c r="J25" s="203">
        <f>SUM(J19:J24)</f>
        <v>350000</v>
      </c>
      <c r="K25" s="203">
        <f>SUM(K19:K24)</f>
        <v>3000000</v>
      </c>
      <c r="L25" s="203"/>
      <c r="M25" s="203">
        <f>SUM(M19:M24)</f>
        <v>8420000</v>
      </c>
      <c r="N25" s="203">
        <f>SUM(N19:N24)</f>
        <v>350000</v>
      </c>
      <c r="O25" s="203">
        <f>SUM(O24)</f>
        <v>48000</v>
      </c>
      <c r="P25" s="203">
        <f>SUM(P19:P24)</f>
        <v>2630000</v>
      </c>
      <c r="Q25" s="203">
        <f>SUM(Q19:Q24)</f>
        <v>502000</v>
      </c>
      <c r="R25" s="203"/>
      <c r="S25" s="203">
        <f>SUM(S19:S24)</f>
        <v>1570000</v>
      </c>
      <c r="T25" s="203">
        <f>SUM(T19:T24)</f>
        <v>5798000</v>
      </c>
      <c r="U25" s="203"/>
      <c r="V25" s="203"/>
    </row>
    <row r="26" spans="1:22" ht="14.1" customHeight="1" x14ac:dyDescent="0.2">
      <c r="A26" s="200" t="s">
        <v>348</v>
      </c>
      <c r="B26" s="201">
        <f t="shared" si="0"/>
        <v>8181540</v>
      </c>
      <c r="C26" s="201">
        <v>424440</v>
      </c>
      <c r="D26" s="201">
        <v>121500</v>
      </c>
      <c r="E26" s="201">
        <v>549450</v>
      </c>
      <c r="F26" s="200"/>
      <c r="G26" s="201">
        <v>32400</v>
      </c>
      <c r="H26" s="201"/>
      <c r="I26" s="201"/>
      <c r="J26" s="201">
        <v>148500</v>
      </c>
      <c r="K26" s="201">
        <v>810000</v>
      </c>
      <c r="L26" s="201">
        <v>432000</v>
      </c>
      <c r="M26" s="201">
        <v>2563650</v>
      </c>
      <c r="N26" s="201">
        <v>99900</v>
      </c>
      <c r="O26" s="201"/>
      <c r="P26" s="201">
        <v>702000</v>
      </c>
      <c r="Q26" s="201">
        <v>135540</v>
      </c>
      <c r="R26" s="201"/>
      <c r="S26" s="201">
        <v>575100</v>
      </c>
      <c r="T26" s="201">
        <v>1587060</v>
      </c>
      <c r="U26" s="201"/>
      <c r="V26" s="201"/>
    </row>
    <row r="27" spans="1:22" ht="14.1" customHeight="1" x14ac:dyDescent="0.2">
      <c r="A27" s="202" t="s">
        <v>529</v>
      </c>
      <c r="B27" s="203">
        <f t="shared" ref="B27:B42" si="1">SUM(C27:V27)</f>
        <v>8181540</v>
      </c>
      <c r="C27" s="203">
        <f>SUM(C26:C26)</f>
        <v>424440</v>
      </c>
      <c r="D27" s="203">
        <f>SUM(D26:D26)</f>
        <v>121500</v>
      </c>
      <c r="E27" s="203">
        <f>SUM(E26:E26)</f>
        <v>549450</v>
      </c>
      <c r="F27" s="203"/>
      <c r="G27" s="203">
        <f>SUM(G26:G26)</f>
        <v>32400</v>
      </c>
      <c r="H27" s="203"/>
      <c r="I27" s="203"/>
      <c r="J27" s="203">
        <f>SUM(J26:J26)</f>
        <v>148500</v>
      </c>
      <c r="K27" s="203">
        <f>SUM(K26:K26)</f>
        <v>810000</v>
      </c>
      <c r="L27" s="203">
        <f>SUM(L26:L26)</f>
        <v>432000</v>
      </c>
      <c r="M27" s="203">
        <f>SUM(M26:M26)</f>
        <v>2563650</v>
      </c>
      <c r="N27" s="203">
        <f>SUM(N26:N26)</f>
        <v>99900</v>
      </c>
      <c r="O27" s="203"/>
      <c r="P27" s="203">
        <f>SUM(P26:P26)</f>
        <v>702000</v>
      </c>
      <c r="Q27" s="203">
        <f>SUM(Q26:Q26)</f>
        <v>135540</v>
      </c>
      <c r="R27" s="203"/>
      <c r="S27" s="203">
        <f>SUM(S26:S26)</f>
        <v>575100</v>
      </c>
      <c r="T27" s="203">
        <f>SUM(T26:T26)</f>
        <v>1587060</v>
      </c>
      <c r="U27" s="203"/>
      <c r="V27" s="203"/>
    </row>
    <row r="28" spans="1:22" ht="14.1" customHeight="1" x14ac:dyDescent="0.2">
      <c r="A28" s="204" t="s">
        <v>530</v>
      </c>
      <c r="B28" s="205">
        <f>SUM(B18+B25+B27)</f>
        <v>41820410</v>
      </c>
      <c r="C28" s="205">
        <f>SUM(C18+C25+C27)</f>
        <v>4800310</v>
      </c>
      <c r="D28" s="205">
        <f>SUM(D18+D25+D27)</f>
        <v>571500</v>
      </c>
      <c r="E28" s="205">
        <f>SUM(E18+E25+E27)</f>
        <v>2584450</v>
      </c>
      <c r="F28" s="205"/>
      <c r="G28" s="205">
        <v>152400</v>
      </c>
      <c r="H28" s="205"/>
      <c r="I28" s="205"/>
      <c r="J28" s="205">
        <f>SUM(J18+J25+J27)</f>
        <v>698500</v>
      </c>
      <c r="K28" s="205">
        <f>SUM(K27,K25)</f>
        <v>3810000</v>
      </c>
      <c r="L28" s="205">
        <f>SUM(L18+L25+L27)</f>
        <v>2052000</v>
      </c>
      <c r="M28" s="205">
        <f>SUM(M18+M25+M27)</f>
        <v>12233650</v>
      </c>
      <c r="N28" s="205">
        <f>SUM(N27,N25,N18)</f>
        <v>469900</v>
      </c>
      <c r="O28" s="205">
        <v>48000</v>
      </c>
      <c r="P28" s="205">
        <f>SUM(P18+P25+P27)</f>
        <v>3532000</v>
      </c>
      <c r="Q28" s="205">
        <f>SUM(Q18+Q25+Q27)</f>
        <v>637540</v>
      </c>
      <c r="R28" s="205"/>
      <c r="S28" s="205">
        <f>SUM(S27,S25,S18)</f>
        <v>2705100</v>
      </c>
      <c r="T28" s="205">
        <f>SUM(T27,T25,T18)</f>
        <v>7525060</v>
      </c>
      <c r="U28" s="205"/>
      <c r="V28" s="205"/>
    </row>
    <row r="29" spans="1:22" ht="14.1" customHeight="1" x14ac:dyDescent="0.2">
      <c r="A29" s="200" t="s">
        <v>349</v>
      </c>
      <c r="B29" s="201">
        <f t="shared" si="1"/>
        <v>1068000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>
        <v>1068000</v>
      </c>
    </row>
    <row r="30" spans="1:22" ht="14.1" customHeight="1" x14ac:dyDescent="0.2">
      <c r="A30" s="200" t="s">
        <v>350</v>
      </c>
      <c r="B30" s="201">
        <f t="shared" si="1"/>
        <v>4425348</v>
      </c>
      <c r="C30" s="201"/>
      <c r="D30" s="201"/>
      <c r="E30" s="201"/>
      <c r="F30" s="201">
        <v>4425348</v>
      </c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</row>
    <row r="31" spans="1:22" ht="14.1" customHeight="1" x14ac:dyDescent="0.2">
      <c r="A31" s="200" t="s">
        <v>351</v>
      </c>
      <c r="B31" s="201">
        <f t="shared" si="1"/>
        <v>6868000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>
        <v>5700000</v>
      </c>
      <c r="S31" s="201"/>
      <c r="T31" s="201"/>
      <c r="U31" s="201"/>
      <c r="V31" s="201">
        <v>1168000</v>
      </c>
    </row>
    <row r="32" spans="1:22" ht="14.1" customHeight="1" x14ac:dyDescent="0.2">
      <c r="A32" s="200" t="s">
        <v>263</v>
      </c>
      <c r="B32" s="201">
        <f t="shared" si="1"/>
        <v>1355307</v>
      </c>
      <c r="C32" s="201">
        <v>1355307</v>
      </c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</row>
    <row r="33" spans="1:22" ht="14.1" customHeight="1" x14ac:dyDescent="0.2">
      <c r="A33" s="204" t="s">
        <v>531</v>
      </c>
      <c r="B33" s="205">
        <f>SUM(B29:B32)</f>
        <v>13716655</v>
      </c>
      <c r="C33" s="205">
        <f>SUM(C29:C32)</f>
        <v>1355307</v>
      </c>
      <c r="D33" s="205"/>
      <c r="E33" s="205"/>
      <c r="F33" s="205">
        <f>SUM(F30:F32)</f>
        <v>4425348</v>
      </c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>
        <f>SUM(R29:R32)</f>
        <v>5700000</v>
      </c>
      <c r="S33" s="205"/>
      <c r="T33" s="205"/>
      <c r="U33" s="205"/>
      <c r="V33" s="205">
        <f>SUM(V29:V32)</f>
        <v>2236000</v>
      </c>
    </row>
    <row r="34" spans="1:22" ht="14.1" customHeight="1" x14ac:dyDescent="0.2">
      <c r="A34" s="200" t="s">
        <v>563</v>
      </c>
      <c r="B34" s="201">
        <f>SUM(C34:V34)</f>
        <v>958050</v>
      </c>
      <c r="C34" s="201"/>
      <c r="D34" s="201"/>
      <c r="E34" s="201"/>
      <c r="F34" s="201">
        <v>958050</v>
      </c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</row>
    <row r="35" spans="1:22" ht="14.1" customHeight="1" x14ac:dyDescent="0.2">
      <c r="A35" s="200" t="s">
        <v>564</v>
      </c>
      <c r="B35" s="201">
        <f>SUM(C35:V35)</f>
        <v>57321279</v>
      </c>
      <c r="C35" s="201"/>
      <c r="D35" s="201"/>
      <c r="E35" s="201"/>
      <c r="F35" s="201"/>
      <c r="G35" s="205"/>
      <c r="H35" s="201">
        <v>57321279</v>
      </c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</row>
    <row r="36" spans="1:22" ht="14.1" customHeight="1" x14ac:dyDescent="0.2">
      <c r="A36" s="204" t="s">
        <v>541</v>
      </c>
      <c r="B36" s="205">
        <f>SUM(B34:B35)</f>
        <v>58279329</v>
      </c>
      <c r="C36" s="201"/>
      <c r="D36" s="201"/>
      <c r="E36" s="201"/>
      <c r="F36" s="205">
        <f>SUM(F34:F35)</f>
        <v>958050</v>
      </c>
      <c r="G36" s="205"/>
      <c r="H36" s="205">
        <f>SUM(H35)</f>
        <v>57321279</v>
      </c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</row>
    <row r="37" spans="1:22" ht="14.1" customHeight="1" x14ac:dyDescent="0.2">
      <c r="A37" s="200" t="s">
        <v>532</v>
      </c>
      <c r="B37" s="201">
        <f t="shared" si="1"/>
        <v>70000000</v>
      </c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>
        <v>70000000</v>
      </c>
      <c r="T37" s="201"/>
      <c r="U37" s="201"/>
      <c r="V37" s="201"/>
    </row>
    <row r="38" spans="1:22" ht="14.1" customHeight="1" x14ac:dyDescent="0.2">
      <c r="A38" s="200" t="s">
        <v>352</v>
      </c>
      <c r="B38" s="201">
        <f t="shared" si="1"/>
        <v>1150000</v>
      </c>
      <c r="C38" s="201"/>
      <c r="D38" s="201"/>
      <c r="E38" s="201"/>
      <c r="F38" s="201"/>
      <c r="G38" s="201"/>
      <c r="H38" s="201"/>
      <c r="I38" s="201"/>
      <c r="J38" s="201">
        <v>150000</v>
      </c>
      <c r="K38" s="201"/>
      <c r="L38" s="201"/>
      <c r="M38" s="201">
        <v>1000000</v>
      </c>
      <c r="N38" s="201"/>
      <c r="O38" s="201"/>
      <c r="P38" s="201"/>
      <c r="Q38" s="201"/>
      <c r="R38" s="201"/>
      <c r="S38" s="201"/>
      <c r="T38" s="201"/>
      <c r="U38" s="201"/>
      <c r="V38" s="201"/>
    </row>
    <row r="39" spans="1:22" ht="14.1" customHeight="1" x14ac:dyDescent="0.2">
      <c r="A39" s="200" t="s">
        <v>353</v>
      </c>
      <c r="B39" s="201">
        <f t="shared" si="1"/>
        <v>21526970</v>
      </c>
      <c r="C39" s="201"/>
      <c r="D39" s="201"/>
      <c r="E39" s="201">
        <v>2316470</v>
      </c>
      <c r="F39" s="201"/>
      <c r="G39" s="201"/>
      <c r="H39" s="201"/>
      <c r="I39" s="201"/>
      <c r="J39" s="201">
        <v>40500</v>
      </c>
      <c r="K39" s="201"/>
      <c r="L39" s="201"/>
      <c r="M39" s="201">
        <v>270000</v>
      </c>
      <c r="N39" s="201"/>
      <c r="O39" s="201"/>
      <c r="P39" s="201"/>
      <c r="Q39" s="201"/>
      <c r="R39" s="201"/>
      <c r="S39" s="201">
        <v>18900000</v>
      </c>
      <c r="T39" s="201"/>
      <c r="U39" s="201"/>
      <c r="V39" s="201"/>
    </row>
    <row r="40" spans="1:22" ht="14.1" customHeight="1" x14ac:dyDescent="0.2">
      <c r="A40" s="204" t="s">
        <v>533</v>
      </c>
      <c r="B40" s="205">
        <f>SUM(B37:B39)</f>
        <v>92676970</v>
      </c>
      <c r="C40" s="205"/>
      <c r="D40" s="205"/>
      <c r="E40" s="205">
        <f>SUM(E37:E39)</f>
        <v>2316470</v>
      </c>
      <c r="F40" s="205"/>
      <c r="G40" s="205"/>
      <c r="H40" s="205"/>
      <c r="I40" s="205"/>
      <c r="J40" s="205">
        <f>SUM(J38:J39)</f>
        <v>190500</v>
      </c>
      <c r="K40" s="205"/>
      <c r="L40" s="205"/>
      <c r="M40" s="205">
        <f>SUM(M38:M39)</f>
        <v>1270000</v>
      </c>
      <c r="N40" s="205"/>
      <c r="O40" s="205"/>
      <c r="P40" s="205"/>
      <c r="Q40" s="205"/>
      <c r="R40" s="205"/>
      <c r="S40" s="205">
        <f>SUM(S37:S39)</f>
        <v>88900000</v>
      </c>
      <c r="T40" s="205"/>
      <c r="U40" s="205"/>
      <c r="V40" s="205"/>
    </row>
    <row r="41" spans="1:22" ht="14.1" customHeight="1" x14ac:dyDescent="0.2">
      <c r="A41" s="200" t="s">
        <v>354</v>
      </c>
      <c r="B41" s="201">
        <f t="shared" si="1"/>
        <v>1500000</v>
      </c>
      <c r="C41" s="201"/>
      <c r="D41" s="201"/>
      <c r="E41" s="201"/>
      <c r="F41" s="201"/>
      <c r="G41" s="201"/>
      <c r="H41" s="201"/>
      <c r="I41" s="201">
        <v>1500000</v>
      </c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</row>
    <row r="42" spans="1:22" ht="14.1" customHeight="1" x14ac:dyDescent="0.2">
      <c r="A42" s="200" t="s">
        <v>355</v>
      </c>
      <c r="B42" s="201">
        <f t="shared" si="1"/>
        <v>405000</v>
      </c>
      <c r="C42" s="201"/>
      <c r="D42" s="201"/>
      <c r="E42" s="201"/>
      <c r="F42" s="201"/>
      <c r="G42" s="201"/>
      <c r="H42" s="201"/>
      <c r="I42" s="201">
        <v>405000</v>
      </c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</row>
    <row r="43" spans="1:22" ht="14.1" customHeight="1" x14ac:dyDescent="0.2">
      <c r="A43" s="204" t="s">
        <v>534</v>
      </c>
      <c r="B43" s="205">
        <f>SUM(B41:B42)</f>
        <v>1905000</v>
      </c>
      <c r="C43" s="205"/>
      <c r="D43" s="205"/>
      <c r="E43" s="205"/>
      <c r="F43" s="205"/>
      <c r="G43" s="205"/>
      <c r="H43" s="205"/>
      <c r="I43" s="205">
        <f>SUM(I41:I42)</f>
        <v>1905000</v>
      </c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</row>
    <row r="44" spans="1:22" ht="14.1" customHeight="1" x14ac:dyDescent="0.2">
      <c r="A44" s="204" t="s">
        <v>535</v>
      </c>
      <c r="B44" s="207">
        <f>SUM(C44:V44)</f>
        <v>218572196</v>
      </c>
      <c r="C44" s="207">
        <f>SUM(C13+C14+C28+C33)</f>
        <v>6455337</v>
      </c>
      <c r="D44" s="207">
        <f>SUM(D13+D14+D28+D33+D40+D43)</f>
        <v>571500</v>
      </c>
      <c r="E44" s="207">
        <f>SUM(E28+E33+E40+E43)</f>
        <v>4900920</v>
      </c>
      <c r="F44" s="207">
        <f>SUM(F33+F36)</f>
        <v>5383398</v>
      </c>
      <c r="G44" s="207">
        <v>152400</v>
      </c>
      <c r="H44" s="207">
        <v>57321279</v>
      </c>
      <c r="I44" s="207">
        <v>1905000</v>
      </c>
      <c r="J44" s="207">
        <f>SUM(J28+J40)</f>
        <v>889000</v>
      </c>
      <c r="K44" s="207">
        <v>3810000</v>
      </c>
      <c r="L44" s="207">
        <f>SUM(L13+L14+L28+L35+L40+L43)</f>
        <v>4274090</v>
      </c>
      <c r="M44" s="207">
        <f>SUM(M13+M14+M28+M35+M40+M43)</f>
        <v>14376604</v>
      </c>
      <c r="N44" s="207">
        <v>469900</v>
      </c>
      <c r="O44" s="207">
        <v>48000</v>
      </c>
      <c r="P44" s="207">
        <v>3532000</v>
      </c>
      <c r="Q44" s="207">
        <f>SUM(Q13+Q14+Q28+Q35+Q40+Q43)</f>
        <v>1536700</v>
      </c>
      <c r="R44" s="207">
        <v>5700000</v>
      </c>
      <c r="S44" s="207">
        <f>SUM(S28+S40)</f>
        <v>91605100</v>
      </c>
      <c r="T44" s="207">
        <f>SUM(T13+T14+T28+T35+T40+T43)</f>
        <v>13404968</v>
      </c>
      <c r="U44" s="207">
        <v>0</v>
      </c>
      <c r="V44" s="207">
        <v>2236000</v>
      </c>
    </row>
    <row r="45" spans="1:22" ht="14.1" customHeight="1" x14ac:dyDescent="0.2">
      <c r="A45" s="200"/>
      <c r="B45" s="201"/>
      <c r="C45" s="200" t="s">
        <v>536</v>
      </c>
      <c r="D45" s="200" t="s">
        <v>536</v>
      </c>
      <c r="E45" s="200" t="s">
        <v>537</v>
      </c>
      <c r="F45" s="200" t="s">
        <v>536</v>
      </c>
      <c r="G45" s="200" t="s">
        <v>536</v>
      </c>
      <c r="H45" s="200" t="s">
        <v>538</v>
      </c>
      <c r="I45" s="200" t="s">
        <v>539</v>
      </c>
      <c r="J45" s="200" t="s">
        <v>537</v>
      </c>
      <c r="K45" s="200" t="s">
        <v>536</v>
      </c>
      <c r="L45" s="200" t="s">
        <v>536</v>
      </c>
      <c r="M45" s="200" t="s">
        <v>536</v>
      </c>
      <c r="N45" s="200" t="s">
        <v>536</v>
      </c>
      <c r="O45" s="200" t="s">
        <v>536</v>
      </c>
      <c r="P45" s="200" t="s">
        <v>536</v>
      </c>
      <c r="Q45" s="200" t="s">
        <v>536</v>
      </c>
      <c r="R45" s="200" t="s">
        <v>537</v>
      </c>
      <c r="S45" s="200" t="s">
        <v>537</v>
      </c>
      <c r="T45" s="200" t="s">
        <v>536</v>
      </c>
      <c r="U45" s="200" t="s">
        <v>536</v>
      </c>
      <c r="V45" s="200" t="s">
        <v>536</v>
      </c>
    </row>
    <row r="46" spans="1:22" ht="14.1" customHeight="1" x14ac:dyDescent="0.2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 t="s">
        <v>537</v>
      </c>
      <c r="N46" s="200"/>
      <c r="O46" s="200"/>
      <c r="P46" s="200"/>
      <c r="Q46" s="200"/>
      <c r="R46" s="200"/>
      <c r="S46" s="200"/>
      <c r="T46" s="200"/>
      <c r="U46" s="200"/>
      <c r="V46" s="209"/>
    </row>
    <row r="47" spans="1:22" x14ac:dyDescent="0.2">
      <c r="A47" s="208" t="s">
        <v>541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</row>
    <row r="48" spans="1:22" x14ac:dyDescent="0.2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</row>
  </sheetData>
  <mergeCells count="1">
    <mergeCell ref="A2:U2"/>
  </mergeCells>
  <phoneticPr fontId="13" type="noConversion"/>
  <pageMargins left="0.25" right="0.25" top="0.75" bottom="0.75" header="0.3" footer="0.3"/>
  <pageSetup paperSize="8" orientation="landscape" r:id="rId1"/>
  <headerFooter alignWithMargins="0">
    <oddHeader>&amp;R4. melléklet a 3/2016. (III.3.)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Layout" workbookViewId="0">
      <selection activeCell="C5" sqref="C5"/>
    </sheetView>
  </sheetViews>
  <sheetFormatPr defaultRowHeight="12.75" x14ac:dyDescent="0.2"/>
  <cols>
    <col min="1" max="1" width="34.5703125" customWidth="1"/>
    <col min="2" max="2" width="20.28515625" customWidth="1"/>
    <col min="3" max="3" width="18.85546875" customWidth="1"/>
    <col min="4" max="4" width="14.85546875" customWidth="1"/>
    <col min="5" max="12" width="19.140625" customWidth="1"/>
  </cols>
  <sheetData>
    <row r="1" spans="1:4" ht="18" customHeight="1" x14ac:dyDescent="0.2">
      <c r="A1" s="315" t="s">
        <v>540</v>
      </c>
      <c r="B1" s="316"/>
      <c r="C1" s="316"/>
      <c r="D1" s="316"/>
    </row>
    <row r="2" spans="1:4" ht="13.5" thickBot="1" x14ac:dyDescent="0.25">
      <c r="A2" s="14"/>
      <c r="B2" s="13"/>
      <c r="C2" s="15"/>
      <c r="D2" s="13"/>
    </row>
    <row r="3" spans="1:4" ht="13.5" customHeight="1" x14ac:dyDescent="0.2">
      <c r="A3" s="317" t="s">
        <v>210</v>
      </c>
      <c r="B3" s="319" t="s">
        <v>205</v>
      </c>
      <c r="C3" s="320"/>
      <c r="D3" s="321" t="s">
        <v>207</v>
      </c>
    </row>
    <row r="4" spans="1:4" ht="18.75" customHeight="1" x14ac:dyDescent="0.2">
      <c r="A4" s="318"/>
      <c r="B4" s="313" t="s">
        <v>206</v>
      </c>
      <c r="C4" s="314"/>
      <c r="D4" s="322"/>
    </row>
    <row r="5" spans="1:4" ht="26.25" thickBot="1" x14ac:dyDescent="0.25">
      <c r="A5" s="318"/>
      <c r="B5" s="134" t="s">
        <v>208</v>
      </c>
      <c r="C5" s="135" t="s">
        <v>209</v>
      </c>
      <c r="D5" s="323"/>
    </row>
    <row r="6" spans="1:4" ht="25.5" x14ac:dyDescent="0.2">
      <c r="A6" s="218" t="s">
        <v>553</v>
      </c>
      <c r="B6" s="39">
        <v>3</v>
      </c>
      <c r="C6" s="137"/>
      <c r="D6" s="39">
        <v>3</v>
      </c>
    </row>
    <row r="7" spans="1:4" ht="15.95" customHeight="1" x14ac:dyDescent="0.2">
      <c r="A7" s="136" t="s">
        <v>246</v>
      </c>
      <c r="B7" s="26">
        <v>1</v>
      </c>
      <c r="C7" s="138"/>
      <c r="D7" s="26">
        <f>SUM(B7:C7)</f>
        <v>1</v>
      </c>
    </row>
    <row r="8" spans="1:4" ht="15.95" customHeight="1" x14ac:dyDescent="0.2">
      <c r="A8" s="26"/>
      <c r="B8" s="138"/>
      <c r="C8" s="138"/>
      <c r="D8" s="26"/>
    </row>
    <row r="9" spans="1:4" ht="15.95" customHeight="1" x14ac:dyDescent="0.2">
      <c r="A9" s="26"/>
      <c r="B9" s="138"/>
      <c r="C9" s="138"/>
      <c r="D9" s="26"/>
    </row>
    <row r="10" spans="1:4" ht="15.95" customHeight="1" x14ac:dyDescent="0.2">
      <c r="A10" s="26"/>
      <c r="B10" s="138"/>
      <c r="C10" s="138"/>
      <c r="D10" s="26"/>
    </row>
    <row r="11" spans="1:4" ht="15.95" customHeight="1" x14ac:dyDescent="0.2">
      <c r="A11" s="139"/>
      <c r="B11" s="138"/>
      <c r="C11" s="138"/>
      <c r="D11" s="26"/>
    </row>
    <row r="12" spans="1:4" ht="15.95" customHeight="1" x14ac:dyDescent="0.2">
      <c r="A12" s="26"/>
      <c r="B12" s="26"/>
      <c r="C12" s="138"/>
      <c r="D12" s="26"/>
    </row>
    <row r="13" spans="1:4" ht="15.95" customHeight="1" x14ac:dyDescent="0.2">
      <c r="A13" s="26"/>
      <c r="B13" s="138"/>
      <c r="C13" s="138"/>
      <c r="D13" s="26"/>
    </row>
    <row r="14" spans="1:4" ht="15.95" customHeight="1" x14ac:dyDescent="0.2">
      <c r="A14" s="26"/>
      <c r="B14" s="26"/>
      <c r="C14" s="138"/>
      <c r="D14" s="26"/>
    </row>
    <row r="15" spans="1:4" ht="15.95" customHeight="1" x14ac:dyDescent="0.2">
      <c r="A15" s="26"/>
      <c r="B15" s="26"/>
      <c r="C15" s="138"/>
      <c r="D15" s="26"/>
    </row>
    <row r="16" spans="1:4" ht="15.95" customHeight="1" x14ac:dyDescent="0.2">
      <c r="A16" s="26"/>
      <c r="B16" s="138"/>
      <c r="C16" s="138"/>
      <c r="D16" s="26"/>
    </row>
    <row r="17" spans="1:4" ht="15.95" customHeight="1" x14ac:dyDescent="0.2">
      <c r="A17" s="26"/>
      <c r="B17" s="138"/>
      <c r="C17" s="138"/>
      <c r="D17" s="26"/>
    </row>
    <row r="18" spans="1:4" ht="15.95" customHeight="1" x14ac:dyDescent="0.2">
      <c r="A18" s="26"/>
      <c r="B18" s="26"/>
      <c r="C18" s="138"/>
      <c r="D18" s="26"/>
    </row>
    <row r="19" spans="1:4" ht="15.95" customHeight="1" x14ac:dyDescent="0.2">
      <c r="A19" s="26"/>
      <c r="B19" s="138"/>
      <c r="C19" s="138"/>
      <c r="D19" s="26"/>
    </row>
    <row r="20" spans="1:4" ht="15.95" customHeight="1" x14ac:dyDescent="0.2">
      <c r="A20" s="26"/>
      <c r="B20" s="26"/>
      <c r="C20" s="138"/>
      <c r="D20" s="26"/>
    </row>
    <row r="21" spans="1:4" ht="15.95" customHeight="1" x14ac:dyDescent="0.2">
      <c r="A21" s="26"/>
      <c r="B21" s="138"/>
      <c r="C21" s="138"/>
      <c r="D21" s="26"/>
    </row>
    <row r="22" spans="1:4" ht="15.95" customHeight="1" x14ac:dyDescent="0.2">
      <c r="A22" s="26"/>
      <c r="B22" s="138"/>
      <c r="C22" s="138"/>
      <c r="D22" s="26"/>
    </row>
    <row r="23" spans="1:4" ht="15.95" customHeight="1" x14ac:dyDescent="0.2">
      <c r="A23" s="26"/>
      <c r="B23" s="138"/>
      <c r="C23" s="138"/>
      <c r="D23" s="26"/>
    </row>
    <row r="24" spans="1:4" ht="18" customHeight="1" x14ac:dyDescent="0.2">
      <c r="A24" s="38" t="s">
        <v>245</v>
      </c>
      <c r="B24" s="140"/>
      <c r="C24" s="140"/>
      <c r="D24" s="38">
        <f>SUM(D6:D23)</f>
        <v>4</v>
      </c>
    </row>
  </sheetData>
  <mergeCells count="5">
    <mergeCell ref="B4:C4"/>
    <mergeCell ref="A1:D1"/>
    <mergeCell ref="A3:A5"/>
    <mergeCell ref="B3:C3"/>
    <mergeCell ref="D3:D5"/>
  </mergeCells>
  <phoneticPr fontId="13" type="noConversion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&amp;R5. melléklet a 3/2016. (III.3.)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Layout" zoomScaleSheetLayoutView="100" workbookViewId="0">
      <selection activeCell="B12" sqref="B12"/>
    </sheetView>
  </sheetViews>
  <sheetFormatPr defaultRowHeight="12.75" x14ac:dyDescent="0.2"/>
  <cols>
    <col min="1" max="1" width="5.85546875" style="44" customWidth="1"/>
    <col min="2" max="2" width="45" style="45" bestFit="1" customWidth="1"/>
    <col min="3" max="3" width="9.42578125" style="45" customWidth="1"/>
    <col min="4" max="4" width="38.7109375" style="44" bestFit="1" customWidth="1"/>
    <col min="5" max="5" width="11.28515625" style="44" customWidth="1"/>
    <col min="6" max="6" width="13.28515625" style="44" customWidth="1"/>
    <col min="7" max="16384" width="9.140625" style="44"/>
  </cols>
  <sheetData>
    <row r="1" spans="1:6" ht="12.75" customHeight="1" x14ac:dyDescent="0.2">
      <c r="A1" s="43"/>
      <c r="B1" s="324"/>
      <c r="C1" s="324"/>
      <c r="D1" s="324"/>
      <c r="E1" s="324"/>
    </row>
    <row r="2" spans="1:6" ht="30" customHeight="1" x14ac:dyDescent="0.25">
      <c r="A2" s="43"/>
      <c r="B2" s="325" t="s">
        <v>542</v>
      </c>
      <c r="C2" s="325"/>
      <c r="D2" s="325"/>
      <c r="E2" s="325"/>
    </row>
    <row r="3" spans="1:6" ht="13.5" customHeight="1" thickBot="1" x14ac:dyDescent="0.25">
      <c r="A3" s="43"/>
      <c r="D3" s="326" t="s">
        <v>360</v>
      </c>
      <c r="E3" s="326"/>
      <c r="F3" s="46"/>
    </row>
    <row r="4" spans="1:6" ht="18" customHeight="1" thickBot="1" x14ac:dyDescent="0.25">
      <c r="A4" s="147"/>
      <c r="B4" s="47" t="s">
        <v>247</v>
      </c>
      <c r="C4" s="48"/>
      <c r="D4" s="327" t="s">
        <v>248</v>
      </c>
      <c r="E4" s="328"/>
      <c r="F4" s="49"/>
    </row>
    <row r="5" spans="1:6" s="53" customFormat="1" ht="35.25" customHeight="1" thickBot="1" x14ac:dyDescent="0.25">
      <c r="A5" s="150"/>
      <c r="B5" s="50" t="s">
        <v>6</v>
      </c>
      <c r="C5" s="51" t="s">
        <v>358</v>
      </c>
      <c r="D5" s="52" t="s">
        <v>6</v>
      </c>
      <c r="E5" s="51" t="s">
        <v>368</v>
      </c>
    </row>
    <row r="6" spans="1:6" s="58" customFormat="1" ht="12" customHeight="1" thickBot="1" x14ac:dyDescent="0.25">
      <c r="A6" s="111">
        <v>1</v>
      </c>
      <c r="B6" s="151">
        <v>2</v>
      </c>
      <c r="C6" s="57">
        <v>3</v>
      </c>
      <c r="D6" s="56">
        <v>4</v>
      </c>
      <c r="E6" s="57">
        <v>5</v>
      </c>
    </row>
    <row r="7" spans="1:6" ht="17.100000000000001" customHeight="1" x14ac:dyDescent="0.2">
      <c r="A7" s="143" t="s">
        <v>252</v>
      </c>
      <c r="B7" s="60" t="s">
        <v>253</v>
      </c>
      <c r="C7" s="61">
        <v>8654647</v>
      </c>
      <c r="D7" s="62" t="s">
        <v>254</v>
      </c>
      <c r="E7" s="63">
        <v>7987000</v>
      </c>
    </row>
    <row r="8" spans="1:6" ht="17.100000000000001" customHeight="1" x14ac:dyDescent="0.2">
      <c r="A8" s="59" t="s">
        <v>255</v>
      </c>
      <c r="B8" s="64" t="s">
        <v>256</v>
      </c>
      <c r="C8" s="65"/>
      <c r="D8" s="64" t="s">
        <v>257</v>
      </c>
      <c r="E8" s="66">
        <v>2186832</v>
      </c>
    </row>
    <row r="9" spans="1:6" ht="17.100000000000001" customHeight="1" x14ac:dyDescent="0.2">
      <c r="A9" s="59" t="s">
        <v>258</v>
      </c>
      <c r="B9" s="64" t="s">
        <v>259</v>
      </c>
      <c r="C9" s="67">
        <v>113889000</v>
      </c>
      <c r="D9" s="64" t="s">
        <v>215</v>
      </c>
      <c r="E9" s="68">
        <v>41820410</v>
      </c>
    </row>
    <row r="10" spans="1:6" ht="17.100000000000001" customHeight="1" x14ac:dyDescent="0.2">
      <c r="A10" s="59" t="s">
        <v>250</v>
      </c>
      <c r="B10" s="69" t="s">
        <v>260</v>
      </c>
      <c r="C10" s="67">
        <v>23986170</v>
      </c>
      <c r="D10" s="64" t="s">
        <v>261</v>
      </c>
      <c r="E10" s="68">
        <v>11493348</v>
      </c>
    </row>
    <row r="11" spans="1:6" ht="17.100000000000001" customHeight="1" x14ac:dyDescent="0.2">
      <c r="A11" s="59" t="s">
        <v>251</v>
      </c>
      <c r="B11" s="64" t="s">
        <v>262</v>
      </c>
      <c r="C11" s="67"/>
      <c r="D11" s="64" t="s">
        <v>263</v>
      </c>
      <c r="E11" s="68">
        <v>1355307</v>
      </c>
    </row>
    <row r="12" spans="1:6" ht="17.100000000000001" customHeight="1" x14ac:dyDescent="0.2">
      <c r="A12" s="59" t="s">
        <v>264</v>
      </c>
      <c r="B12" s="64" t="s">
        <v>265</v>
      </c>
      <c r="C12" s="67"/>
      <c r="D12" s="64" t="s">
        <v>266</v>
      </c>
      <c r="E12" s="67">
        <v>868000</v>
      </c>
    </row>
    <row r="13" spans="1:6" ht="17.100000000000001" customHeight="1" x14ac:dyDescent="0.2">
      <c r="A13" s="59" t="s">
        <v>267</v>
      </c>
      <c r="B13" s="64" t="s">
        <v>268</v>
      </c>
      <c r="C13" s="67">
        <v>2905100</v>
      </c>
      <c r="D13" s="64"/>
      <c r="E13" s="67"/>
    </row>
    <row r="14" spans="1:6" ht="17.100000000000001" customHeight="1" x14ac:dyDescent="0.2">
      <c r="A14" s="59" t="s">
        <v>269</v>
      </c>
      <c r="B14" s="64" t="s">
        <v>270</v>
      </c>
      <c r="C14" s="67"/>
      <c r="D14" s="64"/>
      <c r="E14" s="67"/>
    </row>
    <row r="15" spans="1:6" ht="17.100000000000001" customHeight="1" x14ac:dyDescent="0.2">
      <c r="A15" s="59" t="s">
        <v>271</v>
      </c>
      <c r="B15" s="70"/>
      <c r="C15" s="67"/>
      <c r="D15" s="64"/>
      <c r="E15" s="67"/>
    </row>
    <row r="16" spans="1:6" ht="17.100000000000001" customHeight="1" thickBot="1" x14ac:dyDescent="0.25">
      <c r="A16" s="144" t="s">
        <v>272</v>
      </c>
      <c r="B16" s="71"/>
      <c r="C16" s="72"/>
      <c r="D16" s="64"/>
      <c r="E16" s="73"/>
    </row>
    <row r="17" spans="1:6" ht="17.100000000000001" customHeight="1" thickBot="1" x14ac:dyDescent="0.25">
      <c r="A17" s="145" t="s">
        <v>273</v>
      </c>
      <c r="B17" s="74" t="s">
        <v>276</v>
      </c>
      <c r="C17" s="75">
        <f>SUM(C7:C16)</f>
        <v>149434917</v>
      </c>
      <c r="D17" s="76" t="s">
        <v>277</v>
      </c>
      <c r="E17" s="75">
        <f>SUM(E7:E16)</f>
        <v>65710897</v>
      </c>
    </row>
    <row r="18" spans="1:6" ht="17.100000000000001" customHeight="1" x14ac:dyDescent="0.2">
      <c r="A18" s="143" t="s">
        <v>274</v>
      </c>
      <c r="B18" s="77" t="s">
        <v>279</v>
      </c>
      <c r="C18" s="78"/>
      <c r="D18" s="79" t="s">
        <v>280</v>
      </c>
      <c r="E18" s="80"/>
    </row>
    <row r="19" spans="1:6" ht="17.100000000000001" customHeight="1" x14ac:dyDescent="0.2">
      <c r="A19" s="59" t="s">
        <v>275</v>
      </c>
      <c r="B19" s="81" t="s">
        <v>282</v>
      </c>
      <c r="C19" s="82"/>
      <c r="D19" s="79" t="s">
        <v>283</v>
      </c>
      <c r="E19" s="83"/>
    </row>
    <row r="20" spans="1:6" ht="17.100000000000001" customHeight="1" x14ac:dyDescent="0.2">
      <c r="A20" s="59" t="s">
        <v>278</v>
      </c>
      <c r="B20" s="84" t="s">
        <v>285</v>
      </c>
      <c r="C20" s="83"/>
      <c r="D20" s="79" t="s">
        <v>286</v>
      </c>
      <c r="E20" s="83"/>
    </row>
    <row r="21" spans="1:6" ht="17.100000000000001" customHeight="1" x14ac:dyDescent="0.2">
      <c r="A21" s="59" t="s">
        <v>281</v>
      </c>
      <c r="B21" s="84" t="s">
        <v>288</v>
      </c>
      <c r="C21" s="83"/>
      <c r="D21" s="79" t="s">
        <v>289</v>
      </c>
      <c r="E21" s="83">
        <v>57321279</v>
      </c>
    </row>
    <row r="22" spans="1:6" ht="17.100000000000001" customHeight="1" x14ac:dyDescent="0.2">
      <c r="A22" s="59" t="s">
        <v>284</v>
      </c>
      <c r="B22" s="84" t="s">
        <v>291</v>
      </c>
      <c r="C22" s="83"/>
      <c r="D22" s="85" t="s">
        <v>292</v>
      </c>
      <c r="E22" s="83"/>
    </row>
    <row r="23" spans="1:6" ht="17.100000000000001" customHeight="1" x14ac:dyDescent="0.2">
      <c r="A23" s="59" t="s">
        <v>287</v>
      </c>
      <c r="B23" s="84" t="s">
        <v>294</v>
      </c>
      <c r="C23" s="83"/>
      <c r="D23" s="79" t="s">
        <v>295</v>
      </c>
      <c r="E23" s="83"/>
    </row>
    <row r="24" spans="1:6" ht="17.100000000000001" customHeight="1" x14ac:dyDescent="0.2">
      <c r="A24" s="59" t="s">
        <v>290</v>
      </c>
      <c r="B24" s="86" t="s">
        <v>297</v>
      </c>
      <c r="C24" s="80"/>
      <c r="D24" s="87" t="s">
        <v>298</v>
      </c>
      <c r="E24" s="80"/>
    </row>
    <row r="25" spans="1:6" ht="17.100000000000001" customHeight="1" x14ac:dyDescent="0.2">
      <c r="A25" s="59" t="s">
        <v>293</v>
      </c>
      <c r="B25" s="84" t="s">
        <v>300</v>
      </c>
      <c r="C25" s="83"/>
      <c r="D25" s="88" t="s">
        <v>301</v>
      </c>
      <c r="E25" s="83"/>
    </row>
    <row r="26" spans="1:6" ht="17.100000000000001" customHeight="1" x14ac:dyDescent="0.2">
      <c r="A26" s="59" t="s">
        <v>296</v>
      </c>
      <c r="B26" s="62"/>
      <c r="C26" s="89"/>
      <c r="D26" s="87" t="s">
        <v>356</v>
      </c>
      <c r="E26" s="89">
        <v>958050</v>
      </c>
    </row>
    <row r="27" spans="1:6" ht="17.100000000000001" customHeight="1" thickBot="1" x14ac:dyDescent="0.25">
      <c r="A27" s="144" t="s">
        <v>299</v>
      </c>
      <c r="B27" s="90"/>
      <c r="C27" s="91"/>
      <c r="D27" s="92" t="s">
        <v>357</v>
      </c>
      <c r="E27" s="91"/>
    </row>
    <row r="28" spans="1:6" ht="17.100000000000001" customHeight="1" thickBot="1" x14ac:dyDescent="0.25">
      <c r="A28" s="149" t="s">
        <v>302</v>
      </c>
      <c r="B28" s="74" t="s">
        <v>366</v>
      </c>
      <c r="C28" s="75">
        <f>SUM(C20:C27)</f>
        <v>0</v>
      </c>
      <c r="D28" s="93" t="s">
        <v>365</v>
      </c>
      <c r="E28" s="75">
        <f>SUM(E18:E27)</f>
        <v>58279329</v>
      </c>
    </row>
    <row r="29" spans="1:6" ht="17.100000000000001" customHeight="1" thickBot="1" x14ac:dyDescent="0.25">
      <c r="A29" s="145" t="s">
        <v>303</v>
      </c>
      <c r="B29" s="94" t="s">
        <v>367</v>
      </c>
      <c r="C29" s="75">
        <f>+C17+C18+C19+C28</f>
        <v>149434917</v>
      </c>
      <c r="D29" s="95" t="s">
        <v>332</v>
      </c>
      <c r="E29" s="75">
        <f>+E17+E28</f>
        <v>123990226</v>
      </c>
    </row>
    <row r="30" spans="1:6" ht="17.100000000000001" customHeight="1" thickBot="1" x14ac:dyDescent="0.25">
      <c r="A30" s="146"/>
      <c r="B30" s="96" t="s">
        <v>304</v>
      </c>
      <c r="C30" s="97"/>
      <c r="D30" s="98" t="s">
        <v>305</v>
      </c>
      <c r="E30" s="97">
        <f>C29-E29</f>
        <v>25444691</v>
      </c>
    </row>
    <row r="31" spans="1:6" ht="18" customHeight="1" x14ac:dyDescent="0.2"/>
    <row r="32" spans="1:6" x14ac:dyDescent="0.2">
      <c r="B32" s="99"/>
      <c r="C32" s="99"/>
      <c r="D32" s="100"/>
      <c r="E32" s="101"/>
      <c r="F32" s="101"/>
    </row>
    <row r="33" spans="1:7" x14ac:dyDescent="0.2">
      <c r="A33" s="102"/>
      <c r="B33" s="99"/>
      <c r="C33" s="99"/>
      <c r="D33" s="100"/>
      <c r="E33" s="101"/>
      <c r="F33" s="101"/>
      <c r="G33" s="102"/>
    </row>
    <row r="34" spans="1:7" ht="15.75" x14ac:dyDescent="0.2">
      <c r="B34" s="103"/>
      <c r="C34" s="103"/>
    </row>
  </sheetData>
  <mergeCells count="4">
    <mergeCell ref="B1:E1"/>
    <mergeCell ref="B2:E2"/>
    <mergeCell ref="D3:E3"/>
    <mergeCell ref="D4:E4"/>
  </mergeCells>
  <phoneticPr fontId="13" type="noConversion"/>
  <printOptions horizontalCentered="1"/>
  <pageMargins left="0.31496062992125984" right="0.47244094488188981" top="0.59055118110236227" bottom="0.51181102362204722" header="0.35433070866141736" footer="0.27559055118110237"/>
  <pageSetup paperSize="9" orientation="landscape" verticalDpi="300" r:id="rId1"/>
  <headerFooter alignWithMargins="0">
    <oddHeader>&amp;R&amp;"Times New Roman CE,Normál"&amp;11 6. melléklet a 3/2016. (III.3.)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Layout" zoomScaleSheetLayoutView="115" workbookViewId="0">
      <selection activeCell="D1" sqref="D1"/>
    </sheetView>
  </sheetViews>
  <sheetFormatPr defaultRowHeight="12.75" x14ac:dyDescent="0.2"/>
  <cols>
    <col min="1" max="1" width="5.85546875" style="44" customWidth="1"/>
    <col min="2" max="2" width="43.140625" style="45" customWidth="1"/>
    <col min="3" max="3" width="14" style="45" customWidth="1"/>
    <col min="4" max="4" width="43.42578125" style="44" customWidth="1"/>
    <col min="5" max="5" width="15.42578125" style="44" customWidth="1"/>
    <col min="6" max="6" width="12.5703125" style="44" customWidth="1"/>
    <col min="7" max="16384" width="9.140625" style="44"/>
  </cols>
  <sheetData>
    <row r="1" spans="1:7" ht="39.75" customHeight="1" x14ac:dyDescent="0.2">
      <c r="B1" s="104" t="s">
        <v>546</v>
      </c>
      <c r="C1" s="104"/>
      <c r="D1" s="105"/>
      <c r="E1" s="105"/>
      <c r="F1" s="105"/>
      <c r="G1" s="329" t="s">
        <v>306</v>
      </c>
    </row>
    <row r="2" spans="1:7" ht="13.5" thickBot="1" x14ac:dyDescent="0.25">
      <c r="E2" s="296" t="s">
        <v>359</v>
      </c>
      <c r="G2" s="329"/>
    </row>
    <row r="3" spans="1:7" ht="24" customHeight="1" thickBot="1" x14ac:dyDescent="0.25">
      <c r="A3" s="330" t="s">
        <v>307</v>
      </c>
      <c r="B3" s="106" t="s">
        <v>247</v>
      </c>
      <c r="C3" s="47"/>
      <c r="D3" s="332" t="s">
        <v>248</v>
      </c>
      <c r="E3" s="333"/>
      <c r="F3" s="49"/>
      <c r="G3" s="329"/>
    </row>
    <row r="4" spans="1:7" s="53" customFormat="1" ht="35.25" customHeight="1" thickBot="1" x14ac:dyDescent="0.25">
      <c r="A4" s="331"/>
      <c r="B4" s="52" t="s">
        <v>6</v>
      </c>
      <c r="C4" s="107" t="s">
        <v>358</v>
      </c>
      <c r="D4" s="108" t="s">
        <v>6</v>
      </c>
      <c r="E4" s="109" t="s">
        <v>358</v>
      </c>
      <c r="F4" s="110"/>
      <c r="G4" s="329"/>
    </row>
    <row r="5" spans="1:7" s="53" customFormat="1" ht="14.25" customHeight="1" thickBot="1" x14ac:dyDescent="0.25">
      <c r="A5" s="54">
        <v>1</v>
      </c>
      <c r="B5" s="56">
        <v>2</v>
      </c>
      <c r="C5" s="111">
        <v>3</v>
      </c>
      <c r="D5" s="56">
        <v>4</v>
      </c>
      <c r="E5" s="55">
        <v>5</v>
      </c>
      <c r="F5" s="112"/>
      <c r="G5" s="329"/>
    </row>
    <row r="6" spans="1:7" ht="15.95" customHeight="1" x14ac:dyDescent="0.2">
      <c r="A6" s="113" t="s">
        <v>252</v>
      </c>
      <c r="B6" s="87" t="s">
        <v>552</v>
      </c>
      <c r="C6" s="211">
        <v>11816000</v>
      </c>
      <c r="D6" s="87" t="s">
        <v>308</v>
      </c>
      <c r="E6" s="65">
        <v>92676970</v>
      </c>
      <c r="F6" s="114"/>
      <c r="G6" s="329"/>
    </row>
    <row r="7" spans="1:7" ht="15.95" customHeight="1" x14ac:dyDescent="0.2">
      <c r="A7" s="115" t="s">
        <v>255</v>
      </c>
      <c r="B7" s="88" t="s">
        <v>309</v>
      </c>
      <c r="C7" s="64"/>
      <c r="D7" s="88" t="s">
        <v>310</v>
      </c>
      <c r="E7" s="67">
        <v>1905000</v>
      </c>
      <c r="F7" s="114"/>
      <c r="G7" s="329"/>
    </row>
    <row r="8" spans="1:7" ht="15.95" customHeight="1" x14ac:dyDescent="0.2">
      <c r="A8" s="115" t="s">
        <v>258</v>
      </c>
      <c r="B8" s="88" t="s">
        <v>311</v>
      </c>
      <c r="C8" s="117">
        <v>0</v>
      </c>
      <c r="D8" s="88" t="s">
        <v>312</v>
      </c>
      <c r="E8" s="67"/>
      <c r="F8" s="114"/>
      <c r="G8" s="329"/>
    </row>
    <row r="9" spans="1:7" ht="15.95" customHeight="1" x14ac:dyDescent="0.2">
      <c r="A9" s="115" t="s">
        <v>250</v>
      </c>
      <c r="B9" s="88" t="s">
        <v>313</v>
      </c>
      <c r="C9" s="117"/>
      <c r="D9" s="88" t="s">
        <v>314</v>
      </c>
      <c r="E9" s="67"/>
      <c r="F9" s="114"/>
      <c r="G9" s="329"/>
    </row>
    <row r="10" spans="1:7" ht="15.95" customHeight="1" x14ac:dyDescent="0.2">
      <c r="A10" s="115" t="s">
        <v>251</v>
      </c>
      <c r="B10" s="88" t="s">
        <v>315</v>
      </c>
      <c r="C10" s="117"/>
      <c r="D10" s="88" t="s">
        <v>316</v>
      </c>
      <c r="E10" s="67"/>
      <c r="F10" s="114"/>
      <c r="G10" s="329"/>
    </row>
    <row r="11" spans="1:7" ht="15.95" customHeight="1" x14ac:dyDescent="0.2">
      <c r="A11" s="115" t="s">
        <v>264</v>
      </c>
      <c r="B11" s="88" t="s">
        <v>317</v>
      </c>
      <c r="C11" s="116"/>
      <c r="D11" s="88" t="s">
        <v>318</v>
      </c>
      <c r="E11" s="67"/>
      <c r="F11" s="114"/>
      <c r="G11" s="329"/>
    </row>
    <row r="12" spans="1:7" ht="15.95" customHeight="1" x14ac:dyDescent="0.2">
      <c r="A12" s="115" t="s">
        <v>267</v>
      </c>
      <c r="B12" s="88" t="s">
        <v>262</v>
      </c>
      <c r="C12" s="117"/>
      <c r="D12" s="88" t="s">
        <v>319</v>
      </c>
      <c r="E12" s="67"/>
      <c r="F12" s="114"/>
      <c r="G12" s="329"/>
    </row>
    <row r="13" spans="1:7" ht="15.95" customHeight="1" x14ac:dyDescent="0.2">
      <c r="A13" s="115" t="s">
        <v>269</v>
      </c>
      <c r="B13" s="88" t="s">
        <v>320</v>
      </c>
      <c r="C13" s="117"/>
      <c r="D13" s="79" t="s">
        <v>263</v>
      </c>
      <c r="E13" s="67"/>
      <c r="F13" s="114"/>
      <c r="G13" s="329"/>
    </row>
    <row r="14" spans="1:7" ht="15.95" customHeight="1" x14ac:dyDescent="0.2">
      <c r="A14" s="115" t="s">
        <v>271</v>
      </c>
      <c r="B14" s="88" t="s">
        <v>321</v>
      </c>
      <c r="C14" s="116">
        <v>57321279</v>
      </c>
      <c r="D14" s="88"/>
      <c r="E14" s="67"/>
      <c r="F14" s="114"/>
      <c r="G14" s="329"/>
    </row>
    <row r="15" spans="1:7" ht="15.95" customHeight="1" thickBot="1" x14ac:dyDescent="0.25">
      <c r="A15" s="115" t="s">
        <v>272</v>
      </c>
      <c r="B15" s="88"/>
      <c r="C15" s="67"/>
      <c r="D15" s="88"/>
      <c r="E15" s="67"/>
      <c r="F15" s="114"/>
      <c r="G15" s="329"/>
    </row>
    <row r="16" spans="1:7" ht="15.95" customHeight="1" thickBot="1" x14ac:dyDescent="0.25">
      <c r="A16" s="118" t="s">
        <v>273</v>
      </c>
      <c r="B16" s="93" t="s">
        <v>276</v>
      </c>
      <c r="C16" s="119">
        <f>SUM(C6:C15)</f>
        <v>69137279</v>
      </c>
      <c r="D16" s="93" t="s">
        <v>277</v>
      </c>
      <c r="E16" s="75">
        <f>SUM(E6:E15)</f>
        <v>94581970</v>
      </c>
      <c r="F16" s="120"/>
      <c r="G16" s="329"/>
    </row>
    <row r="17" spans="1:7" ht="15.95" customHeight="1" x14ac:dyDescent="0.2">
      <c r="A17" s="148" t="s">
        <v>274</v>
      </c>
      <c r="B17" s="121" t="s">
        <v>322</v>
      </c>
      <c r="C17" s="122"/>
      <c r="D17" s="79" t="s">
        <v>280</v>
      </c>
      <c r="E17" s="89"/>
      <c r="F17" s="123"/>
      <c r="G17" s="329"/>
    </row>
    <row r="18" spans="1:7" ht="15.95" customHeight="1" x14ac:dyDescent="0.2">
      <c r="A18" s="115" t="s">
        <v>275</v>
      </c>
      <c r="B18" s="79" t="s">
        <v>285</v>
      </c>
      <c r="C18" s="124"/>
      <c r="D18" s="79" t="s">
        <v>323</v>
      </c>
      <c r="E18" s="83"/>
      <c r="F18" s="123"/>
      <c r="G18" s="329"/>
    </row>
    <row r="19" spans="1:7" ht="15.95" customHeight="1" x14ac:dyDescent="0.2">
      <c r="A19" s="115" t="s">
        <v>278</v>
      </c>
      <c r="B19" s="79" t="s">
        <v>324</v>
      </c>
      <c r="C19" s="124"/>
      <c r="D19" s="79" t="s">
        <v>325</v>
      </c>
      <c r="E19" s="83"/>
      <c r="F19" s="123"/>
      <c r="G19" s="329"/>
    </row>
    <row r="20" spans="1:7" ht="15.95" customHeight="1" x14ac:dyDescent="0.2">
      <c r="A20" s="115" t="s">
        <v>281</v>
      </c>
      <c r="B20" s="79" t="s">
        <v>326</v>
      </c>
      <c r="C20" s="124"/>
      <c r="D20" s="79" t="s">
        <v>289</v>
      </c>
      <c r="E20" s="83"/>
      <c r="F20" s="123"/>
      <c r="G20" s="329"/>
    </row>
    <row r="21" spans="1:7" ht="15.95" customHeight="1" x14ac:dyDescent="0.2">
      <c r="A21" s="115" t="s">
        <v>284</v>
      </c>
      <c r="B21" s="79" t="s">
        <v>327</v>
      </c>
      <c r="C21" s="124"/>
      <c r="D21" s="85" t="s">
        <v>292</v>
      </c>
      <c r="E21" s="83"/>
      <c r="F21" s="123"/>
      <c r="G21" s="329"/>
    </row>
    <row r="22" spans="1:7" ht="15.95" customHeight="1" x14ac:dyDescent="0.2">
      <c r="A22" s="115" t="s">
        <v>287</v>
      </c>
      <c r="B22" s="85" t="s">
        <v>328</v>
      </c>
      <c r="C22" s="124"/>
      <c r="D22" s="79" t="s">
        <v>329</v>
      </c>
      <c r="E22" s="83"/>
      <c r="F22" s="123"/>
      <c r="G22" s="329"/>
    </row>
    <row r="23" spans="1:7" ht="15.95" customHeight="1" x14ac:dyDescent="0.2">
      <c r="A23" s="115" t="s">
        <v>290</v>
      </c>
      <c r="B23" s="79" t="s">
        <v>297</v>
      </c>
      <c r="C23" s="124"/>
      <c r="D23" s="87" t="s">
        <v>301</v>
      </c>
      <c r="E23" s="83"/>
      <c r="F23" s="123"/>
      <c r="G23" s="329"/>
    </row>
    <row r="24" spans="1:7" ht="15.95" customHeight="1" x14ac:dyDescent="0.2">
      <c r="A24" s="115" t="s">
        <v>293</v>
      </c>
      <c r="B24" s="87" t="s">
        <v>330</v>
      </c>
      <c r="C24" s="124"/>
      <c r="D24" s="88" t="s">
        <v>331</v>
      </c>
      <c r="E24" s="83"/>
      <c r="F24" s="123"/>
      <c r="G24" s="329"/>
    </row>
    <row r="25" spans="1:7" ht="15.95" customHeight="1" thickBot="1" x14ac:dyDescent="0.25">
      <c r="A25" s="141" t="s">
        <v>296</v>
      </c>
      <c r="B25" s="92"/>
      <c r="C25" s="124"/>
      <c r="D25" s="87"/>
      <c r="E25" s="83"/>
      <c r="F25" s="123"/>
      <c r="G25" s="329"/>
    </row>
    <row r="26" spans="1:7" ht="15.95" customHeight="1" thickBot="1" x14ac:dyDescent="0.25">
      <c r="A26" s="142" t="s">
        <v>299</v>
      </c>
      <c r="B26" s="93" t="s">
        <v>361</v>
      </c>
      <c r="C26" s="119"/>
      <c r="D26" s="93" t="s">
        <v>362</v>
      </c>
      <c r="E26" s="125">
        <f>SUM(E17:E25)</f>
        <v>0</v>
      </c>
      <c r="F26" s="126"/>
      <c r="G26" s="329"/>
    </row>
    <row r="27" spans="1:7" ht="15.95" customHeight="1" thickBot="1" x14ac:dyDescent="0.25">
      <c r="A27" s="142" t="s">
        <v>302</v>
      </c>
      <c r="B27" s="95" t="s">
        <v>363</v>
      </c>
      <c r="C27" s="127">
        <f>+C16+C17+C26</f>
        <v>69137279</v>
      </c>
      <c r="D27" s="95" t="s">
        <v>364</v>
      </c>
      <c r="E27" s="128">
        <f>+E16+E26</f>
        <v>94581970</v>
      </c>
      <c r="F27" s="129"/>
      <c r="G27" s="329"/>
    </row>
    <row r="28" spans="1:7" ht="15.95" customHeight="1" thickBot="1" x14ac:dyDescent="0.25">
      <c r="A28" s="142" t="s">
        <v>303</v>
      </c>
      <c r="B28" s="130" t="s">
        <v>304</v>
      </c>
      <c r="C28" s="219">
        <v>25444691</v>
      </c>
      <c r="D28" s="130" t="s">
        <v>305</v>
      </c>
      <c r="E28" s="131"/>
      <c r="F28" s="132"/>
      <c r="G28" s="329"/>
    </row>
    <row r="29" spans="1:7" x14ac:dyDescent="0.2">
      <c r="G29" s="133"/>
    </row>
    <row r="30" spans="1:7" x14ac:dyDescent="0.2">
      <c r="G30" s="133"/>
    </row>
    <row r="31" spans="1:7" ht="15.75" x14ac:dyDescent="0.2">
      <c r="B31" s="103"/>
      <c r="C31" s="103"/>
      <c r="G31" s="133"/>
    </row>
  </sheetData>
  <mergeCells count="3">
    <mergeCell ref="G1:G28"/>
    <mergeCell ref="A3:A4"/>
    <mergeCell ref="D3:E3"/>
  </mergeCells>
  <phoneticPr fontId="1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>
    <oddHeader>&amp;R&amp;"Times New Roman CE,Normál"6. melléklet  a 3/2016. (III.3.)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view="pageLayout" workbookViewId="0">
      <selection activeCell="E19" sqref="E19"/>
    </sheetView>
  </sheetViews>
  <sheetFormatPr defaultRowHeight="12.75" x14ac:dyDescent="0.2"/>
  <cols>
    <col min="1" max="1" width="7.42578125" style="152" customWidth="1"/>
    <col min="2" max="2" width="32.7109375" style="152" customWidth="1"/>
    <col min="3" max="3" width="9.140625" style="152"/>
    <col min="4" max="5" width="10.140625" style="152" bestFit="1" customWidth="1"/>
    <col min="6" max="6" width="9.140625" style="152"/>
    <col min="7" max="7" width="10.140625" style="152" bestFit="1" customWidth="1"/>
    <col min="8" max="16384" width="9.140625" style="152"/>
  </cols>
  <sheetData>
    <row r="2" spans="1:7" ht="15.95" customHeight="1" x14ac:dyDescent="0.2">
      <c r="A2" s="334" t="s">
        <v>547</v>
      </c>
      <c r="B2" s="334"/>
      <c r="C2" s="334"/>
      <c r="D2" s="334"/>
      <c r="E2" s="334"/>
      <c r="F2" s="334"/>
      <c r="G2" s="334"/>
    </row>
    <row r="3" spans="1:7" ht="15.95" customHeight="1" x14ac:dyDescent="0.2">
      <c r="A3" s="343">
        <v>2016</v>
      </c>
      <c r="B3" s="343"/>
      <c r="C3" s="343"/>
      <c r="D3" s="343"/>
      <c r="E3" s="343"/>
      <c r="F3" s="343"/>
      <c r="G3" s="343"/>
    </row>
    <row r="4" spans="1:7" ht="15.95" customHeight="1" x14ac:dyDescent="0.2">
      <c r="A4" s="335"/>
      <c r="B4" s="335"/>
      <c r="C4" s="335"/>
      <c r="D4" s="335"/>
      <c r="E4" s="335"/>
      <c r="F4" s="335"/>
      <c r="G4" s="335"/>
    </row>
    <row r="5" spans="1:7" ht="15.95" customHeight="1" x14ac:dyDescent="0.2">
      <c r="A5" s="336" t="s">
        <v>369</v>
      </c>
      <c r="B5" s="336"/>
      <c r="C5" s="336"/>
      <c r="D5" s="336"/>
      <c r="E5" s="336"/>
      <c r="F5" s="336"/>
      <c r="G5" s="336"/>
    </row>
    <row r="6" spans="1:7" ht="15.95" customHeight="1" x14ac:dyDescent="0.2">
      <c r="A6" s="290"/>
      <c r="B6" s="290"/>
      <c r="C6" s="290"/>
      <c r="D6" s="290"/>
      <c r="E6" s="290"/>
      <c r="F6" s="290"/>
      <c r="G6" s="290"/>
    </row>
    <row r="7" spans="1:7" ht="15.95" customHeight="1" thickBot="1" x14ac:dyDescent="0.25">
      <c r="A7" s="290"/>
      <c r="B7" s="290"/>
      <c r="C7" s="290"/>
      <c r="D7" s="290"/>
      <c r="E7" s="290"/>
      <c r="F7" s="290"/>
      <c r="G7" s="290"/>
    </row>
    <row r="8" spans="1:7" ht="15.95" customHeight="1" x14ac:dyDescent="0.2">
      <c r="A8" s="337" t="s">
        <v>370</v>
      </c>
      <c r="B8" s="339" t="s">
        <v>371</v>
      </c>
      <c r="C8" s="339" t="s">
        <v>372</v>
      </c>
      <c r="D8" s="339"/>
      <c r="E8" s="339"/>
      <c r="F8" s="294"/>
      <c r="G8" s="341" t="s">
        <v>373</v>
      </c>
    </row>
    <row r="9" spans="1:7" ht="15.95" customHeight="1" thickBot="1" x14ac:dyDescent="0.25">
      <c r="A9" s="338"/>
      <c r="B9" s="340"/>
      <c r="C9" s="257">
        <v>2014</v>
      </c>
      <c r="D9" s="257">
        <v>2015</v>
      </c>
      <c r="E9" s="257">
        <v>2016</v>
      </c>
      <c r="F9" s="257" t="s">
        <v>374</v>
      </c>
      <c r="G9" s="342"/>
    </row>
    <row r="10" spans="1:7" ht="15.95" customHeight="1" x14ac:dyDescent="0.2">
      <c r="A10" s="179">
        <v>1</v>
      </c>
      <c r="B10" s="180" t="s">
        <v>549</v>
      </c>
      <c r="C10" s="292"/>
      <c r="D10" s="292">
        <v>28678721</v>
      </c>
      <c r="E10" s="292">
        <v>57321279</v>
      </c>
      <c r="F10" s="292"/>
      <c r="G10" s="293">
        <f>SUM(D10:F10)</f>
        <v>86000000</v>
      </c>
    </row>
    <row r="11" spans="1:7" ht="15.95" customHeight="1" x14ac:dyDescent="0.2">
      <c r="A11" s="178"/>
      <c r="B11" s="155"/>
      <c r="C11" s="212"/>
      <c r="D11" s="212"/>
      <c r="E11" s="212"/>
      <c r="F11" s="212"/>
      <c r="G11" s="275"/>
    </row>
    <row r="12" spans="1:7" ht="15.95" customHeight="1" x14ac:dyDescent="0.2">
      <c r="A12" s="178"/>
      <c r="B12" s="155"/>
      <c r="C12" s="212"/>
      <c r="D12" s="212"/>
      <c r="E12" s="212"/>
      <c r="F12" s="212"/>
      <c r="G12" s="275"/>
    </row>
    <row r="13" spans="1:7" ht="15.95" customHeight="1" x14ac:dyDescent="0.2">
      <c r="A13" s="178"/>
      <c r="B13" s="155"/>
      <c r="C13" s="212"/>
      <c r="D13" s="212"/>
      <c r="E13" s="212"/>
      <c r="F13" s="212"/>
      <c r="G13" s="275"/>
    </row>
    <row r="14" spans="1:7" ht="15.95" customHeight="1" x14ac:dyDescent="0.2">
      <c r="A14" s="178"/>
      <c r="B14" s="155"/>
      <c r="C14" s="212"/>
      <c r="D14" s="212"/>
      <c r="E14" s="212"/>
      <c r="F14" s="212"/>
      <c r="G14" s="275"/>
    </row>
    <row r="15" spans="1:7" ht="15.95" customHeight="1" thickBot="1" x14ac:dyDescent="0.25">
      <c r="A15" s="242"/>
      <c r="B15" s="243"/>
      <c r="C15" s="291"/>
      <c r="D15" s="291"/>
      <c r="E15" s="291"/>
      <c r="F15" s="291"/>
      <c r="G15" s="295">
        <f>SUM(G10:G14)</f>
        <v>86000000</v>
      </c>
    </row>
    <row r="16" spans="1:7" x14ac:dyDescent="0.2">
      <c r="A16" s="153"/>
      <c r="B16" s="153"/>
      <c r="C16" s="153"/>
      <c r="D16" s="153"/>
      <c r="E16" s="153"/>
      <c r="F16" s="153"/>
      <c r="G16" s="213"/>
    </row>
    <row r="17" spans="1:7" x14ac:dyDescent="0.2">
      <c r="A17" s="153"/>
      <c r="B17" s="153"/>
      <c r="C17" s="153"/>
      <c r="D17" s="153"/>
      <c r="E17" s="153"/>
      <c r="F17" s="153"/>
      <c r="G17" s="153"/>
    </row>
    <row r="18" spans="1:7" x14ac:dyDescent="0.2">
      <c r="A18" s="153"/>
      <c r="B18" s="153"/>
      <c r="C18" s="153"/>
      <c r="D18" s="153"/>
      <c r="E18" s="153"/>
      <c r="F18" s="153"/>
      <c r="G18" s="153"/>
    </row>
  </sheetData>
  <sheetProtection selectLockedCells="1" selectUnlockedCells="1"/>
  <mergeCells count="8">
    <mergeCell ref="A2:G2"/>
    <mergeCell ref="A4:G4"/>
    <mergeCell ref="A5:G5"/>
    <mergeCell ref="A8:A9"/>
    <mergeCell ref="B8:B9"/>
    <mergeCell ref="C8:E8"/>
    <mergeCell ref="G8:G9"/>
    <mergeCell ref="A3:G3"/>
  </mergeCells>
  <phoneticPr fontId="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>
    <oddHeader>&amp;R7. melléklet a 3/2016 (III.3.)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workbookViewId="0">
      <selection activeCell="A22" sqref="A22"/>
    </sheetView>
  </sheetViews>
  <sheetFormatPr defaultRowHeight="12.75" x14ac:dyDescent="0.2"/>
  <cols>
    <col min="1" max="1" width="7.140625" style="152" customWidth="1"/>
    <col min="2" max="2" width="56.5703125" style="152" customWidth="1"/>
    <col min="3" max="3" width="12.85546875" style="152" customWidth="1"/>
    <col min="4" max="5" width="12.7109375" style="152" customWidth="1"/>
    <col min="6" max="16384" width="9.140625" style="152"/>
  </cols>
  <sheetData>
    <row r="1" spans="1:4" x14ac:dyDescent="0.2">
      <c r="A1" s="346"/>
      <c r="B1" s="346"/>
      <c r="C1" s="346"/>
      <c r="D1" s="346"/>
    </row>
    <row r="2" spans="1:4" x14ac:dyDescent="0.2">
      <c r="A2" s="210"/>
      <c r="B2" s="210"/>
      <c r="C2" s="210"/>
      <c r="D2" s="210"/>
    </row>
    <row r="3" spans="1:4" x14ac:dyDescent="0.2">
      <c r="A3" s="347" t="s">
        <v>547</v>
      </c>
      <c r="B3" s="347"/>
      <c r="C3" s="347"/>
      <c r="D3" s="223"/>
    </row>
    <row r="4" spans="1:4" x14ac:dyDescent="0.2">
      <c r="A4" s="300"/>
      <c r="B4" s="300"/>
      <c r="C4" s="300"/>
      <c r="D4" s="223"/>
    </row>
    <row r="5" spans="1:4" ht="35.25" customHeight="1" x14ac:dyDescent="0.2">
      <c r="A5" s="348" t="s">
        <v>375</v>
      </c>
      <c r="B5" s="348"/>
      <c r="C5" s="348"/>
      <c r="D5" s="223"/>
    </row>
    <row r="6" spans="1:4" ht="35.25" customHeight="1" x14ac:dyDescent="0.2">
      <c r="A6" s="301"/>
      <c r="B6" s="301"/>
      <c r="C6" s="301"/>
      <c r="D6" s="223"/>
    </row>
    <row r="7" spans="1:4" ht="24.75" customHeight="1" thickBot="1" x14ac:dyDescent="0.25">
      <c r="A7" s="349" t="s">
        <v>492</v>
      </c>
      <c r="B7" s="349"/>
      <c r="C7" s="349"/>
      <c r="D7" s="349"/>
    </row>
    <row r="8" spans="1:4" ht="31.5" customHeight="1" thickBot="1" x14ac:dyDescent="0.25">
      <c r="A8" s="282" t="s">
        <v>336</v>
      </c>
      <c r="B8" s="283" t="s">
        <v>491</v>
      </c>
      <c r="C8" s="284" t="s">
        <v>249</v>
      </c>
      <c r="D8" s="285" t="s">
        <v>358</v>
      </c>
    </row>
    <row r="9" spans="1:4" ht="18" customHeight="1" x14ac:dyDescent="0.2">
      <c r="A9" s="179">
        <v>1</v>
      </c>
      <c r="B9" s="288" t="s">
        <v>376</v>
      </c>
      <c r="C9" s="214">
        <v>89100000</v>
      </c>
      <c r="D9" s="215">
        <v>113569000</v>
      </c>
    </row>
    <row r="10" spans="1:4" ht="18" customHeight="1" x14ac:dyDescent="0.2">
      <c r="A10" s="178">
        <v>2</v>
      </c>
      <c r="B10" s="289" t="s">
        <v>377</v>
      </c>
      <c r="C10" s="216"/>
      <c r="D10" s="217"/>
    </row>
    <row r="11" spans="1:4" ht="18" customHeight="1" x14ac:dyDescent="0.2">
      <c r="A11" s="178">
        <v>3</v>
      </c>
      <c r="B11" s="289" t="s">
        <v>378</v>
      </c>
      <c r="C11" s="216">
        <v>20000</v>
      </c>
      <c r="D11" s="217">
        <v>20000</v>
      </c>
    </row>
    <row r="12" spans="1:4" ht="25.5" x14ac:dyDescent="0.2">
      <c r="A12" s="178">
        <v>4</v>
      </c>
      <c r="B12" s="266" t="s">
        <v>379</v>
      </c>
      <c r="C12" s="216">
        <v>5312000</v>
      </c>
      <c r="D12" s="217">
        <v>12905530</v>
      </c>
    </row>
    <row r="13" spans="1:4" ht="18" customHeight="1" x14ac:dyDescent="0.2">
      <c r="A13" s="178">
        <v>5</v>
      </c>
      <c r="B13" s="289" t="s">
        <v>380</v>
      </c>
      <c r="C13" s="216"/>
      <c r="D13" s="217"/>
    </row>
    <row r="14" spans="1:4" ht="18" customHeight="1" x14ac:dyDescent="0.2">
      <c r="A14" s="178">
        <v>6</v>
      </c>
      <c r="B14" s="289" t="s">
        <v>381</v>
      </c>
      <c r="C14" s="216"/>
      <c r="D14" s="217"/>
    </row>
    <row r="15" spans="1:4" ht="18" customHeight="1" x14ac:dyDescent="0.2">
      <c r="A15" s="178">
        <v>7</v>
      </c>
      <c r="B15" s="289" t="s">
        <v>382</v>
      </c>
      <c r="C15" s="216"/>
      <c r="D15" s="217"/>
    </row>
    <row r="16" spans="1:4" ht="24" customHeight="1" thickBot="1" x14ac:dyDescent="0.25">
      <c r="A16" s="344" t="s">
        <v>383</v>
      </c>
      <c r="B16" s="345"/>
      <c r="C16" s="286">
        <f>SUM(C9:C15)</f>
        <v>94432000</v>
      </c>
      <c r="D16" s="287">
        <f>SUM(D9:D15)</f>
        <v>126494530</v>
      </c>
    </row>
    <row r="17" spans="1:4" x14ac:dyDescent="0.2">
      <c r="A17" s="153"/>
      <c r="B17" s="153"/>
      <c r="C17" s="153"/>
      <c r="D17" s="153"/>
    </row>
  </sheetData>
  <sheetProtection selectLockedCells="1" selectUnlockedCells="1"/>
  <mergeCells count="5">
    <mergeCell ref="A16:B16"/>
    <mergeCell ref="A1:D1"/>
    <mergeCell ref="A3:C3"/>
    <mergeCell ref="A5:C5"/>
    <mergeCell ref="A7:D7"/>
  </mergeCells>
  <phoneticPr fontId="1" type="noConversion"/>
  <pageMargins left="0.7" right="0.7" top="0.75" bottom="0.75" header="0.51180555555555551" footer="0.51180555555555551"/>
  <pageSetup paperSize="9" scale="99" firstPageNumber="0" orientation="portrait" horizontalDpi="300" verticalDpi="300" r:id="rId1"/>
  <headerFooter alignWithMargins="0">
    <oddHeader>&amp;R8. melléklet a 3/2016. (III.3.)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01 Kiadások</vt:lpstr>
      <vt:lpstr>02 Bevételek</vt:lpstr>
      <vt:lpstr>03_finansz</vt:lpstr>
      <vt:lpstr>04Önk-köt_felad</vt:lpstr>
      <vt:lpstr>05_létszám</vt:lpstr>
      <vt:lpstr>6.1.sz.mell  </vt:lpstr>
      <vt:lpstr>6.2.sz.mell  </vt:lpstr>
      <vt:lpstr>7 önkorm.adósságk.ü.</vt:lpstr>
      <vt:lpstr>8 saját bevétel akü.</vt:lpstr>
      <vt:lpstr>9 tartozás állomány</vt:lpstr>
      <vt:lpstr>10 eu támogatásos projektek</vt:lpstr>
      <vt:lpstr>11 többéves hatással járó köt.</vt:lpstr>
      <vt:lpstr>12 hitelállomány alakulás</vt:lpstr>
      <vt:lpstr>13 Közvetett támogatások</vt:lpstr>
      <vt:lpstr>14 ei felhasználási terv</vt:lpstr>
      <vt:lpstr>15 állami támogatás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Alice</cp:lastModifiedBy>
  <cp:lastPrinted>2016-03-15T18:16:36Z</cp:lastPrinted>
  <dcterms:created xsi:type="dcterms:W3CDTF">2014-01-13T16:29:21Z</dcterms:created>
  <dcterms:modified xsi:type="dcterms:W3CDTF">2016-03-16T08:06:13Z</dcterms:modified>
</cp:coreProperties>
</file>