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2.1.sz.mell  " sheetId="1" r:id="rId1"/>
  </sheets>
  <externalReferences>
    <externalReference r:id="rId2"/>
  </externalReferences>
  <definedNames>
    <definedName name="_xlnm.Print_Area" localSheetId="0">'2.1.sz.mell  '!$A$1:$J$32</definedName>
  </definedNames>
  <calcPr calcId="125725"/>
</workbook>
</file>

<file path=xl/calcChain.xml><?xml version="1.0" encoding="utf-8"?>
<calcChain xmlns="http://schemas.openxmlformats.org/spreadsheetml/2006/main">
  <c r="I27" i="1"/>
  <c r="H27"/>
  <c r="H28" s="1"/>
  <c r="G27"/>
  <c r="E27"/>
  <c r="E28" s="1"/>
  <c r="C27"/>
  <c r="C28" s="1"/>
  <c r="E24"/>
  <c r="D24"/>
  <c r="D27" s="1"/>
  <c r="C24"/>
  <c r="I18"/>
  <c r="E29" s="1"/>
  <c r="H18"/>
  <c r="G18"/>
  <c r="C29" s="1"/>
  <c r="E18"/>
  <c r="I29" s="1"/>
  <c r="D18"/>
  <c r="H29" s="1"/>
  <c r="C18"/>
  <c r="G29" s="1"/>
  <c r="E4"/>
  <c r="I4" s="1"/>
  <c r="D4"/>
  <c r="H4" s="1"/>
  <c r="C4"/>
  <c r="G4" s="1"/>
  <c r="G30" l="1"/>
  <c r="C30"/>
  <c r="I30"/>
  <c r="D28"/>
  <c r="I28"/>
  <c r="E30" s="1"/>
  <c r="G28"/>
  <c r="D29"/>
  <c r="H30" l="1"/>
  <c r="D30"/>
</calcChain>
</file>

<file path=xl/sharedStrings.xml><?xml version="1.0" encoding="utf-8"?>
<sst xmlns="http://schemas.openxmlformats.org/spreadsheetml/2006/main" count="100" uniqueCount="99">
  <si>
    <t>I. Működési célú bevételek és kiadások mérlege
(Önkormányzati szinten)</t>
  </si>
  <si>
    <t>2.1. melléklet 4/2018.(V.30.) önkormányzati rendelethez</t>
  </si>
  <si>
    <t>forintban !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</si>
  <si>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</si>
  <si>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</si>
  <si>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</si>
  <si>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</si>
  <si>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</si>
  <si>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</si>
  <si>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</si>
  <si>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</si>
  <si>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</si>
  <si>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</si>
  <si>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</si>
  <si>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</si>
  <si>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</si>
  <si>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</si>
  <si>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Önkormányzatok működési támogatásai</t>
  </si>
  <si>
    <t>Személyi juttatások</t>
  </si>
  <si>
    <t>001</t>
  </si>
  <si>
    <t>2.</t>
  </si>
  <si>
    <t>Működési célú támogatások államháztartáson belülről</t>
  </si>
  <si>
    <t>Munkaadókat terhelő járulékok és szociális hozzájárulási adó</t>
  </si>
  <si>
    <t>002</t>
  </si>
  <si>
    <t>3.</t>
  </si>
  <si>
    <t>2.-ból EU-s támogatás</t>
  </si>
  <si>
    <t xml:space="preserve">Dologi kiadások </t>
  </si>
  <si>
    <t>003</t>
  </si>
  <si>
    <t>4.</t>
  </si>
  <si>
    <t>Közhatalmi bevételek</t>
  </si>
  <si>
    <t>Ellátottak pénzbeli juttatásai</t>
  </si>
  <si>
    <t>004</t>
  </si>
  <si>
    <t>5.</t>
  </si>
  <si>
    <t>Működési célú átvett pénzeszközök</t>
  </si>
  <si>
    <t>Egyéb működési célú kiadások</t>
  </si>
  <si>
    <t>005</t>
  </si>
  <si>
    <t>6.</t>
  </si>
  <si>
    <t>Egyéb közhatalmi bevételek</t>
  </si>
  <si>
    <t>Tartalékok</t>
  </si>
  <si>
    <t>006</t>
  </si>
  <si>
    <t>7.</t>
  </si>
  <si>
    <t>Egyéb működési bevételek</t>
  </si>
  <si>
    <t>007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</si>
  <si>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</si>
  <si>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</si>
  <si>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</si>
  <si>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</si>
  <si>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</si>
  <si>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</si>
  <si>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</si>
  <si>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</si>
  <si>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008</t>
  </si>
  <si>
    <t>14.</t>
  </si>
  <si>
    <t>Hiány belső finanszírozásának bevételei (15.+…+18. )</t>
  </si>
  <si>
    <t>Értékpapír vásárlása, visszavásárlása</t>
  </si>
  <si>
    <t>009</t>
  </si>
  <si>
    <t>15.</t>
  </si>
  <si>
    <t xml:space="preserve">   Költségvetési maradvány igénybevétele </t>
  </si>
  <si>
    <t>Likviditási célú hitelek törlesztése</t>
  </si>
  <si>
    <t>010</t>
  </si>
  <si>
    <t>16.</t>
  </si>
  <si>
    <t xml:space="preserve">   Vállalkozási maradvány igénybevétele </t>
  </si>
  <si>
    <t>Rövid lejáratú hitelek törlesztése</t>
  </si>
  <si>
    <t>011</t>
  </si>
  <si>
    <t>17.</t>
  </si>
  <si>
    <t xml:space="preserve">   Betét visszavonásából származó bevétel </t>
  </si>
  <si>
    <t>Hosszú lejáratú hitelek törlesztése</t>
  </si>
  <si>
    <t>012</t>
  </si>
  <si>
    <t>18.</t>
  </si>
  <si>
    <t xml:space="preserve">   Egyéb belső finanszírozási bevételek</t>
  </si>
  <si>
    <t>Kölcsön törlesztése</t>
  </si>
  <si>
    <t>013</t>
  </si>
  <si>
    <t>19.</t>
  </si>
  <si>
    <t xml:space="preserve">Hiány külső finanszírozásának bevételei (20.+…+21.) </t>
  </si>
  <si>
    <t>Forgatási célú belföldi, külföldi értékpapírok vásárlása</t>
  </si>
  <si>
    <t>014</t>
  </si>
  <si>
    <t>20.</t>
  </si>
  <si>
    <t xml:space="preserve">   Likviditási célú hitelek, kölcsönök felvétele</t>
  </si>
  <si>
    <t>Betét elhelyezése</t>
  </si>
  <si>
    <t>015</t>
  </si>
  <si>
    <t>21.</t>
  </si>
  <si>
    <t xml:space="preserve">   Értékpapírok bevételei</t>
  </si>
  <si>
    <t>016</t>
  </si>
  <si>
    <t>22.</t>
  </si>
  <si>
    <t>Működési célú finanszírozási bevételek összesen (14.+19.)</t>
  </si>
  <si>
    <t>Működési célú finanszírozási kiadások összesen (14.+...+21.)</t>
  </si>
  <si>
    <t>017</t>
  </si>
  <si>
    <t>23.</t>
  </si>
  <si>
    <t>BEVÉTEL ÖSSZESEN (13.+22.)</t>
  </si>
  <si>
    <t>KIADÁSOK ÖSSZESEN (13.+22.)</t>
  </si>
  <si>
    <t>018</t>
  </si>
  <si>
    <t>24.</t>
  </si>
  <si>
    <t>Költségvetési hiány:</t>
  </si>
  <si>
    <t>Költségvetési többlet:</t>
  </si>
  <si>
    <t>019</t>
  </si>
  <si>
    <t>25.</t>
  </si>
  <si>
    <t>Tárgyévi  hiány:</t>
  </si>
  <si>
    <t>Tárgyévi  többlet:</t>
  </si>
  <si>
    <t>020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</si>
</sst>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8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right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49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3" xfId="0" applyNumberForma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left" vertical="center" wrapText="1" indent="1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1" fillId="0" borderId="24" xfId="0" applyNumberFormat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left" vertical="center" wrapText="1" indent="1"/>
    </xf>
    <xf numFmtId="164" fontId="13" fillId="0" borderId="26" xfId="0" applyNumberFormat="1" applyFont="1" applyFill="1" applyBorder="1" applyAlignment="1" applyProtection="1">
      <alignment horizontal="right" vertical="center" wrapText="1" indent="1"/>
    </xf>
    <xf numFmtId="164" fontId="11" fillId="0" borderId="14" xfId="0" applyNumberFormat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3" xfId="0" applyNumberFormat="1" applyFont="1" applyFill="1" applyBorder="1" applyAlignment="1" applyProtection="1">
      <alignment horizontal="left" vertical="center" wrapText="1" indent="1"/>
    </xf>
    <xf numFmtId="164" fontId="1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0" applyNumberFormat="1" applyFont="1" applyFill="1" applyBorder="1" applyAlignment="1" applyProtection="1">
      <alignment horizontal="right" vertical="center" wrapText="1" indent="1"/>
    </xf>
    <xf numFmtId="164" fontId="12" fillId="0" borderId="2" xfId="0" applyNumberFormat="1" applyFont="1" applyFill="1" applyBorder="1" applyAlignment="1" applyProtection="1">
      <alignment horizontal="left" vertical="center" wrapText="1" indent="1"/>
    </xf>
    <xf numFmtId="164" fontId="12" fillId="0" borderId="3" xfId="0" applyNumberFormat="1" applyFont="1" applyFill="1" applyBorder="1" applyAlignment="1" applyProtection="1">
      <alignment horizontal="righ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</xf>
  </cellXfs>
  <cellStyles count="12">
    <cellStyle name="1. jelölőszín�" xfId="2"/>
    <cellStyle name="2. jelölőszín�" xfId="3"/>
    <cellStyle name="3. jelölőszín�" xfId="4"/>
    <cellStyle name="4. jelölőszín�" xfId="5"/>
    <cellStyle name="5. jelölőszín�" xfId="6"/>
    <cellStyle name="6. jelölőszín�" xfId="7"/>
    <cellStyle name="Ezres 2" xfId="8"/>
    <cellStyle name="Ezres 3" xfId="9"/>
    <cellStyle name="Hiperhivatkozás" xfId="10"/>
    <cellStyle name="Már látott hiperhivatkozás" xfId="11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225;rkeszi%20z&#225;rsz&#225;mad&#225;s%20mell&#233;kletek%202017.%20&#233;v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 "/>
      <sheetName val="1.2.mell."/>
      <sheetName val="1.3.sz.mell."/>
      <sheetName val="1.4.sz.mell."/>
      <sheetName val="2.1.sz.mell  "/>
      <sheetName val="2.2.sz.mell  "/>
      <sheetName val="3.sz.mell."/>
      <sheetName val="4.sz.mell."/>
      <sheetName val="5. sz. mell"/>
      <sheetName val="6. sz. mell"/>
      <sheetName val="1. tájékoztató tábla"/>
      <sheetName val="2. tájékoztató tábla"/>
      <sheetName val="3.1. tájékoztató tábla"/>
      <sheetName val="3.2. tájékoztató tábla"/>
      <sheetName val="4. tájékoztató tábla"/>
      <sheetName val="Munka1"/>
    </sheetNames>
    <sheetDataSet>
      <sheetData sheetId="0"/>
      <sheetData sheetId="1">
        <row r="3">
          <cell r="C3" t="str">
            <v xml:space="preserve">2017. évi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K30"/>
  <sheetViews>
    <sheetView tabSelected="1" view="pageBreakPreview" zoomScaleNormal="100" zoomScaleSheetLayoutView="100" workbookViewId="0">
      <selection activeCell="J1" sqref="J1:J30"/>
    </sheetView>
  </sheetViews>
  <sheetFormatPr defaultRowHeight="12.75"/>
  <cols>
    <col min="1" max="1" width="6.83203125" style="1" customWidth="1"/>
    <col min="2" max="2" width="55.1640625" style="7" customWidth="1"/>
    <col min="3" max="5" width="16.33203125" style="1" customWidth="1"/>
    <col min="6" max="6" width="55.1640625" style="1" customWidth="1"/>
    <col min="7" max="9" width="16.33203125" style="1" customWidth="1"/>
    <col min="10" max="10" width="4.83203125" style="1" customWidth="1"/>
    <col min="11" max="11" width="9.33203125" style="6" hidden="1" customWidth="1"/>
    <col min="12" max="16384" width="9.33203125" style="1"/>
  </cols>
  <sheetData>
    <row r="1" spans="1:11" ht="39.75" customHeight="1">
      <c r="B1" s="2" t="s">
        <v>0</v>
      </c>
      <c r="C1" s="3"/>
      <c r="D1" s="3"/>
      <c r="E1" s="3"/>
      <c r="F1" s="3"/>
      <c r="G1" s="4"/>
      <c r="H1" s="4" t="s">
        <v>1</v>
      </c>
      <c r="I1" s="4"/>
      <c r="J1" s="5"/>
    </row>
    <row r="2" spans="1:11" ht="14.25" thickBot="1">
      <c r="G2" s="8"/>
      <c r="H2" s="8"/>
      <c r="I2" s="8" t="s">
        <v>2</v>
      </c>
      <c r="J2" s="5"/>
    </row>
    <row r="3" spans="1:11" ht="18" customHeight="1" thickBot="1">
      <c r="A3" s="9" t="s">
        <v>3</v>
      </c>
      <c r="B3" s="10" t="s">
        <v>4</v>
      </c>
      <c r="C3" s="11"/>
      <c r="D3" s="11"/>
      <c r="E3" s="11"/>
      <c r="F3" s="10" t="s">
        <v>5</v>
      </c>
      <c r="G3" s="12"/>
      <c r="H3" s="12"/>
      <c r="I3" s="12"/>
      <c r="J3" s="5"/>
    </row>
    <row r="4" spans="1:11" s="19" customFormat="1" ht="35.25" customHeight="1" thickBot="1">
      <c r="A4" s="13"/>
      <c r="B4" s="14" t="s">
        <v>6</v>
      </c>
      <c r="C4" s="15" t="str">
        <f>+CONCATENATE(LEFT('[1]1.2.mell.'!C3,4),". évi eredeti előirányzat")</f>
        <v>2017. évi eredeti előirányzat</v>
      </c>
      <c r="D4" s="16" t="str">
        <f>+CONCATENATE(LEFT('[1]1.2.mell.'!C3,4),". évi módosított előirányzat")</f>
        <v>2017. évi módosított előirányzat</v>
      </c>
      <c r="E4" s="15" t="str">
        <f>+CONCATENATE(LEFT('[1]1.2.mell.'!C3,4),". évi teljesítés")</f>
        <v>2017. évi teljesítés</v>
      </c>
      <c r="F4" s="14" t="s">
        <v>6</v>
      </c>
      <c r="G4" s="15" t="str">
        <f>+C4</f>
        <v>2017. évi eredeti előirányzat</v>
      </c>
      <c r="H4" s="16" t="str">
        <f>+D4</f>
        <v>2017. évi módosított előirányzat</v>
      </c>
      <c r="I4" s="17" t="str">
        <f>+E4</f>
        <v>2017. évi teljesítés</v>
      </c>
      <c r="J4" s="5"/>
      <c r="K4" s="18"/>
    </row>
    <row r="5" spans="1:11" s="25" customFormat="1" ht="12" customHeight="1" thickBot="1">
      <c r="A5" s="20" t="s">
        <v>7</v>
      </c>
      <c r="B5" s="21" t="s">
        <v>8</v>
      </c>
      <c r="C5" s="22" t="s">
        <v>9</v>
      </c>
      <c r="D5" s="22" t="s">
        <v>10</v>
      </c>
      <c r="E5" s="22" t="s">
        <v>11</v>
      </c>
      <c r="F5" s="21" t="s">
        <v>12</v>
      </c>
      <c r="G5" s="22" t="s">
        <v>13</v>
      </c>
      <c r="H5" s="22" t="s">
        <v>14</v>
      </c>
      <c r="I5" s="23" t="s">
        <v>15</v>
      </c>
      <c r="J5" s="5"/>
      <c r="K5" s="24"/>
    </row>
    <row r="6" spans="1:11" ht="15" customHeight="1">
      <c r="A6" s="26" t="s">
        <v>16</v>
      </c>
      <c r="B6" s="27" t="s">
        <v>17</v>
      </c>
      <c r="C6" s="28">
        <v>16505423</v>
      </c>
      <c r="D6" s="28">
        <v>29906694</v>
      </c>
      <c r="E6" s="28">
        <v>28050664</v>
      </c>
      <c r="F6" s="27" t="s">
        <v>18</v>
      </c>
      <c r="G6" s="29">
        <v>5835000</v>
      </c>
      <c r="H6" s="29">
        <v>15084628</v>
      </c>
      <c r="I6" s="30">
        <v>15076391</v>
      </c>
      <c r="J6" s="5"/>
      <c r="K6" s="6" t="s">
        <v>19</v>
      </c>
    </row>
    <row r="7" spans="1:11" ht="15" customHeight="1">
      <c r="A7" s="31" t="s">
        <v>20</v>
      </c>
      <c r="B7" s="32" t="s">
        <v>21</v>
      </c>
      <c r="C7" s="33">
        <v>0</v>
      </c>
      <c r="D7" s="33"/>
      <c r="E7" s="33"/>
      <c r="F7" s="32" t="s">
        <v>22</v>
      </c>
      <c r="G7" s="34">
        <v>1296000</v>
      </c>
      <c r="H7" s="34">
        <v>2528331</v>
      </c>
      <c r="I7" s="35">
        <v>2459705</v>
      </c>
      <c r="J7" s="5"/>
      <c r="K7" s="6" t="s">
        <v>23</v>
      </c>
    </row>
    <row r="8" spans="1:11" ht="15" customHeight="1">
      <c r="A8" s="31" t="s">
        <v>24</v>
      </c>
      <c r="B8" s="32" t="s">
        <v>25</v>
      </c>
      <c r="C8" s="33">
        <v>0</v>
      </c>
      <c r="D8" s="33">
        <v>0</v>
      </c>
      <c r="E8" s="33">
        <v>0</v>
      </c>
      <c r="F8" s="32" t="s">
        <v>26</v>
      </c>
      <c r="G8" s="36">
        <v>11451000</v>
      </c>
      <c r="H8" s="36">
        <v>13098128</v>
      </c>
      <c r="I8" s="37">
        <v>10448206</v>
      </c>
      <c r="J8" s="5"/>
      <c r="K8" s="6" t="s">
        <v>27</v>
      </c>
    </row>
    <row r="9" spans="1:11" ht="15" customHeight="1">
      <c r="A9" s="31" t="s">
        <v>28</v>
      </c>
      <c r="B9" s="32" t="s">
        <v>29</v>
      </c>
      <c r="C9" s="33">
        <v>4449577</v>
      </c>
      <c r="D9" s="33">
        <v>4963230</v>
      </c>
      <c r="E9" s="33">
        <v>3788065</v>
      </c>
      <c r="F9" s="32" t="s">
        <v>30</v>
      </c>
      <c r="G9" s="36">
        <v>4136000</v>
      </c>
      <c r="H9" s="36">
        <v>4455000</v>
      </c>
      <c r="I9" s="37">
        <v>895000</v>
      </c>
      <c r="J9" s="5"/>
      <c r="K9" s="6" t="s">
        <v>31</v>
      </c>
    </row>
    <row r="10" spans="1:11" ht="15" customHeight="1">
      <c r="A10" s="31" t="s">
        <v>32</v>
      </c>
      <c r="B10" s="38" t="s">
        <v>33</v>
      </c>
      <c r="C10" s="33">
        <v>0</v>
      </c>
      <c r="D10" s="33">
        <v>0</v>
      </c>
      <c r="E10" s="33">
        <v>0</v>
      </c>
      <c r="F10" s="32" t="s">
        <v>34</v>
      </c>
      <c r="G10" s="36">
        <v>4345000</v>
      </c>
      <c r="H10" s="36">
        <v>5477886</v>
      </c>
      <c r="I10" s="37">
        <v>4334227</v>
      </c>
      <c r="J10" s="5"/>
      <c r="K10" s="6" t="s">
        <v>35</v>
      </c>
    </row>
    <row r="11" spans="1:11" ht="15" customHeight="1">
      <c r="A11" s="31" t="s">
        <v>36</v>
      </c>
      <c r="B11" s="32" t="s">
        <v>37</v>
      </c>
      <c r="C11" s="39">
        <v>0</v>
      </c>
      <c r="D11" s="39"/>
      <c r="E11" s="39"/>
      <c r="F11" s="32" t="s">
        <v>38</v>
      </c>
      <c r="G11" s="33">
        <v>1907000</v>
      </c>
      <c r="H11" s="33">
        <v>116313864</v>
      </c>
      <c r="I11" s="40"/>
      <c r="J11" s="5"/>
      <c r="K11" s="6" t="s">
        <v>39</v>
      </c>
    </row>
    <row r="12" spans="1:11" ht="15" customHeight="1">
      <c r="A12" s="31" t="s">
        <v>40</v>
      </c>
      <c r="B12" s="32" t="s">
        <v>41</v>
      </c>
      <c r="C12" s="33"/>
      <c r="D12" s="33"/>
      <c r="E12" s="33"/>
      <c r="F12" s="41"/>
      <c r="G12" s="33"/>
      <c r="H12" s="33"/>
      <c r="I12" s="40"/>
      <c r="J12" s="5"/>
      <c r="K12" s="6" t="s">
        <v>42</v>
      </c>
    </row>
    <row r="13" spans="1:11" ht="15" customHeight="1">
      <c r="A13" s="31" t="s">
        <v>43</v>
      </c>
      <c r="B13" s="41"/>
      <c r="C13" s="33"/>
      <c r="D13" s="33"/>
      <c r="E13" s="33"/>
      <c r="F13" s="41"/>
      <c r="G13" s="33"/>
      <c r="H13" s="33"/>
      <c r="I13" s="40"/>
      <c r="J13" s="5"/>
    </row>
    <row r="14" spans="1:11" ht="15" customHeight="1">
      <c r="A14" s="31" t="s">
        <v>44</v>
      </c>
      <c r="B14" s="42"/>
      <c r="C14" s="39"/>
      <c r="D14" s="39"/>
      <c r="E14" s="39"/>
      <c r="F14" s="41"/>
      <c r="G14" s="33"/>
      <c r="H14" s="33"/>
      <c r="I14" s="40"/>
      <c r="J14" s="5"/>
    </row>
    <row r="15" spans="1:11" ht="15" customHeight="1">
      <c r="A15" s="31" t="s">
        <v>45</v>
      </c>
      <c r="B15" s="41"/>
      <c r="C15" s="33"/>
      <c r="D15" s="33"/>
      <c r="E15" s="33"/>
      <c r="F15" s="41"/>
      <c r="G15" s="33"/>
      <c r="H15" s="33"/>
      <c r="I15" s="40"/>
      <c r="J15" s="5"/>
    </row>
    <row r="16" spans="1:11" ht="15" customHeight="1">
      <c r="A16" s="31" t="s">
        <v>46</v>
      </c>
      <c r="B16" s="41"/>
      <c r="C16" s="33"/>
      <c r="D16" s="33"/>
      <c r="E16" s="33"/>
      <c r="F16" s="41"/>
      <c r="G16" s="33"/>
      <c r="H16" s="33"/>
      <c r="I16" s="40"/>
      <c r="J16" s="5"/>
    </row>
    <row r="17" spans="1:11" ht="15" customHeight="1" thickBot="1">
      <c r="A17" s="31" t="s">
        <v>47</v>
      </c>
      <c r="B17" s="43"/>
      <c r="C17" s="44"/>
      <c r="D17" s="44"/>
      <c r="E17" s="44"/>
      <c r="F17" s="41"/>
      <c r="G17" s="44"/>
      <c r="H17" s="44"/>
      <c r="I17" s="45"/>
      <c r="J17" s="5"/>
    </row>
    <row r="18" spans="1:11" ht="17.25" customHeight="1" thickBot="1">
      <c r="A18" s="46" t="s">
        <v>48</v>
      </c>
      <c r="B18" s="47" t="s">
        <v>49</v>
      </c>
      <c r="C18" s="48">
        <f>+C6+C7+C9+C10+C12+C13+C14+C15+C16+C17</f>
        <v>20955000</v>
      </c>
      <c r="D18" s="48">
        <f>SUM(D6:D17)</f>
        <v>34869924</v>
      </c>
      <c r="E18" s="48">
        <f>SUM(E6:E17)</f>
        <v>31838729</v>
      </c>
      <c r="F18" s="47" t="s">
        <v>50</v>
      </c>
      <c r="G18" s="48">
        <f>SUM(G6:G17)</f>
        <v>28970000</v>
      </c>
      <c r="H18" s="48">
        <f>SUM(H6:H17)</f>
        <v>156957837</v>
      </c>
      <c r="I18" s="48">
        <f>SUM(I6:I17)</f>
        <v>33213529</v>
      </c>
      <c r="J18" s="5"/>
      <c r="K18" s="6" t="s">
        <v>51</v>
      </c>
    </row>
    <row r="19" spans="1:11" ht="15" customHeight="1">
      <c r="A19" s="49" t="s">
        <v>52</v>
      </c>
      <c r="B19" s="50" t="s">
        <v>53</v>
      </c>
      <c r="C19" s="51">
        <v>6793000</v>
      </c>
      <c r="D19" s="51">
        <v>5585633</v>
      </c>
      <c r="E19" s="51">
        <v>5585633</v>
      </c>
      <c r="F19" s="52" t="s">
        <v>54</v>
      </c>
      <c r="G19" s="53"/>
      <c r="H19" s="53"/>
      <c r="I19" s="53"/>
      <c r="J19" s="5"/>
      <c r="K19" s="6" t="s">
        <v>55</v>
      </c>
    </row>
    <row r="20" spans="1:11" ht="15" customHeight="1">
      <c r="A20" s="54" t="s">
        <v>56</v>
      </c>
      <c r="B20" s="52" t="s">
        <v>57</v>
      </c>
      <c r="C20" s="55">
        <v>6793000</v>
      </c>
      <c r="D20" s="55">
        <v>5585633</v>
      </c>
      <c r="E20" s="55">
        <v>5585633</v>
      </c>
      <c r="F20" s="52" t="s">
        <v>58</v>
      </c>
      <c r="G20" s="55"/>
      <c r="H20" s="55"/>
      <c r="I20" s="55"/>
      <c r="J20" s="5"/>
      <c r="K20" s="6" t="s">
        <v>59</v>
      </c>
    </row>
    <row r="21" spans="1:11" ht="15" customHeight="1">
      <c r="A21" s="54" t="s">
        <v>60</v>
      </c>
      <c r="B21" s="52" t="s">
        <v>61</v>
      </c>
      <c r="C21" s="55"/>
      <c r="D21" s="55"/>
      <c r="E21" s="55"/>
      <c r="F21" s="52" t="s">
        <v>62</v>
      </c>
      <c r="G21" s="55"/>
      <c r="H21" s="55"/>
      <c r="I21" s="55"/>
      <c r="J21" s="5"/>
      <c r="K21" s="6" t="s">
        <v>63</v>
      </c>
    </row>
    <row r="22" spans="1:11" ht="15" customHeight="1">
      <c r="A22" s="54" t="s">
        <v>64</v>
      </c>
      <c r="B22" s="52" t="s">
        <v>65</v>
      </c>
      <c r="C22" s="55"/>
      <c r="D22" s="55"/>
      <c r="E22" s="55"/>
      <c r="F22" s="52" t="s">
        <v>66</v>
      </c>
      <c r="G22" s="55"/>
      <c r="H22" s="55"/>
      <c r="I22" s="55"/>
      <c r="J22" s="5"/>
      <c r="K22" s="6" t="s">
        <v>67</v>
      </c>
    </row>
    <row r="23" spans="1:11" ht="15" customHeight="1">
      <c r="A23" s="54" t="s">
        <v>68</v>
      </c>
      <c r="B23" s="52" t="s">
        <v>69</v>
      </c>
      <c r="C23" s="55"/>
      <c r="D23" s="55"/>
      <c r="E23" s="55">
        <v>672727</v>
      </c>
      <c r="F23" s="50" t="s">
        <v>70</v>
      </c>
      <c r="G23" s="55"/>
      <c r="H23" s="55"/>
      <c r="I23" s="55"/>
      <c r="J23" s="5"/>
      <c r="K23" s="6" t="s">
        <v>71</v>
      </c>
    </row>
    <row r="24" spans="1:11" ht="15" customHeight="1">
      <c r="A24" s="54" t="s">
        <v>72</v>
      </c>
      <c r="B24" s="52" t="s">
        <v>73</v>
      </c>
      <c r="C24" s="56">
        <f>+C25+C26</f>
        <v>0</v>
      </c>
      <c r="D24" s="56">
        <f>+D25+D26</f>
        <v>0</v>
      </c>
      <c r="E24" s="56">
        <f>+E25+E26</f>
        <v>0</v>
      </c>
      <c r="F24" s="52" t="s">
        <v>74</v>
      </c>
      <c r="G24" s="55"/>
      <c r="H24" s="55"/>
      <c r="I24" s="55"/>
      <c r="J24" s="5"/>
      <c r="K24" s="6" t="s">
        <v>75</v>
      </c>
    </row>
    <row r="25" spans="1:11" ht="15" customHeight="1">
      <c r="A25" s="49" t="s">
        <v>76</v>
      </c>
      <c r="B25" s="50" t="s">
        <v>77</v>
      </c>
      <c r="C25" s="53"/>
      <c r="D25" s="53"/>
      <c r="E25" s="53"/>
      <c r="F25" s="27" t="s">
        <v>78</v>
      </c>
      <c r="G25" s="53"/>
      <c r="H25" s="53"/>
      <c r="I25" s="53"/>
      <c r="J25" s="5"/>
      <c r="K25" s="6" t="s">
        <v>79</v>
      </c>
    </row>
    <row r="26" spans="1:11" ht="15" customHeight="1" thickBot="1">
      <c r="A26" s="54" t="s">
        <v>80</v>
      </c>
      <c r="B26" s="52" t="s">
        <v>81</v>
      </c>
      <c r="C26" s="55"/>
      <c r="D26" s="55"/>
      <c r="E26" s="55"/>
      <c r="F26" s="41"/>
      <c r="G26" s="55"/>
      <c r="H26" s="55"/>
      <c r="I26" s="55"/>
      <c r="J26" s="5"/>
      <c r="K26" s="6" t="s">
        <v>82</v>
      </c>
    </row>
    <row r="27" spans="1:11" ht="17.25" customHeight="1" thickBot="1">
      <c r="A27" s="46" t="s">
        <v>83</v>
      </c>
      <c r="B27" s="47" t="s">
        <v>84</v>
      </c>
      <c r="C27" s="48">
        <f>+C19+C24</f>
        <v>6793000</v>
      </c>
      <c r="D27" s="48">
        <f>SUM(D20:D26)</f>
        <v>5585633</v>
      </c>
      <c r="E27" s="48">
        <f>SUM(E20:E26)</f>
        <v>6258360</v>
      </c>
      <c r="F27" s="47" t="s">
        <v>85</v>
      </c>
      <c r="G27" s="48">
        <f>SUM(G19:G26)</f>
        <v>0</v>
      </c>
      <c r="H27" s="48">
        <f>SUM(H19:H26)</f>
        <v>0</v>
      </c>
      <c r="I27" s="48">
        <f>SUM(I19:I26)</f>
        <v>0</v>
      </c>
      <c r="J27" s="5"/>
      <c r="K27" s="6" t="s">
        <v>86</v>
      </c>
    </row>
    <row r="28" spans="1:11" ht="17.25" customHeight="1" thickBot="1">
      <c r="A28" s="46" t="s">
        <v>87</v>
      </c>
      <c r="B28" s="57" t="s">
        <v>88</v>
      </c>
      <c r="C28" s="58">
        <f>+C18+C27</f>
        <v>27748000</v>
      </c>
      <c r="D28" s="58">
        <f>+D18+D27</f>
        <v>40455557</v>
      </c>
      <c r="E28" s="59">
        <f>+E18+E27</f>
        <v>38097089</v>
      </c>
      <c r="F28" s="57" t="s">
        <v>89</v>
      </c>
      <c r="G28" s="58">
        <f>+G18+G27</f>
        <v>28970000</v>
      </c>
      <c r="H28" s="58">
        <f>+H18+H27</f>
        <v>156957837</v>
      </c>
      <c r="I28" s="58">
        <f>+I18+I27</f>
        <v>33213529</v>
      </c>
      <c r="J28" s="5"/>
      <c r="K28" s="6" t="s">
        <v>90</v>
      </c>
    </row>
    <row r="29" spans="1:11" ht="17.25" customHeight="1" thickBot="1">
      <c r="A29" s="46" t="s">
        <v>91</v>
      </c>
      <c r="B29" s="57" t="s">
        <v>92</v>
      </c>
      <c r="C29" s="58">
        <f>IF(C18-G18&lt;0,G18-C18,"-")</f>
        <v>8015000</v>
      </c>
      <c r="D29" s="58">
        <f>IF(D18-H18&lt;0,H18-D18,"-")</f>
        <v>122087913</v>
      </c>
      <c r="E29" s="59">
        <f>IF(E18-I18&lt;0,I18-E18,"-")</f>
        <v>1374800</v>
      </c>
      <c r="F29" s="57" t="s">
        <v>93</v>
      </c>
      <c r="G29" s="58" t="str">
        <f>IF(C18-G18&gt;0,C18-G18,"-")</f>
        <v>-</v>
      </c>
      <c r="H29" s="58" t="str">
        <f>IF(D18-H18&gt;0,D18-H18,"-")</f>
        <v>-</v>
      </c>
      <c r="I29" s="58" t="str">
        <f>IF(E18-I18&gt;0,E18-I18,"-")</f>
        <v>-</v>
      </c>
      <c r="J29" s="5"/>
      <c r="K29" s="6" t="s">
        <v>94</v>
      </c>
    </row>
    <row r="30" spans="1:11" ht="17.25" customHeight="1" thickBot="1">
      <c r="A30" s="46" t="s">
        <v>95</v>
      </c>
      <c r="B30" s="57" t="s">
        <v>96</v>
      </c>
      <c r="C30" s="58">
        <f>IF(C28-G28&lt;0,G28-C28,"-")</f>
        <v>1222000</v>
      </c>
      <c r="D30" s="58">
        <f>IF(D28-H28&lt;0,H28-D28,"-")</f>
        <v>116502280</v>
      </c>
      <c r="E30" s="59" t="str">
        <f>IF(E28-I28&lt;0,I28-E28,"-")</f>
        <v>-</v>
      </c>
      <c r="F30" s="57" t="s">
        <v>97</v>
      </c>
      <c r="G30" s="58" t="str">
        <f>IF(C28-G28&gt;0,C28-G28,"-")</f>
        <v>-</v>
      </c>
      <c r="H30" s="58" t="str">
        <f>IF(D28-H28&gt;0,D28-H28,"-")</f>
        <v>-</v>
      </c>
      <c r="I30" s="58">
        <f>IF(E28-I28&gt;0,E28-I28,"-")</f>
        <v>4883560</v>
      </c>
      <c r="J30" s="5"/>
      <c r="K30" s="6" t="s">
        <v>98</v>
      </c>
    </row>
  </sheetData>
  <mergeCells count="2">
    <mergeCell ref="J1:J30"/>
    <mergeCell ref="A3:A4"/>
  </mergeCells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 </vt:lpstr>
      <vt:lpstr>'2.1.sz.mell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2018-05-30T13:33:41Z</dcterms:created>
  <dcterms:modified xsi:type="dcterms:W3CDTF">2018-05-30T13:33:53Z</dcterms:modified>
</cp:coreProperties>
</file>