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E20" i="1"/>
  <c r="C20" i="1"/>
  <c r="F20" i="1" s="1"/>
  <c r="E19" i="1"/>
  <c r="C19" i="1"/>
  <c r="F19" i="1" s="1"/>
  <c r="F18" i="1"/>
  <c r="E18" i="1"/>
  <c r="F17" i="1"/>
  <c r="E17" i="1"/>
  <c r="F16" i="1"/>
  <c r="E16" i="1"/>
  <c r="F15" i="1"/>
  <c r="E15" i="1"/>
  <c r="E14" i="1"/>
  <c r="C14" i="1"/>
  <c r="F14" i="1" s="1"/>
  <c r="E13" i="1"/>
  <c r="C13" i="1"/>
  <c r="F13" i="1" s="1"/>
  <c r="F12" i="1"/>
  <c r="E12" i="1"/>
  <c r="F11" i="1"/>
  <c r="E11" i="1"/>
  <c r="F10" i="1"/>
  <c r="E10" i="1"/>
  <c r="F9" i="1"/>
  <c r="E9" i="1"/>
  <c r="E8" i="1"/>
  <c r="C8" i="1"/>
  <c r="C37" i="1" s="1"/>
  <c r="C58" i="1" l="1"/>
  <c r="F58" i="1" s="1"/>
  <c r="F46" i="1"/>
  <c r="F37" i="1"/>
  <c r="C42" i="1"/>
  <c r="F42" i="1" s="1"/>
  <c r="F8" i="1"/>
  <c r="F47" i="1"/>
  <c r="F53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<sst xmlns="http://schemas.openxmlformats.org/spreadsheetml/2006/main" count="113" uniqueCount="99">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</sst>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6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C8">
            <v>954815</v>
          </cell>
        </row>
        <row r="13">
          <cell r="C13">
            <v>900424</v>
          </cell>
        </row>
        <row r="14">
          <cell r="C14">
            <v>0</v>
          </cell>
        </row>
        <row r="19">
          <cell r="C19">
            <v>54391</v>
          </cell>
        </row>
        <row r="20">
          <cell r="C20">
            <v>1631175</v>
          </cell>
        </row>
        <row r="23">
          <cell r="C23">
            <v>1631175</v>
          </cell>
        </row>
        <row r="24">
          <cell r="C24">
            <v>1631175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2585990</v>
          </cell>
        </row>
        <row r="38">
          <cell r="C38">
            <v>93887189</v>
          </cell>
        </row>
        <row r="39">
          <cell r="C39">
            <v>372804</v>
          </cell>
        </row>
        <row r="41">
          <cell r="C41">
            <v>93514385</v>
          </cell>
        </row>
        <row r="42">
          <cell r="C42">
            <v>96473179</v>
          </cell>
        </row>
        <row r="46">
          <cell r="C46">
            <v>94498129</v>
          </cell>
        </row>
        <row r="47">
          <cell r="C47">
            <v>65726204</v>
          </cell>
        </row>
        <row r="48">
          <cell r="C48">
            <v>12613404</v>
          </cell>
        </row>
        <row r="49">
          <cell r="C49">
            <v>16158521</v>
          </cell>
        </row>
        <row r="52">
          <cell r="C52">
            <v>1975050</v>
          </cell>
        </row>
        <row r="53">
          <cell r="C53">
            <v>1975050</v>
          </cell>
        </row>
        <row r="58">
          <cell r="C58">
            <v>96473179</v>
          </cell>
        </row>
        <row r="60">
          <cell r="C60">
            <v>21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>
    <tabColor rgb="FF92D050"/>
  </sheetPr>
  <dimension ref="A1:F63"/>
  <sheetViews>
    <sheetView tabSelected="1" view="pageLayout" zoomScaleNormal="130" workbookViewId="0">
      <selection activeCell="B7" sqref="B7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85" customWidth="1"/>
    <col min="4" max="4" width="0" style="20" hidden="1" customWidth="1"/>
    <col min="5" max="5" width="11.83203125" style="5" hidden="1" customWidth="1"/>
    <col min="6" max="6" width="12.5" style="5" hidden="1" customWidth="1"/>
    <col min="7" max="7" width="0" style="20" hidden="1" customWidth="1"/>
    <col min="8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954815</v>
      </c>
      <c r="E8" s="32" t="e">
        <f>'[1]9.7.1. sz. mell TIB  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'[1]9.7.1. sz. mell TIB  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/>
      <c r="E10" s="32" t="e">
        <f>'[1]9.7.1. sz. mell TIB  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/>
      <c r="E11" s="32" t="e">
        <f>'[1]9.7.1. sz. mell TIB  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'[1]9.7.1. sz. mell TIB  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708995+191429</f>
        <v>900424</v>
      </c>
      <c r="E13" s="32" t="e">
        <f>'[1]9.7.1. sz. mell TIB  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191429-191429</f>
        <v>0</v>
      </c>
      <c r="E14" s="32" t="e">
        <f>'[1]9.7.1. sz. mell TIB  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/>
      <c r="E15" s="32" t="e">
        <f>'[1]9.7.1. sz. mell TIB  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'[1]9.7.1. sz. mell TIB  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'[1]9.7.1. sz. mell TIB  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'[1]9.7.1. sz. mell TIB  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>
        <f>27424+26967</f>
        <v>54391</v>
      </c>
      <c r="E19" s="32" t="e">
        <f>'[1]9.7.1. sz. mell TIB  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1631175</v>
      </c>
      <c r="E20" s="32" t="e">
        <f>'[1]9.7.1. sz. mell TIB  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4" t="s">
        <v>41</v>
      </c>
      <c r="C21" s="45"/>
      <c r="E21" s="32" t="e">
        <f>'[1]9.7.1. sz. mell TIB  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'[1]9.7.1. sz. mell TIB  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38">
        <v>1631175</v>
      </c>
      <c r="E23" s="32" t="e">
        <f>'[1]9.7.1. sz. mell TIB  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8">
        <v>1631175</v>
      </c>
      <c r="E24" s="32" t="e">
        <f>'[1]9.7.1. sz. mell TIB  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6" t="s">
        <v>48</v>
      </c>
      <c r="B25" s="47" t="s">
        <v>49</v>
      </c>
      <c r="C25" s="48"/>
      <c r="E25" s="32" t="e">
        <f>'[1]9.7.1. sz. mell TIB  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'[1]9.7.1. sz. mell TIB  '!C26+#REF!</f>
        <v>#REF!</v>
      </c>
      <c r="F26" s="32" t="e">
        <f t="shared" si="0"/>
        <v>#REF!</v>
      </c>
    </row>
    <row r="27" spans="1:6" s="42" customFormat="1" ht="12" customHeight="1" x14ac:dyDescent="0.2">
      <c r="A27" s="49" t="s">
        <v>52</v>
      </c>
      <c r="B27" s="50" t="s">
        <v>53</v>
      </c>
      <c r="C27" s="51"/>
      <c r="E27" s="32" t="e">
        <f>'[1]9.7.1. sz. mell TIB  '!C27+#REF!</f>
        <v>#REF!</v>
      </c>
      <c r="F27" s="32" t="e">
        <f t="shared" si="0"/>
        <v>#REF!</v>
      </c>
    </row>
    <row r="28" spans="1:6" s="42" customFormat="1" ht="12" customHeight="1" x14ac:dyDescent="0.2">
      <c r="A28" s="49" t="s">
        <v>54</v>
      </c>
      <c r="B28" s="50" t="s">
        <v>43</v>
      </c>
      <c r="C28" s="45"/>
      <c r="E28" s="32" t="e">
        <f>'[1]9.7.1. sz. mell TIB  '!C28+#REF!</f>
        <v>#REF!</v>
      </c>
      <c r="F28" s="32" t="e">
        <f t="shared" si="0"/>
        <v>#REF!</v>
      </c>
    </row>
    <row r="29" spans="1:6" s="42" customFormat="1" ht="12" customHeight="1" x14ac:dyDescent="0.2">
      <c r="A29" s="49" t="s">
        <v>55</v>
      </c>
      <c r="B29" s="52" t="s">
        <v>56</v>
      </c>
      <c r="C29" s="45"/>
      <c r="E29" s="32" t="e">
        <f>'[1]9.7.1. sz. mell TIB  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3" t="s">
        <v>58</v>
      </c>
      <c r="C30" s="54"/>
      <c r="E30" s="32" t="e">
        <f>'[1]9.7.1. sz. mell TIB  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'[1]9.7.1. sz. mell TIB  '!C31+#REF!</f>
        <v>#REF!</v>
      </c>
      <c r="F31" s="32" t="e">
        <f t="shared" si="0"/>
        <v>#REF!</v>
      </c>
    </row>
    <row r="32" spans="1:6" s="42" customFormat="1" ht="12" customHeight="1" x14ac:dyDescent="0.2">
      <c r="A32" s="49" t="s">
        <v>61</v>
      </c>
      <c r="B32" s="50" t="s">
        <v>62</v>
      </c>
      <c r="C32" s="51"/>
      <c r="E32" s="32" t="e">
        <f>'[1]9.7.1. sz. mell TIB  '!C32+#REF!</f>
        <v>#REF!</v>
      </c>
      <c r="F32" s="32" t="e">
        <f t="shared" si="0"/>
        <v>#REF!</v>
      </c>
    </row>
    <row r="33" spans="1:6" s="42" customFormat="1" ht="12" customHeight="1" x14ac:dyDescent="0.2">
      <c r="A33" s="49" t="s">
        <v>63</v>
      </c>
      <c r="B33" s="52" t="s">
        <v>64</v>
      </c>
      <c r="C33" s="41"/>
      <c r="E33" s="32" t="e">
        <f>'[1]9.7.1. sz. mell TIB  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 t="e">
        <f>'[1]9.7.1. sz. mell TIB  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'[1]9.7.1. sz. mell TIB  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'[1]9.7.1. sz. mell TIB  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2585990</v>
      </c>
      <c r="E37" s="32" t="e">
        <f>'[1]9.7.1. sz. mell TIB  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8">
        <f>+C39+C40+C41</f>
        <v>93887189</v>
      </c>
      <c r="E38" s="32" t="e">
        <f>'[1]9.7.1. sz. mell TIB  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372804</v>
      </c>
      <c r="E39" s="32" t="e">
        <f>'[1]9.7.1. sz. mell TIB  '!C39+#REF!</f>
        <v>#REF!</v>
      </c>
      <c r="F39" s="32" t="e">
        <f t="shared" si="0"/>
        <v>#REF!</v>
      </c>
    </row>
    <row r="40" spans="1:6" s="42" customFormat="1" ht="12" customHeight="1" x14ac:dyDescent="0.2">
      <c r="A40" s="49" t="s">
        <v>77</v>
      </c>
      <c r="B40" s="52" t="s">
        <v>78</v>
      </c>
      <c r="C40" s="41"/>
      <c r="E40" s="32" t="e">
        <f>'[1]9.7.1. sz. mell TIB  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3" t="s">
        <v>80</v>
      </c>
      <c r="C41" s="59">
        <f>91991548-534450+80000+1977287</f>
        <v>93514385</v>
      </c>
      <c r="E41" s="32" t="e">
        <f>'[1]9.7.1. sz. mell TIB  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57" t="s">
        <v>81</v>
      </c>
      <c r="B42" s="60" t="s">
        <v>82</v>
      </c>
      <c r="C42" s="61">
        <f>+C37+C38</f>
        <v>96473179</v>
      </c>
      <c r="E42" s="32" t="e">
        <f>'[1]9.7.1. sz. mell TIB  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'[1]9.7.1. sz. mell TIB  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'[1]9.7.1. sz. mell TIB  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'[1]9.7.1. sz. mell TIB  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72">
        <f>SUM(C47:C51)</f>
        <v>94498129</v>
      </c>
      <c r="E46" s="32" t="e">
        <f>'[1]9.7.1. sz. mell TIB  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4" t="s">
        <v>85</v>
      </c>
      <c r="C47" s="73">
        <f>64039486+1365000+22949+22950-40000+315819</f>
        <v>65726204</v>
      </c>
      <c r="E47" s="32" t="e">
        <f>'[1]9.7.1. sz. mell TIB  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74">
        <f>12834203+266175+4475-534450+4017-16284+55268</f>
        <v>12613404</v>
      </c>
      <c r="E48" s="32" t="e">
        <f>'[1]9.7.1. sz. mell TIB  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4">
        <f>15749737-4000-63500+80000+56284+340000</f>
        <v>16158521</v>
      </c>
      <c r="E49" s="32" t="e">
        <f>'[1]9.7.1. sz. mell TIB  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74"/>
      <c r="E50" s="32" t="e">
        <f>'[1]9.7.1. sz. mell TIB  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74"/>
      <c r="E51" s="32" t="e">
        <f>'[1]9.7.1. sz. mell TIB  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6" t="s">
        <v>38</v>
      </c>
      <c r="B52" s="47" t="s">
        <v>90</v>
      </c>
      <c r="C52" s="72">
        <f>SUM(C53:C55)</f>
        <v>1975050</v>
      </c>
      <c r="E52" s="32" t="e">
        <f>'[1]9.7.1. sz. mell TIB  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4" t="s">
        <v>91</v>
      </c>
      <c r="C53" s="73">
        <f>641350+4000+63500+1266200</f>
        <v>1975050</v>
      </c>
      <c r="E53" s="32" t="e">
        <f>'[1]9.7.1. sz. mell TIB  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'[1]9.7.1. sz. mell TIB  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'[1]9.7.1. sz. mell TIB  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'[1]9.7.1. sz. mell TIB  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'[1]9.7.1. sz. mell TIB  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5" t="s">
        <v>96</v>
      </c>
      <c r="C58" s="76">
        <f>+C46+C52+C57</f>
        <v>96473179</v>
      </c>
      <c r="E58" s="32" t="e">
        <f>'[1]9.7.1. sz. mell TIB  '!C58+#REF!</f>
        <v>#REF!</v>
      </c>
      <c r="F58" s="32" t="e">
        <f t="shared" si="0"/>
        <v>#REF!</v>
      </c>
    </row>
    <row r="59" spans="1:6" ht="14.25" customHeight="1" thickBot="1" x14ac:dyDescent="0.25">
      <c r="C59" s="78"/>
      <c r="E59" s="32" t="e">
        <f>'[1]9.7.1. sz. mell TIB  '!C59+#REF!</f>
        <v>#REF!</v>
      </c>
      <c r="F59" s="32" t="e">
        <f t="shared" si="0"/>
        <v>#REF!</v>
      </c>
    </row>
    <row r="60" spans="1:6" x14ac:dyDescent="0.2">
      <c r="A60" s="79" t="s">
        <v>97</v>
      </c>
      <c r="B60" s="80"/>
      <c r="C60" s="81">
        <v>21</v>
      </c>
      <c r="E60" s="32" t="e">
        <f>'[1]9.7.1. sz. mell TIB  '!C60+#REF!</f>
        <v>#REF!</v>
      </c>
      <c r="F60" s="32" t="e">
        <f t="shared" si="0"/>
        <v>#REF!</v>
      </c>
    </row>
    <row r="61" spans="1:6" ht="13.5" thickBot="1" x14ac:dyDescent="0.25">
      <c r="A61" s="82" t="s">
        <v>98</v>
      </c>
      <c r="B61" s="83"/>
      <c r="C61" s="84">
        <v>0.67</v>
      </c>
      <c r="E61" s="32"/>
      <c r="F61" s="32"/>
    </row>
    <row r="62" spans="1:6" x14ac:dyDescent="0.2">
      <c r="E62" s="32"/>
      <c r="F62" s="32"/>
    </row>
    <row r="63" spans="1:6" x14ac:dyDescent="0.2">
      <c r="B63" s="20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35/2019.(XI.28.)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2019-12-02T09:44:56Z</dcterms:created>
  <dcterms:modified xsi:type="dcterms:W3CDTF">2019-12-02T09:44:58Z</dcterms:modified>
</cp:coreProperties>
</file>