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0" windowWidth="17235" windowHeight="7935" activeTab="2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82" i="1"/>
  <c r="C81" s="1"/>
  <c r="C27"/>
  <c r="C28" i="2"/>
  <c r="C71" i="1"/>
  <c r="C102" s="1"/>
  <c r="C53"/>
  <c r="C52" s="1"/>
  <c r="C107" s="1"/>
  <c r="C106" s="1"/>
  <c r="C48"/>
  <c r="C44"/>
  <c r="C38"/>
  <c r="C23"/>
  <c r="C17"/>
  <c r="C10"/>
  <c r="G26" i="3"/>
  <c r="C26"/>
  <c r="G15"/>
  <c r="G27" s="1"/>
  <c r="C15"/>
  <c r="C16" i="2"/>
  <c r="G28"/>
  <c r="G16"/>
  <c r="C97" i="1" l="1"/>
  <c r="C9"/>
  <c r="C63" s="1"/>
  <c r="G28" i="3"/>
  <c r="C27"/>
  <c r="C28"/>
  <c r="G29" i="2"/>
  <c r="G30"/>
  <c r="C29"/>
</calcChain>
</file>

<file path=xl/sharedStrings.xml><?xml version="1.0" encoding="utf-8"?>
<sst xmlns="http://schemas.openxmlformats.org/spreadsheetml/2006/main" count="321" uniqueCount="247">
  <si>
    <t>1. sz. táblázat</t>
  </si>
  <si>
    <t>Sor-
szám</t>
  </si>
  <si>
    <t>Bevételi jogcím</t>
  </si>
  <si>
    <t>1.</t>
  </si>
  <si>
    <t>2.</t>
  </si>
  <si>
    <t>3.</t>
  </si>
  <si>
    <t>3.1.</t>
  </si>
  <si>
    <t>3.2.</t>
  </si>
  <si>
    <t>3.3.</t>
  </si>
  <si>
    <t>3.4.</t>
  </si>
  <si>
    <t>4.</t>
  </si>
  <si>
    <t>4.1.</t>
  </si>
  <si>
    <t>5.</t>
  </si>
  <si>
    <t>5.1.</t>
  </si>
  <si>
    <t>5.2.</t>
  </si>
  <si>
    <t>5.3.</t>
  </si>
  <si>
    <t>6.</t>
  </si>
  <si>
    <t>6.1.</t>
  </si>
  <si>
    <t>7.</t>
  </si>
  <si>
    <t>8.</t>
  </si>
  <si>
    <t>9.</t>
  </si>
  <si>
    <t>10.</t>
  </si>
  <si>
    <t>11.</t>
  </si>
  <si>
    <t>11.1.</t>
  </si>
  <si>
    <t>11.2.</t>
  </si>
  <si>
    <t>11.3.</t>
  </si>
  <si>
    <t>Hosszú lejáratú hitelek felvétele</t>
  </si>
  <si>
    <t>11.4.</t>
  </si>
  <si>
    <t>12.</t>
  </si>
  <si>
    <t>K I A D Á S O K</t>
  </si>
  <si>
    <t>2. sz. táblázat</t>
  </si>
  <si>
    <t>Sor-szám</t>
  </si>
  <si>
    <t>Kiadási jogcímek</t>
  </si>
  <si>
    <t>1.1.</t>
  </si>
  <si>
    <t>1.2.</t>
  </si>
  <si>
    <t>Ellátottak pénzbeli juttatása</t>
  </si>
  <si>
    <t>Rövid lejáratú hitelek törlesztése</t>
  </si>
  <si>
    <t>Likvid hitelek törlesztése</t>
  </si>
  <si>
    <t>Hosszú lejáratú hitelek törlesztése</t>
  </si>
  <si>
    <t>Függő, átfutó, kiegyenlítő kiadások</t>
  </si>
  <si>
    <t>A   * -gal jelölt jogcím-csoporton belüli kiadásokat ÁFA-val együtt  célszerű tervezni, illetve bemutatni.</t>
  </si>
  <si>
    <t>KÖLTSÉGVETÉSI BEVÉTELEK ÉS KIADÁSOK EGYENLEGE</t>
  </si>
  <si>
    <t>3. sz. táblázat</t>
  </si>
  <si>
    <t>FINANSZÍROZÁSI CÉLÚ BEVÉTELEK ÉS KIADÁSOK EGYENLEGE</t>
  </si>
  <si>
    <t>4. sz. táblázat</t>
  </si>
  <si>
    <r>
      <t xml:space="preserve">Finanszírozási célú műveletek egyenlege </t>
    </r>
    <r>
      <rPr>
        <sz val="8"/>
        <rFont val="Times New Roman CE"/>
        <charset val="238"/>
      </rPr>
      <t>(1.1 - 1.2) +/-</t>
    </r>
  </si>
  <si>
    <t>B E V É T E L E K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</si>
  <si>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</si>
  <si>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</si>
  <si>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</si>
  <si>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</si>
  <si>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</si>
  <si>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</si>
  <si>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</si>
  <si>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</si>
  <si>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</si>
  <si>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</si>
  <si>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</si>
  <si>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</si>
  <si>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</si>
  <si>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</si>
  <si>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</si>
  <si>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Bevételek</t>
  </si>
  <si>
    <t>Megnevezés</t>
  </si>
  <si>
    <t>Támogatásértékű bev.</t>
  </si>
  <si>
    <t>Költségvetési bevételek összesen:</t>
  </si>
  <si>
    <t>Finanszírozási bevételek (16+…+24)</t>
  </si>
  <si>
    <t>ÖSSZES BEVÉTEL (13+14+15+25)</t>
  </si>
  <si>
    <t>Költségvetési hiány:</t>
  </si>
  <si>
    <t>Kiadások</t>
  </si>
  <si>
    <t>Személyi juttatások</t>
  </si>
  <si>
    <t>Munkaadókat terhelő járulék</t>
  </si>
  <si>
    <t>Dologi kiadások</t>
  </si>
  <si>
    <t>Költségvetési kiadások összesen:</t>
  </si>
  <si>
    <t>Forg. célú belf. értékpapírok beváltása</t>
  </si>
  <si>
    <t>Forgatási célú értékpapírok vásárlása</t>
  </si>
  <si>
    <t>Bef. célú belföldi értékpap. beváltása</t>
  </si>
  <si>
    <t>Bef. célú értékpapírok vásárlása</t>
  </si>
  <si>
    <t>Bef. célú külföldi értékpapírok beváltása</t>
  </si>
  <si>
    <t>Finanszírozási kiadások (14+…+24)</t>
  </si>
  <si>
    <t>ÖSSZES KIADÁS (13+25)</t>
  </si>
  <si>
    <t>Költségvetési többlet:</t>
  </si>
  <si>
    <t>Finansírozási célú bev. (13+…+21)</t>
  </si>
  <si>
    <t>Finansírozási célú kiad. (12+...+21)</t>
  </si>
  <si>
    <t>BEVÉTELEK ÖSSZESEN (11+12+22)</t>
  </si>
  <si>
    <t>KIADÁSOK ÖSSZESEN (11+22)</t>
  </si>
  <si>
    <t>Költségvetéso többlet:</t>
  </si>
  <si>
    <t>3.számú melléklet</t>
  </si>
  <si>
    <t xml:space="preserve"> Önkormányzatok működési támogatásai</t>
  </si>
  <si>
    <t>2.2</t>
  </si>
  <si>
    <t>2.1</t>
  </si>
  <si>
    <t>Elvonások és befizetések</t>
  </si>
  <si>
    <t>Működési célú garancia- és kezességvállalásból származó megtérülések ÁHT-n belülről</t>
  </si>
  <si>
    <t>Működési célú visszatérítendő támogatások , kölcsönök v.térülése ÁHT-n belülről</t>
  </si>
  <si>
    <t>Működési célú visszatérítendő támogatások , kölcsönök igénybe vétele ÁHT-n belülről</t>
  </si>
  <si>
    <t>Egyéb működési célú támogatások bevételei ÁHT-n belülről</t>
  </si>
  <si>
    <t>2.3</t>
  </si>
  <si>
    <t>2.4</t>
  </si>
  <si>
    <t>2.5</t>
  </si>
  <si>
    <t>2.6</t>
  </si>
  <si>
    <t>Felhalmozási célú önkormányzati támogatások</t>
  </si>
  <si>
    <t>Felhalmozási célú garancia- és kezességvállalásból származó megtérülések ÁHT-n belülről</t>
  </si>
  <si>
    <t>Felhalmozási célú visszatérítendő támogatások , kölcsönök v.térülése ÁHT-n belülről</t>
  </si>
  <si>
    <t>Felhalmozási célú visszatérítendő támogatások , kölcsönök igénybe vétele ÁHT-n belülről</t>
  </si>
  <si>
    <t>Egyéb felhalmozási célú támogatások bevételei ÁHT-n belülről</t>
  </si>
  <si>
    <t>3.5.</t>
  </si>
  <si>
    <t>Jövedelemadók</t>
  </si>
  <si>
    <t>4.2</t>
  </si>
  <si>
    <t>4.3</t>
  </si>
  <si>
    <t>I/2. Felhalmozási célú támgoatások ÁHT-n belülről (3.1.-3.5)</t>
  </si>
  <si>
    <t xml:space="preserve">   Egyéb közhatalmi bevételek</t>
  </si>
  <si>
    <t>Áru- és készletértékesítés bevétele</t>
  </si>
  <si>
    <t>Szolgáltatások ellenértéke</t>
  </si>
  <si>
    <t>Közvetített szolgáltatások értéke</t>
  </si>
  <si>
    <t>5.4</t>
  </si>
  <si>
    <t>Tulajdonosi bevételek</t>
  </si>
  <si>
    <t>5.5</t>
  </si>
  <si>
    <t>Ellátási díjak</t>
  </si>
  <si>
    <t>5.6</t>
  </si>
  <si>
    <t>Kiszámlázott ÁFA</t>
  </si>
  <si>
    <t>5.7</t>
  </si>
  <si>
    <t>5.8</t>
  </si>
  <si>
    <t>5.9</t>
  </si>
  <si>
    <t>5.10</t>
  </si>
  <si>
    <t>ÁFA visszatérítése</t>
  </si>
  <si>
    <t>Kamatbevételek</t>
  </si>
  <si>
    <t>Egyéb pénzügyi műveletek bevételei</t>
  </si>
  <si>
    <t>Egyéb működési bevételek</t>
  </si>
  <si>
    <t>6.2</t>
  </si>
  <si>
    <t>6.3</t>
  </si>
  <si>
    <t>6.4</t>
  </si>
  <si>
    <t>6.5</t>
  </si>
  <si>
    <t>Immateriális javak érétkesítése</t>
  </si>
  <si>
    <t xml:space="preserve">   Ingatlanok értékesítése</t>
  </si>
  <si>
    <t xml:space="preserve">   Egyéb tárgyi eszközök értékesítése</t>
  </si>
  <si>
    <t xml:space="preserve">   Részesedések értékesítése</t>
  </si>
  <si>
    <t xml:space="preserve">   Részesedések megszűnéséhez kapcsolódó bevételek</t>
  </si>
  <si>
    <t>7.1</t>
  </si>
  <si>
    <t>7.2</t>
  </si>
  <si>
    <t>7.3</t>
  </si>
  <si>
    <t>Működési célú garancia- és kezességvállalásból származó megtérülések ÁHT-n kívülről</t>
  </si>
  <si>
    <t>Működési célú visszatérítendő támogatások , kölcsönök v.térülése ÁHT-n kívülről</t>
  </si>
  <si>
    <t>8.1</t>
  </si>
  <si>
    <t>8.2</t>
  </si>
  <si>
    <t>8.3</t>
  </si>
  <si>
    <t xml:space="preserve">   Egyéb működési célú átvett pénzeszközök</t>
  </si>
  <si>
    <t>Felhalmozási célú garancia- és kezességvállalásból származó megtérülések ÁHT-n kívülről</t>
  </si>
  <si>
    <t>Felhalmozási célú visszatérítendő támogatások , kölcsönök v.térülése ÁHT-n kívülről</t>
  </si>
  <si>
    <t xml:space="preserve">   Egyéb felhalmozási célú átvett pénzeszközök</t>
  </si>
  <si>
    <t xml:space="preserve">9. </t>
  </si>
  <si>
    <t>Hitel- kölcsönfelvétel ÁHT-n kívülről</t>
  </si>
  <si>
    <t>Belföldi értékpapírok bevételei</t>
  </si>
  <si>
    <t>Maradvány igénybe vétele</t>
  </si>
  <si>
    <t>10.2</t>
  </si>
  <si>
    <t>10.3</t>
  </si>
  <si>
    <t>10.1</t>
  </si>
  <si>
    <t>II/1. Belföldi finanszírozás bevételei</t>
  </si>
  <si>
    <t>II/2. Külföldi finanszírozás bevételei</t>
  </si>
  <si>
    <t>Fogatási célú külfödi értékpaírok beváltása, értékesítése</t>
  </si>
  <si>
    <t>Befektetési  célú külfödi értékpaírok beváltása, értékesítése</t>
  </si>
  <si>
    <t>Külfödi értékpapírok kibocsátása</t>
  </si>
  <si>
    <t>Külfödi hitelek, kölcösnök felvétele</t>
  </si>
  <si>
    <t>II/3. Adóssághoz nem kapcsolódó származékos ügyletek</t>
  </si>
  <si>
    <t>II. Finanszírozási bevételek (10+11+12)</t>
  </si>
  <si>
    <t>BEVÉTELEK MINDÖSSZESEN: (1+9)</t>
  </si>
  <si>
    <t>I/1 Személyi  juttatások</t>
  </si>
  <si>
    <t>I/2. Munkaadókat terhelő járulékok</t>
  </si>
  <si>
    <t>I/3. Dologi  kiadások*</t>
  </si>
  <si>
    <t>I/4. Ellátottak pénzbeli juttatása</t>
  </si>
  <si>
    <t>Hitel- kölcsön törlesztés ÁHT-n kívülrre</t>
  </si>
  <si>
    <t>Belföldi értékpapírok kiadásai</t>
  </si>
  <si>
    <t>Államháztartáson belüli megelőlegezések folyósítása</t>
  </si>
  <si>
    <t>Államháztartáson belüli megelőlegezések visszafizetése</t>
  </si>
  <si>
    <t>Központi, irányító szervi támogatások folyósítása</t>
  </si>
  <si>
    <t>Pénzeszközök betétként elhelyezése</t>
  </si>
  <si>
    <t>Pénzügyi lízing kiadásai</t>
  </si>
  <si>
    <t>Központi költségvetés sajátos finanszírozási kiadásai</t>
  </si>
  <si>
    <t>Forgatási célú külföldi értékpapírok vásárlása</t>
  </si>
  <si>
    <t>Befektetési célú külföldi értékpapírok vásárlása</t>
  </si>
  <si>
    <t>Külföldi értékpapírok beváltása</t>
  </si>
  <si>
    <t>Külföldi hitelek, kölcsönök törlesztése</t>
  </si>
  <si>
    <t>II/3. Adóssághoz nem kapcsolódó származékos ügyletek kiadásai</t>
  </si>
  <si>
    <t>12.1</t>
  </si>
  <si>
    <t>12.2</t>
  </si>
  <si>
    <t>12.3</t>
  </si>
  <si>
    <t>12.4</t>
  </si>
  <si>
    <t xml:space="preserve"> KIADÁSOK MINDÖSSZESEN: (1+10)</t>
  </si>
  <si>
    <t>Finanszírozási célú műv. bevételei (1. sz. mell.1. sz. táblázat 9. sor)</t>
  </si>
  <si>
    <t>I. Költségvetési bevételek (2+3+4+5+6+7+8)</t>
  </si>
  <si>
    <t>I/1. Működési célú támogatások ÁHT-n belülről (2.1+…+2.6)</t>
  </si>
  <si>
    <t>I/3. Közatalmi bevételek  (4.1+……+4.3)</t>
  </si>
  <si>
    <t>I/4. Működési bevételek (5.1+….5.10)</t>
  </si>
  <si>
    <t>I/5. Felhalmozási bevételek (6.1+….+6.5)</t>
  </si>
  <si>
    <t>Működési célú átvett pénzeszközök (7.1+…..+7.3)</t>
  </si>
  <si>
    <t>Felhalmozási célú átvett pénzeszközök  (8.1+…..+8.3)</t>
  </si>
  <si>
    <t>Működési célú támogatások ÁHT-n belülről</t>
  </si>
  <si>
    <t>Közhatalmi bevételek</t>
  </si>
  <si>
    <t>Működési bevételek</t>
  </si>
  <si>
    <t>Működési célú maradvány igénybe vétele</t>
  </si>
  <si>
    <t>Hitel-, kölcösnfelvétel ÁHT-n kívülr.</t>
  </si>
  <si>
    <t>Külföldi finanszírozási bevételek</t>
  </si>
  <si>
    <t>Adóssághoz nem kapcoslódó származékos ügyletek bevételei</t>
  </si>
  <si>
    <t>Egyéb működési célú kiadások</t>
  </si>
  <si>
    <t>Felhalmozási célú támogatások ÁHT-n belülről</t>
  </si>
  <si>
    <t>Felhalmozási bevételek</t>
  </si>
  <si>
    <t>Felhalmozási céllú átvett pénzestközök (ÁHT-n kívülről)</t>
  </si>
  <si>
    <t>Hitel-, kölcsön felvétel ÁHT-n kívülről</t>
  </si>
  <si>
    <t>ÁHT-n belüli megelőlegezések</t>
  </si>
  <si>
    <t>ÁHT-n belüli megelőlegezések törlesztése</t>
  </si>
  <si>
    <t>Központi irányítószervi támogatás</t>
  </si>
  <si>
    <t>Betétek megszüntetése</t>
  </si>
  <si>
    <t>Központi költségvetés sajátos finanszírozási bevételei</t>
  </si>
  <si>
    <t>Külföldi finanszírozás bevételei</t>
  </si>
  <si>
    <t>Adóssághoz nem kapcsolódó származékos ügyletek bevételei</t>
  </si>
  <si>
    <t>Beruházások</t>
  </si>
  <si>
    <t>Felújítások</t>
  </si>
  <si>
    <t>Egyéb felhalmozási célú kiadások</t>
  </si>
  <si>
    <t>Hitel-, kölcsöntörlesztés államháztartáson kívülre</t>
  </si>
  <si>
    <t xml:space="preserve">Belföldi értékpapírok kiadásai </t>
  </si>
  <si>
    <t>Külföldi finanszírozás kiadásai</t>
  </si>
  <si>
    <t>Adóssághoz nem kapcsolódó származékos ügyletek kiadásai</t>
  </si>
  <si>
    <t xml:space="preserve">   Vagyoni tip. Adók, Termékek és szolgáltatások adói</t>
  </si>
  <si>
    <t>I/5.Elvonások és befieztések</t>
  </si>
  <si>
    <t xml:space="preserve">I/6.Egyéb működési célú kiadások </t>
  </si>
  <si>
    <t>I/7. Beruházások</t>
  </si>
  <si>
    <t>I/8.Felújítás*</t>
  </si>
  <si>
    <t>I/9. Egyéb felhalmozási célú kiadás</t>
  </si>
  <si>
    <t>12.5</t>
  </si>
  <si>
    <t>12.6</t>
  </si>
  <si>
    <t>12.7</t>
  </si>
  <si>
    <t>12.8</t>
  </si>
  <si>
    <t>13.1</t>
  </si>
  <si>
    <t>13.2</t>
  </si>
  <si>
    <t>II. Finanszírozási kiadások (12+13+14)</t>
  </si>
  <si>
    <t>II/1. Belföldi finanszírozás kiadásai (12.1+…+12.8)</t>
  </si>
  <si>
    <t>II/2. Külföldi finanszírozás kiadásai (13.1+….+13.4)</t>
  </si>
  <si>
    <t>I. Költségvetési  kiadások (2+…+10)</t>
  </si>
  <si>
    <t xml:space="preserve"> forintban </t>
  </si>
  <si>
    <t>Költségvetési hiány, többlet ( költségvetési bevételek 1. sor - költségvetési kiadások 1. sor) (+/-)</t>
  </si>
  <si>
    <t>Finanszírozási célú műv. kiadásai (1. sz. mell .2. sz. táblázat 11. sor)</t>
  </si>
  <si>
    <t>Működési bevétel fel nem használt része</t>
  </si>
  <si>
    <t>Közhatalmi bevétel működésre fel nem használt része</t>
  </si>
  <si>
    <t xml:space="preserve">     Ft-ban</t>
  </si>
  <si>
    <t>Államháztartási megelőlegezés visszafiz.</t>
  </si>
  <si>
    <t>2019. évi 
előirányzat</t>
  </si>
  <si>
    <t>Uppony Község Önkormányzata 2019. évi költségvetésének pénzügyi mérlege</t>
  </si>
  <si>
    <t>2019. évi 
terv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</si>
</sst>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21">
    <font>
      <sz val="10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b/>
      <sz val="12"/>
      <name val="Times New Roman CE"/>
      <charset val="238"/>
    </font>
    <font>
      <sz val="12"/>
      <color indexed="10"/>
      <name val="Times New Roman CE"/>
      <charset val="238"/>
    </font>
    <font>
      <b/>
      <sz val="12"/>
      <color theme="1"/>
      <name val="Calibri"/>
      <family val="2"/>
      <charset val="238"/>
      <scheme val="minor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9" fillId="0" borderId="0" applyFont="0" applyFill="0" applyBorder="0" applyAlignment="0" applyProtection="0"/>
  </cellStyleXfs>
  <cellXfs count="191">
    <xf numFmtId="0" fontId="0" fillId="0" borderId="0" xfId="0"/>
    <xf numFmtId="164" fontId="3" fillId="0" borderId="1" xfId="1" applyNumberFormat="1" applyFont="1" applyFill="1" applyBorder="1" applyAlignment="1" applyProtection="1">
      <alignment horizontal="centerContinuous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164" fontId="6" fillId="0" borderId="6" xfId="1" applyNumberFormat="1" applyFont="1" applyFill="1" applyBorder="1" applyAlignment="1" applyProtection="1">
      <alignment horizontal="right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6" fillId="0" borderId="3" xfId="1" applyNumberFormat="1" applyFont="1" applyFill="1" applyBorder="1" applyAlignment="1" applyProtection="1">
      <alignment horizontal="right" vertical="center" wrapText="1"/>
    </xf>
    <xf numFmtId="49" fontId="8" fillId="0" borderId="7" xfId="1" applyNumberFormat="1" applyFont="1" applyFill="1" applyBorder="1" applyAlignment="1" applyProtection="1">
      <alignment horizontal="left" vertical="center" wrapText="1" indent="1"/>
    </xf>
    <xf numFmtId="0" fontId="8" fillId="0" borderId="8" xfId="1" applyFont="1" applyFill="1" applyBorder="1" applyAlignment="1" applyProtection="1">
      <alignment horizontal="lef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/>
      <protection locked="0"/>
    </xf>
    <xf numFmtId="49" fontId="8" fillId="0" borderId="12" xfId="1" applyNumberFormat="1" applyFont="1" applyFill="1" applyBorder="1" applyAlignment="1" applyProtection="1">
      <alignment horizontal="left" vertical="center" wrapText="1" indent="1"/>
    </xf>
    <xf numFmtId="0" fontId="8" fillId="0" borderId="13" xfId="1" applyFont="1" applyFill="1" applyBorder="1" applyAlignment="1" applyProtection="1">
      <alignment horizontal="lef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/>
      <protection locked="0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164" fontId="8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5" xfId="1" applyFont="1" applyFill="1" applyBorder="1" applyAlignment="1" applyProtection="1">
      <alignment horizontal="left" vertical="center" wrapText="1" indent="2"/>
    </xf>
    <xf numFmtId="164" fontId="7" fillId="0" borderId="15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1" applyFont="1" applyFill="1" applyAlignment="1" applyProtection="1">
      <alignment horizontal="left" indent="1"/>
    </xf>
    <xf numFmtId="164" fontId="10" fillId="0" borderId="13" xfId="1" applyNumberFormat="1" applyFont="1" applyFill="1" applyBorder="1" applyAlignment="1" applyProtection="1">
      <alignment horizontal="right" vertical="center" wrapText="1"/>
    </xf>
    <xf numFmtId="49" fontId="8" fillId="0" borderId="16" xfId="1" applyNumberFormat="1" applyFont="1" applyFill="1" applyBorder="1" applyAlignment="1" applyProtection="1">
      <alignment horizontal="left" vertical="center" wrapText="1" indent="1"/>
    </xf>
    <xf numFmtId="49" fontId="11" fillId="0" borderId="2" xfId="1" applyNumberFormat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horizontal="left" vertical="center" wrapText="1" indent="1"/>
    </xf>
    <xf numFmtId="164" fontId="10" fillId="0" borderId="3" xfId="1" applyNumberFormat="1" applyFont="1" applyFill="1" applyBorder="1" applyAlignment="1" applyProtection="1">
      <alignment horizontal="right" vertical="center" wrapText="1"/>
    </xf>
    <xf numFmtId="0" fontId="8" fillId="0" borderId="13" xfId="1" applyFont="1" applyFill="1" applyBorder="1" applyAlignment="1" applyProtection="1">
      <alignment horizontal="left" vertical="center" wrapText="1" indent="2"/>
    </xf>
    <xf numFmtId="164" fontId="7" fillId="0" borderId="8" xfId="1" applyNumberFormat="1" applyFont="1" applyFill="1" applyBorder="1" applyAlignment="1" applyProtection="1">
      <alignment horizontal="right" vertical="center" wrapText="1"/>
      <protection locked="0"/>
    </xf>
    <xf numFmtId="49" fontId="8" fillId="0" borderId="18" xfId="1" applyNumberFormat="1" applyFont="1" applyFill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vertical="center" wrapText="1"/>
    </xf>
    <xf numFmtId="164" fontId="8" fillId="0" borderId="10" xfId="1" applyNumberFormat="1" applyFont="1" applyFill="1" applyBorder="1" applyAlignment="1" applyProtection="1">
      <alignment vertical="center" wrapText="1"/>
      <protection locked="0"/>
    </xf>
    <xf numFmtId="0" fontId="8" fillId="0" borderId="19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vertical="center" wrapText="1"/>
    </xf>
    <xf numFmtId="164" fontId="8" fillId="0" borderId="13" xfId="1" applyNumberFormat="1" applyFont="1" applyFill="1" applyBorder="1" applyAlignment="1" applyProtection="1">
      <alignment vertical="center" wrapText="1"/>
      <protection locked="0"/>
    </xf>
    <xf numFmtId="164" fontId="8" fillId="0" borderId="8" xfId="1" applyNumberFormat="1" applyFont="1" applyFill="1" applyBorder="1" applyAlignment="1" applyProtection="1">
      <alignment vertical="center" wrapText="1"/>
      <protection locked="0"/>
    </xf>
    <xf numFmtId="0" fontId="1" fillId="0" borderId="0" xfId="1" applyFill="1"/>
    <xf numFmtId="0" fontId="14" fillId="0" borderId="0" xfId="1" applyFont="1" applyFill="1"/>
    <xf numFmtId="3" fontId="6" fillId="0" borderId="3" xfId="1" applyNumberFormat="1" applyFont="1" applyFill="1" applyBorder="1" applyAlignment="1" applyProtection="1">
      <alignment horizontal="right" vertical="center" wrapText="1"/>
    </xf>
    <xf numFmtId="3" fontId="8" fillId="0" borderId="13" xfId="1" applyNumberFormat="1" applyFont="1" applyFill="1" applyBorder="1" applyAlignment="1" applyProtection="1">
      <alignment horizontal="right" vertical="center" wrapText="1"/>
    </xf>
    <xf numFmtId="3" fontId="8" fillId="0" borderId="19" xfId="1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164" fontId="5" fillId="0" borderId="2" xfId="0" applyNumberFormat="1" applyFont="1" applyFill="1" applyBorder="1" applyAlignment="1">
      <alignment horizontal="centerContinuous" vertical="center" wrapText="1"/>
    </xf>
    <xf numFmtId="164" fontId="5" fillId="0" borderId="3" xfId="0" applyNumberFormat="1" applyFont="1" applyFill="1" applyBorder="1" applyAlignment="1">
      <alignment horizontal="centerContinuous" vertical="center" wrapText="1"/>
    </xf>
    <xf numFmtId="164" fontId="5" fillId="0" borderId="4" xfId="0" applyNumberFormat="1" applyFont="1" applyFill="1" applyBorder="1" applyAlignment="1">
      <alignment horizontal="centerContinuous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11" fillId="0" borderId="25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0" fillId="0" borderId="26" xfId="0" applyNumberFormat="1" applyFill="1" applyBorder="1" applyAlignment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27" xfId="0" applyNumberFormat="1" applyFill="1" applyBorder="1" applyAlignment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5" xfId="0" applyNumberFormat="1" applyFont="1" applyFill="1" applyBorder="1" applyAlignment="1">
      <alignment horizontal="left" vertical="center" wrapText="1" indent="1"/>
    </xf>
    <xf numFmtId="164" fontId="11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" xfId="0" applyNumberFormat="1" applyFont="1" applyFill="1" applyBorder="1" applyAlignment="1" applyProtection="1">
      <alignment horizontal="left" vertical="center" wrapText="1" indent="1"/>
    </xf>
    <xf numFmtId="164" fontId="1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7" xfId="0" applyNumberFormat="1" applyFont="1" applyFill="1" applyBorder="1" applyAlignment="1">
      <alignment horizontal="left" vertical="center" wrapText="1" indent="1"/>
    </xf>
    <xf numFmtId="164" fontId="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9" xfId="0" applyNumberFormat="1" applyFont="1" applyFill="1" applyBorder="1" applyAlignment="1">
      <alignment horizontal="left" vertical="center" wrapText="1" indent="1"/>
    </xf>
    <xf numFmtId="164" fontId="0" fillId="0" borderId="30" xfId="0" applyNumberFormat="1" applyFill="1" applyBorder="1" applyAlignment="1">
      <alignment horizontal="left" vertical="center" wrapText="1" indent="1"/>
    </xf>
    <xf numFmtId="164" fontId="0" fillId="0" borderId="31" xfId="0" applyNumberFormat="1" applyFill="1" applyBorder="1" applyAlignment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2" xfId="0" applyNumberFormat="1" applyFont="1" applyFill="1" applyBorder="1" applyAlignment="1">
      <alignment horizontal="left" vertical="center" wrapText="1" indent="1"/>
    </xf>
    <xf numFmtId="164" fontId="11" fillId="0" borderId="11" xfId="0" applyNumberFormat="1" applyFont="1" applyFill="1" applyBorder="1" applyAlignment="1">
      <alignment horizontal="left" vertical="center" wrapText="1" indent="1"/>
    </xf>
    <xf numFmtId="164" fontId="11" fillId="0" borderId="11" xfId="0" applyNumberFormat="1" applyFont="1" applyFill="1" applyBorder="1" applyAlignment="1">
      <alignment horizontal="right" vertical="center" wrapText="1" inden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right" vertical="center"/>
    </xf>
    <xf numFmtId="164" fontId="17" fillId="0" borderId="26" xfId="0" applyNumberFormat="1" applyFont="1" applyFill="1" applyBorder="1" applyAlignment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/>
    </xf>
    <xf numFmtId="0" fontId="13" fillId="0" borderId="0" xfId="1" applyFont="1" applyFill="1" applyAlignment="1">
      <alignment horizontal="center"/>
    </xf>
    <xf numFmtId="0" fontId="15" fillId="0" borderId="0" xfId="0" applyFont="1"/>
    <xf numFmtId="0" fontId="7" fillId="0" borderId="0" xfId="1" applyFont="1" applyFill="1" applyBorder="1" applyAlignment="1" applyProtection="1">
      <alignment horizontal="left" vertical="center" wrapText="1"/>
    </xf>
    <xf numFmtId="164" fontId="3" fillId="0" borderId="0" xfId="1" applyNumberFormat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/>
    </xf>
    <xf numFmtId="16" fontId="0" fillId="0" borderId="0" xfId="0" applyNumberFormat="1"/>
    <xf numFmtId="0" fontId="7" fillId="0" borderId="17" xfId="1" applyFont="1" applyFill="1" applyBorder="1" applyAlignment="1" applyProtection="1">
      <alignment horizontal="left" vertical="center" wrapText="1" indent="1"/>
    </xf>
    <xf numFmtId="164" fontId="7" fillId="0" borderId="17" xfId="1" applyNumberFormat="1" applyFont="1" applyFill="1" applyBorder="1" applyAlignment="1" applyProtection="1">
      <alignment horizontal="right" vertical="center" wrapText="1"/>
    </xf>
    <xf numFmtId="0" fontId="11" fillId="0" borderId="10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vertical="center" wrapText="1"/>
    </xf>
    <xf numFmtId="0" fontId="7" fillId="0" borderId="13" xfId="1" applyFont="1" applyFill="1" applyBorder="1" applyAlignment="1" applyProtection="1">
      <alignment horizontal="lef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/>
      <protection locked="0"/>
    </xf>
    <xf numFmtId="49" fontId="8" fillId="0" borderId="10" xfId="1" applyNumberFormat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indent="1"/>
    </xf>
    <xf numFmtId="0" fontId="8" fillId="0" borderId="15" xfId="1" applyFont="1" applyFill="1" applyBorder="1" applyAlignment="1" applyProtection="1">
      <alignment vertical="center" wrapText="1"/>
    </xf>
    <xf numFmtId="164" fontId="7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4" xfId="1" applyNumberFormat="1" applyFont="1" applyFill="1" applyBorder="1" applyAlignment="1" applyProtection="1">
      <alignment horizontal="right" vertical="center" wrapText="1"/>
    </xf>
    <xf numFmtId="164" fontId="9" fillId="0" borderId="41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3" xfId="1" applyFont="1" applyFill="1" applyBorder="1" applyAlignment="1" applyProtection="1">
      <alignment vertical="center" wrapText="1"/>
    </xf>
    <xf numFmtId="0" fontId="3" fillId="0" borderId="6" xfId="1" applyFont="1" applyFill="1" applyBorder="1" applyAlignment="1" applyProtection="1">
      <alignment horizontal="left" vertical="center" wrapText="1" indent="1"/>
    </xf>
    <xf numFmtId="0" fontId="11" fillId="0" borderId="13" xfId="1" applyFont="1" applyFill="1" applyBorder="1" applyAlignment="1" applyProtection="1">
      <alignment horizontal="left" vertical="center" wrapText="1" indent="1"/>
    </xf>
    <xf numFmtId="49" fontId="8" fillId="0" borderId="15" xfId="1" applyNumberFormat="1" applyFont="1" applyFill="1" applyBorder="1" applyAlignment="1" applyProtection="1">
      <alignment horizontal="left" vertical="center" wrapText="1" indent="1"/>
    </xf>
    <xf numFmtId="164" fontId="7" fillId="0" borderId="15" xfId="1" applyNumberFormat="1" applyFont="1" applyFill="1" applyBorder="1" applyAlignment="1" applyProtection="1">
      <alignment horizontal="right" vertical="center" wrapText="1"/>
    </xf>
    <xf numFmtId="49" fontId="13" fillId="0" borderId="2" xfId="1" applyNumberFormat="1" applyFont="1" applyFill="1" applyBorder="1" applyAlignment="1" applyProtection="1">
      <alignment horizontal="left" vertical="center" wrapText="1" indent="1"/>
    </xf>
    <xf numFmtId="0" fontId="13" fillId="0" borderId="3" xfId="1" applyFont="1" applyFill="1" applyBorder="1" applyAlignment="1" applyProtection="1">
      <alignment horizontal="left" vertical="center" wrapText="1" indent="1"/>
    </xf>
    <xf numFmtId="164" fontId="13" fillId="0" borderId="4" xfId="1" applyNumberFormat="1" applyFont="1" applyFill="1" applyBorder="1" applyAlignment="1" applyProtection="1">
      <alignment horizontal="right" vertical="center" wrapText="1"/>
      <protection locked="0"/>
    </xf>
    <xf numFmtId="49" fontId="11" fillId="0" borderId="7" xfId="1" applyNumberFormat="1" applyFont="1" applyFill="1" applyBorder="1" applyAlignment="1" applyProtection="1">
      <alignment horizontal="left" vertical="center" wrapText="1" inden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horizontal="right" vertical="center" wrapText="1"/>
      <protection locked="0"/>
    </xf>
    <xf numFmtId="49" fontId="7" fillId="0" borderId="2" xfId="1" applyNumberFormat="1" applyFont="1" applyFill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>
      <alignment horizontal="center"/>
    </xf>
    <xf numFmtId="164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17" xfId="1" applyNumberFormat="1" applyFont="1" applyFill="1" applyBorder="1" applyAlignment="1" applyProtection="1">
      <alignment vertical="center" wrapText="1"/>
      <protection locked="0"/>
    </xf>
    <xf numFmtId="164" fontId="11" fillId="0" borderId="10" xfId="1" applyNumberFormat="1" applyFont="1" applyFill="1" applyBorder="1" applyAlignment="1" applyProtection="1">
      <alignment vertical="center" wrapText="1"/>
      <protection locked="0"/>
    </xf>
    <xf numFmtId="164" fontId="11" fillId="0" borderId="15" xfId="1" applyNumberFormat="1" applyFont="1" applyFill="1" applyBorder="1" applyAlignment="1" applyProtection="1">
      <alignment vertical="center" wrapText="1"/>
      <protection locked="0"/>
    </xf>
    <xf numFmtId="0" fontId="11" fillId="0" borderId="22" xfId="1" applyFont="1" applyFill="1" applyBorder="1" applyAlignment="1" applyProtection="1">
      <alignment horizontal="left" vertical="center" wrapText="1" indent="1"/>
    </xf>
    <xf numFmtId="164" fontId="11" fillId="0" borderId="13" xfId="1" applyNumberFormat="1" applyFont="1" applyFill="1" applyBorder="1" applyAlignment="1" applyProtection="1">
      <alignment vertical="center" wrapText="1"/>
      <protection locked="0"/>
    </xf>
    <xf numFmtId="164" fontId="11" fillId="0" borderId="10" xfId="1" applyNumberFormat="1" applyFont="1" applyFill="1" applyBorder="1" applyAlignment="1" applyProtection="1">
      <alignment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vertical="center" wrapText="1"/>
    </xf>
    <xf numFmtId="164" fontId="3" fillId="0" borderId="4" xfId="1" applyNumberFormat="1" applyFont="1" applyFill="1" applyBorder="1" applyAlignment="1" applyProtection="1">
      <alignment vertical="center" wrapText="1"/>
    </xf>
    <xf numFmtId="164" fontId="8" fillId="0" borderId="15" xfId="1" applyNumberFormat="1" applyFont="1" applyFill="1" applyBorder="1" applyAlignment="1" applyProtection="1">
      <alignment vertical="center" wrapText="1"/>
      <protection locked="0"/>
    </xf>
    <xf numFmtId="164" fontId="9" fillId="0" borderId="42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3" xfId="1" applyFont="1" applyFill="1" applyBorder="1" applyAlignment="1" applyProtection="1">
      <alignment horizontal="left" vertical="center" wrapText="1" indent="1"/>
    </xf>
    <xf numFmtId="164" fontId="3" fillId="0" borderId="4" xfId="1" applyNumberFormat="1" applyFont="1" applyFill="1" applyBorder="1" applyAlignment="1" applyProtection="1">
      <alignment horizontal="right"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vertical="center" wrapText="1" indent="1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7" fillId="0" borderId="8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vertical="center" wrapText="1"/>
      <protection locked="0"/>
    </xf>
    <xf numFmtId="164" fontId="0" fillId="0" borderId="46" xfId="0" applyNumberFormat="1" applyFill="1" applyBorder="1" applyAlignment="1">
      <alignment horizontal="left" vertical="center" wrapText="1" indent="1"/>
    </xf>
    <xf numFmtId="0" fontId="0" fillId="0" borderId="10" xfId="0" applyBorder="1"/>
    <xf numFmtId="164" fontId="3" fillId="0" borderId="0" xfId="1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1" xfId="1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/>
    </xf>
    <xf numFmtId="0" fontId="7" fillId="0" borderId="21" xfId="1" applyFont="1" applyFill="1" applyBorder="1" applyAlignment="1" applyProtection="1">
      <alignment horizontal="center" vertical="center" wrapText="1"/>
    </xf>
    <xf numFmtId="164" fontId="3" fillId="0" borderId="0" xfId="1" applyNumberFormat="1" applyFont="1" applyFill="1" applyBorder="1" applyAlignment="1" applyProtection="1">
      <alignment horizontal="center" vertical="center"/>
    </xf>
    <xf numFmtId="0" fontId="13" fillId="0" borderId="0" xfId="1" applyFont="1" applyFill="1" applyAlignment="1">
      <alignment horizontal="center"/>
    </xf>
    <xf numFmtId="165" fontId="8" fillId="0" borderId="28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37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38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43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44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45" xfId="2" applyNumberFormat="1" applyFont="1" applyFill="1" applyBorder="1" applyAlignment="1" applyProtection="1">
      <alignment horizontal="right" vertical="center" wrapText="1"/>
      <protection locked="0"/>
    </xf>
    <xf numFmtId="164" fontId="16" fillId="0" borderId="23" xfId="0" applyNumberFormat="1" applyFont="1" applyFill="1" applyBorder="1" applyAlignment="1">
      <alignment horizontal="center" vertical="center" wrapText="1"/>
    </xf>
    <xf numFmtId="164" fontId="16" fillId="0" borderId="24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164" fontId="5" fillId="0" borderId="32" xfId="0" applyNumberFormat="1" applyFont="1" applyFill="1" applyBorder="1" applyAlignment="1">
      <alignment horizontal="center" vertical="center" wrapText="1"/>
    </xf>
    <xf numFmtId="164" fontId="5" fillId="0" borderId="33" xfId="0" applyNumberFormat="1" applyFont="1" applyFill="1" applyBorder="1" applyAlignment="1">
      <alignment horizontal="center" vertical="center" wrapText="1"/>
    </xf>
    <xf numFmtId="164" fontId="11" fillId="0" borderId="20" xfId="0" applyNumberFormat="1" applyFont="1" applyFill="1" applyBorder="1" applyAlignment="1">
      <alignment horizontal="center" vertical="center" wrapText="1"/>
    </xf>
    <xf numFmtId="164" fontId="11" fillId="0" borderId="32" xfId="0" applyNumberFormat="1" applyFont="1" applyFill="1" applyBorder="1" applyAlignment="1">
      <alignment horizontal="center" vertical="center" wrapText="1"/>
    </xf>
    <xf numFmtId="164" fontId="11" fillId="0" borderId="33" xfId="0" applyNumberFormat="1" applyFont="1" applyFill="1" applyBorder="1" applyAlignment="1">
      <alignment horizontal="center" vertical="center" wrapText="1"/>
    </xf>
    <xf numFmtId="165" fontId="8" fillId="0" borderId="34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35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36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2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165" fontId="11" fillId="0" borderId="28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37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38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20" xfId="2" applyNumberFormat="1" applyFont="1" applyFill="1" applyBorder="1" applyAlignment="1" applyProtection="1">
      <alignment horizontal="right" vertical="center" wrapText="1"/>
    </xf>
    <xf numFmtId="165" fontId="11" fillId="0" borderId="32" xfId="2" applyNumberFormat="1" applyFont="1" applyFill="1" applyBorder="1" applyAlignment="1" applyProtection="1">
      <alignment horizontal="right" vertical="center" wrapText="1"/>
    </xf>
    <xf numFmtId="165" fontId="11" fillId="0" borderId="33" xfId="2" applyNumberFormat="1" applyFont="1" applyFill="1" applyBorder="1" applyAlignment="1" applyProtection="1">
      <alignment horizontal="right" vertical="center" wrapText="1"/>
    </xf>
    <xf numFmtId="165" fontId="11" fillId="0" borderId="34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35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36" xfId="2" applyNumberFormat="1" applyFont="1" applyFill="1" applyBorder="1" applyAlignment="1" applyProtection="1">
      <alignment horizontal="right" vertical="center" wrapText="1"/>
      <protection locked="0"/>
    </xf>
    <xf numFmtId="165" fontId="7" fillId="0" borderId="28" xfId="2" applyNumberFormat="1" applyFont="1" applyFill="1" applyBorder="1" applyAlignment="1" applyProtection="1">
      <alignment horizontal="right" vertical="center" wrapText="1"/>
      <protection locked="0"/>
    </xf>
    <xf numFmtId="165" fontId="7" fillId="0" borderId="37" xfId="2" applyNumberFormat="1" applyFont="1" applyFill="1" applyBorder="1" applyAlignment="1" applyProtection="1">
      <alignment horizontal="right" vertical="center" wrapText="1"/>
      <protection locked="0"/>
    </xf>
    <xf numFmtId="165" fontId="7" fillId="0" borderId="38" xfId="2" applyNumberFormat="1" applyFont="1" applyFill="1" applyBorder="1" applyAlignment="1" applyProtection="1">
      <alignment horizontal="right" vertical="center" wrapText="1"/>
      <protection locked="0"/>
    </xf>
    <xf numFmtId="165" fontId="7" fillId="0" borderId="34" xfId="2" applyNumberFormat="1" applyFont="1" applyFill="1" applyBorder="1" applyAlignment="1" applyProtection="1">
      <alignment horizontal="right" vertical="center" wrapText="1"/>
      <protection locked="0"/>
    </xf>
    <xf numFmtId="165" fontId="7" fillId="0" borderId="35" xfId="2" applyNumberFormat="1" applyFont="1" applyFill="1" applyBorder="1" applyAlignment="1" applyProtection="1">
      <alignment horizontal="right" vertical="center" wrapText="1"/>
      <protection locked="0"/>
    </xf>
    <xf numFmtId="165" fontId="7" fillId="0" borderId="36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39" xfId="2" applyNumberFormat="1" applyFont="1" applyFill="1" applyBorder="1" applyAlignment="1" applyProtection="1">
      <alignment horizontal="right" vertical="center" wrapText="1"/>
    </xf>
    <xf numFmtId="164" fontId="16" fillId="0" borderId="40" xfId="0" applyNumberFormat="1" applyFont="1" applyFill="1" applyBorder="1" applyAlignment="1">
      <alignment horizontal="center" vertical="center" wrapText="1"/>
    </xf>
    <xf numFmtId="164" fontId="16" fillId="0" borderId="31" xfId="0" applyNumberFormat="1" applyFont="1" applyFill="1" applyBorder="1" applyAlignment="1">
      <alignment horizontal="center" vertical="center" wrapText="1"/>
    </xf>
    <xf numFmtId="165" fontId="11" fillId="0" borderId="20" xfId="2" applyNumberFormat="1" applyFont="1" applyFill="1" applyBorder="1" applyAlignment="1">
      <alignment horizontal="right" vertical="center" wrapText="1"/>
    </xf>
    <xf numFmtId="165" fontId="11" fillId="0" borderId="32" xfId="2" applyNumberFormat="1" applyFont="1" applyFill="1" applyBorder="1" applyAlignment="1">
      <alignment horizontal="right" vertical="center" wrapText="1"/>
    </xf>
    <xf numFmtId="165" fontId="11" fillId="0" borderId="33" xfId="2" applyNumberFormat="1" applyFont="1" applyFill="1" applyBorder="1" applyAlignment="1">
      <alignment horizontal="right" vertical="center" wrapText="1"/>
    </xf>
    <xf numFmtId="164" fontId="5" fillId="0" borderId="39" xfId="0" applyNumberFormat="1" applyFont="1" applyFill="1" applyBorder="1" applyAlignment="1">
      <alignment horizontal="center" vertical="center" wrapText="1"/>
    </xf>
    <xf numFmtId="165" fontId="8" fillId="0" borderId="20" xfId="2" applyNumberFormat="1" applyFont="1" applyFill="1" applyBorder="1" applyAlignment="1" applyProtection="1">
      <alignment horizontal="right" vertical="center" wrapText="1"/>
    </xf>
    <xf numFmtId="165" fontId="8" fillId="0" borderId="32" xfId="2" applyNumberFormat="1" applyFont="1" applyFill="1" applyBorder="1" applyAlignment="1" applyProtection="1">
      <alignment horizontal="right" vertical="center" wrapText="1"/>
    </xf>
    <xf numFmtId="165" fontId="8" fillId="0" borderId="33" xfId="2" applyNumberFormat="1" applyFont="1" applyFill="1" applyBorder="1" applyAlignment="1" applyProtection="1">
      <alignment horizontal="right" vertical="center" wrapText="1"/>
    </xf>
  </cellXfs>
  <cellStyles count="3">
    <cellStyle name="Ezres" xfId="2" builtinId="3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6"/>
  <sheetViews>
    <sheetView view="pageLayout" workbookViewId="0">
      <selection activeCell="C78" sqref="C78"/>
    </sheetView>
  </sheetViews>
  <sheetFormatPr defaultRowHeight="12.75"/>
  <cols>
    <col min="1" max="1" width="6.28515625" customWidth="1"/>
    <col min="2" max="2" width="53.85546875" customWidth="1"/>
    <col min="3" max="3" width="14.140625" customWidth="1"/>
    <col min="4" max="4" width="10.42578125" customWidth="1"/>
    <col min="5" max="5" width="11.28515625" customWidth="1"/>
    <col min="6" max="6" width="0.28515625" customWidth="1"/>
  </cols>
  <sheetData>
    <row r="1" spans="1:6" ht="15.75">
      <c r="D1" s="83" t="s">
        <v>87</v>
      </c>
    </row>
    <row r="2" spans="1:6">
      <c r="A2" s="138" t="s">
        <v>245</v>
      </c>
      <c r="B2" s="138"/>
      <c r="C2" s="138"/>
      <c r="D2" s="138"/>
      <c r="E2" s="138"/>
      <c r="F2" s="138"/>
    </row>
    <row r="3" spans="1:6">
      <c r="A3" s="138"/>
      <c r="B3" s="138"/>
      <c r="C3" s="138"/>
      <c r="D3" s="138"/>
      <c r="E3" s="138"/>
      <c r="F3" s="138"/>
    </row>
    <row r="4" spans="1:6" ht="15.75">
      <c r="A4" s="139" t="s">
        <v>46</v>
      </c>
      <c r="B4" s="140"/>
      <c r="C4" s="140"/>
      <c r="D4" s="140"/>
      <c r="E4" s="140"/>
      <c r="F4" s="140"/>
    </row>
    <row r="6" spans="1:6" ht="16.5" thickBot="1">
      <c r="A6" s="141" t="s">
        <v>0</v>
      </c>
      <c r="B6" s="141"/>
      <c r="C6" s="1"/>
      <c r="D6" s="142" t="s">
        <v>237</v>
      </c>
      <c r="E6" s="142"/>
    </row>
    <row r="7" spans="1:6" ht="24.75" thickBot="1">
      <c r="A7" s="2" t="s">
        <v>1</v>
      </c>
      <c r="B7" s="3" t="s">
        <v>2</v>
      </c>
      <c r="C7" s="3" t="s">
        <v>246</v>
      </c>
      <c r="D7" s="49"/>
      <c r="E7" s="49"/>
    </row>
    <row r="8" spans="1:6" ht="13.5" thickBot="1">
      <c r="A8" s="4">
        <v>1</v>
      </c>
      <c r="B8" s="5">
        <v>2</v>
      </c>
      <c r="C8" s="5">
        <v>3</v>
      </c>
    </row>
    <row r="9" spans="1:6" ht="16.5" thickBot="1">
      <c r="A9" s="6" t="s">
        <v>3</v>
      </c>
      <c r="B9" s="102" t="s">
        <v>188</v>
      </c>
      <c r="C9" s="7">
        <f>SUM(C10,C17,C23,C27,C38,C44,C48:C49)</f>
        <v>40340410</v>
      </c>
    </row>
    <row r="10" spans="1:6" ht="13.5" thickBot="1">
      <c r="A10" s="8" t="s">
        <v>4</v>
      </c>
      <c r="B10" s="9" t="s">
        <v>189</v>
      </c>
      <c r="C10" s="10">
        <f>SUM(C11:C16)</f>
        <v>27385184</v>
      </c>
    </row>
    <row r="11" spans="1:6">
      <c r="A11" s="28" t="s">
        <v>90</v>
      </c>
      <c r="B11" s="89" t="s">
        <v>88</v>
      </c>
      <c r="C11" s="90">
        <v>26723601</v>
      </c>
    </row>
    <row r="12" spans="1:6">
      <c r="A12" s="12" t="s">
        <v>89</v>
      </c>
      <c r="B12" s="13" t="s">
        <v>91</v>
      </c>
      <c r="C12" s="14"/>
    </row>
    <row r="13" spans="1:6" ht="22.5">
      <c r="A13" s="15" t="s">
        <v>96</v>
      </c>
      <c r="B13" s="16" t="s">
        <v>92</v>
      </c>
      <c r="C13" s="17"/>
    </row>
    <row r="14" spans="1:6" ht="22.5">
      <c r="A14" s="15" t="s">
        <v>97</v>
      </c>
      <c r="B14" s="16" t="s">
        <v>93</v>
      </c>
      <c r="C14" s="17"/>
    </row>
    <row r="15" spans="1:6" ht="22.5">
      <c r="A15" s="12" t="s">
        <v>98</v>
      </c>
      <c r="B15" s="16" t="s">
        <v>94</v>
      </c>
      <c r="C15" s="14">
        <v>0</v>
      </c>
    </row>
    <row r="16" spans="1:6" ht="13.5" thickBot="1">
      <c r="A16" s="34" t="s">
        <v>99</v>
      </c>
      <c r="B16" s="13" t="s">
        <v>95</v>
      </c>
      <c r="C16" s="35">
        <v>661583</v>
      </c>
      <c r="E16" s="88"/>
    </row>
    <row r="17" spans="1:3" ht="13.5" thickBot="1">
      <c r="A17" s="8" t="s">
        <v>5</v>
      </c>
      <c r="B17" s="9" t="s">
        <v>109</v>
      </c>
      <c r="C17" s="11">
        <f>SUM(C18:C22)</f>
        <v>4024826</v>
      </c>
    </row>
    <row r="18" spans="1:3">
      <c r="A18" s="18" t="s">
        <v>6</v>
      </c>
      <c r="B18" s="19" t="s">
        <v>100</v>
      </c>
      <c r="C18" s="20"/>
    </row>
    <row r="19" spans="1:3" ht="22.5">
      <c r="A19" s="15" t="s">
        <v>7</v>
      </c>
      <c r="B19" s="16" t="s">
        <v>101</v>
      </c>
      <c r="C19" s="17"/>
    </row>
    <row r="20" spans="1:3" ht="22.5">
      <c r="A20" s="15" t="s">
        <v>8</v>
      </c>
      <c r="B20" s="16" t="s">
        <v>102</v>
      </c>
      <c r="C20" s="17"/>
    </row>
    <row r="21" spans="1:3" ht="22.5">
      <c r="A21" s="21" t="s">
        <v>9</v>
      </c>
      <c r="B21" s="16" t="s">
        <v>103</v>
      </c>
      <c r="C21" s="22"/>
    </row>
    <row r="22" spans="1:3" ht="13.5" thickBot="1">
      <c r="A22" s="21" t="s">
        <v>105</v>
      </c>
      <c r="B22" s="13" t="s">
        <v>104</v>
      </c>
      <c r="C22" s="22">
        <v>4024826</v>
      </c>
    </row>
    <row r="23" spans="1:3" ht="13.5" thickBot="1">
      <c r="A23" s="29" t="s">
        <v>10</v>
      </c>
      <c r="B23" s="30" t="s">
        <v>190</v>
      </c>
      <c r="C23" s="94">
        <f>SUM(C24:C26)</f>
        <v>3250000</v>
      </c>
    </row>
    <row r="24" spans="1:3">
      <c r="A24" s="18" t="s">
        <v>11</v>
      </c>
      <c r="B24" s="93" t="s">
        <v>106</v>
      </c>
      <c r="C24" s="27"/>
    </row>
    <row r="25" spans="1:3">
      <c r="A25" s="15" t="s">
        <v>107</v>
      </c>
      <c r="B25" s="92" t="s">
        <v>221</v>
      </c>
      <c r="C25" s="23">
        <v>3250000</v>
      </c>
    </row>
    <row r="26" spans="1:3" ht="13.5" thickBot="1">
      <c r="A26" s="15" t="s">
        <v>108</v>
      </c>
      <c r="B26" s="92" t="s">
        <v>110</v>
      </c>
      <c r="C26" s="23"/>
    </row>
    <row r="27" spans="1:3" ht="13.5" thickBot="1">
      <c r="A27" s="8" t="s">
        <v>12</v>
      </c>
      <c r="B27" s="9" t="s">
        <v>191</v>
      </c>
      <c r="C27" s="11">
        <f>SUM(C28:C37)</f>
        <v>5440400</v>
      </c>
    </row>
    <row r="28" spans="1:3">
      <c r="A28" s="18" t="s">
        <v>13</v>
      </c>
      <c r="B28" s="19" t="s">
        <v>111</v>
      </c>
      <c r="C28" s="20">
        <v>0</v>
      </c>
    </row>
    <row r="29" spans="1:3">
      <c r="A29" s="12" t="s">
        <v>14</v>
      </c>
      <c r="B29" s="16" t="s">
        <v>112</v>
      </c>
      <c r="C29" s="14"/>
    </row>
    <row r="30" spans="1:3">
      <c r="A30" s="21" t="s">
        <v>15</v>
      </c>
      <c r="B30" s="26" t="s">
        <v>113</v>
      </c>
      <c r="C30" s="22">
        <v>600000</v>
      </c>
    </row>
    <row r="31" spans="1:3">
      <c r="A31" s="95" t="s">
        <v>114</v>
      </c>
      <c r="B31" s="96" t="s">
        <v>115</v>
      </c>
      <c r="C31" s="17">
        <v>2140400</v>
      </c>
    </row>
    <row r="32" spans="1:3">
      <c r="A32" s="95" t="s">
        <v>116</v>
      </c>
      <c r="B32" s="96" t="s">
        <v>117</v>
      </c>
      <c r="C32" s="17">
        <v>1540000</v>
      </c>
    </row>
    <row r="33" spans="1:3">
      <c r="A33" s="95" t="s">
        <v>118</v>
      </c>
      <c r="B33" s="96" t="s">
        <v>119</v>
      </c>
      <c r="C33" s="17">
        <v>1160000</v>
      </c>
    </row>
    <row r="34" spans="1:3">
      <c r="A34" s="95" t="s">
        <v>120</v>
      </c>
      <c r="B34" s="96" t="s">
        <v>124</v>
      </c>
      <c r="C34" s="17"/>
    </row>
    <row r="35" spans="1:3">
      <c r="A35" s="95" t="s">
        <v>121</v>
      </c>
      <c r="B35" s="96" t="s">
        <v>125</v>
      </c>
      <c r="C35" s="17"/>
    </row>
    <row r="36" spans="1:3">
      <c r="A36" s="95" t="s">
        <v>122</v>
      </c>
      <c r="B36" s="96" t="s">
        <v>126</v>
      </c>
      <c r="C36" s="17"/>
    </row>
    <row r="37" spans="1:3" ht="13.5" thickBot="1">
      <c r="A37" s="95" t="s">
        <v>123</v>
      </c>
      <c r="B37" s="26" t="s">
        <v>127</v>
      </c>
      <c r="C37" s="14"/>
    </row>
    <row r="38" spans="1:3" ht="13.5" thickBot="1">
      <c r="A38" s="8" t="s">
        <v>16</v>
      </c>
      <c r="B38" s="9" t="s">
        <v>192</v>
      </c>
      <c r="C38" s="11">
        <f>SUM(C39:C43)</f>
        <v>240000</v>
      </c>
    </row>
    <row r="39" spans="1:3">
      <c r="A39" s="18" t="s">
        <v>17</v>
      </c>
      <c r="B39" s="93" t="s">
        <v>132</v>
      </c>
      <c r="C39" s="27"/>
    </row>
    <row r="40" spans="1:3">
      <c r="A40" s="15" t="s">
        <v>128</v>
      </c>
      <c r="B40" s="92" t="s">
        <v>133</v>
      </c>
      <c r="C40" s="23">
        <v>240000</v>
      </c>
    </row>
    <row r="41" spans="1:3">
      <c r="A41" s="15" t="s">
        <v>129</v>
      </c>
      <c r="B41" s="92" t="s">
        <v>134</v>
      </c>
      <c r="C41" s="23"/>
    </row>
    <row r="42" spans="1:3">
      <c r="A42" s="15" t="s">
        <v>130</v>
      </c>
      <c r="B42" s="92" t="s">
        <v>135</v>
      </c>
      <c r="C42" s="23"/>
    </row>
    <row r="43" spans="1:3" ht="13.5" thickBot="1">
      <c r="A43" s="21" t="s">
        <v>131</v>
      </c>
      <c r="B43" s="97" t="s">
        <v>136</v>
      </c>
      <c r="C43" s="25"/>
    </row>
    <row r="44" spans="1:3" ht="13.5" thickBot="1">
      <c r="A44" s="29" t="s">
        <v>18</v>
      </c>
      <c r="B44" s="30" t="s">
        <v>193</v>
      </c>
      <c r="C44" s="99">
        <f>SUM(C45:C47)</f>
        <v>0</v>
      </c>
    </row>
    <row r="45" spans="1:3" ht="22.5">
      <c r="A45" s="18" t="s">
        <v>137</v>
      </c>
      <c r="B45" s="16" t="s">
        <v>140</v>
      </c>
      <c r="C45" s="98"/>
    </row>
    <row r="46" spans="1:3" ht="22.5">
      <c r="A46" s="15" t="s">
        <v>138</v>
      </c>
      <c r="B46" s="16" t="s">
        <v>141</v>
      </c>
      <c r="C46" s="23"/>
    </row>
    <row r="47" spans="1:3" ht="13.5" thickBot="1">
      <c r="A47" s="21" t="s">
        <v>139</v>
      </c>
      <c r="B47" s="97" t="s">
        <v>145</v>
      </c>
      <c r="C47" s="25"/>
    </row>
    <row r="48" spans="1:3" ht="13.5" thickBot="1">
      <c r="A48" s="29" t="s">
        <v>19</v>
      </c>
      <c r="B48" s="101" t="s">
        <v>194</v>
      </c>
      <c r="C48" s="94">
        <f>SUM(C49:C51)</f>
        <v>0</v>
      </c>
    </row>
    <row r="49" spans="1:3" ht="22.5">
      <c r="A49" s="18" t="s">
        <v>142</v>
      </c>
      <c r="B49" s="16" t="s">
        <v>146</v>
      </c>
      <c r="C49" s="100"/>
    </row>
    <row r="50" spans="1:3" ht="22.5">
      <c r="A50" s="15" t="s">
        <v>143</v>
      </c>
      <c r="B50" s="16" t="s">
        <v>147</v>
      </c>
      <c r="C50" s="127"/>
    </row>
    <row r="51" spans="1:3" ht="13.5" thickBot="1">
      <c r="A51" s="104" t="s">
        <v>144</v>
      </c>
      <c r="B51" s="97" t="s">
        <v>148</v>
      </c>
      <c r="C51" s="105"/>
    </row>
    <row r="52" spans="1:3" ht="16.5" thickBot="1">
      <c r="A52" s="106" t="s">
        <v>149</v>
      </c>
      <c r="B52" s="107" t="s">
        <v>163</v>
      </c>
      <c r="C52" s="108">
        <f>SUM(C53,C57,C62)</f>
        <v>64172977</v>
      </c>
    </row>
    <row r="53" spans="1:3" ht="13.5" thickBot="1">
      <c r="A53" s="109" t="s">
        <v>21</v>
      </c>
      <c r="B53" s="110" t="s">
        <v>156</v>
      </c>
      <c r="C53" s="111">
        <f>SUM(C54:C56)</f>
        <v>64172977</v>
      </c>
    </row>
    <row r="54" spans="1:3" ht="13.5" thickBot="1">
      <c r="A54" s="112" t="s">
        <v>155</v>
      </c>
      <c r="B54" s="86" t="s">
        <v>150</v>
      </c>
      <c r="C54" s="87">
        <v>5400000</v>
      </c>
    </row>
    <row r="55" spans="1:3" ht="13.5" thickBot="1">
      <c r="A55" s="112" t="s">
        <v>153</v>
      </c>
      <c r="B55" s="86" t="s">
        <v>151</v>
      </c>
      <c r="C55" s="113"/>
    </row>
    <row r="56" spans="1:3" ht="13.5" thickBot="1">
      <c r="A56" s="112" t="s">
        <v>154</v>
      </c>
      <c r="B56" s="86" t="s">
        <v>152</v>
      </c>
      <c r="C56" s="113">
        <v>58772977</v>
      </c>
    </row>
    <row r="57" spans="1:3" ht="13.5" thickBot="1">
      <c r="A57" s="29" t="s">
        <v>22</v>
      </c>
      <c r="B57" s="30" t="s">
        <v>157</v>
      </c>
      <c r="C57" s="31"/>
    </row>
    <row r="58" spans="1:3">
      <c r="A58" s="28" t="s">
        <v>23</v>
      </c>
      <c r="B58" s="32" t="s">
        <v>158</v>
      </c>
      <c r="C58" s="33"/>
    </row>
    <row r="59" spans="1:3">
      <c r="A59" s="18" t="s">
        <v>24</v>
      </c>
      <c r="B59" s="32" t="s">
        <v>159</v>
      </c>
      <c r="C59" s="23"/>
    </row>
    <row r="60" spans="1:3" ht="13.5" customHeight="1">
      <c r="A60" s="12" t="s">
        <v>25</v>
      </c>
      <c r="B60" s="24" t="s">
        <v>160</v>
      </c>
      <c r="C60" s="14"/>
    </row>
    <row r="61" spans="1:3" ht="13.5" customHeight="1" thickBot="1">
      <c r="A61" s="21" t="s">
        <v>27</v>
      </c>
      <c r="B61" s="24" t="s">
        <v>161</v>
      </c>
      <c r="C61" s="14"/>
    </row>
    <row r="62" spans="1:3" ht="13.5" thickBot="1">
      <c r="A62" s="114" t="s">
        <v>28</v>
      </c>
      <c r="B62" s="30" t="s">
        <v>162</v>
      </c>
      <c r="C62" s="115"/>
    </row>
    <row r="63" spans="1:3" ht="16.5" thickBot="1">
      <c r="A63" s="123" t="s">
        <v>47</v>
      </c>
      <c r="B63" s="128" t="s">
        <v>164</v>
      </c>
      <c r="C63" s="129">
        <f>SUM(C52,C9)</f>
        <v>104513387</v>
      </c>
    </row>
    <row r="64" spans="1:3">
      <c r="A64" s="84"/>
      <c r="B64" s="84"/>
      <c r="C64" s="84"/>
    </row>
    <row r="65" spans="1:5">
      <c r="A65" s="81"/>
      <c r="B65" s="81"/>
      <c r="C65" s="81"/>
    </row>
    <row r="66" spans="1:5" ht="15.75">
      <c r="A66" s="36"/>
      <c r="B66" s="37"/>
      <c r="C66" s="38"/>
      <c r="D66" s="49"/>
      <c r="E66" s="49"/>
    </row>
    <row r="67" spans="1:5" ht="21.75" customHeight="1">
      <c r="A67" s="144" t="s">
        <v>29</v>
      </c>
      <c r="B67" s="144"/>
      <c r="C67" s="137" t="s">
        <v>237</v>
      </c>
      <c r="D67" s="84"/>
      <c r="E67" s="84"/>
    </row>
    <row r="68" spans="1:5" ht="21.75" customHeight="1" thickBot="1">
      <c r="A68" s="141" t="s">
        <v>30</v>
      </c>
      <c r="B68" s="141"/>
      <c r="C68" s="1"/>
      <c r="D68" s="81"/>
      <c r="E68" s="81"/>
    </row>
    <row r="69" spans="1:5" ht="24.75" thickBot="1">
      <c r="A69" s="2" t="s">
        <v>31</v>
      </c>
      <c r="B69" s="3" t="s">
        <v>32</v>
      </c>
      <c r="C69" s="3" t="s">
        <v>246</v>
      </c>
      <c r="D69" s="38"/>
      <c r="E69" s="38"/>
    </row>
    <row r="70" spans="1:5" ht="16.5" thickBot="1">
      <c r="A70" s="4">
        <v>1</v>
      </c>
      <c r="B70" s="5">
        <v>2</v>
      </c>
      <c r="C70" s="5">
        <v>3</v>
      </c>
      <c r="D70" s="85"/>
      <c r="E70" s="85"/>
    </row>
    <row r="71" spans="1:5" ht="16.5" thickBot="1">
      <c r="A71" s="123" t="s">
        <v>3</v>
      </c>
      <c r="B71" s="124" t="s">
        <v>236</v>
      </c>
      <c r="C71" s="125">
        <f>SUM(C72:C80)</f>
        <v>98046658</v>
      </c>
      <c r="D71" s="142"/>
      <c r="E71" s="142"/>
    </row>
    <row r="72" spans="1:5">
      <c r="A72" s="28" t="s">
        <v>4</v>
      </c>
      <c r="B72" s="116" t="s">
        <v>165</v>
      </c>
      <c r="C72" s="117">
        <v>16003510</v>
      </c>
      <c r="D72" s="49"/>
      <c r="E72" s="49"/>
    </row>
    <row r="73" spans="1:5">
      <c r="A73" s="95" t="s">
        <v>5</v>
      </c>
      <c r="B73" s="91" t="s">
        <v>166</v>
      </c>
      <c r="C73" s="118">
        <v>2981257</v>
      </c>
    </row>
    <row r="74" spans="1:5">
      <c r="A74" s="95" t="s">
        <v>10</v>
      </c>
      <c r="B74" s="91" t="s">
        <v>167</v>
      </c>
      <c r="C74" s="119">
        <v>17966374</v>
      </c>
    </row>
    <row r="75" spans="1:5">
      <c r="A75" s="95" t="s">
        <v>12</v>
      </c>
      <c r="B75" s="120" t="s">
        <v>168</v>
      </c>
      <c r="C75" s="119">
        <v>1550000</v>
      </c>
    </row>
    <row r="76" spans="1:5">
      <c r="A76" s="95" t="s">
        <v>16</v>
      </c>
      <c r="B76" s="120" t="s">
        <v>222</v>
      </c>
      <c r="C76" s="119">
        <v>0</v>
      </c>
    </row>
    <row r="77" spans="1:5">
      <c r="A77" s="95" t="s">
        <v>18</v>
      </c>
      <c r="B77" s="91" t="s">
        <v>223</v>
      </c>
      <c r="C77" s="118">
        <v>4417812</v>
      </c>
    </row>
    <row r="78" spans="1:5">
      <c r="A78" s="95" t="s">
        <v>19</v>
      </c>
      <c r="B78" s="91" t="s">
        <v>224</v>
      </c>
      <c r="C78" s="122">
        <v>52944118</v>
      </c>
    </row>
    <row r="79" spans="1:5">
      <c r="A79" s="95" t="s">
        <v>20</v>
      </c>
      <c r="B79" s="103" t="s">
        <v>225</v>
      </c>
      <c r="C79" s="121">
        <v>2183587</v>
      </c>
    </row>
    <row r="80" spans="1:5" ht="13.5" thickBot="1">
      <c r="A80" s="95" t="s">
        <v>21</v>
      </c>
      <c r="B80" s="91" t="s">
        <v>226</v>
      </c>
      <c r="C80" s="118"/>
    </row>
    <row r="81" spans="1:3" ht="19.5" customHeight="1" thickBot="1">
      <c r="A81" s="123">
        <v>11</v>
      </c>
      <c r="B81" s="124" t="s">
        <v>233</v>
      </c>
      <c r="C81" s="125">
        <f>SUM(C96,C91,C82)</f>
        <v>6466729</v>
      </c>
    </row>
    <row r="82" spans="1:3" ht="13.5" thickBot="1">
      <c r="A82" s="95" t="s">
        <v>28</v>
      </c>
      <c r="B82" s="110" t="s">
        <v>234</v>
      </c>
      <c r="C82" s="42">
        <f>SUM(C83:C90)</f>
        <v>6466729</v>
      </c>
    </row>
    <row r="83" spans="1:3">
      <c r="A83" s="95" t="s">
        <v>182</v>
      </c>
      <c r="B83" s="89" t="s">
        <v>169</v>
      </c>
      <c r="C83" s="43">
        <v>5400000</v>
      </c>
    </row>
    <row r="84" spans="1:3">
      <c r="A84" s="95" t="s">
        <v>183</v>
      </c>
      <c r="B84" s="93" t="s">
        <v>170</v>
      </c>
      <c r="C84" s="39"/>
    </row>
    <row r="85" spans="1:3">
      <c r="A85" s="95" t="s">
        <v>184</v>
      </c>
      <c r="B85" s="131" t="s">
        <v>171</v>
      </c>
      <c r="C85" s="39"/>
    </row>
    <row r="86" spans="1:3">
      <c r="A86" s="95" t="s">
        <v>185</v>
      </c>
      <c r="B86" s="131" t="s">
        <v>172</v>
      </c>
      <c r="C86" s="39">
        <v>1066729</v>
      </c>
    </row>
    <row r="87" spans="1:3">
      <c r="A87" s="95" t="s">
        <v>227</v>
      </c>
      <c r="B87" s="131" t="s">
        <v>173</v>
      </c>
      <c r="C87" s="39"/>
    </row>
    <row r="88" spans="1:3">
      <c r="A88" s="95" t="s">
        <v>228</v>
      </c>
      <c r="B88" s="131" t="s">
        <v>174</v>
      </c>
      <c r="C88" s="39"/>
    </row>
    <row r="89" spans="1:3">
      <c r="A89" s="95" t="s">
        <v>229</v>
      </c>
      <c r="B89" s="93" t="s">
        <v>175</v>
      </c>
      <c r="C89" s="39"/>
    </row>
    <row r="90" spans="1:3" ht="13.5" thickBot="1">
      <c r="A90" s="95" t="s">
        <v>230</v>
      </c>
      <c r="B90" s="133" t="s">
        <v>176</v>
      </c>
      <c r="C90" s="126"/>
    </row>
    <row r="91" spans="1:3" ht="13.5" thickBot="1">
      <c r="A91" s="95" t="s">
        <v>47</v>
      </c>
      <c r="B91" s="30" t="s">
        <v>235</v>
      </c>
      <c r="C91" s="134"/>
    </row>
    <row r="92" spans="1:3">
      <c r="A92" s="132" t="s">
        <v>231</v>
      </c>
      <c r="B92" s="133" t="s">
        <v>177</v>
      </c>
      <c r="C92" s="42"/>
    </row>
    <row r="93" spans="1:3">
      <c r="A93" s="95" t="s">
        <v>183</v>
      </c>
      <c r="B93" s="130" t="s">
        <v>178</v>
      </c>
      <c r="C93" s="39"/>
    </row>
    <row r="94" spans="1:3">
      <c r="A94" s="132" t="s">
        <v>232</v>
      </c>
      <c r="B94" s="131" t="s">
        <v>179</v>
      </c>
      <c r="C94" s="39"/>
    </row>
    <row r="95" spans="1:3">
      <c r="A95" s="95" t="s">
        <v>184</v>
      </c>
      <c r="B95" s="93" t="s">
        <v>180</v>
      </c>
      <c r="C95" s="39"/>
    </row>
    <row r="96" spans="1:3" ht="17.25" customHeight="1" thickBot="1">
      <c r="A96" s="104" t="s">
        <v>48</v>
      </c>
      <c r="B96" s="110" t="s">
        <v>181</v>
      </c>
      <c r="C96" s="126"/>
    </row>
    <row r="97" spans="1:5" ht="16.5" thickBot="1">
      <c r="A97" s="123" t="s">
        <v>49</v>
      </c>
      <c r="B97" s="124" t="s">
        <v>186</v>
      </c>
      <c r="C97" s="125">
        <f>SUM(C71,C81)</f>
        <v>104513387</v>
      </c>
    </row>
    <row r="98" spans="1:5">
      <c r="A98" s="143" t="s">
        <v>40</v>
      </c>
      <c r="B98" s="143"/>
      <c r="C98" s="143"/>
    </row>
    <row r="99" spans="1:5" ht="15.75">
      <c r="A99" s="44"/>
      <c r="B99" s="44"/>
      <c r="C99" s="44"/>
    </row>
    <row r="100" spans="1:5" ht="15.75">
      <c r="A100" s="145" t="s">
        <v>41</v>
      </c>
      <c r="B100" s="145"/>
      <c r="C100" s="145"/>
    </row>
    <row r="101" spans="1:5" ht="16.5" thickBot="1">
      <c r="A101" s="141" t="s">
        <v>42</v>
      </c>
      <c r="B101" s="141"/>
      <c r="C101" s="44"/>
    </row>
    <row r="102" spans="1:5" ht="21.75" thickBot="1">
      <c r="A102" s="8">
        <v>1</v>
      </c>
      <c r="B102" s="41" t="s">
        <v>238</v>
      </c>
      <c r="C102" s="11">
        <f>SUM(C9)-C71</f>
        <v>-57706248</v>
      </c>
    </row>
    <row r="103" spans="1:5" ht="15.75">
      <c r="A103" s="44"/>
      <c r="B103" s="44"/>
      <c r="C103" s="45"/>
    </row>
    <row r="104" spans="1:5" ht="15.75">
      <c r="A104" s="145" t="s">
        <v>43</v>
      </c>
      <c r="B104" s="145"/>
      <c r="C104" s="145"/>
    </row>
    <row r="105" spans="1:5" ht="28.35" customHeight="1" thickBot="1">
      <c r="A105" s="141" t="s">
        <v>44</v>
      </c>
      <c r="B105" s="141"/>
      <c r="C105" s="44"/>
    </row>
    <row r="106" spans="1:5" ht="25.5" customHeight="1" thickBot="1">
      <c r="A106" s="8" t="s">
        <v>3</v>
      </c>
      <c r="B106" s="41" t="s">
        <v>45</v>
      </c>
      <c r="C106" s="46">
        <f>SUM(C107)-C108</f>
        <v>63106248</v>
      </c>
    </row>
    <row r="107" spans="1:5">
      <c r="A107" s="18" t="s">
        <v>33</v>
      </c>
      <c r="B107" s="19" t="s">
        <v>187</v>
      </c>
      <c r="C107" s="47">
        <f>SUM(C52)</f>
        <v>64172977</v>
      </c>
    </row>
    <row r="108" spans="1:5" ht="13.5" thickBot="1">
      <c r="A108" s="34" t="s">
        <v>34</v>
      </c>
      <c r="B108" s="40" t="s">
        <v>239</v>
      </c>
      <c r="C108" s="48">
        <v>1066729</v>
      </c>
    </row>
    <row r="110" spans="1:5" ht="15.75">
      <c r="D110" s="44"/>
      <c r="E110" s="44"/>
    </row>
    <row r="111" spans="1:5" ht="15.75">
      <c r="D111" s="82"/>
      <c r="E111" s="82"/>
    </row>
    <row r="112" spans="1:5" ht="15.75">
      <c r="D112" s="44"/>
      <c r="E112" s="44"/>
    </row>
    <row r="114" spans="4:5" ht="15.75">
      <c r="D114" s="45"/>
      <c r="E114" s="45"/>
    </row>
    <row r="115" spans="4:5" ht="15.75">
      <c r="D115" s="82"/>
      <c r="E115" s="82"/>
    </row>
    <row r="116" spans="4:5" ht="15.75">
      <c r="D116" s="44"/>
      <c r="E116" s="44"/>
    </row>
  </sheetData>
  <mergeCells count="12">
    <mergeCell ref="A105:B105"/>
    <mergeCell ref="A67:B67"/>
    <mergeCell ref="A100:C100"/>
    <mergeCell ref="A104:C104"/>
    <mergeCell ref="A101:B101"/>
    <mergeCell ref="A2:F3"/>
    <mergeCell ref="A4:F4"/>
    <mergeCell ref="A6:B6"/>
    <mergeCell ref="D6:E6"/>
    <mergeCell ref="A98:C98"/>
    <mergeCell ref="A68:B68"/>
    <mergeCell ref="D71:E71"/>
  </mergeCells>
  <pageMargins left="0.70866141732283472" right="0.70866141732283472" top="0.35433070866141736" bottom="0.35433070866141736" header="0.31496062992125984" footer="0.31496062992125984"/>
  <pageSetup paperSize="9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0"/>
  <sheetViews>
    <sheetView view="pageLayout" workbookViewId="0">
      <selection activeCell="C22" sqref="C22:E22"/>
    </sheetView>
  </sheetViews>
  <sheetFormatPr defaultRowHeight="12.75"/>
  <cols>
    <col min="1" max="1" width="5.85546875" customWidth="1"/>
    <col min="2" max="2" width="30.42578125" customWidth="1"/>
    <col min="3" max="5" width="9.28515625" customWidth="1"/>
    <col min="6" max="6" width="30.5703125" customWidth="1"/>
    <col min="7" max="9" width="9.28515625" customWidth="1"/>
  </cols>
  <sheetData>
    <row r="1" spans="1:10" ht="13.5" thickBot="1">
      <c r="A1" s="152" t="s">
        <v>1</v>
      </c>
      <c r="B1" s="50" t="s">
        <v>62</v>
      </c>
      <c r="C1" s="51"/>
      <c r="D1" s="51"/>
      <c r="E1" s="51"/>
      <c r="F1" s="50" t="s">
        <v>69</v>
      </c>
      <c r="G1" s="51"/>
      <c r="H1" s="51"/>
      <c r="I1" s="52"/>
      <c r="J1" t="s">
        <v>242</v>
      </c>
    </row>
    <row r="2" spans="1:10" ht="24.75" customHeight="1" thickBot="1">
      <c r="A2" s="153"/>
      <c r="B2" s="53" t="s">
        <v>63</v>
      </c>
      <c r="C2" s="154" t="s">
        <v>244</v>
      </c>
      <c r="D2" s="155"/>
      <c r="E2" s="156"/>
      <c r="F2" s="53" t="s">
        <v>63</v>
      </c>
      <c r="G2" s="154" t="s">
        <v>244</v>
      </c>
      <c r="H2" s="155"/>
      <c r="I2" s="156"/>
    </row>
    <row r="3" spans="1:10" ht="13.5" thickBot="1">
      <c r="A3" s="54">
        <v>1</v>
      </c>
      <c r="B3" s="55">
        <v>2</v>
      </c>
      <c r="C3" s="157">
        <v>3</v>
      </c>
      <c r="D3" s="158"/>
      <c r="E3" s="159"/>
      <c r="F3" s="55">
        <v>6</v>
      </c>
      <c r="G3" s="157">
        <v>7</v>
      </c>
      <c r="H3" s="158"/>
      <c r="I3" s="159"/>
    </row>
    <row r="4" spans="1:10" ht="23.25" thickBot="1">
      <c r="A4" s="56" t="s">
        <v>3</v>
      </c>
      <c r="B4" s="59" t="s">
        <v>195</v>
      </c>
      <c r="C4" s="160">
        <v>27385184</v>
      </c>
      <c r="D4" s="161"/>
      <c r="E4" s="162"/>
      <c r="F4" s="57" t="s">
        <v>70</v>
      </c>
      <c r="G4" s="160">
        <v>16003510</v>
      </c>
      <c r="H4" s="161"/>
      <c r="I4" s="162"/>
    </row>
    <row r="5" spans="1:10" ht="13.5" thickBot="1">
      <c r="A5" s="58" t="s">
        <v>4</v>
      </c>
      <c r="B5" t="s">
        <v>196</v>
      </c>
      <c r="C5" s="146">
        <v>1550000</v>
      </c>
      <c r="D5" s="147"/>
      <c r="E5" s="148"/>
      <c r="F5" s="59" t="s">
        <v>71</v>
      </c>
      <c r="G5" s="160">
        <v>2981257</v>
      </c>
      <c r="H5" s="161"/>
      <c r="I5" s="162"/>
    </row>
    <row r="6" spans="1:10" ht="13.5" thickBot="1">
      <c r="A6" s="58" t="s">
        <v>5</v>
      </c>
      <c r="B6" s="59" t="s">
        <v>197</v>
      </c>
      <c r="C6" s="146">
        <v>5440400</v>
      </c>
      <c r="D6" s="147"/>
      <c r="E6" s="148"/>
      <c r="F6" s="59" t="s">
        <v>72</v>
      </c>
      <c r="G6" s="160">
        <v>17966374</v>
      </c>
      <c r="H6" s="161"/>
      <c r="I6" s="162"/>
    </row>
    <row r="7" spans="1:10" ht="13.5" thickBot="1">
      <c r="A7" s="58" t="s">
        <v>10</v>
      </c>
      <c r="B7" s="59" t="s">
        <v>64</v>
      </c>
      <c r="C7" s="149"/>
      <c r="D7" s="150"/>
      <c r="E7" s="151"/>
      <c r="F7" s="60" t="s">
        <v>35</v>
      </c>
      <c r="G7" s="160">
        <v>1550000</v>
      </c>
      <c r="H7" s="161"/>
      <c r="I7" s="162"/>
    </row>
    <row r="8" spans="1:10" ht="13.5" thickBot="1">
      <c r="A8" s="135" t="s">
        <v>12</v>
      </c>
      <c r="B8" s="136"/>
      <c r="C8" s="163"/>
      <c r="D8" s="164"/>
      <c r="E8" s="165"/>
      <c r="F8" s="59" t="s">
        <v>202</v>
      </c>
      <c r="G8" s="160">
        <v>4417812</v>
      </c>
      <c r="H8" s="161"/>
      <c r="I8" s="162"/>
    </row>
    <row r="9" spans="1:10" ht="13.5" thickBot="1">
      <c r="A9" s="58" t="s">
        <v>16</v>
      </c>
      <c r="B9" s="57"/>
      <c r="C9" s="146"/>
      <c r="D9" s="147"/>
      <c r="E9" s="148"/>
      <c r="F9" s="59" t="s">
        <v>91</v>
      </c>
      <c r="G9" s="160">
        <v>0</v>
      </c>
      <c r="H9" s="161"/>
      <c r="I9" s="162"/>
    </row>
    <row r="10" spans="1:10" ht="13.5" thickBot="1">
      <c r="A10" s="58" t="s">
        <v>18</v>
      </c>
      <c r="B10" s="59"/>
      <c r="C10" s="146"/>
      <c r="D10" s="147"/>
      <c r="E10" s="148"/>
      <c r="F10" s="59"/>
      <c r="G10" s="160"/>
      <c r="H10" s="161"/>
      <c r="I10" s="162"/>
    </row>
    <row r="11" spans="1:10" ht="13.5" thickBot="1">
      <c r="A11" s="58" t="s">
        <v>19</v>
      </c>
      <c r="B11" s="59"/>
      <c r="C11" s="146"/>
      <c r="D11" s="147"/>
      <c r="E11" s="148"/>
      <c r="F11" s="59"/>
      <c r="G11" s="160"/>
      <c r="H11" s="161"/>
      <c r="I11" s="162"/>
    </row>
    <row r="12" spans="1:10" ht="13.5" thickBot="1">
      <c r="A12" s="58" t="s">
        <v>20</v>
      </c>
      <c r="B12" s="61"/>
      <c r="C12" s="146"/>
      <c r="D12" s="147"/>
      <c r="E12" s="148"/>
      <c r="F12" s="59"/>
      <c r="G12" s="160"/>
      <c r="H12" s="161"/>
      <c r="I12" s="162"/>
    </row>
    <row r="13" spans="1:10" ht="13.5" thickBot="1">
      <c r="A13" s="58" t="s">
        <v>21</v>
      </c>
      <c r="B13" s="59"/>
      <c r="C13" s="146"/>
      <c r="D13" s="147"/>
      <c r="E13" s="148"/>
      <c r="F13" s="59"/>
      <c r="G13" s="160"/>
      <c r="H13" s="161"/>
      <c r="I13" s="162"/>
    </row>
    <row r="14" spans="1:10" ht="13.5" thickBot="1">
      <c r="A14" s="58" t="s">
        <v>22</v>
      </c>
      <c r="B14" s="59"/>
      <c r="C14" s="149"/>
      <c r="D14" s="150"/>
      <c r="E14" s="151"/>
      <c r="F14" s="59"/>
      <c r="G14" s="160"/>
      <c r="H14" s="161"/>
      <c r="I14" s="162"/>
    </row>
    <row r="15" spans="1:10" ht="13.5" thickBot="1">
      <c r="A15" s="58" t="s">
        <v>28</v>
      </c>
      <c r="B15" s="62"/>
      <c r="C15" s="149"/>
      <c r="D15" s="150"/>
      <c r="E15" s="151"/>
      <c r="F15" s="59"/>
      <c r="G15" s="160"/>
      <c r="H15" s="161"/>
      <c r="I15" s="162"/>
    </row>
    <row r="16" spans="1:10" ht="13.5" thickBot="1">
      <c r="A16" s="63" t="s">
        <v>47</v>
      </c>
      <c r="B16" s="64" t="s">
        <v>65</v>
      </c>
      <c r="C16" s="169">
        <f>SUM(C4:C15)</f>
        <v>34375584</v>
      </c>
      <c r="D16" s="170"/>
      <c r="E16" s="171"/>
      <c r="F16" s="65" t="s">
        <v>73</v>
      </c>
      <c r="G16" s="169">
        <f>SUM(G4:G15)</f>
        <v>42918953</v>
      </c>
      <c r="H16" s="170"/>
      <c r="I16" s="171"/>
    </row>
    <row r="17" spans="1:9" ht="13.5" thickBot="1">
      <c r="A17" s="70" t="s">
        <v>48</v>
      </c>
      <c r="B17" s="69" t="s">
        <v>199</v>
      </c>
      <c r="C17" s="172">
        <v>5400000</v>
      </c>
      <c r="D17" s="173"/>
      <c r="E17" s="174"/>
      <c r="F17" s="67" t="s">
        <v>36</v>
      </c>
      <c r="G17" s="178">
        <v>5400000</v>
      </c>
      <c r="H17" s="179"/>
      <c r="I17" s="180"/>
    </row>
    <row r="18" spans="1:9" ht="13.5" thickBot="1">
      <c r="A18" s="68" t="s">
        <v>49</v>
      </c>
      <c r="B18" s="67" t="s">
        <v>151</v>
      </c>
      <c r="C18" s="166"/>
      <c r="D18" s="167"/>
      <c r="E18" s="168"/>
      <c r="F18" s="67" t="s">
        <v>37</v>
      </c>
      <c r="G18" s="178"/>
      <c r="H18" s="179"/>
      <c r="I18" s="180"/>
    </row>
    <row r="19" spans="1:9" ht="16.5" customHeight="1" thickBot="1">
      <c r="A19" s="68" t="s">
        <v>50</v>
      </c>
      <c r="B19" s="59" t="s">
        <v>198</v>
      </c>
      <c r="C19" s="149">
        <v>9610098</v>
      </c>
      <c r="D19" s="150"/>
      <c r="E19" s="151"/>
      <c r="F19" s="67" t="s">
        <v>38</v>
      </c>
      <c r="G19" s="178"/>
      <c r="H19" s="179"/>
      <c r="I19" s="180"/>
    </row>
    <row r="20" spans="1:9" ht="13.5" thickBot="1">
      <c r="A20" s="68" t="s">
        <v>51</v>
      </c>
      <c r="B20" s="67" t="s">
        <v>200</v>
      </c>
      <c r="C20" s="175"/>
      <c r="D20" s="176"/>
      <c r="E20" s="177"/>
      <c r="F20" s="67" t="s">
        <v>74</v>
      </c>
      <c r="G20" s="178"/>
      <c r="H20" s="179"/>
      <c r="I20" s="180"/>
    </row>
    <row r="21" spans="1:9" ht="13.5" thickBot="1">
      <c r="A21" s="68" t="s">
        <v>52</v>
      </c>
      <c r="B21" s="67" t="s">
        <v>26</v>
      </c>
      <c r="C21" s="175"/>
      <c r="D21" s="176"/>
      <c r="E21" s="177"/>
      <c r="F21" s="69" t="s">
        <v>75</v>
      </c>
      <c r="G21" s="178"/>
      <c r="H21" s="179"/>
      <c r="I21" s="180"/>
    </row>
    <row r="22" spans="1:9" ht="23.25" thickBot="1">
      <c r="A22" s="68" t="s">
        <v>53</v>
      </c>
      <c r="B22" s="67" t="s">
        <v>201</v>
      </c>
      <c r="C22" s="175"/>
      <c r="D22" s="176"/>
      <c r="E22" s="177"/>
      <c r="F22" s="67" t="s">
        <v>76</v>
      </c>
      <c r="G22" s="178"/>
      <c r="H22" s="179"/>
      <c r="I22" s="180"/>
    </row>
    <row r="23" spans="1:9" ht="13.5" thickBot="1">
      <c r="A23" s="70"/>
      <c r="B23" s="69"/>
      <c r="C23" s="175"/>
      <c r="D23" s="176"/>
      <c r="E23" s="177"/>
      <c r="F23" s="57" t="s">
        <v>77</v>
      </c>
      <c r="G23" s="178"/>
      <c r="H23" s="179"/>
      <c r="I23" s="180"/>
    </row>
    <row r="24" spans="1:9" ht="13.5" thickBot="1">
      <c r="A24" s="68"/>
      <c r="B24" s="67"/>
      <c r="C24" s="175"/>
      <c r="D24" s="176"/>
      <c r="E24" s="177"/>
      <c r="F24" s="59" t="s">
        <v>78</v>
      </c>
      <c r="G24" s="178"/>
      <c r="H24" s="179"/>
      <c r="I24" s="180"/>
    </row>
    <row r="25" spans="1:9" ht="13.5" thickBot="1">
      <c r="A25" s="56"/>
      <c r="B25" s="57"/>
      <c r="C25" s="175"/>
      <c r="D25" s="176"/>
      <c r="E25" s="177"/>
      <c r="F25" s="57" t="s">
        <v>39</v>
      </c>
      <c r="G25" s="178"/>
      <c r="H25" s="179"/>
      <c r="I25" s="180"/>
    </row>
    <row r="26" spans="1:9" ht="13.5" thickBot="1">
      <c r="A26" s="71"/>
      <c r="B26" s="62"/>
      <c r="C26" s="175"/>
      <c r="D26" s="176"/>
      <c r="E26" s="177"/>
      <c r="F26" s="62" t="s">
        <v>243</v>
      </c>
      <c r="G26" s="178">
        <v>1066729</v>
      </c>
      <c r="H26" s="179"/>
      <c r="I26" s="180"/>
    </row>
    <row r="27" spans="1:9" ht="13.5" thickBot="1">
      <c r="A27" s="72"/>
      <c r="B27" s="73"/>
      <c r="C27" s="175"/>
      <c r="D27" s="176"/>
      <c r="E27" s="177"/>
      <c r="F27" s="73"/>
      <c r="G27" s="178"/>
      <c r="H27" s="179"/>
      <c r="I27" s="180"/>
    </row>
    <row r="28" spans="1:9" ht="13.5" thickBot="1">
      <c r="A28" s="63" t="s">
        <v>59</v>
      </c>
      <c r="B28" s="64" t="s">
        <v>66</v>
      </c>
      <c r="C28" s="169">
        <f>SUM(C19:E27)</f>
        <v>9610098</v>
      </c>
      <c r="D28" s="170"/>
      <c r="E28" s="171"/>
      <c r="F28" s="64" t="s">
        <v>79</v>
      </c>
      <c r="G28" s="169">
        <f>SUM(G17:G27)</f>
        <v>6466729</v>
      </c>
      <c r="H28" s="170"/>
      <c r="I28" s="171"/>
    </row>
    <row r="29" spans="1:9" ht="13.5" thickBot="1">
      <c r="A29" s="63" t="s">
        <v>60</v>
      </c>
      <c r="B29" s="74" t="s">
        <v>67</v>
      </c>
      <c r="C29" s="169">
        <f>+C16+C17+C18+C28</f>
        <v>49385682</v>
      </c>
      <c r="D29" s="170"/>
      <c r="E29" s="171"/>
      <c r="F29" s="74" t="s">
        <v>80</v>
      </c>
      <c r="G29" s="169">
        <f>+G16+G28</f>
        <v>49385682</v>
      </c>
      <c r="H29" s="170"/>
      <c r="I29" s="171"/>
    </row>
    <row r="30" spans="1:9" ht="13.5" thickBot="1">
      <c r="A30" s="63" t="s">
        <v>61</v>
      </c>
      <c r="B30" s="75" t="s">
        <v>68</v>
      </c>
      <c r="C30" s="169">
        <v>8254512</v>
      </c>
      <c r="D30" s="170"/>
      <c r="E30" s="171"/>
      <c r="F30" s="76" t="s">
        <v>81</v>
      </c>
      <c r="G30" s="169" t="str">
        <f>IF(((C16-G16)&gt;0),C16-G16,"----")</f>
        <v>----</v>
      </c>
      <c r="H30" s="170"/>
      <c r="I30" s="181"/>
    </row>
  </sheetData>
  <mergeCells count="59">
    <mergeCell ref="G26:I26"/>
    <mergeCell ref="G27:I27"/>
    <mergeCell ref="G28:I28"/>
    <mergeCell ref="G29:I29"/>
    <mergeCell ref="G30:I30"/>
    <mergeCell ref="G25:I25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13:I13"/>
    <mergeCell ref="G2:I2"/>
    <mergeCell ref="G3:I3"/>
    <mergeCell ref="G4:I4"/>
    <mergeCell ref="G5:I5"/>
    <mergeCell ref="G6:I6"/>
    <mergeCell ref="G7:I7"/>
    <mergeCell ref="G8:I8"/>
    <mergeCell ref="G9:I9"/>
    <mergeCell ref="G10:I10"/>
    <mergeCell ref="G11:I11"/>
    <mergeCell ref="G12:I12"/>
    <mergeCell ref="C30:E30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19:E19"/>
    <mergeCell ref="C9:E9"/>
    <mergeCell ref="C10:E10"/>
    <mergeCell ref="C8:E8"/>
    <mergeCell ref="C18:E18"/>
    <mergeCell ref="C12:E12"/>
    <mergeCell ref="C13:E13"/>
    <mergeCell ref="C14:E14"/>
    <mergeCell ref="C15:E15"/>
    <mergeCell ref="C16:E16"/>
    <mergeCell ref="C17:E17"/>
    <mergeCell ref="C11:E11"/>
    <mergeCell ref="C6:E6"/>
    <mergeCell ref="C7:E7"/>
    <mergeCell ref="A1:A2"/>
    <mergeCell ref="C2:E2"/>
    <mergeCell ref="C3:E3"/>
    <mergeCell ref="C4:E4"/>
    <mergeCell ref="C5:E5"/>
  </mergeCells>
  <pageMargins left="0.7" right="0.7" top="0.75" bottom="0.75" header="0.3" footer="0.3"/>
  <pageSetup paperSize="9" orientation="landscape" copies="2" r:id="rId1"/>
  <headerFooter>
    <oddHeader>&amp;C&amp;"-,Félkövér"&amp;12I. Működési célú bevételek és kiadások mérlege (Önkormányzati szinten)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28"/>
  <sheetViews>
    <sheetView tabSelected="1" view="pageLayout" topLeftCell="B1" zoomScale="115" zoomScalePageLayoutView="115" workbookViewId="0">
      <selection activeCell="C19" sqref="C19:E19"/>
    </sheetView>
  </sheetViews>
  <sheetFormatPr defaultRowHeight="12.75"/>
  <cols>
    <col min="1" max="1" width="5.85546875" customWidth="1"/>
    <col min="2" max="2" width="30.42578125" customWidth="1"/>
    <col min="3" max="5" width="9.28515625" customWidth="1"/>
    <col min="6" max="6" width="30.5703125" customWidth="1"/>
    <col min="7" max="9" width="9.28515625" customWidth="1"/>
  </cols>
  <sheetData>
    <row r="1" spans="1:9" ht="14.25" thickBot="1">
      <c r="A1" s="77"/>
      <c r="B1" s="78"/>
      <c r="C1" s="77"/>
      <c r="D1" s="77"/>
      <c r="E1" s="77"/>
      <c r="F1" s="77"/>
      <c r="G1" s="77"/>
      <c r="H1" s="77"/>
      <c r="I1" s="79" t="s">
        <v>237</v>
      </c>
    </row>
    <row r="2" spans="1:9" ht="13.5" thickBot="1">
      <c r="A2" s="182" t="s">
        <v>1</v>
      </c>
      <c r="B2" s="50" t="s">
        <v>62</v>
      </c>
      <c r="C2" s="51"/>
      <c r="D2" s="51"/>
      <c r="E2" s="51"/>
      <c r="F2" s="50" t="s">
        <v>69</v>
      </c>
      <c r="G2" s="51"/>
      <c r="H2" s="51"/>
      <c r="I2" s="52"/>
    </row>
    <row r="3" spans="1:9" ht="24.75" customHeight="1" thickBot="1">
      <c r="A3" s="183"/>
      <c r="B3" s="53" t="s">
        <v>63</v>
      </c>
      <c r="C3" s="154" t="s">
        <v>244</v>
      </c>
      <c r="D3" s="155"/>
      <c r="E3" s="156"/>
      <c r="F3" s="53" t="s">
        <v>63</v>
      </c>
      <c r="G3" s="154" t="s">
        <v>244</v>
      </c>
      <c r="H3" s="155"/>
      <c r="I3" s="187"/>
    </row>
    <row r="4" spans="1:9" ht="13.5" thickBot="1">
      <c r="A4" s="54">
        <v>1</v>
      </c>
      <c r="B4" s="55">
        <v>2</v>
      </c>
      <c r="C4" s="157">
        <v>3</v>
      </c>
      <c r="D4" s="158"/>
      <c r="E4" s="159"/>
      <c r="F4" s="55">
        <v>4</v>
      </c>
      <c r="G4" s="157">
        <v>5</v>
      </c>
      <c r="H4" s="158"/>
      <c r="I4" s="159"/>
    </row>
    <row r="5" spans="1:9" ht="21.75" customHeight="1" thickBot="1">
      <c r="A5" s="56" t="s">
        <v>3</v>
      </c>
      <c r="B5" s="57" t="s">
        <v>203</v>
      </c>
      <c r="C5" s="160">
        <v>4024826</v>
      </c>
      <c r="D5" s="161"/>
      <c r="E5" s="162"/>
      <c r="F5" s="57" t="s">
        <v>214</v>
      </c>
      <c r="G5" s="160">
        <v>52944118</v>
      </c>
      <c r="H5" s="161"/>
      <c r="I5" s="162"/>
    </row>
    <row r="6" spans="1:9" ht="24" customHeight="1" thickBot="1">
      <c r="A6" s="58" t="s">
        <v>4</v>
      </c>
      <c r="B6" s="59" t="s">
        <v>204</v>
      </c>
      <c r="C6" s="160">
        <v>240000</v>
      </c>
      <c r="D6" s="161"/>
      <c r="E6" s="162"/>
      <c r="F6" s="59" t="s">
        <v>215</v>
      </c>
      <c r="G6" s="160">
        <v>2183587</v>
      </c>
      <c r="H6" s="161"/>
      <c r="I6" s="162"/>
    </row>
    <row r="7" spans="1:9" ht="24" customHeight="1" thickBot="1">
      <c r="A7" s="58" t="s">
        <v>5</v>
      </c>
      <c r="B7" s="59" t="s">
        <v>205</v>
      </c>
      <c r="C7" s="160"/>
      <c r="D7" s="161"/>
      <c r="E7" s="162"/>
      <c r="F7" s="59" t="s">
        <v>216</v>
      </c>
      <c r="G7" s="160"/>
      <c r="H7" s="161"/>
      <c r="I7" s="162"/>
    </row>
    <row r="8" spans="1:9" ht="13.5" thickBot="1">
      <c r="A8" s="58" t="s">
        <v>10</v>
      </c>
      <c r="B8" s="59" t="s">
        <v>240</v>
      </c>
      <c r="C8" s="160"/>
      <c r="D8" s="161"/>
      <c r="E8" s="162"/>
      <c r="F8" s="59"/>
      <c r="G8" s="160"/>
      <c r="H8" s="161"/>
      <c r="I8" s="162"/>
    </row>
    <row r="9" spans="1:9" ht="23.25" thickBot="1">
      <c r="A9" s="58" t="s">
        <v>12</v>
      </c>
      <c r="B9" s="59" t="s">
        <v>241</v>
      </c>
      <c r="C9" s="160">
        <v>1700000</v>
      </c>
      <c r="D9" s="161"/>
      <c r="E9" s="162"/>
      <c r="F9" s="59"/>
      <c r="G9" s="160"/>
      <c r="H9" s="161"/>
      <c r="I9" s="162"/>
    </row>
    <row r="10" spans="1:9" ht="13.5" thickBot="1">
      <c r="A10" s="58" t="s">
        <v>16</v>
      </c>
      <c r="B10" s="59"/>
      <c r="C10" s="160"/>
      <c r="D10" s="161"/>
      <c r="E10" s="162"/>
      <c r="F10" s="59"/>
      <c r="G10" s="160"/>
      <c r="H10" s="161"/>
      <c r="I10" s="162"/>
    </row>
    <row r="11" spans="1:9" ht="13.5" thickBot="1">
      <c r="A11" s="58" t="s">
        <v>18</v>
      </c>
      <c r="B11" s="59"/>
      <c r="C11" s="160"/>
      <c r="D11" s="161"/>
      <c r="E11" s="162"/>
      <c r="F11" s="59"/>
      <c r="G11" s="160"/>
      <c r="H11" s="161"/>
      <c r="I11" s="162"/>
    </row>
    <row r="12" spans="1:9" ht="13.5" thickBot="1">
      <c r="A12" s="58" t="s">
        <v>19</v>
      </c>
      <c r="B12" s="59"/>
      <c r="C12" s="160"/>
      <c r="D12" s="161"/>
      <c r="E12" s="162"/>
      <c r="F12" s="67"/>
      <c r="G12" s="160"/>
      <c r="H12" s="161"/>
      <c r="I12" s="162"/>
    </row>
    <row r="13" spans="1:9" ht="13.5" thickBot="1">
      <c r="A13" s="58" t="s">
        <v>20</v>
      </c>
      <c r="B13" s="59"/>
      <c r="C13" s="160"/>
      <c r="D13" s="161"/>
      <c r="E13" s="162"/>
      <c r="F13" s="59"/>
      <c r="G13" s="160"/>
      <c r="H13" s="161"/>
      <c r="I13" s="162"/>
    </row>
    <row r="14" spans="1:9" ht="13.5" thickBot="1">
      <c r="A14" s="58" t="s">
        <v>21</v>
      </c>
      <c r="B14" s="59"/>
      <c r="C14" s="160"/>
      <c r="D14" s="161"/>
      <c r="E14" s="162"/>
      <c r="F14" s="59"/>
      <c r="G14" s="160"/>
      <c r="H14" s="161"/>
      <c r="I14" s="162"/>
    </row>
    <row r="15" spans="1:9" ht="13.5" thickBot="1">
      <c r="A15" s="63" t="s">
        <v>22</v>
      </c>
      <c r="B15" s="64" t="s">
        <v>65</v>
      </c>
      <c r="C15" s="169">
        <f>SUM(C5:C14)</f>
        <v>5964826</v>
      </c>
      <c r="D15" s="170"/>
      <c r="E15" s="171"/>
      <c r="F15" s="64" t="s">
        <v>73</v>
      </c>
      <c r="G15" s="169">
        <f>SUM(G5:G14)</f>
        <v>55127705</v>
      </c>
      <c r="H15" s="170"/>
      <c r="I15" s="171"/>
    </row>
    <row r="16" spans="1:9" ht="21" customHeight="1" thickBot="1">
      <c r="A16" s="80" t="s">
        <v>28</v>
      </c>
      <c r="B16" s="66" t="s">
        <v>206</v>
      </c>
      <c r="C16" s="172"/>
      <c r="D16" s="173"/>
      <c r="E16" s="174"/>
      <c r="F16" s="67" t="s">
        <v>217</v>
      </c>
      <c r="G16" s="178"/>
      <c r="H16" s="179"/>
      <c r="I16" s="180"/>
    </row>
    <row r="17" spans="1:9" ht="13.5" thickBot="1">
      <c r="A17" s="58" t="s">
        <v>47</v>
      </c>
      <c r="B17" s="67" t="s">
        <v>151</v>
      </c>
      <c r="C17" s="175"/>
      <c r="D17" s="176"/>
      <c r="E17" s="177"/>
      <c r="F17" s="67" t="s">
        <v>218</v>
      </c>
      <c r="G17" s="178"/>
      <c r="H17" s="179"/>
      <c r="I17" s="180"/>
    </row>
    <row r="18" spans="1:9" ht="23.25" thickBot="1">
      <c r="A18" s="58" t="s">
        <v>48</v>
      </c>
      <c r="B18" s="67" t="s">
        <v>152</v>
      </c>
      <c r="C18" s="175">
        <v>49162879</v>
      </c>
      <c r="D18" s="176"/>
      <c r="E18" s="177"/>
      <c r="F18" s="67" t="s">
        <v>171</v>
      </c>
      <c r="G18" s="178"/>
      <c r="H18" s="179"/>
      <c r="I18" s="180"/>
    </row>
    <row r="19" spans="1:9" ht="23.25" thickBot="1">
      <c r="A19" s="58" t="s">
        <v>49</v>
      </c>
      <c r="B19" s="67" t="s">
        <v>207</v>
      </c>
      <c r="C19" s="175"/>
      <c r="D19" s="176"/>
      <c r="E19" s="177"/>
      <c r="F19" s="67" t="s">
        <v>172</v>
      </c>
      <c r="G19" s="178"/>
      <c r="H19" s="179"/>
      <c r="I19" s="180"/>
    </row>
    <row r="20" spans="1:9" ht="23.25" thickBot="1">
      <c r="A20" s="58" t="s">
        <v>50</v>
      </c>
      <c r="B20" s="67" t="s">
        <v>208</v>
      </c>
      <c r="C20" s="175"/>
      <c r="D20" s="176"/>
      <c r="E20" s="177"/>
      <c r="F20" s="69" t="s">
        <v>173</v>
      </c>
      <c r="G20" s="178"/>
      <c r="H20" s="179"/>
      <c r="I20" s="180"/>
    </row>
    <row r="21" spans="1:9" ht="13.5" thickBot="1">
      <c r="A21" s="58" t="s">
        <v>51</v>
      </c>
      <c r="B21" s="69" t="s">
        <v>209</v>
      </c>
      <c r="C21" s="175"/>
      <c r="D21" s="176"/>
      <c r="E21" s="177"/>
      <c r="F21" s="67" t="s">
        <v>174</v>
      </c>
      <c r="G21" s="178"/>
      <c r="H21" s="179"/>
      <c r="I21" s="180"/>
    </row>
    <row r="22" spans="1:9" ht="13.5" thickBot="1">
      <c r="A22" s="58" t="s">
        <v>52</v>
      </c>
      <c r="B22" s="67" t="s">
        <v>210</v>
      </c>
      <c r="C22" s="175"/>
      <c r="D22" s="176"/>
      <c r="E22" s="177"/>
      <c r="F22" s="57" t="s">
        <v>175</v>
      </c>
      <c r="G22" s="178"/>
      <c r="H22" s="179"/>
      <c r="I22" s="180"/>
    </row>
    <row r="23" spans="1:9" ht="23.25" thickBot="1">
      <c r="A23" s="58" t="s">
        <v>53</v>
      </c>
      <c r="B23" s="57" t="s">
        <v>211</v>
      </c>
      <c r="C23" s="175"/>
      <c r="D23" s="176"/>
      <c r="E23" s="177"/>
      <c r="F23" s="59" t="s">
        <v>176</v>
      </c>
      <c r="G23" s="178"/>
      <c r="H23" s="179"/>
      <c r="I23" s="180"/>
    </row>
    <row r="24" spans="1:9" ht="19.5" customHeight="1" thickBot="1">
      <c r="A24" s="58" t="s">
        <v>54</v>
      </c>
      <c r="B24" s="62" t="s">
        <v>212</v>
      </c>
      <c r="C24" s="175"/>
      <c r="D24" s="176"/>
      <c r="E24" s="177"/>
      <c r="F24" s="57" t="s">
        <v>219</v>
      </c>
      <c r="G24" s="178"/>
      <c r="H24" s="179"/>
      <c r="I24" s="180"/>
    </row>
    <row r="25" spans="1:9" ht="23.25" thickBot="1">
      <c r="A25" s="71" t="s">
        <v>55</v>
      </c>
      <c r="B25" s="73" t="s">
        <v>213</v>
      </c>
      <c r="C25" s="175"/>
      <c r="D25" s="176"/>
      <c r="E25" s="177"/>
      <c r="F25" s="62" t="s">
        <v>220</v>
      </c>
      <c r="G25" s="178"/>
      <c r="H25" s="179"/>
      <c r="I25" s="180"/>
    </row>
    <row r="26" spans="1:9" ht="13.5" thickBot="1">
      <c r="A26" s="63" t="s">
        <v>56</v>
      </c>
      <c r="B26" s="64" t="s">
        <v>82</v>
      </c>
      <c r="C26" s="169">
        <f>SUM(C17:C25)</f>
        <v>49162879</v>
      </c>
      <c r="D26" s="170"/>
      <c r="E26" s="171"/>
      <c r="F26" s="64" t="s">
        <v>83</v>
      </c>
      <c r="G26" s="188">
        <f>SUM(G16:G25)</f>
        <v>0</v>
      </c>
      <c r="H26" s="189"/>
      <c r="I26" s="190"/>
    </row>
    <row r="27" spans="1:9" ht="24.75" thickBot="1">
      <c r="A27" s="63" t="s">
        <v>57</v>
      </c>
      <c r="B27" s="74" t="s">
        <v>84</v>
      </c>
      <c r="C27" s="184">
        <f>+C15+C16+C26</f>
        <v>55127705</v>
      </c>
      <c r="D27" s="185"/>
      <c r="E27" s="186"/>
      <c r="F27" s="74" t="s">
        <v>85</v>
      </c>
      <c r="G27" s="184">
        <f>SUM(G15,G26)</f>
        <v>55127705</v>
      </c>
      <c r="H27" s="185"/>
      <c r="I27" s="186"/>
    </row>
    <row r="28" spans="1:9" ht="13.5" thickBot="1">
      <c r="A28" s="63" t="s">
        <v>58</v>
      </c>
      <c r="B28" s="75" t="s">
        <v>68</v>
      </c>
      <c r="C28" s="169">
        <f>IF(((G15-C15)&gt;0),G15-C15,"----")</f>
        <v>49162879</v>
      </c>
      <c r="D28" s="170"/>
      <c r="E28" s="171"/>
      <c r="F28" s="75" t="s">
        <v>86</v>
      </c>
      <c r="G28" s="169" t="str">
        <f>IF(((C15-G15)&gt;0),C15-G15,"----")</f>
        <v>----</v>
      </c>
      <c r="H28" s="170"/>
      <c r="I28" s="181"/>
    </row>
  </sheetData>
  <mergeCells count="53">
    <mergeCell ref="G28:I28"/>
    <mergeCell ref="G22:I22"/>
    <mergeCell ref="G23:I23"/>
    <mergeCell ref="G24:I24"/>
    <mergeCell ref="G25:I25"/>
    <mergeCell ref="G26:I26"/>
    <mergeCell ref="G27:I27"/>
    <mergeCell ref="G21:I21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C26:E26"/>
    <mergeCell ref="C27:E27"/>
    <mergeCell ref="C28:E28"/>
    <mergeCell ref="G3:I3"/>
    <mergeCell ref="G4:I4"/>
    <mergeCell ref="G5:I5"/>
    <mergeCell ref="G6:I6"/>
    <mergeCell ref="G7:I7"/>
    <mergeCell ref="G8:I8"/>
    <mergeCell ref="G9:I9"/>
    <mergeCell ref="C20:E20"/>
    <mergeCell ref="C21:E21"/>
    <mergeCell ref="C22:E22"/>
    <mergeCell ref="C23:E23"/>
    <mergeCell ref="C24:E24"/>
    <mergeCell ref="C25:E25"/>
    <mergeCell ref="C19:E19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7:E7"/>
    <mergeCell ref="A2:A3"/>
    <mergeCell ref="C3:E3"/>
    <mergeCell ref="C4:E4"/>
    <mergeCell ref="C5:E5"/>
    <mergeCell ref="C6:E6"/>
  </mergeCells>
  <pageMargins left="0.7" right="0.7" top="0.65217391304347827" bottom="0.28985507246376813" header="0.3" footer="0.3"/>
  <pageSetup paperSize="9" orientation="landscape" copies="2" r:id="rId1"/>
  <headerFooter>
    <oddHeader>&amp;C&amp;"-,Félkövér"&amp;12II. Felhalmozási célú bevételek és kiadások mérlege (Önkormányzati szinten)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Süveges-Győrfi Gézáné</dc:creator>
  <cp:lastModifiedBy>Győrfiné</cp:lastModifiedBy>
  <cp:lastPrinted>2019-02-21T08:54:41Z</cp:lastPrinted>
  <dcterms:created xsi:type="dcterms:W3CDTF">2013-02-26T09:49:56Z</dcterms:created>
  <dcterms:modified xsi:type="dcterms:W3CDTF">2019-02-21T08:55:24Z</dcterms:modified>
</cp:coreProperties>
</file>