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<sst xmlns="http://schemas.openxmlformats.org/spreadsheetml/2006/main" count="117" uniqueCount="103">
  <si>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</si>
  <si>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</si>
  <si>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</si>
  <si>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</si>
  <si>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</si>
  <si>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</si>
  <si>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</si>
  <si>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</si>
  <si>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</si>
  <si>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</si>
  <si>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</si>
  <si>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</si>
  <si>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</si>
  <si>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</si>
  <si>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</si>
  <si>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</si>
  <si>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</si>
  <si>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</si>
  <si>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</si>
  <si>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</si>
  <si>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</si>
  <si>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</si>
  <si>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</si>
  <si>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</si>
  <si>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</si>
  <si>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</si>
  <si>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</si>
  <si>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</si>
  <si>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</si>
  <si>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</si>
  <si>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</si>
  <si>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</si>
  <si>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</si>
  <si>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</si>
  <si>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</si>
  <si>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</si>
  <si>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</si>
  <si>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</si>
  <si>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</si>
  <si>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</si>
  <si>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</si>
  <si>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</si>
  <si>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</si>
  <si>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</si>
  <si>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</si>
  <si>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</si>
  <si>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</si>
  <si>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</si>
  <si>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</si>
  <si>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</si>
  <si>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</si>
  <si>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</si>
  <si>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</si>
  <si>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</si>
  <si>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</si>
  <si>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</si>
  <si>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</si>
  <si>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</si>
  <si>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</si>
  <si>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</si>
  <si>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</si>
  <si>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</si>
  <si>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</si>
  <si>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</si>
  <si>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</si>
  <si>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</si>
  <si>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</si>
  <si>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</si>
  <si>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</si>
  <si>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</si>
  <si>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</si>
  <si>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</si>
  <si>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</si>
  <si>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</si>
  <si>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</si>
  <si>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</si>
  <si>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</si>
  <si>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</si>
  <si>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</si>
  <si>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</si>
  <si>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</si>
  <si>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</si>
  <si>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Likvid hitel felvétel</t>
  </si>
  <si>
    <t>20.</t>
  </si>
  <si>
    <t>Közhatalmi bevételek összesen:(12+15+18)</t>
  </si>
  <si>
    <t>Áru-és készletértékesítés</t>
  </si>
  <si>
    <t>Működőkép. megőrzését szolgáló kiegészítő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</si>
  <si>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</si>
  <si>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</si>
  <si>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</si>
  <si>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</si>
  <si>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</si>
  <si>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</si>
  <si>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</si>
  <si>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</si>
  <si>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Telekadó</t>
  </si>
  <si>
    <t>2014.évi terv</t>
  </si>
  <si>
    <t>2014.évi  terv</t>
  </si>
  <si>
    <t>1-12.hó mód</t>
  </si>
  <si>
    <t>Államháztartáson belüli megelőlegezések</t>
  </si>
  <si>
    <t>Hitel törlesztés</t>
  </si>
  <si>
    <t>Államháztartáson belüli megelőlegezések v.fizetése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</si>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</sst>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1" fillId="0" borderId="15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4" xfId="6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0" xfId="6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6" xfId="6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3" fontId="1" fillId="0" borderId="17" xfId="6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view="pageLayout" zoomScaleNormal="110" workbookViewId="0" topLeftCell="A49">
      <selection activeCell="F45" sqref="F45"/>
    </sheetView>
  </sheetViews>
  <sheetFormatPr defaultColWidth="9.140625" defaultRowHeight="12.75"/>
  <cols>
    <col min="1" max="1" width="2.421875" style="1" customWidth="1"/>
    <col min="2" max="2" width="6.140625" style="1" customWidth="1"/>
    <col min="3" max="3" width="48.421875" style="2" customWidth="1"/>
    <col min="4" max="6" width="12.421875" style="1" customWidth="1"/>
    <col min="7" max="16384" width="9.140625" style="1" customWidth="1"/>
  </cols>
  <sheetData>
    <row r="1" ht="41.25" customHeight="1"/>
    <row r="2" spans="2:6" ht="27" customHeight="1">
      <c r="B2" s="3" t="s">
        <v>0</v>
      </c>
      <c r="C2" s="3" t="s">
        <v>1</v>
      </c>
      <c r="D2" s="4" t="s">
        <v>96</v>
      </c>
      <c r="E2" s="4" t="s">
        <v>98</v>
      </c>
      <c r="F2" s="4" t="s">
        <v>102</v>
      </c>
    </row>
    <row r="3" spans="2:6" ht="14.25">
      <c r="B3" s="5"/>
      <c r="C3" s="6" t="s">
        <v>69</v>
      </c>
      <c r="D3" s="31"/>
      <c r="E3" s="31"/>
      <c r="F3" s="31"/>
    </row>
    <row r="4" spans="1:6" ht="14.25">
      <c r="A4" s="7"/>
      <c r="B4" s="24" t="s">
        <v>2</v>
      </c>
      <c r="C4" s="19" t="s">
        <v>85</v>
      </c>
      <c r="D4" s="33">
        <v>75</v>
      </c>
      <c r="E4" s="41">
        <v>2845</v>
      </c>
      <c r="F4" s="41">
        <f>E4-D4</f>
        <v>2770</v>
      </c>
    </row>
    <row r="5" spans="1:6" s="7" customFormat="1" ht="14.25" customHeight="1">
      <c r="A5" s="1"/>
      <c r="B5" s="24" t="s">
        <v>3</v>
      </c>
      <c r="C5" s="8" t="s">
        <v>4</v>
      </c>
      <c r="D5" s="33">
        <f>510+225+25</f>
        <v>760</v>
      </c>
      <c r="E5" s="41">
        <v>0</v>
      </c>
      <c r="F5" s="41">
        <f aca="true" t="shared" si="0" ref="F5:F25">E5-D5</f>
        <v>-760</v>
      </c>
    </row>
    <row r="6" spans="2:6" ht="15" customHeight="1">
      <c r="B6" s="24" t="s">
        <v>5</v>
      </c>
      <c r="C6" s="8" t="s">
        <v>6</v>
      </c>
      <c r="D6" s="33">
        <f>375+5+5+36+10</f>
        <v>431</v>
      </c>
      <c r="E6" s="41">
        <v>293</v>
      </c>
      <c r="F6" s="41">
        <f t="shared" si="0"/>
        <v>-138</v>
      </c>
    </row>
    <row r="7" spans="2:6" ht="13.5" customHeight="1">
      <c r="B7" s="24" t="s">
        <v>7</v>
      </c>
      <c r="C7" s="8" t="s">
        <v>8</v>
      </c>
      <c r="D7" s="33">
        <v>0</v>
      </c>
      <c r="E7" s="41">
        <v>0</v>
      </c>
      <c r="F7" s="41">
        <f t="shared" si="0"/>
        <v>0</v>
      </c>
    </row>
    <row r="8" spans="2:6" ht="12.75" customHeight="1">
      <c r="B8" s="24" t="s">
        <v>9</v>
      </c>
      <c r="C8" s="8" t="s">
        <v>10</v>
      </c>
      <c r="D8" s="33">
        <v>0</v>
      </c>
      <c r="E8" s="41">
        <v>0</v>
      </c>
      <c r="F8" s="41">
        <f t="shared" si="0"/>
        <v>0</v>
      </c>
    </row>
    <row r="9" spans="2:6" ht="13.5" customHeight="1">
      <c r="B9" s="25" t="s">
        <v>11</v>
      </c>
      <c r="C9" s="9" t="s">
        <v>12</v>
      </c>
      <c r="D9" s="36">
        <f>SUM(D4:D8)</f>
        <v>1266</v>
      </c>
      <c r="E9" s="36">
        <f>SUM(E4:E8)</f>
        <v>3138</v>
      </c>
      <c r="F9" s="41">
        <f t="shared" si="0"/>
        <v>1872</v>
      </c>
    </row>
    <row r="10" spans="2:6" ht="15" customHeight="1">
      <c r="B10" s="24" t="s">
        <v>13</v>
      </c>
      <c r="C10" s="8" t="s">
        <v>14</v>
      </c>
      <c r="D10" s="33">
        <v>5</v>
      </c>
      <c r="E10" s="41">
        <v>5</v>
      </c>
      <c r="F10" s="41">
        <f t="shared" si="0"/>
        <v>0</v>
      </c>
    </row>
    <row r="11" spans="2:6" ht="15" customHeight="1">
      <c r="B11" s="25" t="s">
        <v>15</v>
      </c>
      <c r="C11" s="9" t="s">
        <v>16</v>
      </c>
      <c r="D11" s="36">
        <f>SUM(D10)</f>
        <v>5</v>
      </c>
      <c r="E11" s="36">
        <f>SUM(E10)</f>
        <v>5</v>
      </c>
      <c r="F11" s="41">
        <f t="shared" si="0"/>
        <v>0</v>
      </c>
    </row>
    <row r="12" spans="2:6" ht="15" customHeight="1">
      <c r="B12" s="64" t="s">
        <v>81</v>
      </c>
      <c r="C12" s="65"/>
      <c r="D12" s="42">
        <f>SUM(D11,D9)</f>
        <v>1271</v>
      </c>
      <c r="E12" s="42">
        <f>SUM(E11,E9)</f>
        <v>3143</v>
      </c>
      <c r="F12" s="41">
        <f t="shared" si="0"/>
        <v>1872</v>
      </c>
    </row>
    <row r="13" spans="2:6" ht="15" customHeight="1">
      <c r="B13" s="24" t="s">
        <v>17</v>
      </c>
      <c r="C13" s="19" t="s">
        <v>95</v>
      </c>
      <c r="D13" s="41">
        <v>700</v>
      </c>
      <c r="E13" s="41">
        <v>1225</v>
      </c>
      <c r="F13" s="41">
        <f t="shared" si="0"/>
        <v>525</v>
      </c>
    </row>
    <row r="14" spans="2:6" ht="13.5" customHeight="1">
      <c r="B14" s="24" t="s">
        <v>18</v>
      </c>
      <c r="C14" s="19" t="s">
        <v>21</v>
      </c>
      <c r="D14" s="41">
        <v>190</v>
      </c>
      <c r="E14" s="41">
        <v>350</v>
      </c>
      <c r="F14" s="41">
        <f t="shared" si="0"/>
        <v>160</v>
      </c>
    </row>
    <row r="15" spans="2:6" ht="15" customHeight="1">
      <c r="B15" s="24" t="s">
        <v>19</v>
      </c>
      <c r="C15" s="19" t="s">
        <v>71</v>
      </c>
      <c r="D15" s="41">
        <v>0</v>
      </c>
      <c r="E15" s="41">
        <v>0</v>
      </c>
      <c r="F15" s="41">
        <f t="shared" si="0"/>
        <v>0</v>
      </c>
    </row>
    <row r="16" spans="2:6" ht="15" customHeight="1">
      <c r="B16" s="25" t="s">
        <v>20</v>
      </c>
      <c r="C16" s="9" t="s">
        <v>24</v>
      </c>
      <c r="D16" s="42">
        <f>SUM(D13:D15)</f>
        <v>890</v>
      </c>
      <c r="E16" s="42">
        <f>SUM(E13:E15)</f>
        <v>1575</v>
      </c>
      <c r="F16" s="41">
        <f t="shared" si="0"/>
        <v>685</v>
      </c>
    </row>
    <row r="17" spans="2:6" ht="15" customHeight="1">
      <c r="B17" s="24" t="s">
        <v>22</v>
      </c>
      <c r="C17" s="8" t="s">
        <v>28</v>
      </c>
      <c r="D17" s="41">
        <v>0</v>
      </c>
      <c r="E17" s="41">
        <v>0</v>
      </c>
      <c r="F17" s="41">
        <f t="shared" si="0"/>
        <v>0</v>
      </c>
    </row>
    <row r="18" spans="2:6" ht="16.5" customHeight="1">
      <c r="B18" s="24" t="s">
        <v>23</v>
      </c>
      <c r="C18" s="8" t="s">
        <v>30</v>
      </c>
      <c r="D18" s="41">
        <v>120</v>
      </c>
      <c r="E18" s="41">
        <v>180</v>
      </c>
      <c r="F18" s="41">
        <f t="shared" si="0"/>
        <v>60</v>
      </c>
    </row>
    <row r="19" spans="2:6" ht="15" customHeight="1">
      <c r="B19" s="25" t="s">
        <v>25</v>
      </c>
      <c r="C19" s="9" t="s">
        <v>94</v>
      </c>
      <c r="D19" s="42">
        <f>SUM(D17:D18)</f>
        <v>120</v>
      </c>
      <c r="E19" s="42">
        <f>SUM(E17:E18)</f>
        <v>180</v>
      </c>
      <c r="F19" s="41">
        <f t="shared" si="0"/>
        <v>60</v>
      </c>
    </row>
    <row r="20" spans="2:6" ht="15" customHeight="1">
      <c r="B20" s="24" t="s">
        <v>26</v>
      </c>
      <c r="C20" s="8" t="s">
        <v>73</v>
      </c>
      <c r="D20" s="41">
        <v>15</v>
      </c>
      <c r="E20" s="41">
        <v>50</v>
      </c>
      <c r="F20" s="41">
        <f t="shared" si="0"/>
        <v>35</v>
      </c>
    </row>
    <row r="21" spans="2:6" ht="15" customHeight="1">
      <c r="B21" s="24" t="s">
        <v>27</v>
      </c>
      <c r="C21" s="8" t="s">
        <v>74</v>
      </c>
      <c r="D21" s="41">
        <v>10</v>
      </c>
      <c r="E21" s="41">
        <v>0</v>
      </c>
      <c r="F21" s="41">
        <f t="shared" si="0"/>
        <v>-10</v>
      </c>
    </row>
    <row r="22" spans="2:6" ht="15" customHeight="1">
      <c r="B22" s="25" t="s">
        <v>29</v>
      </c>
      <c r="C22" s="9" t="s">
        <v>34</v>
      </c>
      <c r="D22" s="42">
        <f>SUM(D20:D21)</f>
        <v>25</v>
      </c>
      <c r="E22" s="42">
        <f>SUM(E20:E21)</f>
        <v>50</v>
      </c>
      <c r="F22" s="41">
        <f t="shared" si="0"/>
        <v>25</v>
      </c>
    </row>
    <row r="23" spans="2:6" ht="15" customHeight="1">
      <c r="B23" s="64" t="s">
        <v>84</v>
      </c>
      <c r="C23" s="65"/>
      <c r="D23" s="42">
        <f>SUM(D22,D19,D16)</f>
        <v>1035</v>
      </c>
      <c r="E23" s="42">
        <f>SUM(E22,E19,E16)</f>
        <v>1805</v>
      </c>
      <c r="F23" s="41">
        <f t="shared" si="0"/>
        <v>770</v>
      </c>
    </row>
    <row r="24" spans="2:6" ht="15" customHeight="1">
      <c r="B24" s="56" t="s">
        <v>36</v>
      </c>
      <c r="C24" s="56"/>
      <c r="D24" s="33"/>
      <c r="E24" s="41"/>
      <c r="F24" s="41">
        <f t="shared" si="0"/>
        <v>0</v>
      </c>
    </row>
    <row r="25" spans="2:6" ht="15" customHeight="1">
      <c r="B25" s="26" t="s">
        <v>31</v>
      </c>
      <c r="C25" s="23" t="s">
        <v>75</v>
      </c>
      <c r="D25" s="33">
        <v>5283</v>
      </c>
      <c r="E25" s="43">
        <v>5327</v>
      </c>
      <c r="F25" s="41">
        <f t="shared" si="0"/>
        <v>44</v>
      </c>
    </row>
    <row r="26" spans="2:6" ht="15" customHeight="1">
      <c r="B26" s="26" t="s">
        <v>83</v>
      </c>
      <c r="C26" s="23" t="s">
        <v>76</v>
      </c>
      <c r="D26" s="33">
        <v>44</v>
      </c>
      <c r="E26" s="60">
        <v>3360</v>
      </c>
      <c r="F26" s="62">
        <f>E26-(D26+D27)</f>
        <v>216</v>
      </c>
    </row>
    <row r="27" spans="2:6" ht="15" customHeight="1">
      <c r="B27" s="26" t="s">
        <v>32</v>
      </c>
      <c r="C27" s="21" t="s">
        <v>77</v>
      </c>
      <c r="D27" s="33">
        <v>3100</v>
      </c>
      <c r="E27" s="61"/>
      <c r="F27" s="63"/>
    </row>
    <row r="28" spans="2:6" ht="15" customHeight="1">
      <c r="B28" s="26" t="s">
        <v>33</v>
      </c>
      <c r="C28" s="21" t="s">
        <v>78</v>
      </c>
      <c r="D28" s="33">
        <v>56</v>
      </c>
      <c r="E28" s="44">
        <v>56</v>
      </c>
      <c r="F28" s="44">
        <f>E28-D28</f>
        <v>0</v>
      </c>
    </row>
    <row r="29" spans="2:6" ht="15" customHeight="1">
      <c r="B29" s="26" t="s">
        <v>35</v>
      </c>
      <c r="C29" s="21" t="s">
        <v>79</v>
      </c>
      <c r="D29" s="33">
        <v>31</v>
      </c>
      <c r="E29" s="44">
        <v>47</v>
      </c>
      <c r="F29" s="44">
        <f aca="true" t="shared" si="1" ref="F29:F50">E29-D29</f>
        <v>16</v>
      </c>
    </row>
    <row r="30" spans="2:6" ht="15" customHeight="1">
      <c r="B30" s="26" t="s">
        <v>37</v>
      </c>
      <c r="C30" s="21" t="s">
        <v>86</v>
      </c>
      <c r="D30" s="33">
        <v>1652</v>
      </c>
      <c r="E30" s="44">
        <v>364</v>
      </c>
      <c r="F30" s="44">
        <f t="shared" si="1"/>
        <v>-1288</v>
      </c>
    </row>
    <row r="31" spans="2:6" ht="15" customHeight="1">
      <c r="B31" s="26" t="s">
        <v>38</v>
      </c>
      <c r="C31" s="21" t="s">
        <v>87</v>
      </c>
      <c r="D31" s="33">
        <v>0</v>
      </c>
      <c r="E31" s="44">
        <v>0</v>
      </c>
      <c r="F31" s="44">
        <f t="shared" si="1"/>
        <v>0</v>
      </c>
    </row>
    <row r="32" spans="2:6" ht="15" customHeight="1">
      <c r="B32" s="26" t="s">
        <v>39</v>
      </c>
      <c r="C32" s="21" t="s">
        <v>80</v>
      </c>
      <c r="D32" s="33">
        <v>0</v>
      </c>
      <c r="E32" s="44">
        <v>0</v>
      </c>
      <c r="F32" s="44">
        <f t="shared" si="1"/>
        <v>0</v>
      </c>
    </row>
    <row r="33" spans="2:6" ht="14.25" customHeight="1">
      <c r="B33" s="30" t="s">
        <v>41</v>
      </c>
      <c r="C33" s="28" t="s">
        <v>88</v>
      </c>
      <c r="D33" s="34">
        <f>SUM(D25:D32)</f>
        <v>10166</v>
      </c>
      <c r="E33" s="34">
        <f>SUM(E25:E32)</f>
        <v>9154</v>
      </c>
      <c r="F33" s="44">
        <f t="shared" si="1"/>
        <v>-1012</v>
      </c>
    </row>
    <row r="34" spans="2:6" ht="15" customHeight="1">
      <c r="B34" s="27" t="s">
        <v>43</v>
      </c>
      <c r="C34" s="29" t="s">
        <v>92</v>
      </c>
      <c r="D34" s="35">
        <v>0</v>
      </c>
      <c r="E34" s="41">
        <v>0</v>
      </c>
      <c r="F34" s="44">
        <f t="shared" si="1"/>
        <v>0</v>
      </c>
    </row>
    <row r="35" spans="2:6" ht="15" customHeight="1">
      <c r="B35" s="66" t="s">
        <v>40</v>
      </c>
      <c r="C35" s="66"/>
      <c r="D35" s="33"/>
      <c r="E35" s="42"/>
      <c r="F35" s="44">
        <f t="shared" si="1"/>
        <v>0</v>
      </c>
    </row>
    <row r="36" spans="2:6" ht="15" customHeight="1">
      <c r="B36" s="24" t="s">
        <v>45</v>
      </c>
      <c r="C36" s="8" t="s">
        <v>42</v>
      </c>
      <c r="D36" s="33">
        <v>616</v>
      </c>
      <c r="E36" s="41">
        <v>0</v>
      </c>
      <c r="F36" s="44">
        <f t="shared" si="1"/>
        <v>-616</v>
      </c>
    </row>
    <row r="37" spans="2:6" ht="14.25" customHeight="1">
      <c r="B37" s="24" t="s">
        <v>47</v>
      </c>
      <c r="C37" s="8" t="s">
        <v>44</v>
      </c>
      <c r="D37" s="33">
        <f>1929+2160</f>
        <v>4089</v>
      </c>
      <c r="E37" s="41">
        <v>4474</v>
      </c>
      <c r="F37" s="44">
        <f t="shared" si="1"/>
        <v>385</v>
      </c>
    </row>
    <row r="38" spans="2:9" ht="15" customHeight="1">
      <c r="B38" s="24" t="s">
        <v>50</v>
      </c>
      <c r="C38" s="8" t="s">
        <v>46</v>
      </c>
      <c r="D38" s="33">
        <v>0</v>
      </c>
      <c r="E38" s="41">
        <v>0</v>
      </c>
      <c r="F38" s="44">
        <f t="shared" si="1"/>
        <v>0</v>
      </c>
      <c r="I38" s="45"/>
    </row>
    <row r="39" spans="2:6" ht="14.25" customHeight="1">
      <c r="B39" s="25" t="s">
        <v>52</v>
      </c>
      <c r="C39" s="9" t="s">
        <v>48</v>
      </c>
      <c r="D39" s="36">
        <f>SUM(D36:D38)</f>
        <v>4705</v>
      </c>
      <c r="E39" s="36">
        <f>SUM(E36:E38)</f>
        <v>4474</v>
      </c>
      <c r="F39" s="44">
        <f t="shared" si="1"/>
        <v>-231</v>
      </c>
    </row>
    <row r="40" spans="2:6" ht="14.25" customHeight="1">
      <c r="B40" s="56" t="s">
        <v>49</v>
      </c>
      <c r="C40" s="56"/>
      <c r="D40" s="33"/>
      <c r="E40" s="42"/>
      <c r="F40" s="44">
        <f t="shared" si="1"/>
        <v>0</v>
      </c>
    </row>
    <row r="41" spans="1:6" ht="15" customHeight="1">
      <c r="A41" s="7"/>
      <c r="B41" s="24" t="s">
        <v>53</v>
      </c>
      <c r="C41" s="8" t="s">
        <v>51</v>
      </c>
      <c r="D41" s="33">
        <v>0</v>
      </c>
      <c r="E41" s="41">
        <v>0</v>
      </c>
      <c r="F41" s="44">
        <f t="shared" si="1"/>
        <v>0</v>
      </c>
    </row>
    <row r="42" spans="1:6" s="7" customFormat="1" ht="15" customHeight="1">
      <c r="A42" s="1"/>
      <c r="B42" s="25" t="s">
        <v>56</v>
      </c>
      <c r="C42" s="9" t="s">
        <v>54</v>
      </c>
      <c r="D42" s="36">
        <f>SUM(D41)</f>
        <v>0</v>
      </c>
      <c r="E42" s="42">
        <v>0</v>
      </c>
      <c r="F42" s="44">
        <f t="shared" si="1"/>
        <v>0</v>
      </c>
    </row>
    <row r="43" spans="2:6" ht="15" customHeight="1">
      <c r="B43" s="56" t="s">
        <v>55</v>
      </c>
      <c r="C43" s="56"/>
      <c r="D43" s="33"/>
      <c r="E43" s="42"/>
      <c r="F43" s="44">
        <f t="shared" si="1"/>
        <v>0</v>
      </c>
    </row>
    <row r="44" spans="2:6" ht="15" customHeight="1">
      <c r="B44" s="24" t="s">
        <v>58</v>
      </c>
      <c r="C44" s="10" t="s">
        <v>57</v>
      </c>
      <c r="D44" s="33">
        <v>100</v>
      </c>
      <c r="E44" s="41">
        <v>116</v>
      </c>
      <c r="F44" s="44">
        <f t="shared" si="1"/>
        <v>16</v>
      </c>
    </row>
    <row r="45" spans="2:6" ht="14.25" customHeight="1">
      <c r="B45" s="56" t="s">
        <v>93</v>
      </c>
      <c r="C45" s="56"/>
      <c r="D45" s="33"/>
      <c r="E45" s="42"/>
      <c r="F45" s="44">
        <f t="shared" si="1"/>
        <v>0</v>
      </c>
    </row>
    <row r="46" spans="2:6" ht="14.25" customHeight="1">
      <c r="B46" s="22" t="s">
        <v>89</v>
      </c>
      <c r="C46" s="19" t="s">
        <v>91</v>
      </c>
      <c r="D46" s="33">
        <v>0</v>
      </c>
      <c r="E46" s="41">
        <v>3419</v>
      </c>
      <c r="F46" s="44">
        <f t="shared" si="1"/>
        <v>3419</v>
      </c>
    </row>
    <row r="47" spans="2:6" ht="14.25" customHeight="1">
      <c r="B47" s="52"/>
      <c r="C47" s="53" t="s">
        <v>99</v>
      </c>
      <c r="D47" s="54">
        <v>0</v>
      </c>
      <c r="E47" s="55">
        <v>371</v>
      </c>
      <c r="F47" s="43">
        <f t="shared" si="1"/>
        <v>371</v>
      </c>
    </row>
    <row r="48" spans="1:6" ht="27" customHeight="1">
      <c r="A48" s="11"/>
      <c r="B48" s="46"/>
      <c r="C48" s="47"/>
      <c r="D48" s="48"/>
      <c r="E48" s="49"/>
      <c r="F48" s="49"/>
    </row>
    <row r="49" spans="2:6" ht="15" customHeight="1">
      <c r="B49" s="58" t="s">
        <v>59</v>
      </c>
      <c r="C49" s="58"/>
      <c r="D49" s="50"/>
      <c r="E49" s="51"/>
      <c r="F49" s="44">
        <f t="shared" si="1"/>
        <v>0</v>
      </c>
    </row>
    <row r="50" spans="2:6" ht="15" customHeight="1">
      <c r="B50" s="22" t="s">
        <v>90</v>
      </c>
      <c r="C50" s="19" t="s">
        <v>82</v>
      </c>
      <c r="D50" s="33">
        <v>0</v>
      </c>
      <c r="E50" s="41">
        <v>10000</v>
      </c>
      <c r="F50" s="44">
        <f t="shared" si="1"/>
        <v>10000</v>
      </c>
    </row>
    <row r="51" spans="2:6" ht="16.5" customHeight="1">
      <c r="B51" s="59" t="s">
        <v>70</v>
      </c>
      <c r="C51" s="59"/>
      <c r="D51" s="32">
        <f>SUM(D12+D23+D33+D34+D39+D42+D44+D46+D47+D50)</f>
        <v>17277</v>
      </c>
      <c r="E51" s="32">
        <f>SUM(E12+E23+E33+E34+E39+E42+E44+E46+E47+E50)</f>
        <v>32482</v>
      </c>
      <c r="F51" s="32">
        <f>E51-D51</f>
        <v>15205</v>
      </c>
    </row>
    <row r="52" spans="2:6" ht="18" customHeight="1">
      <c r="B52" s="11"/>
      <c r="C52" s="12"/>
      <c r="D52" s="13"/>
      <c r="E52" s="13"/>
      <c r="F52" s="13"/>
    </row>
    <row r="53" spans="2:6" ht="15" customHeight="1">
      <c r="B53" s="11"/>
      <c r="C53" s="12"/>
      <c r="D53" s="13"/>
      <c r="E53" s="13"/>
      <c r="F53" s="13"/>
    </row>
    <row r="54" spans="2:10" ht="32.25" customHeight="1">
      <c r="B54" s="3" t="s">
        <v>0</v>
      </c>
      <c r="C54" s="3" t="s">
        <v>1</v>
      </c>
      <c r="D54" s="32" t="s">
        <v>97</v>
      </c>
      <c r="E54" s="4" t="s">
        <v>98</v>
      </c>
      <c r="F54" s="4" t="s">
        <v>102</v>
      </c>
      <c r="J54" s="38"/>
    </row>
    <row r="55" spans="2:6" ht="15" customHeight="1">
      <c r="B55" s="14"/>
      <c r="C55" s="6" t="s">
        <v>60</v>
      </c>
      <c r="D55" s="15"/>
      <c r="E55" s="15"/>
      <c r="F55" s="15"/>
    </row>
    <row r="56" spans="2:6" ht="14.25" customHeight="1">
      <c r="B56" s="16" t="s">
        <v>2</v>
      </c>
      <c r="C56" s="17" t="s">
        <v>61</v>
      </c>
      <c r="D56" s="39">
        <f>3433+1695+1391+1546</f>
        <v>8065</v>
      </c>
      <c r="E56" s="40">
        <v>11430</v>
      </c>
      <c r="F56" s="40">
        <f>E56-D56</f>
        <v>3365</v>
      </c>
    </row>
    <row r="57" spans="2:6" ht="15" customHeight="1">
      <c r="B57" s="16" t="s">
        <v>3</v>
      </c>
      <c r="C57" s="20" t="s">
        <v>72</v>
      </c>
      <c r="D57" s="39">
        <f>992+460+188+209</f>
        <v>1849</v>
      </c>
      <c r="E57" s="40">
        <v>2787</v>
      </c>
      <c r="F57" s="40">
        <f aca="true" t="shared" si="2" ref="F57:F65">E57-D57</f>
        <v>938</v>
      </c>
    </row>
    <row r="58" spans="2:6" ht="15.75" customHeight="1">
      <c r="B58" s="16" t="s">
        <v>5</v>
      </c>
      <c r="C58" s="17" t="s">
        <v>62</v>
      </c>
      <c r="D58" s="39">
        <f>293+569+750+1130+253+475+20+758+350+405+44+658</f>
        <v>5705</v>
      </c>
      <c r="E58" s="40">
        <v>3410</v>
      </c>
      <c r="F58" s="40">
        <f t="shared" si="2"/>
        <v>-2295</v>
      </c>
    </row>
    <row r="59" spans="2:6" ht="15" customHeight="1">
      <c r="B59" s="16" t="s">
        <v>7</v>
      </c>
      <c r="C59" s="17" t="s">
        <v>63</v>
      </c>
      <c r="D59" s="39">
        <f>2+250+12+96+3</f>
        <v>363</v>
      </c>
      <c r="E59" s="40">
        <v>455</v>
      </c>
      <c r="F59" s="40">
        <f t="shared" si="2"/>
        <v>92</v>
      </c>
    </row>
    <row r="60" spans="2:6" ht="15.75" customHeight="1">
      <c r="B60" s="16" t="s">
        <v>9</v>
      </c>
      <c r="C60" s="17" t="s">
        <v>64</v>
      </c>
      <c r="D60" s="39">
        <v>5</v>
      </c>
      <c r="E60" s="40">
        <v>10</v>
      </c>
      <c r="F60" s="40">
        <f t="shared" si="2"/>
        <v>5</v>
      </c>
    </row>
    <row r="61" spans="2:6" ht="15" customHeight="1">
      <c r="B61" s="16" t="s">
        <v>11</v>
      </c>
      <c r="C61" s="17" t="s">
        <v>65</v>
      </c>
      <c r="D61" s="39">
        <f>500+240+90+50+50+50+110</f>
        <v>1090</v>
      </c>
      <c r="E61" s="40">
        <v>355</v>
      </c>
      <c r="F61" s="40">
        <f t="shared" si="2"/>
        <v>-735</v>
      </c>
    </row>
    <row r="62" spans="2:6" ht="15" customHeight="1">
      <c r="B62" s="16" t="s">
        <v>13</v>
      </c>
      <c r="C62" s="17" t="s">
        <v>66</v>
      </c>
      <c r="D62" s="39">
        <v>100</v>
      </c>
      <c r="E62" s="40">
        <v>100</v>
      </c>
      <c r="F62" s="40">
        <f t="shared" si="2"/>
        <v>0</v>
      </c>
    </row>
    <row r="63" spans="2:6" ht="15" customHeight="1">
      <c r="B63" s="16" t="s">
        <v>15</v>
      </c>
      <c r="C63" s="18" t="s">
        <v>67</v>
      </c>
      <c r="D63" s="39">
        <v>100</v>
      </c>
      <c r="E63" s="40">
        <v>0</v>
      </c>
      <c r="F63" s="40">
        <f t="shared" si="2"/>
        <v>-100</v>
      </c>
    </row>
    <row r="64" spans="2:6" ht="15" customHeight="1">
      <c r="B64" s="16" t="s">
        <v>17</v>
      </c>
      <c r="C64" s="17" t="s">
        <v>100</v>
      </c>
      <c r="D64" s="39">
        <v>0</v>
      </c>
      <c r="E64" s="40">
        <v>10000</v>
      </c>
      <c r="F64" s="40">
        <f t="shared" si="2"/>
        <v>10000</v>
      </c>
    </row>
    <row r="65" spans="2:6" ht="15" customHeight="1">
      <c r="B65" s="16" t="s">
        <v>18</v>
      </c>
      <c r="C65" s="18" t="s">
        <v>101</v>
      </c>
      <c r="D65" s="39">
        <v>0</v>
      </c>
      <c r="E65" s="40">
        <v>371</v>
      </c>
      <c r="F65" s="40">
        <f t="shared" si="2"/>
        <v>371</v>
      </c>
    </row>
    <row r="66" spans="2:6" ht="17.25" customHeight="1">
      <c r="B66" s="57" t="s">
        <v>68</v>
      </c>
      <c r="C66" s="57"/>
      <c r="D66" s="37">
        <f>SUM(D56:D65)</f>
        <v>17277</v>
      </c>
      <c r="E66" s="37">
        <f>SUM(E56:E65)</f>
        <v>28918</v>
      </c>
      <c r="F66" s="37">
        <f>E66-D66</f>
        <v>11641</v>
      </c>
    </row>
    <row r="67" spans="2:4" ht="16.5" customHeight="1">
      <c r="B67"/>
      <c r="C67"/>
      <c r="D67"/>
    </row>
    <row r="68" ht="16.5" customHeight="1"/>
    <row r="69" ht="15" customHeight="1"/>
    <row r="70" ht="16.5" customHeight="1"/>
    <row r="71" ht="15" customHeight="1"/>
    <row r="72" ht="16.5" customHeight="1"/>
  </sheetData>
  <sheetProtection/>
  <mergeCells count="12">
    <mergeCell ref="E26:E27"/>
    <mergeCell ref="F26:F27"/>
    <mergeCell ref="B12:C12"/>
    <mergeCell ref="B23:C23"/>
    <mergeCell ref="B24:C24"/>
    <mergeCell ref="B35:C35"/>
    <mergeCell ref="B40:C40"/>
    <mergeCell ref="B66:C66"/>
    <mergeCell ref="B43:C43"/>
    <mergeCell ref="B45:C45"/>
    <mergeCell ref="B49:C49"/>
    <mergeCell ref="B51:C51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&amp;C&amp;11 3. melléklet
a 7/2015. (V.04.) önkormányzati rendelethez
Az önkormányzat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2015-04-27T12:36:08Z</cp:lastPrinted>
  <dcterms:modified xsi:type="dcterms:W3CDTF">2015-04-27T12:36:10Z</dcterms:modified>
  <cp:category/>
  <cp:version/>
  <cp:contentType/>
  <cp:contentStatus/>
</cp:coreProperties>
</file>