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2210" activeTab="6"/>
  </bookViews>
  <sheets>
    <sheet name="1.m.mérleg" sheetId="1" r:id="rId1"/>
    <sheet name="2.m.kiadási ei" sheetId="2" r:id="rId2"/>
    <sheet name="3.m.kiadási ei cofog" sheetId="4" r:id="rId3"/>
    <sheet name="4.m. intézm. kiadás" sheetId="3" r:id="rId4"/>
    <sheet name="nem kell1" sheetId="5" r:id="rId5"/>
    <sheet name="5.6.m.tám.ért.kiad." sheetId="6" r:id="rId6"/>
    <sheet name="7-8-9.m.szoc.ell." sheetId="37" r:id="rId7"/>
    <sheet name="10.m.bev.ei" sheetId="8" r:id="rId8"/>
    <sheet name="11-12-13.m.intézm.adó.közht.bev" sheetId="9" r:id="rId9"/>
    <sheet name="14-15.m.műk.bev." sheetId="10" r:id="rId10"/>
    <sheet name="16-17-18.m.közp.kieg.műk.tám.be" sheetId="11" r:id="rId11"/>
    <sheet name="nem kell3" sheetId="39" r:id="rId12"/>
    <sheet name="19. intézményi bev" sheetId="13" r:id="rId13"/>
    <sheet name="20-21.m.kp.fejl.tám.bev" sheetId="40" r:id="rId14"/>
    <sheet name="22-23.m.felh bev" sheetId="12" r:id="rId15"/>
    <sheet name="nem kell8" sheetId="14" r:id="rId16"/>
    <sheet name="24.m.felú.kiad" sheetId="16" r:id="rId17"/>
    <sheet name="25.m.beruh kiad" sheetId="17" r:id="rId18"/>
    <sheet name="26.m.felh.egyens" sheetId="20" r:id="rId19"/>
    <sheet name="27. kölcsön visszatérülés" sheetId="41" r:id="rId20"/>
    <sheet name="nem kell11" sheetId="18" r:id="rId21"/>
    <sheet name="28-29.m.létszám" sheetId="19" r:id="rId22"/>
    <sheet name="nem.kell 12" sheetId="21" r:id="rId23"/>
    <sheet name="nem kell13" sheetId="22" r:id="rId24"/>
    <sheet name="30.m. adósságot keletkeztető" sheetId="23" r:id="rId25"/>
    <sheet name="31 .EI ütem" sheetId="24" r:id="rId26"/>
    <sheet name="32.kölcsön áll.fizetési köt" sheetId="25" r:id="rId27"/>
    <sheet name="nem kell15" sheetId="27" r:id="rId28"/>
    <sheet name="33.m. hitel áll" sheetId="28" r:id="rId29"/>
    <sheet name="34.m.hiteláll." sheetId="29" r:id="rId30"/>
    <sheet name="33. m.pénzeszk.v." sheetId="30" r:id="rId31"/>
    <sheet name="nem kell20" sheetId="42" r:id="rId32"/>
    <sheet name="35.m.több éves kihatás" sheetId="31" r:id="rId33"/>
    <sheet name="36.m.nyújtottnkölcsön" sheetId="7" r:id="rId34"/>
    <sheet name="37.m.ei mego" sheetId="43" r:id="rId35"/>
    <sheet name="38.mbev mego" sheetId="45" r:id="rId36"/>
    <sheet name="39.m.int.bev.mego." sheetId="44" r:id="rId37"/>
    <sheet name="40. pevált" sheetId="26" r:id="rId38"/>
    <sheet name="1_ sz_függelék" sheetId="34" r:id="rId39"/>
    <sheet name=" nem kell" sheetId="35" r:id="rId40"/>
    <sheet name="2016. nem kell" sheetId="36" r:id="rId41"/>
    <sheet name="Munka3" sheetId="47" r:id="rId42"/>
    <sheet name="Munka4" sheetId="48" r:id="rId43"/>
  </sheets>
  <externalReferences>
    <externalReference r:id="rId44"/>
  </externalReferences>
  <calcPr calcId="145621"/>
</workbook>
</file>

<file path=xl/calcChain.xml><?xml version="1.0" encoding="utf-8"?>
<calcChain xmlns="http://schemas.openxmlformats.org/spreadsheetml/2006/main">
  <c r="D17" i="45" l="1"/>
  <c r="E17" i="45"/>
  <c r="E16" i="45" s="1"/>
  <c r="C13" i="7"/>
  <c r="C53" i="44"/>
  <c r="C8" i="44"/>
  <c r="E638" i="43"/>
  <c r="E639" i="43"/>
  <c r="E640" i="43"/>
  <c r="E641" i="43"/>
  <c r="E642" i="43"/>
  <c r="E643" i="43"/>
  <c r="E644" i="43"/>
  <c r="D638" i="43"/>
  <c r="D639" i="43"/>
  <c r="D640" i="43"/>
  <c r="D641" i="43"/>
  <c r="D642" i="43"/>
  <c r="D643" i="43"/>
  <c r="D644" i="43"/>
  <c r="C638" i="43"/>
  <c r="C639" i="43"/>
  <c r="C640" i="43"/>
  <c r="F640" i="43" s="1"/>
  <c r="C641" i="43"/>
  <c r="C642" i="43"/>
  <c r="C643" i="43"/>
  <c r="C644" i="43"/>
  <c r="D637" i="43"/>
  <c r="E637" i="43"/>
  <c r="C637" i="43"/>
  <c r="E622" i="43"/>
  <c r="E624" i="43"/>
  <c r="E625" i="43"/>
  <c r="E626" i="43"/>
  <c r="E627" i="43"/>
  <c r="E628" i="43"/>
  <c r="E629" i="43"/>
  <c r="E630" i="43"/>
  <c r="E631" i="43"/>
  <c r="D622" i="43"/>
  <c r="D624" i="43"/>
  <c r="D625" i="43"/>
  <c r="D626" i="43"/>
  <c r="D629" i="43"/>
  <c r="D630" i="43"/>
  <c r="D631" i="43"/>
  <c r="C622" i="43"/>
  <c r="C624" i="43"/>
  <c r="C625" i="43"/>
  <c r="C626" i="43"/>
  <c r="C628" i="43"/>
  <c r="C629" i="43"/>
  <c r="C630" i="43"/>
  <c r="C631" i="43"/>
  <c r="D621" i="43"/>
  <c r="E621" i="43"/>
  <c r="C621" i="43"/>
  <c r="F621" i="43" s="1"/>
  <c r="E606" i="43"/>
  <c r="E607" i="43"/>
  <c r="E608" i="43"/>
  <c r="E609" i="43"/>
  <c r="E611" i="43"/>
  <c r="E612" i="43"/>
  <c r="E613" i="43"/>
  <c r="E614" i="43"/>
  <c r="E615" i="43"/>
  <c r="E616" i="43"/>
  <c r="E617" i="43"/>
  <c r="D606" i="43"/>
  <c r="D607" i="43"/>
  <c r="D608" i="43"/>
  <c r="D609" i="43"/>
  <c r="D611" i="43"/>
  <c r="D612" i="43"/>
  <c r="D613" i="43"/>
  <c r="D614" i="43"/>
  <c r="D615" i="43"/>
  <c r="D616" i="43"/>
  <c r="D617" i="43"/>
  <c r="E605" i="43"/>
  <c r="D605" i="43"/>
  <c r="C606" i="43"/>
  <c r="C608" i="43"/>
  <c r="C632" i="43" s="1"/>
  <c r="C609" i="43"/>
  <c r="C611" i="43"/>
  <c r="C612" i="43"/>
  <c r="C613" i="43"/>
  <c r="C615" i="43"/>
  <c r="C616" i="43"/>
  <c r="C617" i="43"/>
  <c r="F617" i="43" s="1"/>
  <c r="C605" i="43"/>
  <c r="F25" i="3"/>
  <c r="C285" i="4"/>
  <c r="C279" i="4"/>
  <c r="C281" i="4"/>
  <c r="C282" i="4"/>
  <c r="C283" i="4"/>
  <c r="E283" i="4" s="1"/>
  <c r="D47" i="2" s="1"/>
  <c r="C284" i="4"/>
  <c r="C278" i="4"/>
  <c r="C265" i="4"/>
  <c r="C266" i="4"/>
  <c r="E266" i="4" s="1"/>
  <c r="D30" i="2" s="1"/>
  <c r="C267" i="4"/>
  <c r="C270" i="4"/>
  <c r="C271" i="4"/>
  <c r="C272" i="4"/>
  <c r="E250" i="4"/>
  <c r="D14" i="2" s="1"/>
  <c r="C253" i="4"/>
  <c r="C254" i="4"/>
  <c r="C256" i="4"/>
  <c r="C257" i="4"/>
  <c r="C249" i="4"/>
  <c r="C44" i="36"/>
  <c r="C30" i="36"/>
  <c r="C33" i="36" s="1"/>
  <c r="C15" i="36"/>
  <c r="C16" i="36"/>
  <c r="F625" i="43"/>
  <c r="F626" i="43"/>
  <c r="F629" i="43"/>
  <c r="F630" i="43"/>
  <c r="F9" i="12"/>
  <c r="C21" i="17"/>
  <c r="C75" i="4"/>
  <c r="C32" i="25"/>
  <c r="F641" i="43"/>
  <c r="E285" i="4"/>
  <c r="E267" i="4"/>
  <c r="D31" i="2"/>
  <c r="D17" i="29"/>
  <c r="E17" i="29" s="1"/>
  <c r="C51" i="45"/>
  <c r="C52" i="45" s="1"/>
  <c r="C36" i="45"/>
  <c r="D684" i="43"/>
  <c r="C684" i="43"/>
  <c r="C677" i="43" s="1"/>
  <c r="C670" i="43"/>
  <c r="C664" i="43" s="1"/>
  <c r="C672" i="43" s="1"/>
  <c r="D254" i="21"/>
  <c r="E253" i="21"/>
  <c r="C254" i="21"/>
  <c r="E251" i="21"/>
  <c r="E250" i="21"/>
  <c r="E254" i="21" s="1"/>
  <c r="E249" i="21"/>
  <c r="E245" i="21"/>
  <c r="E244" i="21"/>
  <c r="E243" i="21"/>
  <c r="C246" i="21"/>
  <c r="E241" i="21"/>
  <c r="E240" i="21"/>
  <c r="D230" i="21"/>
  <c r="E229" i="21"/>
  <c r="C230" i="21"/>
  <c r="E227" i="21"/>
  <c r="E226" i="21"/>
  <c r="E230" i="21" s="1"/>
  <c r="E225" i="21"/>
  <c r="E221" i="21"/>
  <c r="E220" i="21"/>
  <c r="E219" i="21"/>
  <c r="C222" i="21"/>
  <c r="E217" i="21"/>
  <c r="E216" i="21"/>
  <c r="C202" i="21"/>
  <c r="C194" i="21"/>
  <c r="C170" i="21"/>
  <c r="D202" i="21"/>
  <c r="E201" i="21"/>
  <c r="E199" i="21"/>
  <c r="E198" i="21"/>
  <c r="E197" i="21"/>
  <c r="E193" i="21"/>
  <c r="E192" i="21"/>
  <c r="E191" i="21"/>
  <c r="E189" i="21"/>
  <c r="E188" i="21"/>
  <c r="D178" i="21"/>
  <c r="E177" i="21"/>
  <c r="C178" i="21"/>
  <c r="E175" i="21"/>
  <c r="E174" i="21"/>
  <c r="E173" i="21"/>
  <c r="E169" i="21"/>
  <c r="E168" i="21"/>
  <c r="E170" i="21" s="1"/>
  <c r="E167" i="21"/>
  <c r="E165" i="21"/>
  <c r="E164" i="21"/>
  <c r="E268" i="21"/>
  <c r="E274" i="21" s="1"/>
  <c r="E269" i="21"/>
  <c r="E270" i="21"/>
  <c r="E271" i="21"/>
  <c r="E272" i="21"/>
  <c r="E273" i="21"/>
  <c r="C274" i="21"/>
  <c r="D274" i="21"/>
  <c r="E277" i="21"/>
  <c r="E278" i="21"/>
  <c r="E279" i="21"/>
  <c r="C282" i="21"/>
  <c r="F228" i="43"/>
  <c r="F644" i="43"/>
  <c r="E26" i="20"/>
  <c r="C35" i="40"/>
  <c r="D52" i="8"/>
  <c r="D51" i="8"/>
  <c r="F67" i="43"/>
  <c r="B11" i="35"/>
  <c r="B16" i="35" s="1"/>
  <c r="F26" i="42"/>
  <c r="N13" i="31"/>
  <c r="D9" i="45"/>
  <c r="E9" i="45"/>
  <c r="E7" i="45" s="1"/>
  <c r="C22" i="45"/>
  <c r="F22" i="45" s="1"/>
  <c r="C23" i="45"/>
  <c r="F23" i="45"/>
  <c r="C26" i="45"/>
  <c r="F26" i="45" s="1"/>
  <c r="F32" i="45"/>
  <c r="D52" i="45"/>
  <c r="F50" i="45"/>
  <c r="E52" i="45"/>
  <c r="F45" i="45"/>
  <c r="F37" i="45"/>
  <c r="F36" i="45"/>
  <c r="F35" i="45"/>
  <c r="E34" i="45"/>
  <c r="C33" i="45"/>
  <c r="C30" i="45"/>
  <c r="F15" i="45"/>
  <c r="F11" i="45"/>
  <c r="F10" i="45"/>
  <c r="D50" i="14"/>
  <c r="E48" i="8"/>
  <c r="C50" i="14"/>
  <c r="E43" i="14"/>
  <c r="E44" i="14"/>
  <c r="E45" i="14"/>
  <c r="E46" i="14"/>
  <c r="E47" i="14"/>
  <c r="E48" i="14"/>
  <c r="E49" i="14"/>
  <c r="E42" i="14"/>
  <c r="D26" i="14"/>
  <c r="C26" i="14"/>
  <c r="E27" i="14"/>
  <c r="E28" i="14"/>
  <c r="E30" i="45"/>
  <c r="E29" i="45" s="1"/>
  <c r="E28" i="45" s="1"/>
  <c r="E29" i="14"/>
  <c r="E30" i="14"/>
  <c r="E32" i="14"/>
  <c r="E33" i="14"/>
  <c r="E34" i="14"/>
  <c r="E35" i="14"/>
  <c r="E36" i="14"/>
  <c r="E37" i="14"/>
  <c r="D31" i="14"/>
  <c r="C31" i="14"/>
  <c r="E18" i="14"/>
  <c r="E19" i="14"/>
  <c r="E20" i="14"/>
  <c r="E22" i="14"/>
  <c r="C14" i="14"/>
  <c r="D12" i="14"/>
  <c r="D52" i="13"/>
  <c r="E52" i="13"/>
  <c r="C52" i="13"/>
  <c r="F47" i="13"/>
  <c r="E37" i="13"/>
  <c r="D16" i="13"/>
  <c r="D15" i="13" s="1"/>
  <c r="E16" i="13"/>
  <c r="E15" i="13" s="1"/>
  <c r="C16" i="13"/>
  <c r="C15" i="13" s="1"/>
  <c r="D33" i="13"/>
  <c r="C33" i="13"/>
  <c r="D28" i="13"/>
  <c r="D27" i="13"/>
  <c r="E28" i="13"/>
  <c r="F28" i="13"/>
  <c r="C28" i="13"/>
  <c r="C27" i="13"/>
  <c r="F51" i="44"/>
  <c r="F47" i="44"/>
  <c r="F46" i="44"/>
  <c r="F40" i="44"/>
  <c r="F39" i="44"/>
  <c r="F38" i="44"/>
  <c r="F37" i="44"/>
  <c r="F36" i="44"/>
  <c r="F34" i="44"/>
  <c r="F33" i="44"/>
  <c r="F32" i="44"/>
  <c r="F27" i="44"/>
  <c r="F26" i="44"/>
  <c r="F25" i="44"/>
  <c r="F24" i="44"/>
  <c r="F23" i="44"/>
  <c r="F22" i="44"/>
  <c r="F21" i="44"/>
  <c r="F20" i="44"/>
  <c r="F19" i="44"/>
  <c r="F16" i="44"/>
  <c r="F15" i="44"/>
  <c r="F14" i="44"/>
  <c r="F13" i="44"/>
  <c r="F10" i="44" s="1"/>
  <c r="F12" i="44"/>
  <c r="F11" i="44"/>
  <c r="D142" i="43"/>
  <c r="D628" i="43" s="1"/>
  <c r="D141" i="43"/>
  <c r="D627" i="43" s="1"/>
  <c r="D670" i="43"/>
  <c r="D664" i="43" s="1"/>
  <c r="D672" i="43" s="1"/>
  <c r="E699" i="43"/>
  <c r="D699" i="43"/>
  <c r="C699" i="43"/>
  <c r="F698" i="43"/>
  <c r="F697" i="43"/>
  <c r="F696" i="43"/>
  <c r="F695" i="43"/>
  <c r="F694" i="43"/>
  <c r="F693" i="43"/>
  <c r="F692" i="43"/>
  <c r="F699" i="43" s="1"/>
  <c r="F691" i="43"/>
  <c r="E686" i="43"/>
  <c r="D686" i="43"/>
  <c r="C686" i="43"/>
  <c r="F685" i="43"/>
  <c r="F683" i="43"/>
  <c r="F682" i="43"/>
  <c r="F681" i="43"/>
  <c r="F680" i="43"/>
  <c r="F679" i="43"/>
  <c r="F678" i="43"/>
  <c r="E677" i="43"/>
  <c r="E687" i="43" s="1"/>
  <c r="F676" i="43"/>
  <c r="F675" i="43"/>
  <c r="F671" i="43"/>
  <c r="F669" i="43"/>
  <c r="F668" i="43"/>
  <c r="F667" i="43"/>
  <c r="F666" i="43"/>
  <c r="F665" i="43"/>
  <c r="E664" i="43"/>
  <c r="E672" i="43"/>
  <c r="F663" i="43"/>
  <c r="F662" i="43"/>
  <c r="F686" i="43"/>
  <c r="F661" i="43"/>
  <c r="F660" i="43"/>
  <c r="F659" i="43"/>
  <c r="F612" i="43"/>
  <c r="E591" i="43"/>
  <c r="D591" i="43"/>
  <c r="C591" i="43"/>
  <c r="F590" i="43"/>
  <c r="F589" i="43"/>
  <c r="F588" i="43"/>
  <c r="F587" i="43"/>
  <c r="F586" i="43"/>
  <c r="F585" i="43"/>
  <c r="F584" i="43"/>
  <c r="F583" i="43"/>
  <c r="E578" i="43"/>
  <c r="D578" i="43"/>
  <c r="C578" i="43"/>
  <c r="F577" i="43"/>
  <c r="F576" i="43"/>
  <c r="F575" i="43"/>
  <c r="F574" i="43"/>
  <c r="F573" i="43"/>
  <c r="F572" i="43"/>
  <c r="F571" i="43"/>
  <c r="F570" i="43"/>
  <c r="E569" i="43"/>
  <c r="D569" i="43"/>
  <c r="D579" i="43" s="1"/>
  <c r="C569" i="43"/>
  <c r="F567" i="43"/>
  <c r="F563" i="43"/>
  <c r="F562" i="43"/>
  <c r="F561" i="43"/>
  <c r="F560" i="43"/>
  <c r="F559" i="43"/>
  <c r="F558" i="43"/>
  <c r="F557" i="43"/>
  <c r="F556" i="43"/>
  <c r="E556" i="43"/>
  <c r="E610" i="43" s="1"/>
  <c r="E564" i="43"/>
  <c r="D556" i="43"/>
  <c r="D564" i="43" s="1"/>
  <c r="C556" i="43"/>
  <c r="C564" i="43" s="1"/>
  <c r="F555" i="43"/>
  <c r="F554" i="43"/>
  <c r="F578" i="43"/>
  <c r="F553" i="43"/>
  <c r="F552" i="43"/>
  <c r="F551" i="43"/>
  <c r="D537" i="43"/>
  <c r="E537" i="43"/>
  <c r="C537" i="43"/>
  <c r="F530" i="43"/>
  <c r="F531" i="43"/>
  <c r="F532" i="43"/>
  <c r="F533" i="43"/>
  <c r="F534" i="43"/>
  <c r="F535" i="43"/>
  <c r="F536" i="43"/>
  <c r="F517" i="43"/>
  <c r="F518" i="43"/>
  <c r="F519" i="43"/>
  <c r="F515" i="43" s="1"/>
  <c r="F520" i="43"/>
  <c r="F521" i="43"/>
  <c r="F522" i="43"/>
  <c r="F523" i="43"/>
  <c r="F529" i="43"/>
  <c r="F516" i="43"/>
  <c r="F514" i="43"/>
  <c r="D515" i="43"/>
  <c r="E515" i="43"/>
  <c r="C515" i="43"/>
  <c r="D483" i="43"/>
  <c r="E483" i="43"/>
  <c r="C483" i="43"/>
  <c r="F476" i="43"/>
  <c r="F477" i="43"/>
  <c r="F478" i="43"/>
  <c r="F479" i="43"/>
  <c r="F480" i="43"/>
  <c r="F481" i="43"/>
  <c r="F482" i="43"/>
  <c r="F44" i="43"/>
  <c r="F45" i="43"/>
  <c r="F46" i="43"/>
  <c r="F47" i="43"/>
  <c r="F48" i="43"/>
  <c r="F49" i="43"/>
  <c r="F50" i="43"/>
  <c r="F43" i="43"/>
  <c r="F31" i="43"/>
  <c r="F32" i="43"/>
  <c r="F33" i="43"/>
  <c r="F34" i="43"/>
  <c r="F35" i="43"/>
  <c r="F36" i="43"/>
  <c r="F37" i="43"/>
  <c r="F30" i="43"/>
  <c r="F29" i="43" s="1"/>
  <c r="F28" i="43"/>
  <c r="D29" i="43"/>
  <c r="E29" i="43"/>
  <c r="C29" i="43"/>
  <c r="C39" i="43" s="1"/>
  <c r="D51" i="43"/>
  <c r="E51" i="43"/>
  <c r="C51" i="43"/>
  <c r="F152" i="43"/>
  <c r="F153" i="43"/>
  <c r="F154" i="43"/>
  <c r="F155" i="43"/>
  <c r="F156" i="43"/>
  <c r="F157" i="43"/>
  <c r="F158" i="43"/>
  <c r="F139" i="43"/>
  <c r="F140" i="43"/>
  <c r="F143" i="43"/>
  <c r="F144" i="43"/>
  <c r="F145" i="43"/>
  <c r="F151" i="43"/>
  <c r="F138" i="43"/>
  <c r="F136" i="43"/>
  <c r="E137" i="43"/>
  <c r="C137" i="43"/>
  <c r="D159" i="43"/>
  <c r="E159" i="43"/>
  <c r="C159" i="43"/>
  <c r="F193" i="43"/>
  <c r="F194" i="43"/>
  <c r="F195" i="43"/>
  <c r="F196" i="43"/>
  <c r="F197" i="43"/>
  <c r="F198" i="43"/>
  <c r="F199" i="43"/>
  <c r="F192" i="43"/>
  <c r="F190" i="43"/>
  <c r="D191" i="43"/>
  <c r="E191" i="43"/>
  <c r="C191" i="43"/>
  <c r="D213" i="43"/>
  <c r="E213" i="43"/>
  <c r="F213" i="43"/>
  <c r="C213" i="43"/>
  <c r="D267" i="43"/>
  <c r="E267" i="43"/>
  <c r="C267" i="43"/>
  <c r="F260" i="43"/>
  <c r="F261" i="43"/>
  <c r="F262" i="43"/>
  <c r="F263" i="43"/>
  <c r="F264" i="43"/>
  <c r="F265" i="43"/>
  <c r="F266" i="43"/>
  <c r="F259" i="43"/>
  <c r="F247" i="43"/>
  <c r="F248" i="43"/>
  <c r="F249" i="43"/>
  <c r="F250" i="43"/>
  <c r="F251" i="43"/>
  <c r="F252" i="43"/>
  <c r="F253" i="43"/>
  <c r="F246" i="43"/>
  <c r="F244" i="43"/>
  <c r="D245" i="43"/>
  <c r="E245" i="43"/>
  <c r="C245" i="43"/>
  <c r="D321" i="43"/>
  <c r="E321" i="43"/>
  <c r="C321" i="43"/>
  <c r="F314" i="43"/>
  <c r="F315" i="43"/>
  <c r="F316" i="43"/>
  <c r="F317" i="43"/>
  <c r="F318" i="43"/>
  <c r="F319" i="43"/>
  <c r="F320" i="43"/>
  <c r="F313" i="43"/>
  <c r="F301" i="43"/>
  <c r="F302" i="43"/>
  <c r="F303" i="43"/>
  <c r="F299" i="43" s="1"/>
  <c r="F304" i="43"/>
  <c r="F305" i="43"/>
  <c r="F306" i="43"/>
  <c r="F307" i="43"/>
  <c r="F300" i="43"/>
  <c r="F298" i="43"/>
  <c r="D299" i="43"/>
  <c r="E299" i="43"/>
  <c r="E623" i="43" s="1"/>
  <c r="E633" i="43" s="1"/>
  <c r="E634" i="43" s="1"/>
  <c r="C299" i="43"/>
  <c r="D353" i="43"/>
  <c r="E353" i="43"/>
  <c r="C353" i="43"/>
  <c r="D407" i="43"/>
  <c r="E407" i="43"/>
  <c r="C407" i="43"/>
  <c r="D461" i="43"/>
  <c r="E461" i="43"/>
  <c r="F463" i="43"/>
  <c r="F464" i="43"/>
  <c r="F466" i="43"/>
  <c r="F467" i="43"/>
  <c r="F468" i="43"/>
  <c r="F469" i="43"/>
  <c r="F475" i="43"/>
  <c r="F462" i="43"/>
  <c r="F460" i="43"/>
  <c r="C465" i="43"/>
  <c r="C627" i="43" s="1"/>
  <c r="F368" i="43"/>
  <c r="F369" i="43"/>
  <c r="F370" i="43"/>
  <c r="F371" i="43"/>
  <c r="F372" i="43"/>
  <c r="F373" i="43"/>
  <c r="F374" i="43"/>
  <c r="F367" i="43"/>
  <c r="F352" i="43"/>
  <c r="F355" i="43"/>
  <c r="F356" i="43"/>
  <c r="F357" i="43"/>
  <c r="F358" i="43"/>
  <c r="F359" i="43"/>
  <c r="F360" i="43"/>
  <c r="F361" i="43"/>
  <c r="F354" i="43"/>
  <c r="D375" i="43"/>
  <c r="E375" i="43"/>
  <c r="C375" i="43"/>
  <c r="D429" i="43"/>
  <c r="E429" i="43"/>
  <c r="C429" i="43"/>
  <c r="F422" i="43"/>
  <c r="F423" i="43"/>
  <c r="F424" i="43"/>
  <c r="F425" i="43"/>
  <c r="F426" i="43"/>
  <c r="F427" i="43"/>
  <c r="F428" i="43"/>
  <c r="F421" i="43"/>
  <c r="F409" i="43"/>
  <c r="F410" i="43"/>
  <c r="F411" i="43"/>
  <c r="F412" i="43"/>
  <c r="F413" i="43"/>
  <c r="F414" i="43"/>
  <c r="F415" i="43"/>
  <c r="F408" i="43"/>
  <c r="C182" i="43"/>
  <c r="C614" i="43"/>
  <c r="F614" i="43" s="1"/>
  <c r="D105" i="43"/>
  <c r="E105" i="43"/>
  <c r="C105" i="43"/>
  <c r="F97" i="43"/>
  <c r="F85" i="43"/>
  <c r="F86" i="43"/>
  <c r="F87" i="43"/>
  <c r="F88" i="43"/>
  <c r="F89" i="43"/>
  <c r="F90" i="43"/>
  <c r="F84" i="43"/>
  <c r="F82" i="43"/>
  <c r="F81" i="43"/>
  <c r="C24" i="43"/>
  <c r="E524" i="43"/>
  <c r="E525" i="43"/>
  <c r="D524" i="43"/>
  <c r="C524" i="43"/>
  <c r="F509" i="43"/>
  <c r="F508" i="43"/>
  <c r="F507" i="43"/>
  <c r="F506" i="43"/>
  <c r="F505" i="43"/>
  <c r="F504" i="43"/>
  <c r="F502" i="43" s="1"/>
  <c r="F503" i="43"/>
  <c r="E502" i="43"/>
  <c r="E510" i="43"/>
  <c r="D502" i="43"/>
  <c r="D510" i="43"/>
  <c r="C502" i="43"/>
  <c r="C510" i="43" s="1"/>
  <c r="F501" i="43"/>
  <c r="F500" i="43"/>
  <c r="F524" i="43" s="1"/>
  <c r="F499" i="43"/>
  <c r="F498" i="43"/>
  <c r="F497" i="43"/>
  <c r="E470" i="43"/>
  <c r="D470" i="43"/>
  <c r="C470" i="43"/>
  <c r="F455" i="43"/>
  <c r="F454" i="43"/>
  <c r="F453" i="43"/>
  <c r="F452" i="43"/>
  <c r="F451" i="43"/>
  <c r="F450" i="43"/>
  <c r="F449" i="43"/>
  <c r="E448" i="43"/>
  <c r="E456" i="43"/>
  <c r="D448" i="43"/>
  <c r="D456" i="43" s="1"/>
  <c r="C448" i="43"/>
  <c r="C456" i="43"/>
  <c r="F447" i="43"/>
  <c r="F446" i="43"/>
  <c r="F470" i="43"/>
  <c r="F445" i="43"/>
  <c r="F444" i="43"/>
  <c r="F443" i="43"/>
  <c r="E416" i="43"/>
  <c r="D416" i="43"/>
  <c r="C416" i="43"/>
  <c r="F405" i="43"/>
  <c r="F401" i="43"/>
  <c r="F400" i="43"/>
  <c r="F399" i="43"/>
  <c r="F398" i="43"/>
  <c r="F397" i="43"/>
  <c r="F396" i="43"/>
  <c r="F395" i="43"/>
  <c r="E394" i="43"/>
  <c r="E402" i="43"/>
  <c r="D394" i="43"/>
  <c r="D402" i="43" s="1"/>
  <c r="C394" i="43"/>
  <c r="C402" i="43"/>
  <c r="F393" i="43"/>
  <c r="F392" i="43"/>
  <c r="F416" i="43"/>
  <c r="F391" i="43"/>
  <c r="F390" i="43"/>
  <c r="F389" i="43"/>
  <c r="E362" i="43"/>
  <c r="D362" i="43"/>
  <c r="D363" i="43" s="1"/>
  <c r="C362" i="43"/>
  <c r="F351" i="43"/>
  <c r="F347" i="43"/>
  <c r="F346" i="43"/>
  <c r="F345" i="43"/>
  <c r="F344" i="43"/>
  <c r="F343" i="43"/>
  <c r="F342" i="43"/>
  <c r="F341" i="43"/>
  <c r="E340" i="43"/>
  <c r="E348" i="43"/>
  <c r="D340" i="43"/>
  <c r="D348" i="43" s="1"/>
  <c r="D364" i="43" s="1"/>
  <c r="D377" i="43" s="1"/>
  <c r="C340" i="43"/>
  <c r="C348" i="43" s="1"/>
  <c r="F339" i="43"/>
  <c r="F338" i="43"/>
  <c r="F362" i="43"/>
  <c r="F337" i="43"/>
  <c r="F336" i="43"/>
  <c r="F335" i="43"/>
  <c r="E308" i="43"/>
  <c r="D308" i="43"/>
  <c r="D309" i="43"/>
  <c r="C308" i="43"/>
  <c r="F297" i="43"/>
  <c r="F293" i="43"/>
  <c r="F292" i="43"/>
  <c r="F291" i="43"/>
  <c r="F290" i="43"/>
  <c r="F289" i="43"/>
  <c r="F288" i="43"/>
  <c r="F287" i="43"/>
  <c r="E286" i="43"/>
  <c r="E294" i="43"/>
  <c r="D286" i="43"/>
  <c r="D294" i="43"/>
  <c r="C286" i="43"/>
  <c r="C294" i="43"/>
  <c r="C310" i="43" s="1"/>
  <c r="C323" i="43" s="1"/>
  <c r="F285" i="43"/>
  <c r="F284" i="43"/>
  <c r="F308" i="43" s="1"/>
  <c r="F282" i="43"/>
  <c r="F281" i="43"/>
  <c r="F294" i="43" s="1"/>
  <c r="F310" i="43" s="1"/>
  <c r="F323" i="43" s="1"/>
  <c r="E254" i="43"/>
  <c r="E255" i="43" s="1"/>
  <c r="E256" i="43" s="1"/>
  <c r="D254" i="43"/>
  <c r="C254" i="43"/>
  <c r="C255" i="43"/>
  <c r="F239" i="43"/>
  <c r="F238" i="43"/>
  <c r="F237" i="43"/>
  <c r="F236" i="43"/>
  <c r="F235" i="43"/>
  <c r="F234" i="43"/>
  <c r="F233" i="43"/>
  <c r="F232" i="43"/>
  <c r="E232" i="43"/>
  <c r="E240" i="43"/>
  <c r="E269" i="43"/>
  <c r="D232" i="43"/>
  <c r="D240" i="43" s="1"/>
  <c r="C232" i="43"/>
  <c r="F231" i="43"/>
  <c r="F230" i="43"/>
  <c r="F254" i="43" s="1"/>
  <c r="F229" i="43"/>
  <c r="F227" i="43"/>
  <c r="E200" i="43"/>
  <c r="E201" i="43" s="1"/>
  <c r="D200" i="43"/>
  <c r="D201" i="43"/>
  <c r="C200" i="43"/>
  <c r="F189" i="43"/>
  <c r="F185" i="43"/>
  <c r="F184" i="43"/>
  <c r="F183" i="43"/>
  <c r="F181" i="43"/>
  <c r="F180" i="43"/>
  <c r="F179" i="43"/>
  <c r="E178" i="43"/>
  <c r="E186" i="43" s="1"/>
  <c r="D178" i="43"/>
  <c r="D186" i="43"/>
  <c r="D202" i="43" s="1"/>
  <c r="D215" i="43" s="1"/>
  <c r="F177" i="43"/>
  <c r="F176" i="43"/>
  <c r="F200" i="43" s="1"/>
  <c r="F175" i="43"/>
  <c r="F174" i="43"/>
  <c r="F173" i="43"/>
  <c r="E146" i="43"/>
  <c r="E147" i="43" s="1"/>
  <c r="E148" i="43" s="1"/>
  <c r="E161" i="43" s="1"/>
  <c r="D146" i="43"/>
  <c r="C146" i="43"/>
  <c r="F135" i="43"/>
  <c r="F131" i="43"/>
  <c r="F130" i="43"/>
  <c r="F129" i="43"/>
  <c r="F128" i="43"/>
  <c r="F127" i="43"/>
  <c r="F126" i="43"/>
  <c r="F124" i="43" s="1"/>
  <c r="F125" i="43"/>
  <c r="E124" i="43"/>
  <c r="E132" i="43"/>
  <c r="D124" i="43"/>
  <c r="D132" i="43"/>
  <c r="C124" i="43"/>
  <c r="C132" i="43" s="1"/>
  <c r="F123" i="43"/>
  <c r="F122" i="43"/>
  <c r="F146" i="43"/>
  <c r="F121" i="43"/>
  <c r="F120" i="43"/>
  <c r="F119" i="43"/>
  <c r="E92" i="43"/>
  <c r="D92" i="43"/>
  <c r="C92" i="43"/>
  <c r="E83" i="43"/>
  <c r="D83" i="43"/>
  <c r="D93" i="43" s="1"/>
  <c r="C83" i="43"/>
  <c r="F77" i="43"/>
  <c r="F76" i="43"/>
  <c r="F75" i="43"/>
  <c r="F74" i="43"/>
  <c r="F73" i="43"/>
  <c r="F72" i="43"/>
  <c r="E70" i="43"/>
  <c r="E78" i="43" s="1"/>
  <c r="D70" i="43"/>
  <c r="D78" i="43"/>
  <c r="F69" i="43"/>
  <c r="F68" i="43"/>
  <c r="F66" i="43"/>
  <c r="F65" i="43"/>
  <c r="E38" i="43"/>
  <c r="E39" i="43"/>
  <c r="D38" i="43"/>
  <c r="D39" i="43"/>
  <c r="C38" i="43"/>
  <c r="F27" i="43"/>
  <c r="F23" i="43"/>
  <c r="F22" i="43"/>
  <c r="F21" i="43"/>
  <c r="F19" i="43"/>
  <c r="F18" i="43"/>
  <c r="F17" i="43"/>
  <c r="E16" i="43"/>
  <c r="E24" i="43"/>
  <c r="E40" i="43"/>
  <c r="E53" i="43" s="1"/>
  <c r="F15" i="43"/>
  <c r="F14" i="43"/>
  <c r="F38" i="43"/>
  <c r="F13" i="43"/>
  <c r="F12" i="43"/>
  <c r="F11" i="43"/>
  <c r="F205" i="42"/>
  <c r="F206" i="42"/>
  <c r="F207" i="42"/>
  <c r="F208" i="42"/>
  <c r="F209" i="42"/>
  <c r="F210" i="42"/>
  <c r="F211" i="42"/>
  <c r="F204" i="42"/>
  <c r="F212" i="42"/>
  <c r="E205" i="42"/>
  <c r="E206" i="42"/>
  <c r="E207" i="42"/>
  <c r="E208" i="42"/>
  <c r="E209" i="42"/>
  <c r="E210" i="42"/>
  <c r="E211" i="42"/>
  <c r="D205" i="42"/>
  <c r="D206" i="42"/>
  <c r="D207" i="42"/>
  <c r="D208" i="42"/>
  <c r="D209" i="42"/>
  <c r="D210" i="42"/>
  <c r="D211" i="42"/>
  <c r="C205" i="42"/>
  <c r="C206" i="42"/>
  <c r="C207" i="42"/>
  <c r="C208" i="42"/>
  <c r="C209" i="42"/>
  <c r="C210" i="42"/>
  <c r="C211" i="42"/>
  <c r="D204" i="42"/>
  <c r="E204" i="42"/>
  <c r="E212" i="42" s="1"/>
  <c r="D198" i="42"/>
  <c r="E198" i="42"/>
  <c r="D197" i="42"/>
  <c r="F197" i="42" s="1"/>
  <c r="E197" i="42"/>
  <c r="D196" i="42"/>
  <c r="E196" i="42"/>
  <c r="D195" i="42"/>
  <c r="F195" i="42" s="1"/>
  <c r="E195" i="42"/>
  <c r="D194" i="42"/>
  <c r="E194" i="42"/>
  <c r="D193" i="42"/>
  <c r="E193" i="42"/>
  <c r="D192" i="42"/>
  <c r="E192" i="42"/>
  <c r="D191" i="42"/>
  <c r="D190" i="42" s="1"/>
  <c r="E191" i="42"/>
  <c r="C192" i="42"/>
  <c r="C193" i="42"/>
  <c r="F193" i="42"/>
  <c r="C194" i="42"/>
  <c r="C195" i="42"/>
  <c r="C196" i="42"/>
  <c r="F196" i="42" s="1"/>
  <c r="C197" i="42"/>
  <c r="C198" i="42"/>
  <c r="F198" i="42" s="1"/>
  <c r="E189" i="42"/>
  <c r="D189" i="42"/>
  <c r="C189" i="42"/>
  <c r="F189" i="42" s="1"/>
  <c r="E188" i="42"/>
  <c r="D184" i="42"/>
  <c r="E184" i="42"/>
  <c r="E180" i="42"/>
  <c r="E181" i="42"/>
  <c r="E177" i="42" s="1"/>
  <c r="E182" i="42"/>
  <c r="E183" i="42"/>
  <c r="D180" i="42"/>
  <c r="F180" i="42" s="1"/>
  <c r="D181" i="42"/>
  <c r="D182" i="42"/>
  <c r="D183" i="42"/>
  <c r="C180" i="42"/>
  <c r="C181" i="42"/>
  <c r="C182" i="42"/>
  <c r="F182" i="42"/>
  <c r="C183" i="42"/>
  <c r="C184" i="42"/>
  <c r="D179" i="42"/>
  <c r="E179" i="42"/>
  <c r="C204" i="42"/>
  <c r="C191" i="42"/>
  <c r="C190" i="42"/>
  <c r="C179" i="42"/>
  <c r="D176" i="42"/>
  <c r="E176" i="42"/>
  <c r="F176" i="42" s="1"/>
  <c r="D175" i="42"/>
  <c r="D199" i="42" s="1"/>
  <c r="E175" i="42"/>
  <c r="E199" i="42"/>
  <c r="D174" i="42"/>
  <c r="E174" i="42"/>
  <c r="D173" i="42"/>
  <c r="E173" i="42"/>
  <c r="C173" i="42"/>
  <c r="C174" i="42"/>
  <c r="F174" i="42"/>
  <c r="C175" i="42"/>
  <c r="C199" i="42" s="1"/>
  <c r="C176" i="42"/>
  <c r="D172" i="42"/>
  <c r="E172" i="42"/>
  <c r="C172" i="42"/>
  <c r="F172" i="42"/>
  <c r="E252" i="42"/>
  <c r="D252" i="42"/>
  <c r="C252" i="42"/>
  <c r="F243" i="42"/>
  <c r="E243" i="42"/>
  <c r="E253" i="42" s="1"/>
  <c r="E254" i="42" s="1"/>
  <c r="D243" i="42"/>
  <c r="D253" i="42"/>
  <c r="D254" i="42" s="1"/>
  <c r="D267" i="42" s="1"/>
  <c r="C243" i="42"/>
  <c r="C253" i="42" s="1"/>
  <c r="C254" i="42" s="1"/>
  <c r="F241" i="42"/>
  <c r="F236" i="42"/>
  <c r="F235" i="42"/>
  <c r="F234" i="42"/>
  <c r="F233" i="42"/>
  <c r="F232" i="42"/>
  <c r="F231" i="42"/>
  <c r="D238" i="42"/>
  <c r="F229" i="42"/>
  <c r="F228" i="42"/>
  <c r="F252" i="42"/>
  <c r="E190" i="42"/>
  <c r="F178" i="42"/>
  <c r="E146" i="42"/>
  <c r="F136" i="42"/>
  <c r="D146" i="42"/>
  <c r="F130" i="42"/>
  <c r="F129" i="42"/>
  <c r="F128" i="42"/>
  <c r="F127" i="42"/>
  <c r="F123" i="42" s="1"/>
  <c r="F126" i="42"/>
  <c r="F125" i="42"/>
  <c r="F124" i="42"/>
  <c r="E131" i="42"/>
  <c r="D131" i="42"/>
  <c r="D147" i="42" s="1"/>
  <c r="D160" i="42" s="1"/>
  <c r="C131" i="42"/>
  <c r="F122" i="42"/>
  <c r="F121" i="42"/>
  <c r="F145" i="42"/>
  <c r="F120" i="42"/>
  <c r="F119" i="42"/>
  <c r="F118" i="42"/>
  <c r="F82" i="42"/>
  <c r="F80" i="42"/>
  <c r="F76" i="42"/>
  <c r="F75" i="42"/>
  <c r="F74" i="42"/>
  <c r="F73" i="42"/>
  <c r="F72" i="42"/>
  <c r="F71" i="42"/>
  <c r="F70" i="42"/>
  <c r="F69" i="42"/>
  <c r="E106" i="42"/>
  <c r="D106" i="42"/>
  <c r="C106" i="42"/>
  <c r="F68" i="42"/>
  <c r="F67" i="42"/>
  <c r="F91" i="42" s="1"/>
  <c r="F66" i="42"/>
  <c r="F65" i="42"/>
  <c r="F64" i="42"/>
  <c r="F28" i="42"/>
  <c r="F22" i="42"/>
  <c r="F21" i="42"/>
  <c r="F20" i="42"/>
  <c r="F19" i="42"/>
  <c r="F18" i="42"/>
  <c r="F15" i="42" s="1"/>
  <c r="F17" i="42"/>
  <c r="F16" i="42"/>
  <c r="F14" i="42"/>
  <c r="F13" i="42"/>
  <c r="F37" i="42"/>
  <c r="F12" i="42"/>
  <c r="F11" i="42"/>
  <c r="F10" i="42"/>
  <c r="K20" i="23"/>
  <c r="E26" i="1"/>
  <c r="E27" i="1"/>
  <c r="F11" i="8"/>
  <c r="F12" i="8"/>
  <c r="F24" i="39"/>
  <c r="F47" i="8"/>
  <c r="F46" i="8"/>
  <c r="E18" i="8"/>
  <c r="E35" i="8"/>
  <c r="C28" i="41"/>
  <c r="C16" i="41"/>
  <c r="C30" i="41"/>
  <c r="B18" i="34"/>
  <c r="M13" i="31"/>
  <c r="L13" i="31"/>
  <c r="K13" i="31"/>
  <c r="J13" i="31"/>
  <c r="I13" i="31"/>
  <c r="H13" i="31"/>
  <c r="G13" i="31"/>
  <c r="F13" i="31"/>
  <c r="E13" i="31"/>
  <c r="D13" i="31"/>
  <c r="C13" i="31"/>
  <c r="C25" i="27"/>
  <c r="D282" i="21"/>
  <c r="F27" i="8"/>
  <c r="F23" i="8"/>
  <c r="F24" i="8"/>
  <c r="C18" i="8"/>
  <c r="C17" i="8" s="1"/>
  <c r="D31" i="8"/>
  <c r="D32" i="8"/>
  <c r="F32" i="8" s="1"/>
  <c r="D10" i="39"/>
  <c r="E10" i="39"/>
  <c r="C10" i="39"/>
  <c r="C14" i="45"/>
  <c r="F14" i="45" s="1"/>
  <c r="E10" i="8"/>
  <c r="C43" i="2"/>
  <c r="C44" i="2"/>
  <c r="C45" i="2"/>
  <c r="C46" i="2"/>
  <c r="C47" i="2"/>
  <c r="C48" i="2"/>
  <c r="C49" i="2"/>
  <c r="C42" i="2"/>
  <c r="E153" i="5"/>
  <c r="D153" i="5"/>
  <c r="E109" i="5"/>
  <c r="C109" i="5"/>
  <c r="D102" i="5"/>
  <c r="C158" i="5"/>
  <c r="D103" i="5"/>
  <c r="C159" i="5" s="1"/>
  <c r="D104" i="5"/>
  <c r="C160" i="5"/>
  <c r="E45" i="2" s="1"/>
  <c r="D105" i="5"/>
  <c r="C161" i="5"/>
  <c r="E46" i="2"/>
  <c r="D106" i="5"/>
  <c r="C162" i="5" s="1"/>
  <c r="E47" i="2" s="1"/>
  <c r="D107" i="5"/>
  <c r="D108" i="5"/>
  <c r="C164" i="5"/>
  <c r="E49" i="2" s="1"/>
  <c r="E87" i="5"/>
  <c r="E97" i="5"/>
  <c r="C87" i="5"/>
  <c r="C97" i="5" s="1"/>
  <c r="D89" i="5"/>
  <c r="C145" i="5"/>
  <c r="E31" i="2"/>
  <c r="F31" i="2" s="1"/>
  <c r="D90" i="5"/>
  <c r="C146" i="5"/>
  <c r="E32" i="2"/>
  <c r="D91" i="5"/>
  <c r="C147" i="5"/>
  <c r="E33" i="2"/>
  <c r="D92" i="5"/>
  <c r="C148" i="5" s="1"/>
  <c r="E34" i="2" s="1"/>
  <c r="D93" i="5"/>
  <c r="C149" i="5"/>
  <c r="E35" i="2" s="1"/>
  <c r="D94" i="5"/>
  <c r="C150" i="5"/>
  <c r="E36" i="2"/>
  <c r="D95" i="5"/>
  <c r="C151" i="5"/>
  <c r="E37" i="2"/>
  <c r="D96" i="5"/>
  <c r="C152" i="5" s="1"/>
  <c r="D86" i="5"/>
  <c r="C142" i="5"/>
  <c r="E28" i="2"/>
  <c r="D101" i="5"/>
  <c r="C157" i="5"/>
  <c r="E42" i="2"/>
  <c r="D88" i="5"/>
  <c r="C144" i="5" s="1"/>
  <c r="E30" i="2" s="1"/>
  <c r="D85" i="5"/>
  <c r="C141" i="5"/>
  <c r="E27" i="2" s="1"/>
  <c r="D76" i="5"/>
  <c r="C132" i="5"/>
  <c r="E17" i="2"/>
  <c r="D77" i="5"/>
  <c r="C133" i="5"/>
  <c r="E18" i="2"/>
  <c r="D78" i="5"/>
  <c r="C134" i="5" s="1"/>
  <c r="E19" i="2" s="1"/>
  <c r="D79" i="5"/>
  <c r="C135" i="5"/>
  <c r="E20" i="2" s="1"/>
  <c r="D80" i="5"/>
  <c r="C136" i="5"/>
  <c r="E21" i="2"/>
  <c r="D81" i="5"/>
  <c r="D75" i="5"/>
  <c r="C131" i="5"/>
  <c r="E16" i="2"/>
  <c r="F226" i="42"/>
  <c r="F227" i="42"/>
  <c r="D72" i="5"/>
  <c r="C128" i="5"/>
  <c r="E13" i="2" s="1"/>
  <c r="D73" i="5"/>
  <c r="C129" i="5"/>
  <c r="E14" i="2"/>
  <c r="F225" i="42"/>
  <c r="E74" i="5"/>
  <c r="C74" i="5"/>
  <c r="D48" i="5"/>
  <c r="E48" i="5"/>
  <c r="C48" i="5"/>
  <c r="D13" i="5"/>
  <c r="E13" i="5"/>
  <c r="E21" i="5" s="1"/>
  <c r="E37" i="5" s="1"/>
  <c r="E50" i="5" s="1"/>
  <c r="C13" i="5"/>
  <c r="D26" i="5"/>
  <c r="E26" i="5"/>
  <c r="E36" i="5" s="1"/>
  <c r="D36" i="5"/>
  <c r="C26" i="5"/>
  <c r="C36" i="5"/>
  <c r="F16" i="3"/>
  <c r="F14" i="3" s="1"/>
  <c r="F17" i="3"/>
  <c r="C18" i="2"/>
  <c r="F18" i="3"/>
  <c r="C19" i="2"/>
  <c r="F19" i="3"/>
  <c r="C20" i="2"/>
  <c r="F20" i="3"/>
  <c r="C21" i="2" s="1"/>
  <c r="F21" i="3"/>
  <c r="C22" i="2" s="1"/>
  <c r="F15" i="3"/>
  <c r="C22" i="3"/>
  <c r="D286" i="4"/>
  <c r="E279" i="4"/>
  <c r="D43" i="2"/>
  <c r="E280" i="4"/>
  <c r="D44" i="2" s="1"/>
  <c r="E281" i="4"/>
  <c r="D45" i="2"/>
  <c r="E282" i="4"/>
  <c r="D46" i="2" s="1"/>
  <c r="C18" i="18"/>
  <c r="D257" i="4"/>
  <c r="E270" i="4"/>
  <c r="D34" i="2"/>
  <c r="E256" i="4"/>
  <c r="D20" i="2" s="1"/>
  <c r="E246" i="4"/>
  <c r="D227" i="4"/>
  <c r="C227" i="4"/>
  <c r="D209" i="4"/>
  <c r="D214" i="4"/>
  <c r="C214" i="4"/>
  <c r="C205" i="4"/>
  <c r="C215" i="4" s="1"/>
  <c r="D205" i="4"/>
  <c r="D215" i="4" s="1"/>
  <c r="E229" i="4"/>
  <c r="D169" i="4"/>
  <c r="E169" i="4"/>
  <c r="C169" i="4"/>
  <c r="D110" i="4"/>
  <c r="E110" i="4"/>
  <c r="C110" i="4"/>
  <c r="D147" i="4"/>
  <c r="E147" i="4"/>
  <c r="C147" i="4"/>
  <c r="D134" i="4"/>
  <c r="D142" i="4" s="1"/>
  <c r="E134" i="4"/>
  <c r="E142" i="4" s="1"/>
  <c r="E158" i="4" s="1"/>
  <c r="C134" i="4"/>
  <c r="D93" i="4"/>
  <c r="C269" i="4" s="1"/>
  <c r="E269" i="4" s="1"/>
  <c r="D33" i="2" s="1"/>
  <c r="D92" i="4"/>
  <c r="E88" i="4"/>
  <c r="D75" i="4"/>
  <c r="D83" i="4" s="1"/>
  <c r="E79" i="4"/>
  <c r="E75" i="4" s="1"/>
  <c r="D27" i="4"/>
  <c r="E27" i="4"/>
  <c r="C27" i="4"/>
  <c r="D36" i="4"/>
  <c r="D37" i="4"/>
  <c r="E36" i="4"/>
  <c r="C36" i="4"/>
  <c r="E49" i="4"/>
  <c r="C49" i="4"/>
  <c r="D38" i="4"/>
  <c r="E14" i="4"/>
  <c r="E22" i="4" s="1"/>
  <c r="C27" i="7"/>
  <c r="C16" i="7"/>
  <c r="C29" i="7"/>
  <c r="D138" i="5"/>
  <c r="E138" i="5"/>
  <c r="D151" i="21"/>
  <c r="E281" i="21"/>
  <c r="E280" i="21"/>
  <c r="D20" i="23"/>
  <c r="D66" i="21"/>
  <c r="D19" i="21"/>
  <c r="E13" i="21"/>
  <c r="C12" i="11"/>
  <c r="C34" i="8"/>
  <c r="C31" i="8"/>
  <c r="E249" i="4"/>
  <c r="D13" i="2"/>
  <c r="F22" i="13"/>
  <c r="F24" i="13"/>
  <c r="F11" i="13"/>
  <c r="F12" i="13"/>
  <c r="F13" i="13"/>
  <c r="F10" i="3"/>
  <c r="F11" i="3"/>
  <c r="F12" i="3"/>
  <c r="F36" i="3"/>
  <c r="C37" i="2"/>
  <c r="F13" i="3"/>
  <c r="F9" i="3"/>
  <c r="C10" i="2" s="1"/>
  <c r="F10" i="13"/>
  <c r="D15" i="29"/>
  <c r="E15" i="29" s="1"/>
  <c r="N18" i="29"/>
  <c r="F26" i="6"/>
  <c r="F27" i="6"/>
  <c r="C12" i="6"/>
  <c r="F21" i="13"/>
  <c r="C16" i="35"/>
  <c r="D16" i="35"/>
  <c r="B30" i="35"/>
  <c r="C30" i="35"/>
  <c r="D30" i="35"/>
  <c r="D12" i="29"/>
  <c r="E12" i="29" s="1"/>
  <c r="D13" i="29"/>
  <c r="E13" i="29" s="1"/>
  <c r="D14" i="29"/>
  <c r="E14" i="29" s="1"/>
  <c r="D16" i="29"/>
  <c r="E16" i="29" s="1"/>
  <c r="F18" i="29"/>
  <c r="G18" i="29"/>
  <c r="H18" i="29"/>
  <c r="I18" i="29"/>
  <c r="J18" i="29"/>
  <c r="K18" i="29"/>
  <c r="L18" i="29"/>
  <c r="M18" i="29"/>
  <c r="D22" i="28"/>
  <c r="E22" i="28"/>
  <c r="F22" i="28"/>
  <c r="G22" i="28"/>
  <c r="L9" i="25"/>
  <c r="L10" i="25"/>
  <c r="L12" i="25"/>
  <c r="L13" i="25"/>
  <c r="C20" i="23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D32" i="25"/>
  <c r="E32" i="25"/>
  <c r="F32" i="25"/>
  <c r="G32" i="25"/>
  <c r="H32" i="25"/>
  <c r="I32" i="25"/>
  <c r="J32" i="25"/>
  <c r="K32" i="25"/>
  <c r="C25" i="24"/>
  <c r="D25" i="24"/>
  <c r="E25" i="24"/>
  <c r="F25" i="24"/>
  <c r="G25" i="24"/>
  <c r="H25" i="24"/>
  <c r="I25" i="24"/>
  <c r="J25" i="24"/>
  <c r="K25" i="24"/>
  <c r="B9" i="23"/>
  <c r="C9" i="23" s="1"/>
  <c r="E14" i="21"/>
  <c r="E19" i="21" s="1"/>
  <c r="E15" i="21"/>
  <c r="E16" i="21"/>
  <c r="E17" i="21"/>
  <c r="E18" i="21"/>
  <c r="E22" i="21"/>
  <c r="E23" i="21"/>
  <c r="E24" i="21"/>
  <c r="E25" i="21"/>
  <c r="E27" i="21" s="1"/>
  <c r="E26" i="21"/>
  <c r="D27" i="21"/>
  <c r="E35" i="21"/>
  <c r="E36" i="21"/>
  <c r="E41" i="21" s="1"/>
  <c r="E37" i="21"/>
  <c r="E38" i="21"/>
  <c r="E39" i="21"/>
  <c r="E40" i="21"/>
  <c r="D41" i="21"/>
  <c r="E44" i="21"/>
  <c r="E45" i="21"/>
  <c r="E46" i="21"/>
  <c r="E49" i="21" s="1"/>
  <c r="C49" i="21"/>
  <c r="E48" i="21"/>
  <c r="D49" i="21"/>
  <c r="E60" i="21"/>
  <c r="E66" i="21" s="1"/>
  <c r="E61" i="21"/>
  <c r="E62" i="21"/>
  <c r="E63" i="21"/>
  <c r="E64" i="21"/>
  <c r="E65" i="21"/>
  <c r="E69" i="21"/>
  <c r="E70" i="21"/>
  <c r="E71" i="21"/>
  <c r="E74" i="21" s="1"/>
  <c r="E72" i="21"/>
  <c r="E73" i="21"/>
  <c r="E84" i="21"/>
  <c r="E85" i="21"/>
  <c r="E90" i="21" s="1"/>
  <c r="E86" i="21"/>
  <c r="E87" i="21"/>
  <c r="E88" i="21"/>
  <c r="E89" i="21"/>
  <c r="E93" i="21"/>
  <c r="E94" i="21"/>
  <c r="E95" i="21"/>
  <c r="E96" i="21"/>
  <c r="E98" i="21" s="1"/>
  <c r="E97" i="21"/>
  <c r="E113" i="21"/>
  <c r="E114" i="21"/>
  <c r="E115" i="21"/>
  <c r="E119" i="21" s="1"/>
  <c r="E116" i="21"/>
  <c r="E117" i="21"/>
  <c r="E118" i="21"/>
  <c r="E122" i="21"/>
  <c r="E123" i="21"/>
  <c r="E124" i="21"/>
  <c r="E125" i="21"/>
  <c r="E127" i="21"/>
  <c r="E126" i="21"/>
  <c r="E137" i="21"/>
  <c r="E138" i="21"/>
  <c r="E139" i="21"/>
  <c r="E143" i="21" s="1"/>
  <c r="E140" i="21"/>
  <c r="E141" i="21"/>
  <c r="E142" i="21"/>
  <c r="E146" i="21"/>
  <c r="E147" i="21"/>
  <c r="E148" i="21"/>
  <c r="E149" i="21"/>
  <c r="E150" i="21"/>
  <c r="D295" i="21"/>
  <c r="C49" i="20"/>
  <c r="C16" i="19"/>
  <c r="C35" i="19"/>
  <c r="C32" i="18"/>
  <c r="D271" i="4" s="1"/>
  <c r="B23" i="34"/>
  <c r="E8" i="14"/>
  <c r="E9" i="14"/>
  <c r="E10" i="14"/>
  <c r="E11" i="14"/>
  <c r="C12" i="14"/>
  <c r="E15" i="14"/>
  <c r="D16" i="14"/>
  <c r="D14" i="14" s="1"/>
  <c r="D13" i="14"/>
  <c r="D6" i="14" s="1"/>
  <c r="D7" i="14" s="1"/>
  <c r="E7" i="14" s="1"/>
  <c r="E17" i="14"/>
  <c r="E23" i="14"/>
  <c r="D39" i="14"/>
  <c r="D52" i="14" s="1"/>
  <c r="C14" i="13"/>
  <c r="D14" i="13"/>
  <c r="E14" i="13"/>
  <c r="E8" i="13" s="1"/>
  <c r="F10" i="12"/>
  <c r="F11" i="12"/>
  <c r="F17" i="12"/>
  <c r="C18" i="12"/>
  <c r="C39" i="8"/>
  <c r="D18" i="12"/>
  <c r="E18" i="12"/>
  <c r="F28" i="12"/>
  <c r="F29" i="12"/>
  <c r="E32" i="12"/>
  <c r="F31" i="12"/>
  <c r="C32" i="12"/>
  <c r="C41" i="8"/>
  <c r="D32" i="12"/>
  <c r="F9" i="39"/>
  <c r="F10" i="39"/>
  <c r="L8" i="23"/>
  <c r="F22" i="39"/>
  <c r="F23" i="39"/>
  <c r="F25" i="39"/>
  <c r="C26" i="39"/>
  <c r="D26" i="39"/>
  <c r="E26" i="39"/>
  <c r="D33" i="8"/>
  <c r="F37" i="39"/>
  <c r="F39" i="39" s="1"/>
  <c r="F38" i="39"/>
  <c r="C39" i="39"/>
  <c r="D39" i="39"/>
  <c r="E39" i="39"/>
  <c r="D34" i="8"/>
  <c r="D33" i="45" s="1"/>
  <c r="C26" i="11"/>
  <c r="C81" i="11"/>
  <c r="C80" i="11" s="1"/>
  <c r="C85" i="11"/>
  <c r="C90" i="11"/>
  <c r="E10" i="9"/>
  <c r="C26" i="9"/>
  <c r="C40" i="9"/>
  <c r="C12" i="45"/>
  <c r="F16" i="8"/>
  <c r="E31" i="8"/>
  <c r="D36" i="8"/>
  <c r="F36" i="8"/>
  <c r="D37" i="8"/>
  <c r="F37" i="8" s="1"/>
  <c r="F6" i="37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C32" i="37"/>
  <c r="D32" i="37"/>
  <c r="F237" i="42"/>
  <c r="E32" i="37"/>
  <c r="C43" i="37"/>
  <c r="D43" i="37"/>
  <c r="E43" i="37"/>
  <c r="F50" i="37"/>
  <c r="F51" i="37"/>
  <c r="F52" i="37"/>
  <c r="F53" i="37"/>
  <c r="F54" i="37"/>
  <c r="F55" i="37"/>
  <c r="C56" i="37"/>
  <c r="D56" i="37"/>
  <c r="E56" i="37"/>
  <c r="F7" i="6"/>
  <c r="F8" i="6"/>
  <c r="F9" i="6"/>
  <c r="F10" i="6"/>
  <c r="F11" i="6"/>
  <c r="D12" i="6"/>
  <c r="E12" i="6"/>
  <c r="F22" i="6"/>
  <c r="F23" i="6"/>
  <c r="F24" i="6"/>
  <c r="F25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C41" i="6"/>
  <c r="D41" i="6"/>
  <c r="E41" i="6"/>
  <c r="C21" i="5"/>
  <c r="D21" i="5"/>
  <c r="D37" i="5" s="1"/>
  <c r="D50" i="5" s="1"/>
  <c r="C22" i="4"/>
  <c r="E272" i="4"/>
  <c r="D36" i="2" s="1"/>
  <c r="D97" i="4"/>
  <c r="E97" i="4"/>
  <c r="E98" i="4"/>
  <c r="C142" i="4"/>
  <c r="C156" i="4"/>
  <c r="D156" i="4"/>
  <c r="D157" i="4" s="1"/>
  <c r="E156" i="4"/>
  <c r="E157" i="4"/>
  <c r="D200" i="4"/>
  <c r="C27" i="3"/>
  <c r="D27" i="3"/>
  <c r="E27" i="3"/>
  <c r="F27" i="3"/>
  <c r="C28" i="2" s="1"/>
  <c r="C36" i="3"/>
  <c r="D36" i="3"/>
  <c r="E36" i="3"/>
  <c r="E37" i="3" s="1"/>
  <c r="E38" i="3" s="1"/>
  <c r="E51" i="3" s="1"/>
  <c r="C12" i="2"/>
  <c r="C14" i="2"/>
  <c r="C27" i="2"/>
  <c r="C29" i="2"/>
  <c r="C32" i="2"/>
  <c r="C36" i="2"/>
  <c r="C32" i="1"/>
  <c r="G32" i="1"/>
  <c r="H32" i="1"/>
  <c r="C74" i="21"/>
  <c r="C27" i="21"/>
  <c r="D82" i="5"/>
  <c r="C82" i="5"/>
  <c r="C143" i="21"/>
  <c r="C90" i="21"/>
  <c r="C200" i="4"/>
  <c r="C119" i="21"/>
  <c r="E254" i="4"/>
  <c r="E248" i="4"/>
  <c r="D12" i="2" s="1"/>
  <c r="E278" i="4"/>
  <c r="D42" i="2"/>
  <c r="E265" i="4"/>
  <c r="D29" i="2"/>
  <c r="E253" i="4"/>
  <c r="D17" i="2" s="1"/>
  <c r="E26" i="2"/>
  <c r="D22" i="3"/>
  <c r="E22" i="3"/>
  <c r="C16" i="2"/>
  <c r="L7" i="23"/>
  <c r="J20" i="23"/>
  <c r="H20" i="23"/>
  <c r="F20" i="23"/>
  <c r="F38" i="8"/>
  <c r="E18" i="1"/>
  <c r="F20" i="13"/>
  <c r="C41" i="21"/>
  <c r="F30" i="12"/>
  <c r="F191" i="42"/>
  <c r="F190" i="42" s="1"/>
  <c r="B20" i="23"/>
  <c r="F132" i="43"/>
  <c r="F609" i="43"/>
  <c r="F98" i="43"/>
  <c r="F99" i="43"/>
  <c r="F101" i="43"/>
  <c r="F100" i="43"/>
  <c r="F103" i="43"/>
  <c r="F102" i="43"/>
  <c r="F104" i="43"/>
  <c r="F9" i="44"/>
  <c r="F52" i="44"/>
  <c r="F48" i="44"/>
  <c r="E471" i="43"/>
  <c r="F39" i="43"/>
  <c r="D632" i="43"/>
  <c r="F51" i="45"/>
  <c r="D16" i="45"/>
  <c r="D7" i="45"/>
  <c r="F47" i="45"/>
  <c r="E26" i="14"/>
  <c r="F15" i="8"/>
  <c r="F52" i="8"/>
  <c r="E29" i="1" s="1"/>
  <c r="F23" i="13"/>
  <c r="F142" i="43"/>
  <c r="I20" i="23"/>
  <c r="C53" i="8"/>
  <c r="F52" i="13"/>
  <c r="C66" i="21"/>
  <c r="C151" i="21"/>
  <c r="C19" i="21"/>
  <c r="F32" i="12"/>
  <c r="E37" i="4"/>
  <c r="D26" i="8"/>
  <c r="F26" i="8" s="1"/>
  <c r="F25" i="45"/>
  <c r="D74" i="5"/>
  <c r="C130" i="5" s="1"/>
  <c r="F18" i="12"/>
  <c r="C127" i="21"/>
  <c r="D87" i="5"/>
  <c r="C143" i="5" s="1"/>
  <c r="E29" i="2" s="1"/>
  <c r="C13" i="2"/>
  <c r="E12" i="14"/>
  <c r="E9" i="8" s="1"/>
  <c r="E8" i="8" s="1"/>
  <c r="E632" i="43"/>
  <c r="E247" i="4"/>
  <c r="D11" i="2" s="1"/>
  <c r="F8" i="9"/>
  <c r="D40" i="8"/>
  <c r="D39" i="45" s="1"/>
  <c r="C98" i="21"/>
  <c r="D188" i="42"/>
  <c r="C188" i="42"/>
  <c r="C200" i="42"/>
  <c r="F9" i="9"/>
  <c r="D10" i="9"/>
  <c r="F134" i="42"/>
  <c r="F146" i="42" s="1"/>
  <c r="F147" i="42" s="1"/>
  <c r="F160" i="42" s="1"/>
  <c r="L10" i="23"/>
  <c r="C34" i="18"/>
  <c r="F31" i="44"/>
  <c r="F30" i="44"/>
  <c r="C31" i="45"/>
  <c r="F31" i="45" s="1"/>
  <c r="E20" i="23"/>
  <c r="G20" i="23"/>
  <c r="E47" i="21"/>
  <c r="D49" i="4"/>
  <c r="E238" i="42"/>
  <c r="E267" i="42"/>
  <c r="E242" i="21"/>
  <c r="E246" i="21"/>
  <c r="E252" i="21"/>
  <c r="E218" i="21"/>
  <c r="E222" i="21"/>
  <c r="E228" i="21"/>
  <c r="E190" i="21"/>
  <c r="E194" i="21"/>
  <c r="E200" i="21"/>
  <c r="E202" i="21" s="1"/>
  <c r="E176" i="21"/>
  <c r="E178" i="21"/>
  <c r="E282" i="21"/>
  <c r="L19" i="23"/>
  <c r="C238" i="42"/>
  <c r="C267" i="42"/>
  <c r="F40" i="8"/>
  <c r="E166" i="21"/>
  <c r="F41" i="44"/>
  <c r="E30" i="8"/>
  <c r="F31" i="8"/>
  <c r="C37" i="5"/>
  <c r="C50" i="5" s="1"/>
  <c r="F188" i="42"/>
  <c r="D18" i="2"/>
  <c r="C21" i="14"/>
  <c r="C13" i="14" s="1"/>
  <c r="C6" i="14" s="1"/>
  <c r="E17" i="8"/>
  <c r="C10" i="9"/>
  <c r="F7" i="9"/>
  <c r="F10" i="9" s="1"/>
  <c r="F56" i="37"/>
  <c r="E10" i="2"/>
  <c r="E11" i="2"/>
  <c r="F38" i="42"/>
  <c r="F243" i="43"/>
  <c r="D37" i="3"/>
  <c r="D38" i="3" s="1"/>
  <c r="D51" i="3"/>
  <c r="F182" i="43"/>
  <c r="F178" i="43" s="1"/>
  <c r="F186" i="43" s="1"/>
  <c r="C157" i="4"/>
  <c r="C158" i="4" s="1"/>
  <c r="C171" i="4" s="1"/>
  <c r="F513" i="43"/>
  <c r="F26" i="39"/>
  <c r="C6" i="23"/>
  <c r="D6" i="23" s="1"/>
  <c r="E258" i="4"/>
  <c r="D22" i="2" s="1"/>
  <c r="E50" i="14"/>
  <c r="E284" i="4"/>
  <c r="D48" i="2" s="1"/>
  <c r="C286" i="4"/>
  <c r="F230" i="42"/>
  <c r="F194" i="42"/>
  <c r="F131" i="42"/>
  <c r="E147" i="42"/>
  <c r="E160" i="42"/>
  <c r="F192" i="42"/>
  <c r="D200" i="42"/>
  <c r="F18" i="44"/>
  <c r="F17" i="44" s="1"/>
  <c r="C146" i="42"/>
  <c r="C147" i="42"/>
  <c r="C160" i="42"/>
  <c r="E12" i="2"/>
  <c r="F20" i="43"/>
  <c r="D16" i="43"/>
  <c r="D24" i="43"/>
  <c r="D40" i="43" s="1"/>
  <c r="D53" i="43" s="1"/>
  <c r="D471" i="43"/>
  <c r="E81" i="5"/>
  <c r="C137" i="5" s="1"/>
  <c r="F179" i="42"/>
  <c r="F183" i="42"/>
  <c r="F181" i="42"/>
  <c r="F177" i="42" s="1"/>
  <c r="E200" i="42"/>
  <c r="C201" i="43"/>
  <c r="C178" i="43"/>
  <c r="C186" i="43" s="1"/>
  <c r="F615" i="43"/>
  <c r="F91" i="43"/>
  <c r="E263" i="4"/>
  <c r="E38" i="4"/>
  <c r="E51" i="4" s="1"/>
  <c r="C37" i="4"/>
  <c r="E252" i="4"/>
  <c r="D16" i="2" s="1"/>
  <c r="E262" i="4"/>
  <c r="D26" i="2" s="1"/>
  <c r="D10" i="2"/>
  <c r="F23" i="42"/>
  <c r="F39" i="42"/>
  <c r="F52" i="42" s="1"/>
  <c r="E44" i="2"/>
  <c r="E93" i="43"/>
  <c r="E16" i="14"/>
  <c r="E14" i="14"/>
  <c r="F429" i="43"/>
  <c r="F569" i="43"/>
  <c r="F105" i="43"/>
  <c r="C93" i="43"/>
  <c r="F340" i="43"/>
  <c r="F348" i="43"/>
  <c r="F364" i="43" s="1"/>
  <c r="F377" i="43" s="1"/>
  <c r="F83" i="43"/>
  <c r="F267" i="43"/>
  <c r="F591" i="43"/>
  <c r="F406" i="43"/>
  <c r="F417" i="43" s="1"/>
  <c r="C525" i="43"/>
  <c r="C461" i="43"/>
  <c r="F461" i="43" s="1"/>
  <c r="F33" i="8"/>
  <c r="C98" i="4"/>
  <c r="F253" i="42"/>
  <c r="F71" i="43"/>
  <c r="F70" i="43"/>
  <c r="F78" i="43" s="1"/>
  <c r="C70" i="43"/>
  <c r="C78" i="43" s="1"/>
  <c r="C94" i="43" s="1"/>
  <c r="C107" i="43" s="1"/>
  <c r="E21" i="14"/>
  <c r="F175" i="42"/>
  <c r="F199" i="42" s="1"/>
  <c r="F200" i="42" s="1"/>
  <c r="C153" i="5"/>
  <c r="C40" i="45"/>
  <c r="F40" i="45" s="1"/>
  <c r="D41" i="8"/>
  <c r="F14" i="8"/>
  <c r="F46" i="45"/>
  <c r="F52" i="45" s="1"/>
  <c r="F616" i="43"/>
  <c r="F642" i="43"/>
  <c r="F643" i="43"/>
  <c r="C5" i="23"/>
  <c r="C34" i="45"/>
  <c r="C13" i="45"/>
  <c r="F13" i="45" s="1"/>
  <c r="F459" i="43"/>
  <c r="C83" i="4"/>
  <c r="C579" i="43"/>
  <c r="F568" i="43"/>
  <c r="F579" i="43"/>
  <c r="F510" i="43"/>
  <c r="F605" i="43"/>
  <c r="F240" i="43"/>
  <c r="C526" i="43"/>
  <c r="C539" i="43" s="1"/>
  <c r="E94" i="43"/>
  <c r="E107" i="43" s="1"/>
  <c r="E202" i="43"/>
  <c r="E215" i="43" s="1"/>
  <c r="F309" i="43"/>
  <c r="D472" i="43"/>
  <c r="D485" i="43"/>
  <c r="C645" i="43"/>
  <c r="F283" i="43"/>
  <c r="F670" i="43"/>
  <c r="F664" i="43" s="1"/>
  <c r="F672" i="43" s="1"/>
  <c r="F16" i="43"/>
  <c r="F24" i="43" s="1"/>
  <c r="F40" i="43" s="1"/>
  <c r="F53" i="43" s="1"/>
  <c r="F613" i="43"/>
  <c r="F684" i="43"/>
  <c r="F677" i="43" s="1"/>
  <c r="F687" i="43" s="1"/>
  <c r="F637" i="43"/>
  <c r="F608" i="43"/>
  <c r="F632" i="43"/>
  <c r="C417" i="43"/>
  <c r="C418" i="43" s="1"/>
  <c r="C431" i="43" s="1"/>
  <c r="C240" i="43"/>
  <c r="C256" i="43" s="1"/>
  <c r="C269" i="43" s="1"/>
  <c r="D310" i="43"/>
  <c r="D323" i="43"/>
  <c r="F286" i="43"/>
  <c r="E472" i="43"/>
  <c r="E485" i="43" s="1"/>
  <c r="F525" i="43"/>
  <c r="F483" i="43"/>
  <c r="F159" i="43"/>
  <c r="F611" i="43"/>
  <c r="F607" i="43"/>
  <c r="D30" i="8"/>
  <c r="D264" i="4"/>
  <c r="D274" i="4" s="1"/>
  <c r="E271" i="4"/>
  <c r="D35" i="2" s="1"/>
  <c r="F35" i="2" s="1"/>
  <c r="F20" i="8"/>
  <c r="C19" i="45"/>
  <c r="F19" i="45" s="1"/>
  <c r="D251" i="4"/>
  <c r="D259" i="4" s="1"/>
  <c r="D275" i="4" s="1"/>
  <c r="D288" i="4" s="1"/>
  <c r="E257" i="4"/>
  <c r="D21" i="2" s="1"/>
  <c r="F21" i="2" s="1"/>
  <c r="D38" i="45"/>
  <c r="F38" i="45" s="1"/>
  <c r="D39" i="8"/>
  <c r="D417" i="43"/>
  <c r="D418" i="43" s="1"/>
  <c r="D431" i="43" s="1"/>
  <c r="D255" i="43"/>
  <c r="D256" i="43"/>
  <c r="D269" i="43" s="1"/>
  <c r="F245" i="43"/>
  <c r="F255" i="43" s="1"/>
  <c r="F256" i="43" s="1"/>
  <c r="F269" i="43" s="1"/>
  <c r="F51" i="43"/>
  <c r="E417" i="43"/>
  <c r="E418" i="43" s="1"/>
  <c r="E431" i="43" s="1"/>
  <c r="C309" i="43"/>
  <c r="E618" i="43"/>
  <c r="F24" i="45"/>
  <c r="F25" i="8"/>
  <c r="F32" i="37"/>
  <c r="D158" i="4"/>
  <c r="D171" i="4" s="1"/>
  <c r="F29" i="2"/>
  <c r="F42" i="2"/>
  <c r="D49" i="2"/>
  <c r="F49" i="2"/>
  <c r="I29" i="1" s="1"/>
  <c r="E286" i="4"/>
  <c r="C20" i="45"/>
  <c r="F20" i="45" s="1"/>
  <c r="F21" i="8"/>
  <c r="C37" i="3"/>
  <c r="C38" i="3" s="1"/>
  <c r="C51" i="3" s="1"/>
  <c r="F8" i="44"/>
  <c r="C42" i="44"/>
  <c r="C54" i="44"/>
  <c r="F53" i="44"/>
  <c r="E688" i="43"/>
  <c r="E701" i="43"/>
  <c r="F407" i="43"/>
  <c r="F353" i="43"/>
  <c r="F363" i="43" s="1"/>
  <c r="F526" i="43"/>
  <c r="F539" i="43" s="1"/>
  <c r="F622" i="43"/>
  <c r="C471" i="43"/>
  <c r="C472" i="43" s="1"/>
  <c r="C485" i="43" s="1"/>
  <c r="D94" i="43"/>
  <c r="D107" i="43" s="1"/>
  <c r="F92" i="43"/>
  <c r="F93" i="43" s="1"/>
  <c r="F394" i="43"/>
  <c r="F448" i="43"/>
  <c r="F456" i="43" s="1"/>
  <c r="F375" i="43"/>
  <c r="E363" i="43"/>
  <c r="E364" i="43"/>
  <c r="E377" i="43" s="1"/>
  <c r="F321" i="43"/>
  <c r="F191" i="43"/>
  <c r="F201" i="43"/>
  <c r="F537" i="43"/>
  <c r="D525" i="43"/>
  <c r="D526" i="43"/>
  <c r="D539" i="43" s="1"/>
  <c r="F631" i="43"/>
  <c r="D5" i="23"/>
  <c r="E5" i="23" s="1"/>
  <c r="C273" i="4"/>
  <c r="E273" i="4" s="1"/>
  <c r="D37" i="2" s="1"/>
  <c r="F37" i="2" s="1"/>
  <c r="F20" i="2"/>
  <c r="F37" i="3"/>
  <c r="F45" i="2"/>
  <c r="I25" i="1" s="1"/>
  <c r="E43" i="2"/>
  <c r="F43" i="2" s="1"/>
  <c r="D97" i="5"/>
  <c r="D98" i="5"/>
  <c r="F92" i="42"/>
  <c r="F564" i="43"/>
  <c r="F580" i="43" s="1"/>
  <c r="D610" i="43"/>
  <c r="D618" i="43" s="1"/>
  <c r="D22" i="8"/>
  <c r="F22" i="8" s="1"/>
  <c r="E12" i="1" s="1"/>
  <c r="C580" i="43"/>
  <c r="C593" i="43"/>
  <c r="F465" i="43"/>
  <c r="E579" i="43"/>
  <c r="E580" i="43" s="1"/>
  <c r="E593" i="43" s="1"/>
  <c r="F13" i="8"/>
  <c r="C8" i="45"/>
  <c r="F8" i="45" s="1"/>
  <c r="C18" i="45"/>
  <c r="F18" i="45" s="1"/>
  <c r="F19" i="8"/>
  <c r="F18" i="8" s="1"/>
  <c r="F17" i="8" s="1"/>
  <c r="E49" i="20"/>
  <c r="E55" i="20" s="1"/>
  <c r="C55" i="20"/>
  <c r="F402" i="43" l="1"/>
  <c r="F418" i="43" s="1"/>
  <c r="F431" i="43" s="1"/>
  <c r="F606" i="43"/>
  <c r="F12" i="6"/>
  <c r="C38" i="4"/>
  <c r="C51" i="4" s="1"/>
  <c r="F94" i="43"/>
  <c r="F107" i="43" s="1"/>
  <c r="L32" i="25"/>
  <c r="F22" i="3"/>
  <c r="C11" i="2"/>
  <c r="E171" i="4"/>
  <c r="C17" i="2"/>
  <c r="F184" i="42"/>
  <c r="E33" i="13"/>
  <c r="F37" i="13"/>
  <c r="F624" i="43"/>
  <c r="D645" i="43"/>
  <c r="F10" i="8"/>
  <c r="E13" i="14"/>
  <c r="E6" i="14" s="1"/>
  <c r="C202" i="43"/>
  <c r="C215" i="43" s="1"/>
  <c r="L20" i="23"/>
  <c r="F77" i="42"/>
  <c r="F93" i="42" s="1"/>
  <c r="F106" i="42" s="1"/>
  <c r="F173" i="42"/>
  <c r="F185" i="42" s="1"/>
  <c r="F201" i="42" s="1"/>
  <c r="F214" i="42" s="1"/>
  <c r="C212" i="42"/>
  <c r="D212" i="42"/>
  <c r="F35" i="44"/>
  <c r="F29" i="44" s="1"/>
  <c r="F42" i="44" s="1"/>
  <c r="F54" i="44" s="1"/>
  <c r="D677" i="43"/>
  <c r="D687" i="43" s="1"/>
  <c r="F47" i="2"/>
  <c r="E151" i="21"/>
  <c r="F38" i="3"/>
  <c r="F51" i="3" s="1"/>
  <c r="D35" i="8"/>
  <c r="F471" i="43"/>
  <c r="C39" i="14"/>
  <c r="C52" i="14" s="1"/>
  <c r="C163" i="5"/>
  <c r="D109" i="5"/>
  <c r="C50" i="2"/>
  <c r="E185" i="42"/>
  <c r="E201" i="42" s="1"/>
  <c r="E214" i="42" s="1"/>
  <c r="C363" i="43"/>
  <c r="C364" i="43" s="1"/>
  <c r="C377" i="43" s="1"/>
  <c r="E309" i="43"/>
  <c r="E310" i="43" s="1"/>
  <c r="E323" i="43" s="1"/>
  <c r="C147" i="43"/>
  <c r="C148" i="43" s="1"/>
  <c r="C161" i="43" s="1"/>
  <c r="D580" i="43"/>
  <c r="D593" i="43" s="1"/>
  <c r="C46" i="36"/>
  <c r="F638" i="43"/>
  <c r="D111" i="5"/>
  <c r="C610" i="43"/>
  <c r="C618" i="43" s="1"/>
  <c r="C99" i="4"/>
  <c r="C112" i="4" s="1"/>
  <c r="E82" i="5"/>
  <c r="E98" i="5" s="1"/>
  <c r="E111" i="5" s="1"/>
  <c r="F202" i="43"/>
  <c r="F215" i="43" s="1"/>
  <c r="C177" i="42"/>
  <c r="C185" i="42" s="1"/>
  <c r="C201" i="42" s="1"/>
  <c r="E526" i="43"/>
  <c r="E539" i="43" s="1"/>
  <c r="E645" i="43"/>
  <c r="E647" i="43" s="1"/>
  <c r="C25" i="14"/>
  <c r="E31" i="14"/>
  <c r="E53" i="8"/>
  <c r="F48" i="8"/>
  <c r="F639" i="43"/>
  <c r="C216" i="4"/>
  <c r="C229" i="4" s="1"/>
  <c r="D88" i="4"/>
  <c r="C264" i="4" s="1"/>
  <c r="C274" i="4" s="1"/>
  <c r="D177" i="42"/>
  <c r="D185" i="42" s="1"/>
  <c r="D201" i="42" s="1"/>
  <c r="D214" i="42" s="1"/>
  <c r="E41" i="45"/>
  <c r="E53" i="45" s="1"/>
  <c r="D216" i="4"/>
  <c r="D229" i="4" s="1"/>
  <c r="F44" i="2"/>
  <c r="D8" i="13"/>
  <c r="D41" i="13" s="1"/>
  <c r="D54" i="13" s="1"/>
  <c r="C687" i="43"/>
  <c r="E29" i="8"/>
  <c r="E42" i="8" s="1"/>
  <c r="E54" i="8" s="1"/>
  <c r="C98" i="5"/>
  <c r="C111" i="5" s="1"/>
  <c r="F14" i="2"/>
  <c r="E12" i="20" s="1"/>
  <c r="F41" i="6"/>
  <c r="D51" i="4"/>
  <c r="F34" i="2"/>
  <c r="F610" i="43"/>
  <c r="F618" i="43" s="1"/>
  <c r="C8" i="13"/>
  <c r="C41" i="13" s="1"/>
  <c r="C54" i="13" s="1"/>
  <c r="F14" i="13"/>
  <c r="F8" i="13" s="1"/>
  <c r="F10" i="2"/>
  <c r="D29" i="8"/>
  <c r="C38" i="2"/>
  <c r="D53" i="8"/>
  <c r="D34" i="45"/>
  <c r="F39" i="45"/>
  <c r="F34" i="45" s="1"/>
  <c r="E83" i="4"/>
  <c r="E99" i="4" s="1"/>
  <c r="E112" i="4" s="1"/>
  <c r="C17" i="45"/>
  <c r="C16" i="45" s="1"/>
  <c r="F41" i="8"/>
  <c r="C35" i="8"/>
  <c r="C268" i="4"/>
  <c r="E268" i="4" s="1"/>
  <c r="E264" i="4" s="1"/>
  <c r="E274" i="4" s="1"/>
  <c r="F30" i="2"/>
  <c r="F36" i="2"/>
  <c r="E38" i="20" s="1"/>
  <c r="C29" i="45"/>
  <c r="C28" i="45" s="1"/>
  <c r="C688" i="43"/>
  <c r="C701" i="43" s="1"/>
  <c r="D50" i="2"/>
  <c r="C30" i="8"/>
  <c r="C29" i="8" s="1"/>
  <c r="C42" i="8" s="1"/>
  <c r="F13" i="2"/>
  <c r="E13" i="20" s="1"/>
  <c r="E39" i="20" s="1"/>
  <c r="E15" i="2"/>
  <c r="F27" i="2"/>
  <c r="F33" i="2"/>
  <c r="F46" i="2"/>
  <c r="C138" i="5"/>
  <c r="C154" i="5" s="1"/>
  <c r="E22" i="2"/>
  <c r="F22" i="2" s="1"/>
  <c r="E39" i="14"/>
  <c r="E52" i="14" s="1"/>
  <c r="F12" i="45"/>
  <c r="F9" i="45" s="1"/>
  <c r="C9" i="45"/>
  <c r="D9" i="23"/>
  <c r="E9" i="23" s="1"/>
  <c r="F9" i="23" s="1"/>
  <c r="G9" i="23" s="1"/>
  <c r="H9" i="23" s="1"/>
  <c r="I9" i="23" s="1"/>
  <c r="J9" i="23" s="1"/>
  <c r="K9" i="23" s="1"/>
  <c r="I26" i="1"/>
  <c r="E259" i="4"/>
  <c r="F19" i="2"/>
  <c r="E9" i="20"/>
  <c r="D29" i="45"/>
  <c r="D28" i="45" s="1"/>
  <c r="D41" i="45" s="1"/>
  <c r="D53" i="45" s="1"/>
  <c r="F33" i="45"/>
  <c r="F627" i="43"/>
  <c r="F628" i="43"/>
  <c r="F688" i="43"/>
  <c r="F701" i="43" s="1"/>
  <c r="E18" i="29"/>
  <c r="D688" i="43"/>
  <c r="D701" i="43" s="1"/>
  <c r="F472" i="43"/>
  <c r="F485" i="43" s="1"/>
  <c r="F17" i="45"/>
  <c r="F16" i="45" s="1"/>
  <c r="C11" i="23"/>
  <c r="C12" i="23" s="1"/>
  <c r="F12" i="2"/>
  <c r="B25" i="34"/>
  <c r="F9" i="8"/>
  <c r="F8" i="8" s="1"/>
  <c r="C21" i="45"/>
  <c r="F21" i="45" s="1"/>
  <c r="C623" i="43"/>
  <c r="E38" i="2"/>
  <c r="F39" i="8"/>
  <c r="F35" i="8" s="1"/>
  <c r="F18" i="2"/>
  <c r="F34" i="8"/>
  <c r="F30" i="8" s="1"/>
  <c r="B11" i="23"/>
  <c r="B12" i="23" s="1"/>
  <c r="B21" i="23" s="1"/>
  <c r="F141" i="43"/>
  <c r="F137" i="43" s="1"/>
  <c r="F147" i="43" s="1"/>
  <c r="F148" i="43" s="1"/>
  <c r="F161" i="43" s="1"/>
  <c r="D18" i="29"/>
  <c r="D137" i="43"/>
  <c r="F30" i="45"/>
  <c r="F29" i="45" s="1"/>
  <c r="F51" i="8"/>
  <c r="E28" i="1" s="1"/>
  <c r="C40" i="43"/>
  <c r="C53" i="43" s="1"/>
  <c r="F26" i="2"/>
  <c r="F16" i="2"/>
  <c r="E6" i="23"/>
  <c r="F6" i="23" s="1"/>
  <c r="G6" i="23" s="1"/>
  <c r="H6" i="23" s="1"/>
  <c r="I6" i="23" s="1"/>
  <c r="J6" i="23" s="1"/>
  <c r="K6" i="23" s="1"/>
  <c r="F5" i="23"/>
  <c r="C7" i="45"/>
  <c r="F7" i="45" s="1"/>
  <c r="C11" i="20"/>
  <c r="F238" i="42"/>
  <c r="F254" i="42" s="1"/>
  <c r="F267" i="42" s="1"/>
  <c r="F645" i="43" l="1"/>
  <c r="L6" i="23"/>
  <c r="F33" i="13"/>
  <c r="F27" i="13" s="1"/>
  <c r="E27" i="13"/>
  <c r="E41" i="13" s="1"/>
  <c r="E54" i="13" s="1"/>
  <c r="D11" i="23"/>
  <c r="D12" i="23" s="1"/>
  <c r="D21" i="23" s="1"/>
  <c r="C214" i="42"/>
  <c r="D32" i="2"/>
  <c r="D98" i="4"/>
  <c r="D99" i="4" s="1"/>
  <c r="D112" i="4" s="1"/>
  <c r="C167" i="5"/>
  <c r="C15" i="2"/>
  <c r="C23" i="2" s="1"/>
  <c r="C39" i="2" s="1"/>
  <c r="C52" i="2" s="1"/>
  <c r="F17" i="2"/>
  <c r="F15" i="2" s="1"/>
  <c r="E11" i="23"/>
  <c r="E12" i="23" s="1"/>
  <c r="E21" i="23" s="1"/>
  <c r="F11" i="2"/>
  <c r="E48" i="2"/>
  <c r="C165" i="5"/>
  <c r="E11" i="20"/>
  <c r="E275" i="4"/>
  <c r="E288" i="4" s="1"/>
  <c r="C275" i="4"/>
  <c r="C288" i="4" s="1"/>
  <c r="F28" i="45"/>
  <c r="F41" i="45"/>
  <c r="F53" i="45" s="1"/>
  <c r="E10" i="20"/>
  <c r="L9" i="23"/>
  <c r="E16" i="1"/>
  <c r="F29" i="8"/>
  <c r="E15" i="1" s="1"/>
  <c r="C35" i="20"/>
  <c r="E17" i="1"/>
  <c r="C36" i="20"/>
  <c r="C633" i="43"/>
  <c r="C634" i="43" s="1"/>
  <c r="C647" i="43" s="1"/>
  <c r="E16" i="20"/>
  <c r="D623" i="43"/>
  <c r="D633" i="43" s="1"/>
  <c r="D634" i="43" s="1"/>
  <c r="D647" i="43" s="1"/>
  <c r="D147" i="43"/>
  <c r="D148" i="43" s="1"/>
  <c r="D161" i="43" s="1"/>
  <c r="C9" i="20"/>
  <c r="C20" i="20" s="1"/>
  <c r="F32" i="2"/>
  <c r="D28" i="2"/>
  <c r="C41" i="45"/>
  <c r="C53" i="45" s="1"/>
  <c r="D15" i="2"/>
  <c r="D23" i="2" s="1"/>
  <c r="F53" i="8"/>
  <c r="E23" i="2"/>
  <c r="F11" i="23"/>
  <c r="G5" i="23"/>
  <c r="C21" i="23"/>
  <c r="F42" i="8"/>
  <c r="F48" i="2" l="1"/>
  <c r="E50" i="2"/>
  <c r="F54" i="8"/>
  <c r="F23" i="2"/>
  <c r="F28" i="2"/>
  <c r="D38" i="2"/>
  <c r="E39" i="2"/>
  <c r="F623" i="43"/>
  <c r="F633" i="43" s="1"/>
  <c r="F634" i="43" s="1"/>
  <c r="F647" i="43" s="1"/>
  <c r="E32" i="1"/>
  <c r="C14" i="26" s="1"/>
  <c r="E20" i="20"/>
  <c r="F12" i="23"/>
  <c r="G11" i="23"/>
  <c r="G12" i="23" s="1"/>
  <c r="G21" i="23" s="1"/>
  <c r="H5" i="23"/>
  <c r="I28" i="1" l="1"/>
  <c r="F50" i="2"/>
  <c r="E52" i="2"/>
  <c r="F38" i="2"/>
  <c r="D39" i="2"/>
  <c r="D52" i="2" s="1"/>
  <c r="I18" i="1"/>
  <c r="E37" i="20"/>
  <c r="F21" i="23"/>
  <c r="I5" i="23"/>
  <c r="H11" i="23"/>
  <c r="H12" i="23" s="1"/>
  <c r="H21" i="23" s="1"/>
  <c r="F39" i="2" l="1"/>
  <c r="F52" i="2" s="1"/>
  <c r="J5" i="23"/>
  <c r="I11" i="23"/>
  <c r="K5" i="23" l="1"/>
  <c r="K11" i="23" s="1"/>
  <c r="K12" i="23" s="1"/>
  <c r="K21" i="23" s="1"/>
  <c r="J11" i="23"/>
  <c r="J12" i="23" s="1"/>
  <c r="J21" i="23" s="1"/>
  <c r="L5" i="23"/>
  <c r="I12" i="23"/>
  <c r="L11" i="23" l="1"/>
  <c r="I21" i="23"/>
  <c r="L12" i="23"/>
  <c r="L21" i="23" s="1"/>
</calcChain>
</file>

<file path=xl/sharedStrings.xml><?xml version="1.0" encoding="utf-8"?>
<sst xmlns="http://schemas.openxmlformats.org/spreadsheetml/2006/main" count="5327" uniqueCount="937">
  <si>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</si>
  <si>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</si>
  <si>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</si>
  <si>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</si>
  <si>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</si>
  <si>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</si>
  <si>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</si>
  <si>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</si>
  <si>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</si>
  <si>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</si>
  <si>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</si>
  <si>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</si>
  <si>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 xml:space="preserve">   előirányzatai  feladatonként</t>
  </si>
  <si>
    <t>KIADÁSOK JOGCÍMEI</t>
  </si>
  <si>
    <t>Önkorm. Igazg.</t>
  </si>
  <si>
    <t>Önkorm. Jogalkotás</t>
  </si>
  <si>
    <t>Feladatok összesen</t>
  </si>
  <si>
    <t>Támogatott megnevezése</t>
  </si>
  <si>
    <t>Önkormányzat összesen</t>
  </si>
  <si>
    <t>Összesen</t>
  </si>
  <si>
    <t xml:space="preserve">                Ezer Ft-ban 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</si>
  <si>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</si>
  <si>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</si>
  <si>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</si>
  <si>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</si>
  <si>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</si>
  <si>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</si>
  <si>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</si>
  <si>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</si>
  <si>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</si>
  <si>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</si>
  <si>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</si>
  <si>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</si>
  <si>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</si>
  <si>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</si>
  <si>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ÉRTÉKESÍTENDŐ TÁRGYI ESZKÖZÖK, IMMATERIÁLIS JAVAK MEGNEVEZÉSE</t>
  </si>
  <si>
    <t>B e v é t e l</t>
  </si>
  <si>
    <t>Intézmény</t>
  </si>
  <si>
    <t>Önkorm.össz.</t>
  </si>
  <si>
    <t>Önkorm. vagyon bérbeadás (Zsóry víz,-csat.+egyéb saj. Bev.+szeméttel.)</t>
  </si>
  <si>
    <t>Önkormányzati lakás bérbeadás, értékesités</t>
  </si>
  <si>
    <t>Osztalék bevétel</t>
  </si>
  <si>
    <t>Tőkegarantált pénzpiaci alapok  értékesitése</t>
  </si>
  <si>
    <t>Kötvény hozama</t>
  </si>
  <si>
    <t>Polgármesteri Hivatal összesen: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</si>
  <si>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</si>
  <si>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</si>
  <si>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</si>
  <si>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</si>
  <si>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</si>
  <si>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</si>
  <si>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</si>
  <si>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</si>
  <si>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</si>
  <si>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</si>
  <si>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Városgondnokság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</si>
  <si>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</si>
  <si>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</si>
  <si>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</si>
  <si>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</si>
  <si>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</si>
  <si>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</si>
  <si>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</si>
  <si>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</si>
  <si>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</si>
  <si>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</si>
  <si>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</si>
  <si>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</si>
  <si>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</si>
  <si>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</si>
  <si>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</si>
  <si>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</si>
  <si>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</si>
  <si>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</si>
  <si>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</si>
  <si>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</si>
  <si>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</si>
  <si>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</si>
  <si>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</si>
  <si>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</si>
  <si>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</si>
  <si>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</si>
  <si>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</si>
  <si>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</si>
  <si>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</si>
  <si>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</si>
  <si>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</si>
  <si>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</si>
  <si>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</si>
  <si>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</si>
  <si>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</si>
  <si>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</si>
  <si>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</si>
  <si>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</si>
  <si>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</si>
  <si>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</si>
  <si>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</si>
  <si>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</si>
  <si>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</si>
  <si>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</si>
  <si>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</si>
  <si>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</si>
  <si>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</si>
  <si>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</si>
  <si>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</si>
  <si>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</si>
  <si>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</si>
  <si>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</si>
  <si>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</si>
  <si>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</si>
  <si>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</si>
  <si>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>Bevételek alakulása</t>
  </si>
  <si>
    <t>Kiadások alakulása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</si>
  <si>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</si>
  <si>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</si>
  <si>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</si>
  <si>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</si>
  <si>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</si>
  <si>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</si>
  <si>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</si>
  <si>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</si>
  <si>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</si>
  <si>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</si>
  <si>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</si>
  <si>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</si>
  <si>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</si>
  <si>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</si>
  <si>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</si>
  <si>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</si>
  <si>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</si>
  <si>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</si>
  <si>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</si>
  <si>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</si>
  <si>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</si>
  <si>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</si>
  <si>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</si>
  <si>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</si>
  <si>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</si>
  <si>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</si>
  <si>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</si>
  <si>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</si>
  <si>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</si>
  <si>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</si>
  <si>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 xml:space="preserve">35/2009. (XII.23.) ÖK. sz. rend. 3. §. 25 %-os kedv.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</si>
  <si>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</si>
  <si>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</si>
  <si>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</si>
  <si>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</si>
  <si>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</si>
  <si>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</si>
  <si>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</si>
  <si>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</si>
  <si>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</si>
  <si>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</si>
  <si>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</si>
  <si>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</si>
  <si>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</si>
  <si>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</si>
  <si>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</si>
  <si>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</si>
  <si>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</si>
  <si>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</si>
  <si>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</si>
  <si>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</si>
  <si>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</si>
  <si>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</si>
  <si>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</si>
  <si>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</si>
  <si>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</si>
  <si>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</si>
  <si>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</si>
  <si>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</si>
  <si>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</si>
  <si>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</si>
  <si>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</si>
  <si>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</si>
  <si>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</si>
  <si>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</si>
  <si>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</si>
  <si>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</si>
  <si>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</si>
  <si>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>Összes bevétel összege</t>
  </si>
  <si>
    <t>Összes kiadás összege</t>
  </si>
  <si>
    <t>Több éves kihatással járó döntések számszerűsítése</t>
  </si>
  <si>
    <t>2014.</t>
  </si>
  <si>
    <t>2015.</t>
  </si>
  <si>
    <t>2016.</t>
  </si>
  <si>
    <t>Ö S S Z E S E N :</t>
  </si>
  <si>
    <t>Bevételek összesen:</t>
  </si>
  <si>
    <t>Út - híd keret</t>
  </si>
  <si>
    <t>eFt-ban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</si>
  <si>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</si>
  <si>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</si>
  <si>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</si>
  <si>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</si>
  <si>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</si>
  <si>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</si>
  <si>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</si>
  <si>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KIMUTATÁS</t>
  </si>
  <si>
    <t>Az Önkormányzati Környezetvédelmi Alap bevételeinek és kiadásainak tervezett felhasználásáról</t>
  </si>
  <si>
    <t>adatok: eFt-ban</t>
  </si>
  <si>
    <t>Eredeti előirányzat</t>
  </si>
  <si>
    <t>Módosított előirányzat</t>
  </si>
  <si>
    <t>Teljesítés</t>
  </si>
  <si>
    <t>Teljesítés %-a</t>
  </si>
  <si>
    <t>Környezetterhelési díj (Talajterhelési díj )</t>
  </si>
  <si>
    <t>Környezetvédelmi hatóság által kiszabott bírság 30%-a</t>
  </si>
  <si>
    <t>Jegyző által kiszabott környezetvédelmi bírság 100%-a</t>
  </si>
  <si>
    <t>Átvett pénzeszközök</t>
  </si>
  <si>
    <t>Pályázaton nyert támogatások</t>
  </si>
  <si>
    <t>"Szennyvízcsatornázásért Alapítvány támogatása</t>
  </si>
  <si>
    <t>levegőtisztaság védelme</t>
  </si>
  <si>
    <t>hulladékgazdálkodás, települési szilárd- és veszélyes hulladékok kezelése</t>
  </si>
  <si>
    <t>zöldterületek védelme, fejlesztése, zöldfelület gazdálkodás, allergén növények elleni védekezés</t>
  </si>
  <si>
    <t>vizek védelme</t>
  </si>
  <si>
    <t>talaj védelme,</t>
  </si>
  <si>
    <t>környezetvédelmi oktatás, PR tevékenység, környezetvédelmi célú szakmai programokon való részvétel</t>
  </si>
  <si>
    <t>környezetvédelmi információrendszer létrehozása</t>
  </si>
  <si>
    <t>Kiadások 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</si>
  <si>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</si>
  <si>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</si>
  <si>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</si>
  <si>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</si>
  <si>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</si>
  <si>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</si>
  <si>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</si>
  <si>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55 év felettiek rendszeres szoc.segélye</t>
  </si>
  <si>
    <t>Egészségkár. Rendszeres szoc. segélye</t>
  </si>
  <si>
    <t>Időskorúak járadéka</t>
  </si>
  <si>
    <t>Pénzbeni átmeneti segély</t>
  </si>
  <si>
    <t>Temetési segély</t>
  </si>
  <si>
    <t>Rendkívüli gyermekvédelmi támogatás</t>
  </si>
  <si>
    <t>Egyszeri gyermekvédelmi támogatás</t>
  </si>
  <si>
    <t>BURSA ösztöndíj</t>
  </si>
  <si>
    <t>Szemétszállítás támogatása</t>
  </si>
  <si>
    <t>Buszközlekedés támogatása</t>
  </si>
  <si>
    <t>Fürdőbelépő támogatása</t>
  </si>
  <si>
    <t>Mozgáskorlátozottak közlekedési támogatása</t>
  </si>
  <si>
    <t>Közköltséges temetés</t>
  </si>
  <si>
    <t>Gyermektartásdíj megelőlegezés</t>
  </si>
  <si>
    <t>Arany János Ösztöndíj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</si>
  <si>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</si>
  <si>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</si>
  <si>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</si>
  <si>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</si>
  <si>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Ellátottak pénzbeli juttatása</t>
  </si>
  <si>
    <t>Egyéb felhalmozási kiadás</t>
  </si>
  <si>
    <t>Pénzügyi befektetés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</si>
  <si>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</si>
  <si>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</si>
  <si>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</si>
  <si>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</si>
  <si>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</si>
  <si>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</si>
  <si>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</si>
  <si>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</si>
  <si>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</si>
  <si>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</si>
  <si>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</si>
  <si>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</si>
  <si>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</si>
  <si>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</si>
  <si>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</si>
  <si>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</si>
  <si>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</si>
  <si>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</si>
  <si>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</si>
  <si>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</si>
  <si>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</si>
  <si>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</si>
  <si>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</si>
  <si>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</si>
  <si>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</si>
  <si>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</si>
  <si>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</si>
  <si>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</si>
  <si>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</si>
  <si>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</si>
  <si>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</si>
  <si>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</si>
  <si>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</si>
  <si>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</si>
  <si>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</si>
  <si>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</si>
  <si>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</si>
  <si>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</si>
  <si>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</si>
  <si>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</si>
  <si>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</si>
  <si>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</si>
  <si>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</si>
  <si>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</si>
  <si>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</si>
  <si>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</si>
  <si>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</si>
  <si>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>II/1.1.Tárgyi eszközök, immateriális javak értékesítésének részletezése</t>
  </si>
  <si>
    <t>II/1.1. Tárgyi eszk.immat.jav. ért.össz.</t>
  </si>
  <si>
    <t>II/1.2. Önkormányzat sajátos felhalm. és tőke bev.össz.</t>
  </si>
  <si>
    <t>II/1.3. Pénzügyi befektetés bevétele összesen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</si>
  <si>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</si>
  <si>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</si>
  <si>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</si>
  <si>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</si>
  <si>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</si>
  <si>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</si>
  <si>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</si>
  <si>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</si>
  <si>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</si>
  <si>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</si>
  <si>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</si>
  <si>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</si>
  <si>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</si>
  <si>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</si>
  <si>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</si>
  <si>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</si>
  <si>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</si>
  <si>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</si>
  <si>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</si>
  <si>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</si>
  <si>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</si>
  <si>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</t>
  </si>
  <si>
    <t>Helyi TDM szervezet támogatása - térségi feladatok ellátása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</si>
  <si>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</si>
  <si>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</si>
  <si>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</si>
  <si>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</si>
  <si>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</si>
  <si>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</si>
  <si>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</si>
  <si>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</si>
  <si>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</si>
  <si>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</si>
  <si>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</si>
  <si>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</si>
  <si>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</si>
  <si>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</si>
  <si>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</si>
  <si>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</si>
  <si>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</si>
  <si>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</si>
  <si>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</si>
  <si>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</si>
  <si>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</si>
  <si>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</si>
  <si>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</si>
  <si>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</si>
  <si>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</si>
  <si>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</si>
  <si>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</si>
  <si>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</si>
  <si>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</si>
  <si>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</si>
  <si>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</si>
  <si>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</si>
  <si>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</si>
  <si>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</si>
  <si>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</si>
  <si>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</si>
  <si>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</si>
  <si>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</si>
  <si>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</si>
  <si>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</si>
  <si>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</si>
  <si>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</si>
  <si>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</si>
  <si>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</si>
  <si>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</si>
  <si>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</si>
  <si>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</si>
  <si>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</si>
  <si>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</si>
  <si>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</si>
  <si>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</si>
  <si>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</si>
  <si>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Iskolatej program támogatás</t>
  </si>
  <si>
    <t>HPV oltás támogatás</t>
  </si>
  <si>
    <t>Adó, kiszab. beszed. ell.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</si>
  <si>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</si>
  <si>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</si>
  <si>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</si>
  <si>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</si>
  <si>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</si>
  <si>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</si>
  <si>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</si>
  <si>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</si>
  <si>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</si>
  <si>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</si>
  <si>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</si>
  <si>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</si>
  <si>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 xml:space="preserve">(x) Az önkormányzat költségvetési rendletének 24 §-ában 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</si>
  <si>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</si>
  <si>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</si>
  <si>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</si>
  <si>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</si>
  <si>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</si>
  <si>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</si>
  <si>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</si>
  <si>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</si>
  <si>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</si>
  <si>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</si>
  <si>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</si>
  <si>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</si>
  <si>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</si>
  <si>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</si>
  <si>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</si>
  <si>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</si>
  <si>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</si>
  <si>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</si>
  <si>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</si>
  <si>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</si>
  <si>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</si>
  <si>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</si>
  <si>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</si>
  <si>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</si>
  <si>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2017. év</t>
  </si>
  <si>
    <t>2018.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</si>
  <si>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</si>
  <si>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</si>
  <si>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</si>
  <si>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</si>
  <si>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</si>
  <si>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</si>
  <si>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</si>
  <si>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</si>
  <si>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</si>
  <si>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</si>
  <si>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</si>
  <si>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</si>
  <si>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</si>
  <si>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</si>
  <si>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</si>
  <si>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</si>
  <si>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</si>
  <si>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</si>
  <si>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</si>
  <si>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</si>
  <si>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</si>
  <si>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Városi Napköziotthonos Óvoda-Bölcsőde</t>
  </si>
  <si>
    <t>Költségvetési intézmények össz.</t>
  </si>
  <si>
    <t>Önkormányzat:</t>
  </si>
  <si>
    <t>Önkormáanyzat összesen:</t>
  </si>
  <si>
    <t>MINDÖSSZESEN</t>
  </si>
  <si>
    <t>Önkormányzati igazgatási tev.</t>
  </si>
  <si>
    <t>Önkorm. Elszám.</t>
  </si>
  <si>
    <t>Közfoglalkoztatottak létszámkerete összesen</t>
  </si>
  <si>
    <t>Eredeti előir.</t>
  </si>
  <si>
    <t>Mód. Előir.</t>
  </si>
  <si>
    <t>Rendszeres szoc. segély önk. rend.</t>
  </si>
  <si>
    <t>Foglalkoztatást helyettesítő támogatás</t>
  </si>
  <si>
    <t>LTP szerződést kötöttek (szennyvíz.) támogatása</t>
  </si>
  <si>
    <t>Óvodáztatási támogatás</t>
  </si>
  <si>
    <t xml:space="preserve">A Önkormányzat saját bevételeinek és az adósságot keletkeztető ügyleteiből eredő fizetési kötelezettségének bemutatása*  </t>
  </si>
  <si>
    <t>EU-s projekt címe: Mezőkövesd város szennyvízcsatorna-hálózatának fejlesztése a lakosság életminőségének javítása és a települési környezet védelme érdekében II. forduló</t>
  </si>
  <si>
    <t xml:space="preserve">EU-s projekt címe:           Épületenergetikai fejlesztés - Sportcsarnok  </t>
  </si>
  <si>
    <t>EU-s projekt címe:           Épületenergetikai fejlesztés - Gimnázium és Kollégium</t>
  </si>
  <si>
    <t>EU-s projekt címe:           Épületenergetikai fejlesztés - Polgármesteri Hivatal "A" épület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</si>
  <si>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</si>
  <si>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</si>
  <si>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</si>
  <si>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</si>
  <si>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</si>
  <si>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</si>
  <si>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</si>
  <si>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</si>
  <si>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</si>
  <si>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</si>
  <si>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</si>
  <si>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</si>
  <si>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</si>
  <si>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Közös Önkorm. Hivatal össz.</t>
  </si>
  <si>
    <t>Önkormányzat költségvetési támogatása összesen</t>
  </si>
  <si>
    <t>Egyes jövedelempótló támogatások kiegészítése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</si>
  <si>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</si>
  <si>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</si>
  <si>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</si>
  <si>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</si>
  <si>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>Ter.ig. Ép.hatóság+ anyakönyv</t>
  </si>
  <si>
    <t xml:space="preserve">   ------------------</t>
  </si>
  <si>
    <t>EU-s projekt címe:          Egészségre nevelő és szemléletformáló életmódprogramok Mezőkövesd                                                                      Város Rendelőintézeténél</t>
  </si>
  <si>
    <t>Projekt azonosítója:          TÁMOP 6.1.2-11/1-2012-0709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</si>
  <si>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</si>
  <si>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</si>
  <si>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</si>
  <si>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</si>
  <si>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</si>
  <si>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</si>
  <si>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</si>
  <si>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</si>
  <si>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</si>
  <si>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</si>
  <si>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</si>
  <si>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</si>
  <si>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</si>
  <si>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</si>
  <si>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</si>
  <si>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</si>
  <si>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</si>
  <si>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</si>
  <si>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</si>
  <si>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</si>
  <si>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</si>
  <si>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</si>
  <si>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</si>
  <si>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</si>
  <si>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</si>
  <si>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</si>
  <si>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</si>
  <si>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</si>
  <si>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>Közös önk. Hiv. felad. Összesen</t>
  </si>
  <si>
    <t>Segélyek</t>
  </si>
  <si>
    <t>Közös Önkormányzati hivatal mindössz.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</si>
  <si>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</si>
  <si>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</si>
  <si>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</si>
  <si>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</si>
  <si>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II. 4. Befektetési kiadások</t>
  </si>
  <si>
    <t xml:space="preserve">Támogatási kölcsönök nyújtása, törlesztése </t>
  </si>
  <si>
    <t>I. 4. Egyéb működési célú kiadás</t>
  </si>
  <si>
    <t>I.4.2. Működési célú visszatérítendő támogatások, kölcsönök nyújtása ÁHB-re</t>
  </si>
  <si>
    <t>I.4.3. Működési célú visszatérítendő támogatások, kölcsönök törlesztése ÁHB-re</t>
  </si>
  <si>
    <t>I.4.5. Működési célú visszatérítendő támogatások, kölcsönök nyújtása ÁHK-re</t>
  </si>
  <si>
    <t xml:space="preserve">          I. 4.5.1.  Kamatmentes kölcsön nyújtása háztartásoknak</t>
  </si>
  <si>
    <t xml:space="preserve">          I. 4.5.2.  Kamatmentes kölcsön nyújtása civil szervezeteknek</t>
  </si>
  <si>
    <t>II. 3. Egyéb felhalmozási célú kiadás</t>
  </si>
  <si>
    <t>II.3.2. Felhalmozási célú visszatérítendő támogatások, kölcsönök nyújtása ÁHB-re</t>
  </si>
  <si>
    <t>II.3.3. Felhalmozási célú visszatérítendő támogatások, kölcsönök törlesztése ÁHB-re</t>
  </si>
  <si>
    <t>II.3.5. Felhalmozási célú visszatérítendő támogatások, kölcsönök nyújtása ÁHK-re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</si>
  <si>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</si>
  <si>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</si>
  <si>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</si>
  <si>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</si>
  <si>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</si>
  <si>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</si>
  <si>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</si>
  <si>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</si>
  <si>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</si>
  <si>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</si>
  <si>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</si>
  <si>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</si>
  <si>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</si>
  <si>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</si>
  <si>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</si>
  <si>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</si>
  <si>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       II.4.2. OTP tőkegarantált pénzpiaci alapok</t>
  </si>
  <si>
    <t xml:space="preserve">       II.4.1.VG Rt. részvény vásárlása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</si>
  <si>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</si>
  <si>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</si>
  <si>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</si>
  <si>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</si>
  <si>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</si>
  <si>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</si>
  <si>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</si>
  <si>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</si>
  <si>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</si>
  <si>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</si>
  <si>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</si>
  <si>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</si>
  <si>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</si>
  <si>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</si>
  <si>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</si>
  <si>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</si>
  <si>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</si>
  <si>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</si>
  <si>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</si>
  <si>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</si>
  <si>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</si>
  <si>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</si>
  <si>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</si>
  <si>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</si>
  <si>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</si>
  <si>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</si>
  <si>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</si>
  <si>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</si>
  <si>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</si>
  <si>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</si>
  <si>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</si>
  <si>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</si>
  <si>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</si>
  <si>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II/1.2.Beruh., felúj. Kapcs. ÁFA visszatérülés</t>
  </si>
  <si>
    <t>1.2. Felhalmozási célú ÁFA visszatérülések</t>
  </si>
  <si>
    <t>1.3.Egyéb önkorm. Vagyon üzemeltetéséből, koncesszióból származó bevétel</t>
  </si>
  <si>
    <t>1.4 Pénzügyi befektetés bevételei</t>
  </si>
  <si>
    <t>II/1.4. Pénzügyi befektetés bevétele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</si>
  <si>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</si>
  <si>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</si>
  <si>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</si>
  <si>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</si>
  <si>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</si>
  <si>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</si>
  <si>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</si>
  <si>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</si>
  <si>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</si>
  <si>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</si>
  <si>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</si>
  <si>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</si>
  <si>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</si>
  <si>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</si>
  <si>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</si>
  <si>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</si>
  <si>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</si>
  <si>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</si>
  <si>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</si>
  <si>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</si>
  <si>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</si>
  <si>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</si>
  <si>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</si>
  <si>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</si>
  <si>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</si>
  <si>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</si>
  <si>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</si>
  <si>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</si>
  <si>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</si>
  <si>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</si>
  <si>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</si>
  <si>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</si>
  <si>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</si>
  <si>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>Projekt azonosítója:          KEOP-4.9.0/11-2011-0171</t>
  </si>
  <si>
    <t>Projekt azonosítója:          KEOP-4.9.0/11-2011-0172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</si>
  <si>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</si>
  <si>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</si>
  <si>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</si>
  <si>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</si>
  <si>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</si>
  <si>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</si>
  <si>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</si>
  <si>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</si>
  <si>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</si>
  <si>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</si>
  <si>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</si>
  <si>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</si>
  <si>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</si>
  <si>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Önkorm. egyéb helyiségek bérbeadása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</si>
  <si>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</si>
  <si>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</si>
  <si>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</si>
  <si>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</si>
  <si>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</si>
  <si>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</si>
  <si>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</si>
  <si>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</si>
  <si>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</si>
  <si>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</si>
  <si>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</si>
  <si>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</si>
  <si>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</si>
  <si>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</si>
  <si>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</si>
  <si>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</si>
  <si>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</si>
  <si>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</si>
  <si>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</si>
  <si>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</si>
  <si>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</si>
  <si>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</si>
  <si>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</si>
  <si>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>Városi Önkormányzat Rendelőintézete</t>
  </si>
  <si>
    <t>Kötelezően ellátandó feladat (védőnői sz.)</t>
  </si>
  <si>
    <t>Önként vállalt faladat (járóbeteg szakell.)</t>
  </si>
  <si>
    <t xml:space="preserve">Kötelezően ellátandó feladat </t>
  </si>
  <si>
    <t xml:space="preserve">Önként vállalt faladat </t>
  </si>
  <si>
    <t>Mezőkövesdi Közös Önkormányzati Hivatal</t>
  </si>
  <si>
    <t>Kötelezően ellátandó feladat (önk.ig, adó, önk.jogalk.)</t>
  </si>
  <si>
    <t>Államigaz-gatási feladat(épí-téshat.,  anyakönyv, üzletek)</t>
  </si>
  <si>
    <t>Közfoglalkoztatás</t>
  </si>
  <si>
    <t xml:space="preserve">II/1.3. Egyéb önkorm. vagyon bérbeadásából, koncesszióba adásából származó </t>
  </si>
  <si>
    <t>bevételek részletezése</t>
  </si>
  <si>
    <t>Közös.Önk.hiv.</t>
  </si>
  <si>
    <t>Önkormányzati feladatok összesen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</si>
  <si>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</si>
  <si>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</si>
  <si>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</si>
  <si>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</si>
  <si>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</si>
  <si>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</si>
  <si>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</si>
  <si>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</si>
  <si>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</si>
  <si>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</si>
  <si>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</si>
  <si>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</si>
  <si>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</si>
  <si>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</si>
  <si>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</si>
  <si>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</si>
  <si>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</si>
  <si>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</si>
  <si>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</si>
  <si>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</si>
  <si>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</si>
  <si>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</si>
  <si>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</si>
  <si>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B.) Önkormányzaton kívüli EU-s projektekhez történő hozzájárulás 2014. évi előirányzatai </t>
  </si>
  <si>
    <t xml:space="preserve">........................ 2014. ............ hó .... nap </t>
  </si>
  <si>
    <t xml:space="preserve">          II.3.5.3. VG Zrt-nek Zsóry fürdő fejlesztésére nyújtott  kölcsön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</si>
  <si>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</si>
  <si>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</si>
  <si>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</si>
  <si>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</si>
  <si>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</si>
  <si>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</si>
  <si>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</si>
  <si>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</si>
  <si>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</si>
  <si>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</si>
  <si>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</si>
  <si>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</si>
  <si>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</si>
  <si>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</si>
  <si>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</si>
  <si>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EU-s projekt címe:              Mező Ferenc Tagiskola energetikai felújítása</t>
  </si>
  <si>
    <t>Projekt azonosítója:             KEOP-5.5.0/A/12-2013-0095</t>
  </si>
  <si>
    <t>EU-s projekt címe:           Dohány úti (V.) óvoda energetikai felújítása</t>
  </si>
  <si>
    <t>Projekt azonosítója:          KEOP-5.5.0/A/12-2013-0113</t>
  </si>
  <si>
    <t>EU-s projekt címe:          VI. sz. Móra Ferenc úti Tagóvoda energetikai felújítása</t>
  </si>
  <si>
    <t>EU-s projekt címe:         Bárdos Lajos Tagiskola energetikai felújítása</t>
  </si>
  <si>
    <t>EU-s projekt címe:         Széchenyi István Katolikus Szakképző Iskola energetikai felújítása</t>
  </si>
  <si>
    <t>Projekt azonosítója:              KEOP-1.2.0/09-11-2011-0008</t>
  </si>
  <si>
    <t>Projekt azonosítója:         KEOP-4.-.0/11-2011-0170</t>
  </si>
  <si>
    <t>Projekt azonosítója:         KEOP-5.5.0/A/12-2013-0118</t>
  </si>
  <si>
    <t>Projekt azonosítója:        KEOP-2012-5.5.0/A</t>
  </si>
  <si>
    <t>2023. év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</si>
  <si>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</si>
  <si>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</si>
  <si>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</si>
  <si>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</si>
  <si>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</si>
  <si>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Város és község gazdálkodás</t>
  </si>
  <si>
    <t>Önkormányzatok Igazgatási tevékenysége</t>
  </si>
  <si>
    <t>Mezőkövesdi TKT tagi hozzájárulás</t>
  </si>
  <si>
    <t>Mezőkövesdi TKT orvosi ügyelet</t>
  </si>
  <si>
    <t>Mezőkövesd Közös hivatal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</si>
  <si>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</si>
  <si>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</si>
  <si>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</si>
  <si>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</si>
  <si>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</si>
  <si>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</si>
  <si>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EU-s projekt címe:              Orvosi rendelő felújítása</t>
  </si>
  <si>
    <t>Projekt azonosítója:             ÉMOP-4.1.1/A-12-2013-0052</t>
  </si>
  <si>
    <t>Falugondnok</t>
  </si>
  <si>
    <t>Mezőcsáti TKT szociális feladatok</t>
  </si>
  <si>
    <t>III.3.e. Falugondnoki szolgálat</t>
  </si>
  <si>
    <t>46.</t>
  </si>
  <si>
    <t>Falugondnoki szolgálat</t>
  </si>
  <si>
    <t>Ebből: - Közfoglalkoztatás</t>
  </si>
  <si>
    <t xml:space="preserve">             - Gyermekvédelmi támogatás</t>
  </si>
  <si>
    <t>Idősek otthona</t>
  </si>
  <si>
    <t xml:space="preserve">Tiszavalk Község képviselő-testületének hitel- és kötvényállománya </t>
  </si>
  <si>
    <t xml:space="preserve">          I. 3.5.1.  Kölcsön visszatérülése polgárőrségtől</t>
  </si>
  <si>
    <t xml:space="preserve">          I. 3.5.2.  </t>
  </si>
  <si>
    <t>Közutak, hidak, üzemeltetése, karbantartása</t>
  </si>
  <si>
    <t>Házi orvosi alapellátás</t>
  </si>
  <si>
    <t>Köztemető fenntartás</t>
  </si>
  <si>
    <t>Finanszírozási műveletek</t>
  </si>
  <si>
    <t>Ellátottak juttatása</t>
  </si>
  <si>
    <t>2024. év</t>
  </si>
  <si>
    <t xml:space="preserve">  I.4.5.1 Polgárőrségnek nyújtott kölcsön</t>
  </si>
  <si>
    <t>I. MŰKÖDÉSI BEVÉTELEK (I/1..+I/4)</t>
  </si>
  <si>
    <t>Egyéb önkormányzati rend.megállap.juttatás</t>
  </si>
  <si>
    <t>III.5.c. Rászoruló gyermekek intézményen kivüli étkeztetésének támogatása</t>
  </si>
  <si>
    <t>2016. évi hitelfelvét.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</si>
  <si>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</si>
  <si>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</t>
  </si>
  <si>
    <t>Kötelezően ellátandó feladat (idősek bent lakásoso gond..)</t>
  </si>
  <si>
    <t>I/1. Intézményi működési bevételek B4</t>
  </si>
  <si>
    <t>2016.évi előirányzat</t>
  </si>
  <si>
    <t>Kisértékű tárgyieszközök</t>
  </si>
  <si>
    <t>2015. évi bevételek</t>
  </si>
  <si>
    <t>4. ÁHT belüli megelőlegezések.</t>
  </si>
  <si>
    <t>2016. évi várható bevételek</t>
  </si>
  <si>
    <t>2015. évi kiadások</t>
  </si>
  <si>
    <t>1. ÁHT belüli megelőlegezés vissszafiz. K914</t>
  </si>
  <si>
    <t>2. Központi, irányítószervi támogatás K915</t>
  </si>
  <si>
    <t>2016. évi várható kiadások</t>
  </si>
  <si>
    <t>2017. évi előirányzat</t>
  </si>
  <si>
    <t>Az önkormányzat 2017. évi kiadási előirányzatai összesen</t>
  </si>
  <si>
    <t xml:space="preserve"> Ft-ban</t>
  </si>
  <si>
    <t xml:space="preserve">Az Önkormányzat  2017. évi költségvetési kiadási előirányzatai feladatonként </t>
  </si>
  <si>
    <t xml:space="preserve"> Ft-ban </t>
  </si>
  <si>
    <t>011130</t>
  </si>
  <si>
    <t>06410</t>
  </si>
  <si>
    <t>045160     Ft-ban</t>
  </si>
  <si>
    <t>066020</t>
  </si>
  <si>
    <t>072111</t>
  </si>
  <si>
    <t>107055  Ft-ban</t>
  </si>
  <si>
    <t>041233</t>
  </si>
  <si>
    <t>082091</t>
  </si>
  <si>
    <t>013320  Ft-ban</t>
  </si>
  <si>
    <t xml:space="preserve">A költségvetési intézmények 2017. évi költségvetési kiadási előirányzatai </t>
  </si>
  <si>
    <t xml:space="preserve">Ft-ban </t>
  </si>
  <si>
    <t xml:space="preserve">     Az önkormányzat 2017. évi bevételi előirányzatai összesen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</si>
  <si>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</si>
  <si>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</si>
  <si>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</si>
  <si>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</si>
  <si>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</si>
  <si>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1.1. e-V Üdülőhelyi támogatás beszámítás után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</si>
  <si>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</si>
  <si>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</si>
  <si>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</si>
  <si>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</si>
  <si>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</si>
  <si>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</si>
  <si>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</si>
  <si>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Költségvetési intézmények 2017 évi  költségvetési bevételei</t>
  </si>
  <si>
    <t>Közös Önkormányzati Hivatal 2017. évi  költségvetési bevételei</t>
  </si>
  <si>
    <t>Önkormányzat belterületi út felújitása</t>
  </si>
  <si>
    <t>2017.évi előir.</t>
  </si>
  <si>
    <t>2017. évi előir.</t>
  </si>
  <si>
    <t xml:space="preserve"> 2017. évi előirányzat</t>
  </si>
  <si>
    <t>2017 évi</t>
  </si>
  <si>
    <t>2017 ......................... hó</t>
  </si>
  <si>
    <t>2017.év</t>
  </si>
  <si>
    <t>adatok: Ft</t>
  </si>
  <si>
    <t>a 2017. évre tervezett közvetett támogatásokról</t>
  </si>
  <si>
    <t xml:space="preserve">             2017. év </t>
  </si>
  <si>
    <t>Hitel-állomány 2017.01.01</t>
  </si>
  <si>
    <t xml:space="preserve">                       Ft-ban</t>
  </si>
  <si>
    <t>A költségvetési intézmények 2017. évi költségvetési kiadási előirányzatainak megoszlása</t>
  </si>
  <si>
    <t>A költségvetési intézmények 2017.évi költségvetési kiadási előirányzatainak megoszlása</t>
  </si>
  <si>
    <t>Az önkormányzat 2017. évi költségvetési kiadási előirányzatainak megoszlása</t>
  </si>
  <si>
    <t xml:space="preserve">     Az önkormányzat 2017. évi bevételi előirányzatainak megoszlása</t>
  </si>
  <si>
    <t>A költségvetési intézmények 2017. évi költségvetési bevételi előirányzatainak megoszlása</t>
  </si>
  <si>
    <t>a pénzeszközök  2017. évre tervezett változásáról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</si>
  <si>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</si>
  <si>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</si>
  <si>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</si>
  <si>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</si>
  <si>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</si>
  <si>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</si>
  <si>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</si>
  <si>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</si>
  <si>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</si>
  <si>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Karácsonyi segély</t>
  </si>
  <si>
    <t>Közfoglalkoztatás bér és járulék támogatása</t>
  </si>
  <si>
    <t>Természetbeni gyermekvédelmi támogatás /Erzsébet utalvány/</t>
  </si>
  <si>
    <t>Háziorvosi ügyelet ellátás</t>
  </si>
  <si>
    <t>072112</t>
  </si>
  <si>
    <t>22. melléklet a . 1/2017. (ii.14.…...) önkormányzati rendelethez</t>
  </si>
  <si>
    <t>Áht belüli megelőg.vissza össz.</t>
  </si>
  <si>
    <t>Központi irányitó szervi támogatás</t>
  </si>
  <si>
    <t>Egyéb működési kiadás K5</t>
  </si>
  <si>
    <t>Áht belüli megelőlegezés visszafiz.</t>
  </si>
  <si>
    <t>5. Ellátottak pénzbeli juttatásai K4</t>
  </si>
  <si>
    <t xml:space="preserve">    4.4.Működési c. pénzeszk. átad.államh. Kívülre K512</t>
  </si>
  <si>
    <t>018010    018030</t>
  </si>
  <si>
    <t>2017év</t>
  </si>
  <si>
    <t>2019 év</t>
  </si>
  <si>
    <t>2025. év</t>
  </si>
  <si>
    <t>2026 év</t>
  </si>
  <si>
    <t>Fennálló hitel, kötvénytart.  2017. I. 1-jén</t>
  </si>
  <si>
    <t xml:space="preserve">Nyitó pénzkészlet 2017.január 1-jén </t>
  </si>
  <si>
    <t>4. Áht belül megelőlegezések visszafizetése</t>
  </si>
  <si>
    <t>Nyitó pénzkészlet 2017. január 1-jén</t>
  </si>
  <si>
    <t>Záró pénzkészlet tervezett összege 2017. dec. 31-én</t>
  </si>
  <si>
    <t>4. ÁHT belüli megelőlegezés visszafizetése K913</t>
  </si>
  <si>
    <t xml:space="preserve">Záró pénzkészlet 2017. dec. 31-én </t>
  </si>
  <si>
    <t>20167 évi előirányzatai</t>
  </si>
  <si>
    <t>adatok:Ft-bam</t>
  </si>
  <si>
    <t>19. melléklet az  1/2017. (II. 17.) önkormányzati rendelethez</t>
  </si>
  <si>
    <t>1. melléklet a   . 1/2017. (II. 17..) önkormányzati rendelethez</t>
  </si>
  <si>
    <t>3. melléklet az ... /2017 (II. 17.) önkormányzati rendelethez</t>
  </si>
  <si>
    <t>3. melléklet az ... /2017. (II. 17.) önkormányzati rendelethez</t>
  </si>
  <si>
    <t xml:space="preserve">                        A Közös Önkormányzati Hivatal 2017 évi költségvetési kiadási</t>
  </si>
  <si>
    <t>5. melléklet a  1/2017.( II. 17.) önkormányzati rendelethez</t>
  </si>
  <si>
    <t xml:space="preserve">                        A Közös Önkormányzati Hivatal 2017. évi költségvetési kiadási</t>
  </si>
  <si>
    <t>5. melléklet a  1./2017.( II.17..) önkormányzati rendelethez</t>
  </si>
  <si>
    <t>5. melléklet a  1./2017.( II. 17.) önkormányzati rendelethez</t>
  </si>
  <si>
    <t>5. melléklet az .1/20167 (II.17.) önkormányzati rendelethez</t>
  </si>
  <si>
    <t>6. melléklet az . 1./2017. (II.17.) önkormányzati rendelethez</t>
  </si>
  <si>
    <t>7. melléklet az .1/2017 (II.17.) önkormányzati rendelethez</t>
  </si>
  <si>
    <t>8. melléklet az . 1/2017. (II.17.) önkormányzati rendelethez</t>
  </si>
  <si>
    <t>9. melléklet az .1/2017. (II.17.) önkormányzati rendelethez</t>
  </si>
  <si>
    <t>10. melléklet az . 1/2017. (II. 17.) önkormányzati rendelethez</t>
  </si>
  <si>
    <t>11. melléklet az . 1/2017. (II.17.) önkormányzati rendelethez</t>
  </si>
  <si>
    <t>12. melléklet az ..1/2017. (II.17.) önkormányzati rendelethez</t>
  </si>
  <si>
    <t>13. melléklet az . 1 /2017. (II.17.) önkormányzati rendelethez</t>
  </si>
  <si>
    <t>15. melléklet az. 1 /2017. (II.17.) önkormányzati rendelethez</t>
  </si>
  <si>
    <t>14. számú melléklet az 1./2017. (II.17.) önkormányzati rendelethez</t>
  </si>
  <si>
    <t>16. melléklet a  1/2017.(II.17.) önkormányzati rendelethez</t>
  </si>
  <si>
    <t>17. melléklet a 1/2017.(II.17.) önkormányzati rendelethez</t>
  </si>
  <si>
    <t>18. melléklet a 1/2017. (II.17) .önkormányzati rendelethez</t>
  </si>
  <si>
    <t>23. melléklet a  1/2017. ( II.17.)  önkormányzati rendelethez</t>
  </si>
  <si>
    <t>24. melléklet a  1../2017. (II.17.)önkormányzati rendelethez</t>
  </si>
  <si>
    <t>20. melléklet a  1/2017.(II. 17.) önkormányzati rendelethez</t>
  </si>
  <si>
    <t>21. melléklet a  1/2017.(II.17.) önkormányzati rendelethez</t>
  </si>
  <si>
    <t>22. melléklet az  1./2017. (II.17.) önkormányzati rendelethez</t>
  </si>
  <si>
    <t>23. melléklet az  1/2017. (II.17.) önkormányzati rendelethez</t>
  </si>
  <si>
    <t>31. melléklet a 1/2017.(II.17.) önkormányzati rendelethez</t>
  </si>
  <si>
    <t>24. melléklet a  1/2017. (II. 17) önkormányzati rendelethez</t>
  </si>
  <si>
    <t>25. melléklet az   1 /2017. (II.17.) önkormányzati rendelethez</t>
  </si>
  <si>
    <t>26. melléklet az . 1/2017. (II.17..) önkormányzati rendelethez</t>
  </si>
  <si>
    <t>27. melléklet a  1/2017 (II.17.) önkormányzati rendelethez</t>
  </si>
  <si>
    <t>34. melléklet a .1./2017. (II. 17.) önkormányzati rendelethez</t>
  </si>
  <si>
    <t>28. melléklet a  1./2017. (II.17.) önkormányzati rendelethez</t>
  </si>
  <si>
    <t>29. melléklet a  1/2017.(II.17.) önkormányzati rendelethez</t>
  </si>
  <si>
    <t>Idősekotthona 9 fő dogozó 1fő intézményvezető</t>
  </si>
  <si>
    <t>38. melléklet a .1./2017.( II.17..) önkormányzati rendelethez</t>
  </si>
  <si>
    <t>38. melléklet a . 1/2017. ( ii.17.) önkormányzati rendelethez</t>
  </si>
  <si>
    <t>38. melléklet a  1./2017. ( II. 17.) önkormányzati rendelethez</t>
  </si>
  <si>
    <t>38. melléklet a . 1/2014. ( II.17.) önkormányzati rendelethez</t>
  </si>
  <si>
    <t>38. melléklet a  1./2017. ( II.17..) önkormányzati rendelethez</t>
  </si>
  <si>
    <t>27. melléklet a  1./2017. (II. 17.) önkormányzati rendelethez</t>
  </si>
  <si>
    <t>39. melléklet a . 1/2017 (II.17.) önkormányzati rendelethez</t>
  </si>
  <si>
    <t>30. melléklet az 1 /2017. (II.17.) önkormányzati rendelethez</t>
  </si>
  <si>
    <t>31. melléklet az . 1/2017. (II.17.) önkormányzati rendelethez</t>
  </si>
  <si>
    <t>32. melléklet az  1/2017. (II.17.) önkormányzati rendelethez</t>
  </si>
  <si>
    <t>45. számú melléklet a  1/2017.(II.17.) önkormányzati rendelethez</t>
  </si>
  <si>
    <t>33. melléklet az 1./2017. (II.17.) önkormányzati rendelethez</t>
  </si>
  <si>
    <t>34. melléklet az  1/2017. (II.17.) önkormányzati rendelethez</t>
  </si>
  <si>
    <t>32. melléklet a 1/2017. (II. 17.) önkormányzati rendelethez</t>
  </si>
  <si>
    <t>33. melléklet a  1/2017.(II.17.) önkormányzati</t>
  </si>
  <si>
    <t>52 melléklet a  1/2017. ( II.17. ) önkormányzati rendelethez</t>
  </si>
  <si>
    <t>52. melléklet a 1./2017. (II.17..) önkormányzati rendelethez</t>
  </si>
  <si>
    <t>52. melléklet a  1/2017. (II.17.)önkormányzati rendelethez</t>
  </si>
  <si>
    <t>52. melléklet a 1./2017. (II.17.) önkormányzati rendelethez</t>
  </si>
  <si>
    <t>35. melléklet az 1/2017 (II.17.) önkormányzati rendelethez</t>
  </si>
  <si>
    <t xml:space="preserve">     36. melléklet a  1./2017. (II.17) önkormányzati rendelethez                                                                                                                                                                                        </t>
  </si>
  <si>
    <t>37. melléklet az . 1/2017. (II.17.) önkormányzati rendelethez</t>
  </si>
  <si>
    <t xml:space="preserve">      37.melléklet 1/2017. (II.17.) önkormányzat rendeletéhez                                               </t>
  </si>
  <si>
    <t>37. melléklet az .1/2017. (II.17.) önkormányzati rendelethez</t>
  </si>
  <si>
    <t>37. melléklet az .1/2017 (II.17.) önkormányzati rendelethez</t>
  </si>
  <si>
    <t>37. melléklet az ..  1/2017. (II.17.) önkormányzati rendelethez</t>
  </si>
  <si>
    <t>37. melléklet az . 1/2017 (II.17.) önkormányzati rendelethez</t>
  </si>
  <si>
    <t>37. melléklet az  1/20167 (II.17.) önkormányzati rendelethez</t>
  </si>
  <si>
    <t>37. melléklet az  1/2017. (II.17.) önkormányzati rendelethez</t>
  </si>
  <si>
    <t>37. melléklet az .1/2017. (II. 17.) önkormányzati rendelethez</t>
  </si>
  <si>
    <t>37. melléklet az 1./2017. (II.17.) önkormányzati rendelethez</t>
  </si>
  <si>
    <t>39. melléklet az 1/2017. (II.17.) önkormányzati rendelethez</t>
  </si>
  <si>
    <t>40. melléklet a 1/2017. (II.17.) önkormányzati rendelethez</t>
  </si>
  <si>
    <t>1. függelék a  1/2017. (II. 17...) önkormányzati rendelethez</t>
  </si>
  <si>
    <t>2. függelék a ..1/2017. (II.17..)  önkormányzati rendelethez</t>
  </si>
  <si>
    <t>9. melléklet a 1./2017. (II.17..) önkormányzati rendelethez</t>
  </si>
  <si>
    <t>38. melléklet az 1/2017. (II.17.) önkormányzati rendelethez</t>
  </si>
  <si>
    <t>2. melléklet a  1/2017. (II. 17.) önkormányzati rendelethez</t>
  </si>
  <si>
    <t>3. melléklet az 1/2017. (II. 17.) önkormányzati rendelethez</t>
  </si>
  <si>
    <t>4. melléklet az 1/2017. (II.17.)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</si>
</sst>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7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4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428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8" fillId="0" borderId="0" xfId="0" applyFont="1" applyBorder="1"/>
    <xf numFmtId="0" fontId="28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0" fontId="41" fillId="0" borderId="0" xfId="0" applyFont="1" applyAlignment="1">
      <alignment horizontal="center"/>
    </xf>
    <xf numFmtId="0" fontId="30" fillId="0" borderId="2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0" fontId="30" fillId="0" borderId="20" xfId="0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8" fillId="0" borderId="0" xfId="0" applyFont="1"/>
    <xf numFmtId="0" fontId="46" fillId="0" borderId="0" xfId="0" applyFont="1" applyAlignment="1">
      <alignment horizontal="center"/>
    </xf>
    <xf numFmtId="0" fontId="49" fillId="0" borderId="0" xfId="0" applyFont="1" applyAlignment="1"/>
    <xf numFmtId="0" fontId="49" fillId="0" borderId="0" xfId="0" applyFont="1"/>
    <xf numFmtId="0" fontId="49" fillId="0" borderId="0" xfId="0" applyFont="1" applyAlignment="1">
      <alignment horizontal="right"/>
    </xf>
    <xf numFmtId="0" fontId="38" fillId="0" borderId="0" xfId="0" applyFont="1" applyAlignment="1">
      <alignment horizontal="justify"/>
    </xf>
    <xf numFmtId="0" fontId="46" fillId="0" borderId="0" xfId="0" applyFont="1"/>
    <xf numFmtId="0" fontId="38" fillId="0" borderId="20" xfId="0" applyFont="1" applyBorder="1"/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9" fillId="0" borderId="29" xfId="0" applyFont="1" applyBorder="1"/>
    <xf numFmtId="0" fontId="29" fillId="0" borderId="30" xfId="0" applyFont="1" applyBorder="1" applyAlignment="1">
      <alignment wrapText="1"/>
    </xf>
    <xf numFmtId="3" fontId="29" fillId="0" borderId="31" xfId="26" applyNumberFormat="1" applyFont="1" applyFill="1" applyBorder="1" applyAlignment="1" applyProtection="1"/>
    <xf numFmtId="3" fontId="29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43" fillId="0" borderId="0" xfId="0" applyFont="1" applyBorder="1"/>
    <xf numFmtId="3" fontId="43" fillId="0" borderId="0" xfId="26" applyNumberFormat="1" applyFont="1" applyFill="1" applyBorder="1" applyAlignment="1" applyProtection="1"/>
    <xf numFmtId="3" fontId="29" fillId="0" borderId="32" xfId="26" applyNumberFormat="1" applyFont="1" applyFill="1" applyBorder="1" applyAlignment="1" applyProtection="1"/>
    <xf numFmtId="0" fontId="44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21" fillId="0" borderId="30" xfId="0" applyFont="1" applyBorder="1"/>
    <xf numFmtId="3" fontId="30" fillId="0" borderId="30" xfId="0" applyNumberFormat="1" applyFont="1" applyBorder="1"/>
    <xf numFmtId="0" fontId="42" fillId="0" borderId="0" xfId="0" applyFont="1"/>
    <xf numFmtId="0" fontId="21" fillId="0" borderId="30" xfId="0" applyFont="1" applyBorder="1" applyAlignment="1">
      <alignment horizontal="center"/>
    </xf>
    <xf numFmtId="0" fontId="21" fillId="0" borderId="30" xfId="0" applyFont="1" applyBorder="1" applyAlignment="1">
      <alignment horizontal="center" wrapText="1"/>
    </xf>
    <xf numFmtId="10" fontId="30" fillId="0" borderId="30" xfId="0" applyNumberFormat="1" applyFont="1" applyBorder="1"/>
    <xf numFmtId="0" fontId="29" fillId="0" borderId="30" xfId="0" applyFont="1" applyBorder="1"/>
    <xf numFmtId="0" fontId="29" fillId="0" borderId="30" xfId="0" applyFont="1" applyBorder="1" applyAlignment="1">
      <alignment horizontal="justify"/>
    </xf>
    <xf numFmtId="3" fontId="30" fillId="0" borderId="30" xfId="0" applyNumberFormat="1" applyFont="1" applyBorder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19" fillId="0" borderId="43" xfId="0" applyFont="1" applyBorder="1"/>
    <xf numFmtId="3" fontId="19" fillId="0" borderId="44" xfId="0" applyNumberFormat="1" applyFont="1" applyBorder="1"/>
    <xf numFmtId="3" fontId="23" fillId="24" borderId="45" xfId="0" applyNumberFormat="1" applyFont="1" applyFill="1" applyBorder="1"/>
    <xf numFmtId="3" fontId="23" fillId="24" borderId="46" xfId="0" applyNumberFormat="1" applyFont="1" applyFill="1" applyBorder="1"/>
    <xf numFmtId="0" fontId="21" fillId="0" borderId="47" xfId="0" applyFont="1" applyBorder="1"/>
    <xf numFmtId="0" fontId="19" fillId="0" borderId="24" xfId="0" applyFont="1" applyBorder="1"/>
    <xf numFmtId="3" fontId="23" fillId="0" borderId="48" xfId="0" applyNumberFormat="1" applyFont="1" applyBorder="1"/>
    <xf numFmtId="0" fontId="19" fillId="0" borderId="48" xfId="0" applyFont="1" applyBorder="1"/>
    <xf numFmtId="0" fontId="21" fillId="0" borderId="49" xfId="0" applyFont="1" applyBorder="1"/>
    <xf numFmtId="0" fontId="0" fillId="0" borderId="50" xfId="0" applyBorder="1"/>
    <xf numFmtId="3" fontId="19" fillId="0" borderId="51" xfId="0" applyNumberFormat="1" applyFont="1" applyBorder="1"/>
    <xf numFmtId="3" fontId="19" fillId="0" borderId="52" xfId="0" applyNumberFormat="1" applyFont="1" applyBorder="1"/>
    <xf numFmtId="0" fontId="23" fillId="0" borderId="53" xfId="0" applyFont="1" applyBorder="1"/>
    <xf numFmtId="0" fontId="23" fillId="0" borderId="5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19" fillId="0" borderId="58" xfId="0" applyFont="1" applyBorder="1"/>
    <xf numFmtId="0" fontId="23" fillId="0" borderId="59" xfId="0" applyFont="1" applyBorder="1"/>
    <xf numFmtId="0" fontId="23" fillId="0" borderId="43" xfId="0" applyFont="1" applyBorder="1"/>
    <xf numFmtId="0" fontId="23" fillId="0" borderId="60" xfId="0" applyFont="1" applyBorder="1"/>
    <xf numFmtId="0" fontId="23" fillId="0" borderId="60" xfId="0" applyFont="1" applyBorder="1" applyAlignment="1">
      <alignment wrapText="1"/>
    </xf>
    <xf numFmtId="0" fontId="23" fillId="0" borderId="58" xfId="0" applyFont="1" applyBorder="1"/>
    <xf numFmtId="0" fontId="19" fillId="24" borderId="58" xfId="0" applyFont="1" applyFill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23" fillId="0" borderId="62" xfId="0" applyNumberFormat="1" applyFont="1" applyBorder="1"/>
    <xf numFmtId="3" fontId="23" fillId="0" borderId="64" xfId="0" applyNumberFormat="1" applyFont="1" applyBorder="1"/>
    <xf numFmtId="3" fontId="19" fillId="0" borderId="65" xfId="0" applyNumberFormat="1" applyFont="1" applyBorder="1"/>
    <xf numFmtId="3" fontId="19" fillId="0" borderId="55" xfId="0" applyNumberFormat="1" applyFont="1" applyBorder="1"/>
    <xf numFmtId="3" fontId="23" fillId="0" borderId="66" xfId="0" applyNumberFormat="1" applyFont="1" applyBorder="1"/>
    <xf numFmtId="3" fontId="19" fillId="0" borderId="67" xfId="0" applyNumberFormat="1" applyFont="1" applyBorder="1"/>
    <xf numFmtId="3" fontId="19" fillId="0" borderId="68" xfId="0" applyNumberFormat="1" applyFont="1" applyBorder="1"/>
    <xf numFmtId="3" fontId="23" fillId="0" borderId="55" xfId="0" applyNumberFormat="1" applyFont="1" applyBorder="1"/>
    <xf numFmtId="3" fontId="19" fillId="0" borderId="66" xfId="0" applyNumberFormat="1" applyFont="1" applyBorder="1"/>
    <xf numFmtId="3" fontId="23" fillId="0" borderId="68" xfId="0" applyNumberFormat="1" applyFont="1" applyBorder="1"/>
    <xf numFmtId="3" fontId="23" fillId="0" borderId="67" xfId="0" applyNumberFormat="1" applyFont="1" applyBorder="1"/>
    <xf numFmtId="3" fontId="19" fillId="0" borderId="69" xfId="0" applyNumberFormat="1" applyFont="1" applyBorder="1"/>
    <xf numFmtId="3" fontId="19" fillId="0" borderId="70" xfId="0" applyNumberFormat="1" applyFont="1" applyBorder="1"/>
    <xf numFmtId="0" fontId="19" fillId="0" borderId="71" xfId="0" applyFont="1" applyBorder="1"/>
    <xf numFmtId="3" fontId="19" fillId="24" borderId="55" xfId="0" applyNumberFormat="1" applyFont="1" applyFill="1" applyBorder="1"/>
    <xf numFmtId="0" fontId="23" fillId="0" borderId="6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4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8" xfId="0" applyFont="1" applyBorder="1"/>
    <xf numFmtId="3" fontId="19" fillId="24" borderId="69" xfId="0" applyNumberFormat="1" applyFont="1" applyFill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2" xfId="0" applyFont="1" applyBorder="1"/>
    <xf numFmtId="0" fontId="19" fillId="0" borderId="73" xfId="0" applyFont="1" applyBorder="1"/>
    <xf numFmtId="0" fontId="23" fillId="0" borderId="67" xfId="0" applyFont="1" applyBorder="1"/>
    <xf numFmtId="0" fontId="19" fillId="0" borderId="74" xfId="0" applyFont="1" applyBorder="1"/>
    <xf numFmtId="0" fontId="23" fillId="0" borderId="75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19" fillId="0" borderId="76" xfId="0" applyNumberFormat="1" applyFont="1" applyBorder="1"/>
    <xf numFmtId="3" fontId="19" fillId="0" borderId="77" xfId="0" applyNumberFormat="1" applyFont="1" applyBorder="1"/>
    <xf numFmtId="3" fontId="23" fillId="0" borderId="78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79" xfId="0" applyFont="1" applyBorder="1"/>
    <xf numFmtId="0" fontId="19" fillId="0" borderId="80" xfId="0" applyFont="1" applyBorder="1"/>
    <xf numFmtId="0" fontId="23" fillId="0" borderId="81" xfId="0" applyFont="1" applyBorder="1"/>
    <xf numFmtId="0" fontId="42" fillId="0" borderId="0" xfId="0" applyFont="1" applyAlignment="1">
      <alignment horizontal="center"/>
    </xf>
    <xf numFmtId="0" fontId="44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42" fillId="0" borderId="20" xfId="0" applyFont="1" applyBorder="1"/>
    <xf numFmtId="0" fontId="30" fillId="0" borderId="20" xfId="0" applyFont="1" applyBorder="1"/>
    <xf numFmtId="0" fontId="30" fillId="0" borderId="12" xfId="0" applyFont="1" applyBorder="1" applyAlignment="1">
      <alignment wrapText="1"/>
    </xf>
    <xf numFmtId="0" fontId="30" fillId="0" borderId="24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20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30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2" xfId="0" applyFont="1" applyBorder="1"/>
    <xf numFmtId="0" fontId="19" fillId="0" borderId="16" xfId="0" applyFont="1" applyBorder="1"/>
    <xf numFmtId="0" fontId="29" fillId="0" borderId="0" xfId="0" applyFont="1"/>
    <xf numFmtId="0" fontId="19" fillId="0" borderId="7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7" xfId="0" applyFont="1" applyFill="1" applyBorder="1" applyAlignment="1">
      <alignment horizontal="center"/>
    </xf>
    <xf numFmtId="0" fontId="19" fillId="0" borderId="68" xfId="0" applyFont="1" applyBorder="1"/>
    <xf numFmtId="0" fontId="30" fillId="0" borderId="83" xfId="0" applyFont="1" applyBorder="1" applyAlignment="1">
      <alignment horizontal="center"/>
    </xf>
    <xf numFmtId="0" fontId="29" fillId="0" borderId="84" xfId="0" applyFont="1" applyBorder="1"/>
    <xf numFmtId="0" fontId="29" fillId="0" borderId="48" xfId="0" applyFont="1" applyBorder="1"/>
    <xf numFmtId="0" fontId="29" fillId="0" borderId="85" xfId="0" applyFont="1" applyBorder="1"/>
    <xf numFmtId="0" fontId="43" fillId="0" borderId="59" xfId="0" applyFont="1" applyBorder="1"/>
    <xf numFmtId="0" fontId="43" fillId="0" borderId="86" xfId="0" applyFont="1" applyBorder="1"/>
    <xf numFmtId="0" fontId="30" fillId="0" borderId="87" xfId="0" applyFont="1" applyBorder="1" applyAlignment="1"/>
    <xf numFmtId="0" fontId="29" fillId="0" borderId="59" xfId="0" applyFont="1" applyBorder="1" applyAlignment="1"/>
    <xf numFmtId="0" fontId="29" fillId="0" borderId="58" xfId="0" applyFont="1" applyBorder="1" applyAlignment="1"/>
    <xf numFmtId="0" fontId="57" fillId="0" borderId="71" xfId="0" applyFont="1" applyBorder="1" applyAlignment="1"/>
    <xf numFmtId="0" fontId="29" fillId="0" borderId="71" xfId="0" applyFont="1" applyFill="1" applyBorder="1" applyAlignment="1"/>
    <xf numFmtId="0" fontId="29" fillId="0" borderId="58" xfId="0" applyFont="1" applyFill="1" applyBorder="1" applyAlignment="1"/>
    <xf numFmtId="0" fontId="43" fillId="0" borderId="59" xfId="0" applyFont="1" applyBorder="1" applyAlignment="1"/>
    <xf numFmtId="3" fontId="29" fillId="0" borderId="48" xfId="0" applyNumberFormat="1" applyFont="1" applyBorder="1"/>
    <xf numFmtId="3" fontId="29" fillId="0" borderId="48" xfId="26" applyNumberFormat="1" applyFont="1" applyFill="1" applyBorder="1" applyAlignment="1" applyProtection="1"/>
    <xf numFmtId="0" fontId="0" fillId="0" borderId="88" xfId="0" applyBorder="1"/>
    <xf numFmtId="0" fontId="30" fillId="0" borderId="15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19" fillId="0" borderId="11" xfId="0" applyFont="1" applyFill="1" applyBorder="1"/>
    <xf numFmtId="0" fontId="19" fillId="0" borderId="89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90" xfId="0" applyFont="1" applyBorder="1"/>
    <xf numFmtId="0" fontId="19" fillId="0" borderId="21" xfId="0" applyFont="1" applyBorder="1"/>
    <xf numFmtId="0" fontId="19" fillId="0" borderId="23" xfId="0" applyFont="1" applyBorder="1"/>
    <xf numFmtId="0" fontId="19" fillId="0" borderId="2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91" xfId="0" applyNumberFormat="1" applyFont="1" applyBorder="1" applyAlignment="1">
      <alignment vertical="center"/>
    </xf>
    <xf numFmtId="3" fontId="23" fillId="0" borderId="92" xfId="0" applyNumberFormat="1" applyFont="1" applyBorder="1" applyAlignment="1">
      <alignment horizontal="right" vertical="center"/>
    </xf>
    <xf numFmtId="3" fontId="19" fillId="0" borderId="93" xfId="0" applyNumberFormat="1" applyFont="1" applyBorder="1" applyAlignment="1">
      <alignment vertical="center"/>
    </xf>
    <xf numFmtId="0" fontId="49" fillId="0" borderId="50" xfId="0" applyFont="1" applyBorder="1" applyAlignment="1">
      <alignment horizontal="center" vertical="center" wrapText="1"/>
    </xf>
    <xf numFmtId="3" fontId="38" fillId="0" borderId="50" xfId="26" applyNumberFormat="1" applyFont="1" applyFill="1" applyBorder="1" applyAlignment="1" applyProtection="1">
      <alignment horizontal="right"/>
    </xf>
    <xf numFmtId="3" fontId="39" fillId="0" borderId="50" xfId="26" applyNumberFormat="1" applyFont="1" applyFill="1" applyBorder="1" applyAlignment="1" applyProtection="1">
      <alignment horizontal="right"/>
    </xf>
    <xf numFmtId="3" fontId="48" fillId="0" borderId="88" xfId="26" applyNumberFormat="1" applyFont="1" applyFill="1" applyBorder="1" applyAlignment="1" applyProtection="1">
      <alignment horizontal="right"/>
    </xf>
    <xf numFmtId="3" fontId="19" fillId="0" borderId="24" xfId="0" applyNumberFormat="1" applyFont="1" applyBorder="1"/>
    <xf numFmtId="3" fontId="33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4" fillId="0" borderId="24" xfId="0" applyNumberFormat="1" applyFont="1" applyBorder="1"/>
    <xf numFmtId="3" fontId="30" fillId="0" borderId="14" xfId="0" applyNumberFormat="1" applyFont="1" applyBorder="1" applyAlignment="1">
      <alignment horizontal="right"/>
    </xf>
    <xf numFmtId="3" fontId="30" fillId="0" borderId="34" xfId="0" applyNumberFormat="1" applyFont="1" applyBorder="1"/>
    <xf numFmtId="0" fontId="19" fillId="0" borderId="0" xfId="0" applyFont="1" applyBorder="1" applyAlignment="1"/>
    <xf numFmtId="3" fontId="33" fillId="0" borderId="94" xfId="0" applyNumberFormat="1" applyFont="1" applyBorder="1" applyAlignment="1"/>
    <xf numFmtId="3" fontId="23" fillId="0" borderId="95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23" fillId="0" borderId="83" xfId="0" applyNumberFormat="1" applyFont="1" applyBorder="1"/>
    <xf numFmtId="0" fontId="31" fillId="0" borderId="59" xfId="0" applyFont="1" applyBorder="1"/>
    <xf numFmtId="3" fontId="19" fillId="24" borderId="58" xfId="0" applyNumberFormat="1" applyFont="1" applyFill="1" applyBorder="1"/>
    <xf numFmtId="3" fontId="19" fillId="0" borderId="97" xfId="0" applyNumberFormat="1" applyFont="1" applyBorder="1"/>
    <xf numFmtId="3" fontId="19" fillId="0" borderId="57" xfId="0" applyNumberFormat="1" applyFont="1" applyBorder="1"/>
    <xf numFmtId="3" fontId="19" fillId="0" borderId="98" xfId="0" applyNumberFormat="1" applyFont="1" applyBorder="1"/>
    <xf numFmtId="3" fontId="19" fillId="0" borderId="58" xfId="0" applyNumberFormat="1" applyFont="1" applyBorder="1"/>
    <xf numFmtId="3" fontId="23" fillId="0" borderId="71" xfId="0" applyNumberFormat="1" applyFont="1" applyBorder="1"/>
    <xf numFmtId="3" fontId="19" fillId="0" borderId="43" xfId="0" applyNumberFormat="1" applyFont="1" applyBorder="1"/>
    <xf numFmtId="3" fontId="33" fillId="0" borderId="57" xfId="0" applyNumberFormat="1" applyFont="1" applyBorder="1" applyAlignment="1"/>
    <xf numFmtId="3" fontId="33" fillId="0" borderId="79" xfId="0" applyNumberFormat="1" applyFont="1" applyBorder="1" applyAlignment="1"/>
    <xf numFmtId="3" fontId="23" fillId="0" borderId="59" xfId="0" applyNumberFormat="1" applyFont="1" applyBorder="1"/>
    <xf numFmtId="3" fontId="23" fillId="0" borderId="43" xfId="0" applyNumberFormat="1" applyFont="1" applyBorder="1"/>
    <xf numFmtId="3" fontId="19" fillId="0" borderId="99" xfId="0" applyNumberFormat="1" applyFont="1" applyBorder="1"/>
    <xf numFmtId="3" fontId="19" fillId="0" borderId="100" xfId="0" applyNumberFormat="1" applyFont="1" applyBorder="1"/>
    <xf numFmtId="3" fontId="19" fillId="0" borderId="59" xfId="0" applyNumberFormat="1" applyFont="1" applyBorder="1"/>
    <xf numFmtId="3" fontId="19" fillId="0" borderId="79" xfId="0" applyNumberFormat="1" applyFont="1" applyBorder="1"/>
    <xf numFmtId="3" fontId="23" fillId="0" borderId="58" xfId="0" applyNumberFormat="1" applyFont="1" applyBorder="1"/>
    <xf numFmtId="3" fontId="23" fillId="0" borderId="101" xfId="0" applyNumberFormat="1" applyFont="1" applyBorder="1"/>
    <xf numFmtId="3" fontId="23" fillId="0" borderId="102" xfId="0" applyNumberFormat="1" applyFont="1" applyBorder="1"/>
    <xf numFmtId="3" fontId="19" fillId="0" borderId="103" xfId="0" applyNumberFormat="1" applyFont="1" applyBorder="1"/>
    <xf numFmtId="3" fontId="23" fillId="0" borderId="103" xfId="0" applyNumberFormat="1" applyFont="1" applyBorder="1"/>
    <xf numFmtId="3" fontId="19" fillId="0" borderId="104" xfId="0" applyNumberFormat="1" applyFont="1" applyBorder="1"/>
    <xf numFmtId="3" fontId="34" fillId="0" borderId="69" xfId="0" applyNumberFormat="1" applyFont="1" applyBorder="1"/>
    <xf numFmtId="3" fontId="23" fillId="0" borderId="69" xfId="0" applyNumberFormat="1" applyFont="1" applyBorder="1"/>
    <xf numFmtId="0" fontId="33" fillId="0" borderId="68" xfId="0" applyFont="1" applyBorder="1" applyAlignment="1">
      <alignment horizontal="center" vertical="center" wrapText="1"/>
    </xf>
    <xf numFmtId="3" fontId="23" fillId="0" borderId="105" xfId="0" applyNumberFormat="1" applyFont="1" applyBorder="1"/>
    <xf numFmtId="0" fontId="23" fillId="0" borderId="106" xfId="0" applyFont="1" applyBorder="1" applyAlignment="1">
      <alignment vertical="center"/>
    </xf>
    <xf numFmtId="0" fontId="19" fillId="0" borderId="57" xfId="0" applyFont="1" applyFill="1" applyBorder="1"/>
    <xf numFmtId="0" fontId="34" fillId="0" borderId="58" xfId="0" applyFont="1" applyBorder="1"/>
    <xf numFmtId="0" fontId="19" fillId="0" borderId="99" xfId="0" applyFont="1" applyBorder="1"/>
    <xf numFmtId="0" fontId="19" fillId="0" borderId="107" xfId="0" applyFont="1" applyBorder="1" applyAlignment="1">
      <alignment wrapText="1"/>
    </xf>
    <xf numFmtId="0" fontId="36" fillId="0" borderId="99" xfId="0" applyFont="1" applyBorder="1"/>
    <xf numFmtId="0" fontId="21" fillId="0" borderId="49" xfId="0" applyFont="1" applyBorder="1" applyAlignment="1"/>
    <xf numFmtId="0" fontId="23" fillId="0" borderId="108" xfId="0" applyFont="1" applyBorder="1"/>
    <xf numFmtId="0" fontId="23" fillId="0" borderId="109" xfId="0" applyFont="1" applyBorder="1"/>
    <xf numFmtId="0" fontId="19" fillId="0" borderId="80" xfId="0" applyFont="1" applyBorder="1" applyAlignment="1"/>
    <xf numFmtId="0" fontId="23" fillId="24" borderId="60" xfId="0" applyFont="1" applyFill="1" applyBorder="1"/>
    <xf numFmtId="0" fontId="31" fillId="0" borderId="60" xfId="0" applyFont="1" applyBorder="1"/>
    <xf numFmtId="164" fontId="31" fillId="0" borderId="110" xfId="0" applyNumberFormat="1" applyFont="1" applyBorder="1" applyAlignment="1"/>
    <xf numFmtId="164" fontId="33" fillId="0" borderId="57" xfId="0" applyNumberFormat="1" applyFont="1" applyBorder="1" applyAlignment="1"/>
    <xf numFmtId="164" fontId="33" fillId="0" borderId="99" xfId="0" applyNumberFormat="1" applyFont="1" applyBorder="1" applyAlignment="1"/>
    <xf numFmtId="164" fontId="33" fillId="0" borderId="57" xfId="0" applyNumberFormat="1" applyFont="1" applyBorder="1" applyAlignment="1">
      <alignment wrapText="1"/>
    </xf>
    <xf numFmtId="0" fontId="33" fillId="0" borderId="110" xfId="0" applyFont="1" applyFill="1" applyBorder="1" applyAlignment="1"/>
    <xf numFmtId="3" fontId="19" fillId="24" borderId="21" xfId="0" applyNumberFormat="1" applyFont="1" applyFill="1" applyBorder="1"/>
    <xf numFmtId="3" fontId="19" fillId="0" borderId="42" xfId="0" applyNumberFormat="1" applyFont="1" applyBorder="1" applyAlignment="1"/>
    <xf numFmtId="3" fontId="19" fillId="0" borderId="40" xfId="0" applyNumberFormat="1" applyFont="1" applyBorder="1" applyAlignment="1"/>
    <xf numFmtId="3" fontId="19" fillId="0" borderId="41" xfId="0" applyNumberFormat="1" applyFont="1" applyBorder="1" applyAlignment="1"/>
    <xf numFmtId="3" fontId="19" fillId="0" borderId="111" xfId="0" applyNumberFormat="1" applyFont="1" applyBorder="1"/>
    <xf numFmtId="3" fontId="19" fillId="0" borderId="112" xfId="0" applyNumberFormat="1" applyFont="1" applyBorder="1"/>
    <xf numFmtId="3" fontId="19" fillId="0" borderId="113" xfId="0" applyNumberFormat="1" applyFont="1" applyBorder="1"/>
    <xf numFmtId="3" fontId="19" fillId="0" borderId="114" xfId="0" applyNumberFormat="1" applyFont="1" applyBorder="1"/>
    <xf numFmtId="0" fontId="36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5" xfId="0" applyFont="1" applyFill="1" applyBorder="1"/>
    <xf numFmtId="0" fontId="21" fillId="0" borderId="6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6" xfId="0" applyFont="1" applyBorder="1" applyAlignment="1">
      <alignment horizontal="center"/>
    </xf>
    <xf numFmtId="0" fontId="23" fillId="0" borderId="117" xfId="0" applyFont="1" applyBorder="1" applyAlignment="1">
      <alignment horizontal="center"/>
    </xf>
    <xf numFmtId="3" fontId="19" fillId="0" borderId="118" xfId="0" applyNumberFormat="1" applyFont="1" applyBorder="1" applyAlignment="1">
      <alignment horizontal="right"/>
    </xf>
    <xf numFmtId="3" fontId="19" fillId="0" borderId="40" xfId="0" applyNumberFormat="1" applyFont="1" applyBorder="1" applyAlignment="1">
      <alignment horizontal="right"/>
    </xf>
    <xf numFmtId="3" fontId="19" fillId="0" borderId="119" xfId="0" applyNumberFormat="1" applyFont="1" applyBorder="1" applyAlignment="1">
      <alignment horizontal="right"/>
    </xf>
    <xf numFmtId="0" fontId="43" fillId="0" borderId="0" xfId="0" applyFont="1" applyAlignment="1">
      <alignment horizontal="center"/>
    </xf>
    <xf numFmtId="0" fontId="23" fillId="0" borderId="120" xfId="0" applyFont="1" applyBorder="1" applyAlignment="1">
      <alignment horizontal="center" vertical="center"/>
    </xf>
    <xf numFmtId="3" fontId="23" fillId="0" borderId="121" xfId="0" applyNumberFormat="1" applyFont="1" applyBorder="1"/>
    <xf numFmtId="0" fontId="19" fillId="0" borderId="122" xfId="0" applyFont="1" applyBorder="1"/>
    <xf numFmtId="16" fontId="19" fillId="0" borderId="122" xfId="0" applyNumberFormat="1" applyFont="1" applyBorder="1"/>
    <xf numFmtId="0" fontId="30" fillId="0" borderId="0" xfId="0" applyFont="1" applyAlignment="1"/>
    <xf numFmtId="0" fontId="56" fillId="0" borderId="0" xfId="0" applyFont="1" applyAlignment="1"/>
    <xf numFmtId="3" fontId="23" fillId="0" borderId="87" xfId="0" applyNumberFormat="1" applyFont="1" applyBorder="1"/>
    <xf numFmtId="3" fontId="34" fillId="0" borderId="67" xfId="0" applyNumberFormat="1" applyFont="1" applyBorder="1"/>
    <xf numFmtId="0" fontId="43" fillId="0" borderId="0" xfId="0" applyFont="1" applyBorder="1" applyAlignment="1"/>
    <xf numFmtId="0" fontId="23" fillId="0" borderId="101" xfId="0" applyFont="1" applyBorder="1"/>
    <xf numFmtId="0" fontId="23" fillId="0" borderId="38" xfId="0" applyFont="1" applyBorder="1" applyAlignment="1">
      <alignment wrapText="1"/>
    </xf>
    <xf numFmtId="0" fontId="19" fillId="0" borderId="123" xfId="0" applyFont="1" applyBorder="1"/>
    <xf numFmtId="3" fontId="23" fillId="0" borderId="67" xfId="0" applyNumberFormat="1" applyFont="1" applyBorder="1" applyAlignment="1">
      <alignment horizontal="right"/>
    </xf>
    <xf numFmtId="0" fontId="52" fillId="0" borderId="112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33" fillId="0" borderId="11" xfId="39" applyFont="1" applyBorder="1" applyProtection="1"/>
    <xf numFmtId="0" fontId="23" fillId="0" borderId="124" xfId="39" applyFont="1" applyBorder="1" applyProtection="1"/>
    <xf numFmtId="0" fontId="23" fillId="0" borderId="17" xfId="39" applyFont="1" applyBorder="1" applyProtection="1"/>
    <xf numFmtId="3" fontId="23" fillId="0" borderId="125" xfId="39" applyNumberFormat="1" applyFont="1" applyBorder="1" applyProtection="1"/>
    <xf numFmtId="0" fontId="23" fillId="0" borderId="125" xfId="39" applyFont="1" applyBorder="1" applyProtection="1"/>
    <xf numFmtId="3" fontId="23" fillId="0" borderId="37" xfId="39" applyNumberFormat="1" applyFont="1" applyBorder="1" applyProtection="1"/>
    <xf numFmtId="0" fontId="23" fillId="0" borderId="37" xfId="39" applyFont="1" applyBorder="1" applyProtection="1"/>
    <xf numFmtId="0" fontId="33" fillId="0" borderId="11" xfId="39" applyFont="1" applyBorder="1" applyAlignment="1" applyProtection="1">
      <alignment wrapText="1"/>
    </xf>
    <xf numFmtId="3" fontId="23" fillId="0" borderId="113" xfId="39" applyNumberFormat="1" applyFont="1" applyBorder="1" applyProtection="1"/>
    <xf numFmtId="0" fontId="23" fillId="0" borderId="113" xfId="39" applyFont="1" applyBorder="1" applyProtection="1"/>
    <xf numFmtId="164" fontId="23" fillId="0" borderId="59" xfId="0" applyNumberFormat="1" applyFont="1" applyBorder="1"/>
    <xf numFmtId="3" fontId="23" fillId="0" borderId="126" xfId="0" applyNumberFormat="1" applyFont="1" applyBorder="1"/>
    <xf numFmtId="0" fontId="19" fillId="0" borderId="66" xfId="0" applyFont="1" applyBorder="1"/>
    <xf numFmtId="3" fontId="19" fillId="0" borderId="127" xfId="0" applyNumberFormat="1" applyFont="1" applyBorder="1"/>
    <xf numFmtId="0" fontId="0" fillId="0" borderId="65" xfId="0" applyBorder="1"/>
    <xf numFmtId="3" fontId="19" fillId="0" borderId="71" xfId="0" applyNumberFormat="1" applyFont="1" applyBorder="1"/>
    <xf numFmtId="3" fontId="19" fillId="0" borderId="123" xfId="0" applyNumberFormat="1" applyFont="1" applyBorder="1"/>
    <xf numFmtId="3" fontId="19" fillId="0" borderId="106" xfId="0" applyNumberFormat="1" applyFont="1" applyBorder="1"/>
    <xf numFmtId="3" fontId="23" fillId="0" borderId="123" xfId="0" applyNumberFormat="1" applyFont="1" applyBorder="1"/>
    <xf numFmtId="3" fontId="23" fillId="0" borderId="106" xfId="0" applyNumberFormat="1" applyFont="1" applyBorder="1"/>
    <xf numFmtId="3" fontId="19" fillId="24" borderId="71" xfId="0" applyNumberFormat="1" applyFont="1" applyFill="1" applyBorder="1"/>
    <xf numFmtId="0" fontId="0" fillId="0" borderId="69" xfId="0" applyBorder="1"/>
    <xf numFmtId="3" fontId="23" fillId="0" borderId="56" xfId="0" applyNumberFormat="1" applyFont="1" applyBorder="1"/>
    <xf numFmtId="0" fontId="0" fillId="0" borderId="0" xfId="0" applyAlignment="1">
      <alignment wrapText="1"/>
    </xf>
    <xf numFmtId="0" fontId="19" fillId="0" borderId="54" xfId="0" applyFont="1" applyBorder="1"/>
    <xf numFmtId="3" fontId="29" fillId="0" borderId="128" xfId="0" applyNumberFormat="1" applyFont="1" applyBorder="1"/>
    <xf numFmtId="3" fontId="43" fillId="0" borderId="61" xfId="0" applyNumberFormat="1" applyFont="1" applyBorder="1"/>
    <xf numFmtId="0" fontId="30" fillId="0" borderId="129" xfId="0" applyFont="1" applyBorder="1"/>
    <xf numFmtId="3" fontId="29" fillId="0" borderId="84" xfId="0" applyNumberFormat="1" applyFont="1" applyBorder="1"/>
    <xf numFmtId="0" fontId="30" fillId="0" borderId="130" xfId="0" applyFont="1" applyBorder="1"/>
    <xf numFmtId="3" fontId="29" fillId="0" borderId="85" xfId="0" applyNumberFormat="1" applyFont="1" applyBorder="1"/>
    <xf numFmtId="0" fontId="30" fillId="0" borderId="131" xfId="0" applyFont="1" applyBorder="1"/>
    <xf numFmtId="3" fontId="43" fillId="0" borderId="86" xfId="0" applyNumberFormat="1" applyFont="1" applyBorder="1"/>
    <xf numFmtId="3" fontId="43" fillId="0" borderId="0" xfId="0" applyNumberFormat="1" applyFont="1" applyBorder="1"/>
    <xf numFmtId="3" fontId="19" fillId="0" borderId="31" xfId="0" applyNumberFormat="1" applyFont="1" applyBorder="1" applyAlignment="1">
      <alignment vertical="center"/>
    </xf>
    <xf numFmtId="3" fontId="23" fillId="0" borderId="132" xfId="0" applyNumberFormat="1" applyFont="1" applyBorder="1" applyAlignment="1">
      <alignment horizontal="center" vertical="center"/>
    </xf>
    <xf numFmtId="3" fontId="19" fillId="0" borderId="132" xfId="0" applyNumberFormat="1" applyFont="1" applyBorder="1" applyAlignment="1">
      <alignment vertical="center"/>
    </xf>
    <xf numFmtId="3" fontId="19" fillId="0" borderId="133" xfId="0" applyNumberFormat="1" applyFont="1" applyBorder="1" applyAlignment="1">
      <alignment vertical="center"/>
    </xf>
    <xf numFmtId="3" fontId="23" fillId="0" borderId="134" xfId="0" applyNumberFormat="1" applyFont="1" applyBorder="1" applyAlignment="1">
      <alignment horizontal="center" vertical="center"/>
    </xf>
    <xf numFmtId="0" fontId="29" fillId="0" borderId="50" xfId="0" applyFont="1" applyBorder="1"/>
    <xf numFmtId="0" fontId="29" fillId="0" borderId="135" xfId="0" applyFont="1" applyFill="1" applyBorder="1" applyAlignment="1"/>
    <xf numFmtId="0" fontId="29" fillId="0" borderId="136" xfId="0" applyFont="1" applyBorder="1"/>
    <xf numFmtId="0" fontId="29" fillId="0" borderId="137" xfId="0" applyFont="1" applyBorder="1" applyAlignment="1">
      <alignment horizontal="center"/>
    </xf>
    <xf numFmtId="0" fontId="30" fillId="0" borderId="57" xfId="0" applyFont="1" applyBorder="1"/>
    <xf numFmtId="0" fontId="30" fillId="0" borderId="43" xfId="0" applyFont="1" applyBorder="1"/>
    <xf numFmtId="0" fontId="29" fillId="0" borderId="138" xfId="0" applyFont="1" applyBorder="1"/>
    <xf numFmtId="0" fontId="29" fillId="0" borderId="139" xfId="0" applyFont="1" applyBorder="1"/>
    <xf numFmtId="3" fontId="29" fillId="0" borderId="50" xfId="0" applyNumberFormat="1" applyFont="1" applyBorder="1"/>
    <xf numFmtId="3" fontId="29" fillId="0" borderId="139" xfId="0" applyNumberFormat="1" applyFont="1" applyBorder="1"/>
    <xf numFmtId="0" fontId="19" fillId="0" borderId="140" xfId="0" applyFont="1" applyBorder="1"/>
    <xf numFmtId="0" fontId="19" fillId="0" borderId="141" xfId="0" applyFont="1" applyBorder="1"/>
    <xf numFmtId="0" fontId="19" fillId="0" borderId="142" xfId="0" applyFont="1" applyBorder="1"/>
    <xf numFmtId="0" fontId="19" fillId="0" borderId="143" xfId="0" applyFont="1" applyBorder="1"/>
    <xf numFmtId="0" fontId="19" fillId="0" borderId="106" xfId="0" applyFont="1" applyBorder="1" applyAlignment="1">
      <alignment vertical="center"/>
    </xf>
    <xf numFmtId="0" fontId="23" fillId="0" borderId="68" xfId="0" applyFont="1" applyBorder="1" applyAlignment="1">
      <alignment horizontal="center" wrapText="1"/>
    </xf>
    <xf numFmtId="0" fontId="23" fillId="0" borderId="144" xfId="0" applyFont="1" applyBorder="1" applyAlignment="1">
      <alignment horizontal="center" wrapText="1"/>
    </xf>
    <xf numFmtId="0" fontId="52" fillId="0" borderId="0" xfId="0" applyFont="1" applyBorder="1" applyAlignment="1">
      <alignment wrapText="1"/>
    </xf>
    <xf numFmtId="0" fontId="19" fillId="0" borderId="34" xfId="0" applyFont="1" applyBorder="1"/>
    <xf numFmtId="0" fontId="36" fillId="0" borderId="55" xfId="0" applyFont="1" applyBorder="1" applyAlignment="1">
      <alignment horizontal="right"/>
    </xf>
    <xf numFmtId="0" fontId="36" fillId="0" borderId="68" xfId="0" applyFont="1" applyBorder="1" applyAlignment="1">
      <alignment horizontal="right"/>
    </xf>
    <xf numFmtId="0" fontId="52" fillId="0" borderId="67" xfId="0" applyFont="1" applyBorder="1" applyAlignment="1">
      <alignment horizontal="center" wrapText="1"/>
    </xf>
    <xf numFmtId="0" fontId="60" fillId="0" borderId="0" xfId="0" applyFont="1"/>
    <xf numFmtId="0" fontId="52" fillId="0" borderId="113" xfId="0" applyFont="1" applyBorder="1" applyAlignment="1">
      <alignment horizontal="center"/>
    </xf>
    <xf numFmtId="0" fontId="52" fillId="0" borderId="70" xfId="0" applyFont="1" applyBorder="1" applyAlignment="1">
      <alignment horizontal="center"/>
    </xf>
    <xf numFmtId="0" fontId="52" fillId="0" borderId="111" xfId="0" applyFont="1" applyBorder="1" applyAlignment="1">
      <alignment horizontal="center"/>
    </xf>
    <xf numFmtId="0" fontId="52" fillId="0" borderId="145" xfId="0" applyFont="1" applyBorder="1" applyAlignment="1">
      <alignment horizontal="center"/>
    </xf>
    <xf numFmtId="0" fontId="23" fillId="0" borderId="90" xfId="0" applyFont="1" applyBorder="1"/>
    <xf numFmtId="0" fontId="33" fillId="0" borderId="27" xfId="0" applyFont="1" applyBorder="1"/>
    <xf numFmtId="0" fontId="23" fillId="0" borderId="27" xfId="0" applyFont="1" applyBorder="1"/>
    <xf numFmtId="0" fontId="36" fillId="0" borderId="90" xfId="0" applyFont="1" applyBorder="1"/>
    <xf numFmtId="0" fontId="36" fillId="0" borderId="12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6" fillId="0" borderId="105" xfId="0" applyFont="1" applyBorder="1" applyAlignment="1">
      <alignment horizontal="center"/>
    </xf>
    <xf numFmtId="0" fontId="21" fillId="0" borderId="59" xfId="0" applyFont="1" applyBorder="1"/>
    <xf numFmtId="0" fontId="31" fillId="0" borderId="59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wrapText="1"/>
    </xf>
    <xf numFmtId="0" fontId="36" fillId="0" borderId="67" xfId="0" applyFont="1" applyBorder="1" applyAlignment="1">
      <alignment wrapText="1"/>
    </xf>
    <xf numFmtId="0" fontId="23" fillId="0" borderId="67" xfId="0" applyFont="1" applyBorder="1" applyAlignment="1">
      <alignment horizontal="center" wrapText="1"/>
    </xf>
    <xf numFmtId="0" fontId="36" fillId="0" borderId="0" xfId="0" applyFont="1" applyBorder="1" applyAlignment="1">
      <alignment horizontal="right"/>
    </xf>
    <xf numFmtId="0" fontId="36" fillId="0" borderId="67" xfId="0" applyFont="1" applyBorder="1" applyAlignment="1">
      <alignment horizontal="right"/>
    </xf>
    <xf numFmtId="3" fontId="43" fillId="0" borderId="137" xfId="0" applyNumberFormat="1" applyFont="1" applyBorder="1" applyAlignment="1"/>
    <xf numFmtId="0" fontId="36" fillId="0" borderId="75" xfId="0" applyFont="1" applyBorder="1" applyAlignment="1">
      <alignment wrapText="1"/>
    </xf>
    <xf numFmtId="0" fontId="19" fillId="0" borderId="101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6" fillId="0" borderId="68" xfId="0" applyFont="1" applyBorder="1" applyAlignment="1">
      <alignment horizontal="center"/>
    </xf>
    <xf numFmtId="0" fontId="52" fillId="0" borderId="146" xfId="0" applyFont="1" applyBorder="1" applyAlignment="1">
      <alignment horizontal="center"/>
    </xf>
    <xf numFmtId="0" fontId="52" fillId="0" borderId="147" xfId="0" applyFont="1" applyBorder="1" applyAlignment="1">
      <alignment horizontal="center"/>
    </xf>
    <xf numFmtId="0" fontId="52" fillId="0" borderId="14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6" fillId="0" borderId="59" xfId="0" applyFont="1" applyBorder="1" applyAlignment="1">
      <alignment horizontal="right"/>
    </xf>
    <xf numFmtId="0" fontId="23" fillId="0" borderId="14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101" xfId="0" applyNumberFormat="1" applyFont="1" applyBorder="1" applyAlignment="1">
      <alignment horizontal="right"/>
    </xf>
    <xf numFmtId="0" fontId="23" fillId="0" borderId="114" xfId="0" applyFont="1" applyBorder="1" applyAlignment="1">
      <alignment horizontal="center"/>
    </xf>
    <xf numFmtId="0" fontId="23" fillId="0" borderId="101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6" fillId="0" borderId="122" xfId="0" applyFont="1" applyBorder="1" applyAlignment="1">
      <alignment horizontal="right"/>
    </xf>
    <xf numFmtId="0" fontId="23" fillId="0" borderId="150" xfId="0" applyFont="1" applyBorder="1"/>
    <xf numFmtId="0" fontId="36" fillId="0" borderId="151" xfId="0" applyFont="1" applyBorder="1" applyAlignment="1">
      <alignment horizontal="right"/>
    </xf>
    <xf numFmtId="0" fontId="23" fillId="0" borderId="152" xfId="0" applyFont="1" applyBorder="1"/>
    <xf numFmtId="3" fontId="23" fillId="0" borderId="153" xfId="0" applyNumberFormat="1" applyFont="1" applyBorder="1"/>
    <xf numFmtId="0" fontId="52" fillId="0" borderId="67" xfId="0" applyFont="1" applyBorder="1" applyAlignment="1">
      <alignment horizontal="right"/>
    </xf>
    <xf numFmtId="0" fontId="34" fillId="0" borderId="0" xfId="0" applyFont="1"/>
    <xf numFmtId="0" fontId="19" fillId="0" borderId="22" xfId="0" applyFont="1" applyBorder="1"/>
    <xf numFmtId="0" fontId="19" fillId="0" borderId="112" xfId="0" applyFont="1" applyBorder="1"/>
    <xf numFmtId="0" fontId="19" fillId="0" borderId="124" xfId="0" applyFont="1" applyBorder="1"/>
    <xf numFmtId="0" fontId="19" fillId="0" borderId="154" xfId="0" applyFont="1" applyBorder="1"/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55" xfId="0" applyFont="1" applyBorder="1"/>
    <xf numFmtId="0" fontId="19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6" fillId="0" borderId="145" xfId="0" applyFont="1" applyBorder="1" applyAlignment="1">
      <alignment horizontal="right"/>
    </xf>
    <xf numFmtId="3" fontId="23" fillId="0" borderId="113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6" fillId="0" borderId="66" xfId="0" applyFont="1" applyBorder="1" applyAlignment="1">
      <alignment horizontal="right"/>
    </xf>
    <xf numFmtId="0" fontId="36" fillId="0" borderId="156" xfId="0" applyFont="1" applyBorder="1" applyAlignment="1">
      <alignment horizontal="right"/>
    </xf>
    <xf numFmtId="3" fontId="19" fillId="0" borderId="157" xfId="0" applyNumberFormat="1" applyFont="1" applyBorder="1"/>
    <xf numFmtId="0" fontId="21" fillId="0" borderId="59" xfId="0" applyFont="1" applyBorder="1" applyAlignment="1">
      <alignment horizontal="center"/>
    </xf>
    <xf numFmtId="0" fontId="19" fillId="0" borderId="53" xfId="0" applyFont="1" applyBorder="1" applyAlignment="1">
      <alignment horizontal="right"/>
    </xf>
    <xf numFmtId="0" fontId="19" fillId="0" borderId="97" xfId="0" applyFont="1" applyBorder="1" applyAlignment="1">
      <alignment horizontal="center"/>
    </xf>
    <xf numFmtId="0" fontId="23" fillId="0" borderId="55" xfId="0" applyFont="1" applyBorder="1"/>
    <xf numFmtId="0" fontId="0" fillId="0" borderId="146" xfId="0" applyBorder="1"/>
    <xf numFmtId="0" fontId="21" fillId="0" borderId="14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19" fillId="0" borderId="104" xfId="0" applyFont="1" applyBorder="1"/>
    <xf numFmtId="0" fontId="19" fillId="0" borderId="103" xfId="0" applyFont="1" applyBorder="1"/>
    <xf numFmtId="0" fontId="19" fillId="0" borderId="76" xfId="0" applyFont="1" applyBorder="1"/>
    <xf numFmtId="0" fontId="31" fillId="0" borderId="101" xfId="0" applyFont="1" applyBorder="1" applyAlignment="1">
      <alignment wrapText="1"/>
    </xf>
    <xf numFmtId="0" fontId="19" fillId="0" borderId="85" xfId="0" applyFont="1" applyBorder="1"/>
    <xf numFmtId="0" fontId="19" fillId="0" borderId="75" xfId="0" applyFont="1" applyBorder="1" applyAlignment="1">
      <alignment wrapText="1"/>
    </xf>
    <xf numFmtId="0" fontId="36" fillId="0" borderId="158" xfId="0" applyFont="1" applyBorder="1" applyAlignment="1">
      <alignment horizontal="right"/>
    </xf>
    <xf numFmtId="0" fontId="36" fillId="0" borderId="158" xfId="0" applyFont="1" applyFill="1" applyBorder="1" applyAlignment="1">
      <alignment horizontal="right"/>
    </xf>
    <xf numFmtId="0" fontId="19" fillId="0" borderId="67" xfId="0" applyFont="1" applyBorder="1" applyAlignment="1">
      <alignment horizontal="center" wrapText="1"/>
    </xf>
    <xf numFmtId="0" fontId="36" fillId="0" borderId="159" xfId="0" applyFont="1" applyBorder="1" applyAlignment="1">
      <alignment horizontal="right"/>
    </xf>
    <xf numFmtId="0" fontId="36" fillId="0" borderId="131" xfId="0" applyFont="1" applyFill="1" applyBorder="1" applyAlignment="1">
      <alignment horizontal="right"/>
    </xf>
    <xf numFmtId="0" fontId="36" fillId="0" borderId="131" xfId="0" applyFont="1" applyBorder="1" applyAlignment="1">
      <alignment horizontal="right"/>
    </xf>
    <xf numFmtId="0" fontId="36" fillId="0" borderId="160" xfId="0" applyFont="1" applyBorder="1" applyAlignment="1">
      <alignment horizontal="right"/>
    </xf>
    <xf numFmtId="3" fontId="19" fillId="24" borderId="96" xfId="0" applyNumberFormat="1" applyFont="1" applyFill="1" applyBorder="1"/>
    <xf numFmtId="0" fontId="23" fillId="0" borderId="67" xfId="0" applyFont="1" applyBorder="1" applyAlignment="1">
      <alignment wrapText="1"/>
    </xf>
    <xf numFmtId="3" fontId="23" fillId="0" borderId="152" xfId="0" applyNumberFormat="1" applyFont="1" applyBorder="1"/>
    <xf numFmtId="0" fontId="36" fillId="0" borderId="56" xfId="0" applyFont="1" applyBorder="1" applyAlignment="1">
      <alignment horizontal="right"/>
    </xf>
    <xf numFmtId="0" fontId="36" fillId="0" borderId="67" xfId="0" applyFont="1" applyBorder="1" applyAlignment="1">
      <alignment horizontal="center"/>
    </xf>
    <xf numFmtId="0" fontId="23" fillId="0" borderId="144" xfId="0" applyFont="1" applyBorder="1" applyAlignment="1">
      <alignment wrapText="1"/>
    </xf>
    <xf numFmtId="0" fontId="21" fillId="0" borderId="161" xfId="0" applyFont="1" applyBorder="1"/>
    <xf numFmtId="0" fontId="23" fillId="0" borderId="116" xfId="0" applyFont="1" applyBorder="1"/>
    <xf numFmtId="0" fontId="23" fillId="0" borderId="117" xfId="0" applyFont="1" applyBorder="1"/>
    <xf numFmtId="3" fontId="23" fillId="0" borderId="120" xfId="0" applyNumberFormat="1" applyFont="1" applyBorder="1"/>
    <xf numFmtId="0" fontId="36" fillId="0" borderId="59" xfId="0" applyFont="1" applyBorder="1" applyAlignment="1">
      <alignment wrapText="1"/>
    </xf>
    <xf numFmtId="0" fontId="23" fillId="0" borderId="83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right"/>
    </xf>
    <xf numFmtId="0" fontId="23" fillId="0" borderId="44" xfId="0" applyFont="1" applyBorder="1" applyAlignment="1">
      <alignment horizontal="center"/>
    </xf>
    <xf numFmtId="3" fontId="19" fillId="0" borderId="153" xfId="0" applyNumberFormat="1" applyFont="1" applyBorder="1" applyAlignment="1">
      <alignment horizontal="right"/>
    </xf>
    <xf numFmtId="0" fontId="23" fillId="0" borderId="113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52" fillId="0" borderId="114" xfId="0" applyFont="1" applyBorder="1" applyAlignment="1">
      <alignment horizontal="center"/>
    </xf>
    <xf numFmtId="0" fontId="52" fillId="0" borderId="35" xfId="0" applyFont="1" applyBorder="1" applyAlignment="1">
      <alignment horizontal="center"/>
    </xf>
    <xf numFmtId="0" fontId="52" fillId="0" borderId="101" xfId="0" applyFont="1" applyBorder="1" applyAlignment="1">
      <alignment horizontal="center"/>
    </xf>
    <xf numFmtId="0" fontId="23" fillId="0" borderId="83" xfId="0" applyFont="1" applyBorder="1" applyAlignment="1">
      <alignment horizontal="center" vertical="center"/>
    </xf>
    <xf numFmtId="0" fontId="23" fillId="0" borderId="162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/>
    </xf>
    <xf numFmtId="0" fontId="52" fillId="0" borderId="144" xfId="0" applyFont="1" applyBorder="1" applyAlignment="1">
      <alignment horizontal="center"/>
    </xf>
    <xf numFmtId="0" fontId="21" fillId="0" borderId="163" xfId="0" applyFont="1" applyBorder="1"/>
    <xf numFmtId="0" fontId="23" fillId="0" borderId="161" xfId="0" applyFont="1" applyBorder="1"/>
    <xf numFmtId="0" fontId="23" fillId="0" borderId="140" xfId="0" applyFont="1" applyBorder="1"/>
    <xf numFmtId="0" fontId="23" fillId="0" borderId="67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/>
    </xf>
    <xf numFmtId="0" fontId="23" fillId="0" borderId="75" xfId="0" applyFont="1" applyBorder="1"/>
    <xf numFmtId="0" fontId="23" fillId="0" borderId="69" xfId="0" applyFont="1" applyBorder="1"/>
    <xf numFmtId="0" fontId="52" fillId="0" borderId="67" xfId="0" applyFont="1" applyBorder="1" applyAlignment="1">
      <alignment horizontal="center"/>
    </xf>
    <xf numFmtId="0" fontId="19" fillId="0" borderId="105" xfId="0" applyFont="1" applyBorder="1"/>
    <xf numFmtId="0" fontId="23" fillId="0" borderId="65" xfId="0" applyFont="1" applyBorder="1"/>
    <xf numFmtId="3" fontId="29" fillId="0" borderId="105" xfId="0" applyNumberFormat="1" applyFont="1" applyBorder="1" applyAlignment="1">
      <alignment horizontal="right"/>
    </xf>
    <xf numFmtId="3" fontId="29" fillId="0" borderId="55" xfId="0" applyNumberFormat="1" applyFont="1" applyBorder="1" applyAlignment="1">
      <alignment horizontal="right"/>
    </xf>
    <xf numFmtId="3" fontId="29" fillId="0" borderId="66" xfId="0" applyNumberFormat="1" applyFont="1" applyBorder="1" applyAlignment="1">
      <alignment horizontal="right"/>
    </xf>
    <xf numFmtId="3" fontId="43" fillId="0" borderId="67" xfId="0" applyNumberFormat="1" applyFont="1" applyBorder="1" applyAlignment="1">
      <alignment horizontal="right"/>
    </xf>
    <xf numFmtId="3" fontId="19" fillId="0" borderId="56" xfId="0" applyNumberFormat="1" applyFont="1" applyBorder="1"/>
    <xf numFmtId="0" fontId="23" fillId="0" borderId="18" xfId="0" applyFont="1" applyBorder="1"/>
    <xf numFmtId="0" fontId="19" fillId="0" borderId="75" xfId="0" applyFont="1" applyBorder="1" applyAlignment="1">
      <alignment horizontal="center" wrapText="1"/>
    </xf>
    <xf numFmtId="0" fontId="36" fillId="0" borderId="164" xfId="0" applyFont="1" applyBorder="1" applyAlignment="1">
      <alignment horizontal="right"/>
    </xf>
    <xf numFmtId="0" fontId="19" fillId="0" borderId="0" xfId="0" applyFont="1" applyAlignment="1"/>
    <xf numFmtId="0" fontId="21" fillId="0" borderId="150" xfId="0" applyFont="1" applyBorder="1" applyAlignment="1">
      <alignment horizontal="center" vertical="center"/>
    </xf>
    <xf numFmtId="0" fontId="21" fillId="0" borderId="165" xfId="0" applyFont="1" applyBorder="1" applyAlignment="1">
      <alignment horizontal="center" vertical="center" wrapText="1"/>
    </xf>
    <xf numFmtId="3" fontId="21" fillId="0" borderId="45" xfId="26" applyNumberFormat="1" applyFont="1" applyFill="1" applyBorder="1" applyAlignment="1" applyProtection="1">
      <alignment horizontal="right" vertical="center"/>
    </xf>
    <xf numFmtId="0" fontId="36" fillId="0" borderId="105" xfId="0" applyFont="1" applyBorder="1" applyAlignment="1">
      <alignment horizontal="right"/>
    </xf>
    <xf numFmtId="0" fontId="36" fillId="0" borderId="14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6" fillId="0" borderId="114" xfId="0" applyFont="1" applyBorder="1" applyAlignment="1">
      <alignment horizontal="right"/>
    </xf>
    <xf numFmtId="0" fontId="21" fillId="0" borderId="166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65" xfId="0" applyFont="1" applyBorder="1" applyAlignment="1">
      <alignment horizontal="center" wrapText="1"/>
    </xf>
    <xf numFmtId="0" fontId="21" fillId="0" borderId="42" xfId="0" applyFont="1" applyBorder="1" applyAlignment="1">
      <alignment horizontal="center" wrapText="1"/>
    </xf>
    <xf numFmtId="3" fontId="30" fillId="0" borderId="42" xfId="0" applyNumberFormat="1" applyFont="1" applyBorder="1" applyAlignment="1">
      <alignment horizontal="right" wrapText="1"/>
    </xf>
    <xf numFmtId="3" fontId="30" fillId="0" borderId="40" xfId="26" applyNumberFormat="1" applyFont="1" applyFill="1" applyBorder="1" applyAlignment="1" applyProtection="1"/>
    <xf numFmtId="3" fontId="30" fillId="0" borderId="41" xfId="26" applyNumberFormat="1" applyFont="1" applyFill="1" applyBorder="1" applyAlignment="1" applyProtection="1"/>
    <xf numFmtId="3" fontId="30" fillId="0" borderId="44" xfId="26" applyNumberFormat="1" applyFont="1" applyFill="1" applyBorder="1" applyAlignment="1" applyProtection="1"/>
    <xf numFmtId="3" fontId="21" fillId="0" borderId="45" xfId="26" applyNumberFormat="1" applyFont="1" applyFill="1" applyBorder="1" applyAlignment="1" applyProtection="1"/>
    <xf numFmtId="3" fontId="30" fillId="0" borderId="42" xfId="26" applyNumberFormat="1" applyFont="1" applyFill="1" applyBorder="1" applyAlignment="1" applyProtection="1"/>
    <xf numFmtId="3" fontId="55" fillId="0" borderId="40" xfId="26" applyNumberFormat="1" applyFont="1" applyFill="1" applyBorder="1" applyAlignment="1" applyProtection="1"/>
    <xf numFmtId="3" fontId="21" fillId="0" borderId="45" xfId="0" applyNumberFormat="1" applyFont="1" applyBorder="1"/>
    <xf numFmtId="3" fontId="21" fillId="0" borderId="153" xfId="0" applyNumberFormat="1" applyFont="1" applyBorder="1"/>
    <xf numFmtId="0" fontId="21" fillId="0" borderId="167" xfId="0" applyFont="1" applyBorder="1" applyAlignment="1">
      <alignment horizontal="center" vertical="center" wrapText="1"/>
    </xf>
    <xf numFmtId="167" fontId="30" fillId="0" borderId="98" xfId="0" applyNumberFormat="1" applyFont="1" applyBorder="1" applyAlignment="1">
      <alignment horizontal="right"/>
    </xf>
    <xf numFmtId="167" fontId="30" fillId="0" borderId="100" xfId="0" applyNumberFormat="1" applyFont="1" applyBorder="1" applyAlignment="1">
      <alignment horizontal="right"/>
    </xf>
    <xf numFmtId="0" fontId="21" fillId="0" borderId="168" xfId="0" applyFont="1" applyBorder="1"/>
    <xf numFmtId="167" fontId="21" fillId="0" borderId="169" xfId="0" applyNumberFormat="1" applyFont="1" applyBorder="1" applyAlignment="1">
      <alignment horizontal="right"/>
    </xf>
    <xf numFmtId="0" fontId="21" fillId="0" borderId="58" xfId="0" applyFont="1" applyBorder="1"/>
    <xf numFmtId="0" fontId="36" fillId="0" borderId="75" xfId="0" applyFont="1" applyBorder="1" applyAlignment="1">
      <alignment horizontal="right"/>
    </xf>
    <xf numFmtId="0" fontId="36" fillId="0" borderId="53" xfId="0" applyFont="1" applyBorder="1" applyAlignment="1">
      <alignment horizontal="right"/>
    </xf>
    <xf numFmtId="0" fontId="19" fillId="0" borderId="170" xfId="0" applyFont="1" applyBorder="1"/>
    <xf numFmtId="0" fontId="19" fillId="0" borderId="170" xfId="0" applyFont="1" applyBorder="1" applyAlignment="1">
      <alignment horizontal="left"/>
    </xf>
    <xf numFmtId="0" fontId="53" fillId="0" borderId="124" xfId="39" applyFont="1" applyBorder="1" applyAlignment="1" applyProtection="1">
      <alignment wrapText="1"/>
    </xf>
    <xf numFmtId="0" fontId="52" fillId="0" borderId="0" xfId="39" applyFont="1" applyBorder="1" applyAlignment="1" applyProtection="1">
      <alignment wrapText="1"/>
    </xf>
    <xf numFmtId="0" fontId="19" fillId="0" borderId="171" xfId="0" applyFont="1" applyBorder="1" applyAlignment="1">
      <alignment wrapText="1"/>
    </xf>
    <xf numFmtId="0" fontId="23" fillId="0" borderId="97" xfId="39" applyFont="1" applyBorder="1" applyAlignment="1" applyProtection="1">
      <alignment horizontal="center" vertical="center" wrapText="1"/>
    </xf>
    <xf numFmtId="3" fontId="19" fillId="0" borderId="97" xfId="39" applyNumberFormat="1" applyFont="1" applyBorder="1" applyProtection="1"/>
    <xf numFmtId="3" fontId="19" fillId="0" borderId="98" xfId="39" applyNumberFormat="1" applyFont="1" applyBorder="1" applyProtection="1"/>
    <xf numFmtId="3" fontId="23" fillId="0" borderId="172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53" fillId="0" borderId="173" xfId="39" applyFont="1" applyBorder="1" applyAlignment="1" applyProtection="1">
      <alignment wrapText="1"/>
    </xf>
    <xf numFmtId="0" fontId="19" fillId="0" borderId="38" xfId="39" applyFont="1" applyBorder="1" applyProtection="1"/>
    <xf numFmtId="0" fontId="53" fillId="0" borderId="70" xfId="39" applyFont="1" applyBorder="1" applyAlignment="1" applyProtection="1">
      <alignment wrapText="1"/>
    </xf>
    <xf numFmtId="0" fontId="52" fillId="0" borderId="38" xfId="39" applyFont="1" applyBorder="1" applyAlignment="1" applyProtection="1">
      <alignment wrapText="1"/>
    </xf>
    <xf numFmtId="0" fontId="33" fillId="0" borderId="27" xfId="39" applyFont="1" applyBorder="1" applyProtection="1"/>
    <xf numFmtId="0" fontId="19" fillId="0" borderId="23" xfId="39" applyFont="1" applyBorder="1" applyProtection="1"/>
    <xf numFmtId="0" fontId="52" fillId="0" borderId="18" xfId="39" applyFont="1" applyBorder="1" applyProtection="1"/>
    <xf numFmtId="0" fontId="23" fillId="0" borderId="18" xfId="39" applyFont="1" applyBorder="1" applyProtection="1"/>
    <xf numFmtId="0" fontId="23" fillId="0" borderId="172" xfId="39" applyFont="1" applyBorder="1" applyAlignment="1" applyProtection="1">
      <alignment horizontal="center" vertical="center" wrapText="1"/>
    </xf>
    <xf numFmtId="3" fontId="23" fillId="0" borderId="174" xfId="39" applyNumberFormat="1" applyFont="1" applyBorder="1" applyProtection="1"/>
    <xf numFmtId="3" fontId="23" fillId="0" borderId="62" xfId="39" applyNumberFormat="1" applyFont="1" applyBorder="1" applyProtection="1"/>
    <xf numFmtId="3" fontId="23" fillId="0" borderId="64" xfId="39" applyNumberFormat="1" applyFont="1" applyBorder="1" applyProtection="1"/>
    <xf numFmtId="3" fontId="19" fillId="0" borderId="65" xfId="39" applyNumberFormat="1" applyFont="1" applyBorder="1" applyProtection="1"/>
    <xf numFmtId="0" fontId="30" fillId="0" borderId="175" xfId="0" applyFont="1" applyBorder="1"/>
    <xf numFmtId="0" fontId="29" fillId="0" borderId="83" xfId="0" applyFont="1" applyBorder="1" applyAlignment="1">
      <alignment horizontal="center"/>
    </xf>
    <xf numFmtId="0" fontId="29" fillId="0" borderId="62" xfId="0" applyFont="1" applyBorder="1"/>
    <xf numFmtId="0" fontId="29" fillId="0" borderId="176" xfId="0" applyFont="1" applyBorder="1"/>
    <xf numFmtId="0" fontId="29" fillId="0" borderId="65" xfId="0" applyFont="1" applyBorder="1"/>
    <xf numFmtId="3" fontId="29" fillId="0" borderId="62" xfId="0" applyNumberFormat="1" applyFont="1" applyBorder="1"/>
    <xf numFmtId="0" fontId="29" fillId="0" borderId="67" xfId="0" applyFont="1" applyBorder="1" applyAlignment="1">
      <alignment horizontal="center"/>
    </xf>
    <xf numFmtId="0" fontId="29" fillId="0" borderId="69" xfId="0" applyFont="1" applyBorder="1"/>
    <xf numFmtId="0" fontId="29" fillId="0" borderId="55" xfId="0" applyFont="1" applyBorder="1"/>
    <xf numFmtId="0" fontId="29" fillId="0" borderId="127" xfId="0" applyFont="1" applyBorder="1"/>
    <xf numFmtId="0" fontId="29" fillId="0" borderId="75" xfId="0" applyFont="1" applyBorder="1"/>
    <xf numFmtId="3" fontId="29" fillId="0" borderId="69" xfId="0" applyNumberFormat="1" applyFont="1" applyBorder="1"/>
    <xf numFmtId="3" fontId="43" fillId="0" borderId="137" xfId="0" applyNumberFormat="1" applyFont="1" applyBorder="1"/>
    <xf numFmtId="3" fontId="29" fillId="0" borderId="55" xfId="0" applyNumberFormat="1" applyFont="1" applyBorder="1"/>
    <xf numFmtId="0" fontId="23" fillId="0" borderId="59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/>
    </xf>
    <xf numFmtId="0" fontId="19" fillId="0" borderId="98" xfId="0" applyFont="1" applyBorder="1"/>
    <xf numFmtId="0" fontId="19" fillId="0" borderId="17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9" fillId="0" borderId="150" xfId="0" applyFont="1" applyBorder="1" applyAlignment="1">
      <alignment vertical="center"/>
    </xf>
    <xf numFmtId="0" fontId="49" fillId="0" borderId="165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/>
    </xf>
    <xf numFmtId="166" fontId="38" fillId="0" borderId="118" xfId="26" applyNumberFormat="1" applyFont="1" applyFill="1" applyBorder="1" applyAlignment="1" applyProtection="1"/>
    <xf numFmtId="166" fontId="38" fillId="0" borderId="42" xfId="26" applyNumberFormat="1" applyFont="1" applyFill="1" applyBorder="1" applyAlignment="1" applyProtection="1"/>
    <xf numFmtId="166" fontId="38" fillId="0" borderId="44" xfId="26" applyNumberFormat="1" applyFont="1" applyFill="1" applyBorder="1" applyAlignment="1" applyProtection="1"/>
    <xf numFmtId="0" fontId="38" fillId="0" borderId="178" xfId="0" applyFont="1" applyBorder="1"/>
    <xf numFmtId="166" fontId="38" fillId="0" borderId="179" xfId="26" applyNumberFormat="1" applyFont="1" applyFill="1" applyBorder="1" applyAlignment="1" applyProtection="1"/>
    <xf numFmtId="0" fontId="21" fillId="0" borderId="152" xfId="0" applyFont="1" applyBorder="1" applyAlignment="1">
      <alignment vertical="center"/>
    </xf>
    <xf numFmtId="0" fontId="19" fillId="0" borderId="35" xfId="0" applyFont="1" applyBorder="1" applyAlignment="1">
      <alignment horizontal="center"/>
    </xf>
    <xf numFmtId="0" fontId="19" fillId="0" borderId="108" xfId="0" applyFont="1" applyBorder="1" applyAlignment="1">
      <alignment horizontal="center"/>
    </xf>
    <xf numFmtId="0" fontId="19" fillId="0" borderId="161" xfId="0" applyFont="1" applyBorder="1" applyAlignment="1">
      <alignment horizontal="center"/>
    </xf>
    <xf numFmtId="0" fontId="19" fillId="0" borderId="109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14" xfId="0" applyFont="1" applyFill="1" applyBorder="1"/>
    <xf numFmtId="0" fontId="19" fillId="0" borderId="149" xfId="0" applyFont="1" applyBorder="1"/>
    <xf numFmtId="0" fontId="29" fillId="0" borderId="180" xfId="0" applyFont="1" applyBorder="1" applyAlignment="1">
      <alignment wrapText="1"/>
    </xf>
    <xf numFmtId="0" fontId="30" fillId="0" borderId="46" xfId="0" applyFont="1" applyBorder="1" applyAlignment="1">
      <alignment vertical="center"/>
    </xf>
    <xf numFmtId="0" fontId="58" fillId="0" borderId="85" xfId="0" applyFont="1" applyBorder="1" applyAlignment="1">
      <alignment horizontal="justify" vertical="center"/>
    </xf>
    <xf numFmtId="0" fontId="39" fillId="0" borderId="85" xfId="0" applyFont="1" applyBorder="1"/>
    <xf numFmtId="0" fontId="32" fillId="0" borderId="85" xfId="0" applyFont="1" applyBorder="1"/>
    <xf numFmtId="0" fontId="39" fillId="0" borderId="85" xfId="0" applyFont="1" applyBorder="1" applyAlignment="1">
      <alignment wrapText="1"/>
    </xf>
    <xf numFmtId="0" fontId="38" fillId="0" borderId="85" xfId="0" applyFont="1" applyBorder="1" applyAlignment="1">
      <alignment wrapText="1"/>
    </xf>
    <xf numFmtId="0" fontId="48" fillId="0" borderId="181" xfId="0" applyFont="1" applyBorder="1"/>
    <xf numFmtId="0" fontId="24" fillId="0" borderId="182" xfId="0" applyFont="1" applyBorder="1"/>
    <xf numFmtId="0" fontId="27" fillId="0" borderId="183" xfId="0" applyFont="1" applyBorder="1" applyAlignment="1">
      <alignment horizontal="center"/>
    </xf>
    <xf numFmtId="0" fontId="30" fillId="0" borderId="184" xfId="0" applyFont="1" applyBorder="1"/>
    <xf numFmtId="3" fontId="30" fillId="0" borderId="93" xfId="0" applyNumberFormat="1" applyFont="1" applyBorder="1"/>
    <xf numFmtId="0" fontId="21" fillId="0" borderId="184" xfId="0" applyFont="1" applyBorder="1"/>
    <xf numFmtId="3" fontId="21" fillId="0" borderId="93" xfId="0" applyNumberFormat="1" applyFont="1" applyBorder="1"/>
    <xf numFmtId="0" fontId="25" fillId="0" borderId="184" xfId="0" applyFont="1" applyBorder="1" applyAlignment="1">
      <alignment vertical="center"/>
    </xf>
    <xf numFmtId="0" fontId="0" fillId="0" borderId="175" xfId="0" applyBorder="1"/>
    <xf numFmtId="0" fontId="0" fillId="0" borderId="185" xfId="0" applyBorder="1"/>
    <xf numFmtId="0" fontId="36" fillId="0" borderId="186" xfId="0" applyFont="1" applyBorder="1" applyAlignment="1">
      <alignment horizontal="right"/>
    </xf>
    <xf numFmtId="0" fontId="43" fillId="0" borderId="65" xfId="0" applyFont="1" applyBorder="1"/>
    <xf numFmtId="3" fontId="19" fillId="0" borderId="49" xfId="0" applyNumberFormat="1" applyFont="1" applyBorder="1"/>
    <xf numFmtId="3" fontId="19" fillId="0" borderId="38" xfId="0" applyNumberFormat="1" applyFont="1" applyBorder="1" applyAlignment="1">
      <alignment horizontal="right"/>
    </xf>
    <xf numFmtId="3" fontId="19" fillId="0" borderId="71" xfId="0" applyNumberFormat="1" applyFont="1" applyBorder="1" applyAlignment="1">
      <alignment horizontal="right"/>
    </xf>
    <xf numFmtId="0" fontId="23" fillId="0" borderId="187" xfId="0" applyFont="1" applyBorder="1" applyAlignment="1">
      <alignment horizontal="center" vertical="center"/>
    </xf>
    <xf numFmtId="3" fontId="19" fillId="0" borderId="180" xfId="0" applyNumberFormat="1" applyFont="1" applyBorder="1" applyAlignment="1">
      <alignment vertical="center"/>
    </xf>
    <xf numFmtId="3" fontId="23" fillId="0" borderId="188" xfId="0" applyNumberFormat="1" applyFont="1" applyBorder="1" applyAlignment="1">
      <alignment horizontal="center" vertical="center"/>
    </xf>
    <xf numFmtId="0" fontId="0" fillId="0" borderId="189" xfId="0" applyBorder="1"/>
    <xf numFmtId="0" fontId="23" fillId="0" borderId="190" xfId="0" applyFont="1" applyBorder="1" applyAlignment="1">
      <alignment horizontal="center" vertical="center"/>
    </xf>
    <xf numFmtId="0" fontId="19" fillId="0" borderId="191" xfId="0" applyFont="1" applyBorder="1" applyAlignment="1">
      <alignment vertical="center" wrapText="1"/>
    </xf>
    <xf numFmtId="0" fontId="19" fillId="0" borderId="192" xfId="0" applyFont="1" applyBorder="1" applyAlignment="1">
      <alignment vertical="center" wrapText="1"/>
    </xf>
    <xf numFmtId="0" fontId="19" fillId="0" borderId="193" xfId="0" applyFont="1" applyBorder="1" applyAlignment="1">
      <alignment vertical="center" wrapText="1"/>
    </xf>
    <xf numFmtId="0" fontId="19" fillId="0" borderId="194" xfId="0" applyFont="1" applyBorder="1" applyAlignment="1">
      <alignment vertical="center" wrapText="1"/>
    </xf>
    <xf numFmtId="0" fontId="23" fillId="0" borderId="195" xfId="0" applyFont="1" applyBorder="1" applyAlignment="1">
      <alignment vertical="center"/>
    </xf>
    <xf numFmtId="0" fontId="23" fillId="0" borderId="8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70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52" fillId="0" borderId="83" xfId="0" applyFont="1" applyBorder="1" applyAlignment="1">
      <alignment horizontal="center" wrapText="1"/>
    </xf>
    <xf numFmtId="0" fontId="23" fillId="0" borderId="152" xfId="0" applyFont="1" applyBorder="1" applyAlignment="1">
      <alignment horizontal="center"/>
    </xf>
    <xf numFmtId="0" fontId="23" fillId="0" borderId="39" xfId="0" applyFont="1" applyBorder="1" applyAlignment="1">
      <alignment wrapText="1"/>
    </xf>
    <xf numFmtId="0" fontId="37" fillId="0" borderId="0" xfId="0" applyFont="1" applyBorder="1" applyAlignment="1">
      <alignment horizontal="center"/>
    </xf>
    <xf numFmtId="0" fontId="52" fillId="0" borderId="0" xfId="0" applyFont="1" applyBorder="1"/>
    <xf numFmtId="3" fontId="52" fillId="0" borderId="0" xfId="0" applyNumberFormat="1" applyFont="1" applyBorder="1"/>
    <xf numFmtId="3" fontId="52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4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3" fontId="23" fillId="0" borderId="63" xfId="0" applyNumberFormat="1" applyFont="1" applyBorder="1" applyAlignment="1">
      <alignment horizontal="right"/>
    </xf>
    <xf numFmtId="0" fontId="52" fillId="0" borderId="0" xfId="0" applyFont="1" applyBorder="1" applyAlignment="1">
      <alignment horizontal="right"/>
    </xf>
    <xf numFmtId="0" fontId="59" fillId="0" borderId="67" xfId="0" applyFont="1" applyBorder="1" applyAlignment="1">
      <alignment horizontal="center" wrapText="1"/>
    </xf>
    <xf numFmtId="0" fontId="0" fillId="0" borderId="67" xfId="0" applyBorder="1"/>
    <xf numFmtId="0" fontId="59" fillId="0" borderId="59" xfId="0" applyFont="1" applyBorder="1" applyAlignment="1">
      <alignment horizontal="center"/>
    </xf>
    <xf numFmtId="0" fontId="59" fillId="0" borderId="67" xfId="0" applyFont="1" applyBorder="1" applyAlignment="1">
      <alignment horizontal="center"/>
    </xf>
    <xf numFmtId="0" fontId="59" fillId="0" borderId="83" xfId="0" applyFont="1" applyBorder="1" applyAlignment="1">
      <alignment horizontal="center"/>
    </xf>
    <xf numFmtId="0" fontId="59" fillId="0" borderId="101" xfId="0" applyFont="1" applyBorder="1" applyAlignment="1">
      <alignment horizontal="center"/>
    </xf>
    <xf numFmtId="0" fontId="19" fillId="0" borderId="71" xfId="0" applyFont="1" applyBorder="1" applyAlignment="1">
      <alignment wrapText="1"/>
    </xf>
    <xf numFmtId="0" fontId="52" fillId="0" borderId="59" xfId="0" applyFont="1" applyBorder="1" applyAlignment="1">
      <alignment horizontal="center" wrapText="1"/>
    </xf>
    <xf numFmtId="0" fontId="36" fillId="0" borderId="69" xfId="0" applyFont="1" applyBorder="1" applyAlignment="1">
      <alignment horizontal="right"/>
    </xf>
    <xf numFmtId="0" fontId="23" fillId="0" borderId="87" xfId="0" applyFont="1" applyBorder="1" applyAlignment="1">
      <alignment wrapText="1"/>
    </xf>
    <xf numFmtId="0" fontId="23" fillId="0" borderId="101" xfId="0" applyFont="1" applyBorder="1" applyAlignment="1">
      <alignment wrapText="1"/>
    </xf>
    <xf numFmtId="0" fontId="0" fillId="0" borderId="68" xfId="0" applyBorder="1"/>
    <xf numFmtId="0" fontId="0" fillId="0" borderId="105" xfId="0" applyBorder="1"/>
    <xf numFmtId="3" fontId="19" fillId="24" borderId="113" xfId="0" applyNumberFormat="1" applyFont="1" applyFill="1" applyBorder="1"/>
    <xf numFmtId="0" fontId="21" fillId="0" borderId="67" xfId="0" applyFont="1" applyBorder="1" applyAlignment="1">
      <alignment wrapText="1"/>
    </xf>
    <xf numFmtId="0" fontId="64" fillId="0" borderId="105" xfId="0" applyFont="1" applyBorder="1" applyAlignment="1">
      <alignment horizontal="center"/>
    </xf>
    <xf numFmtId="0" fontId="65" fillId="0" borderId="14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65" fillId="0" borderId="70" xfId="0" applyFont="1" applyBorder="1" applyAlignment="1">
      <alignment horizontal="center"/>
    </xf>
    <xf numFmtId="0" fontId="36" fillId="0" borderId="196" xfId="0" applyFont="1" applyBorder="1" applyAlignment="1">
      <alignment horizontal="right"/>
    </xf>
    <xf numFmtId="0" fontId="23" fillId="0" borderId="197" xfId="0" applyFont="1" applyBorder="1"/>
    <xf numFmtId="3" fontId="23" fillId="0" borderId="198" xfId="0" applyNumberFormat="1" applyFont="1" applyBorder="1"/>
    <xf numFmtId="3" fontId="23" fillId="0" borderId="199" xfId="0" applyNumberFormat="1" applyFont="1" applyBorder="1"/>
    <xf numFmtId="3" fontId="23" fillId="24" borderId="200" xfId="0" applyNumberFormat="1" applyFont="1" applyFill="1" applyBorder="1"/>
    <xf numFmtId="0" fontId="23" fillId="24" borderId="201" xfId="0" applyFont="1" applyFill="1" applyBorder="1" applyAlignment="1">
      <alignment wrapText="1"/>
    </xf>
    <xf numFmtId="3" fontId="64" fillId="0" borderId="71" xfId="0" applyNumberFormat="1" applyFont="1" applyBorder="1" applyAlignment="1">
      <alignment horizontal="center"/>
    </xf>
    <xf numFmtId="3" fontId="64" fillId="0" borderId="55" xfId="0" applyNumberFormat="1" applyFont="1" applyBorder="1" applyAlignment="1">
      <alignment horizontal="center"/>
    </xf>
    <xf numFmtId="3" fontId="64" fillId="0" borderId="62" xfId="0" applyNumberFormat="1" applyFont="1" applyBorder="1" applyAlignment="1">
      <alignment horizontal="center"/>
    </xf>
    <xf numFmtId="3" fontId="19" fillId="0" borderId="202" xfId="0" applyNumberFormat="1" applyFont="1" applyBorder="1"/>
    <xf numFmtId="3" fontId="19" fillId="0" borderId="196" xfId="0" applyNumberFormat="1" applyFont="1" applyBorder="1"/>
    <xf numFmtId="3" fontId="19" fillId="24" borderId="106" xfId="0" applyNumberFormat="1" applyFont="1" applyFill="1" applyBorder="1"/>
    <xf numFmtId="3" fontId="23" fillId="0" borderId="203" xfId="0" applyNumberFormat="1" applyFont="1" applyBorder="1"/>
    <xf numFmtId="3" fontId="23" fillId="0" borderId="204" xfId="0" applyNumberFormat="1" applyFont="1" applyBorder="1"/>
    <xf numFmtId="3" fontId="23" fillId="0" borderId="175" xfId="0" applyNumberFormat="1" applyFont="1" applyBorder="1"/>
    <xf numFmtId="3" fontId="23" fillId="0" borderId="202" xfId="0" applyNumberFormat="1" applyFont="1" applyBorder="1"/>
    <xf numFmtId="3" fontId="23" fillId="0" borderId="196" xfId="0" applyNumberFormat="1" applyFont="1" applyBorder="1"/>
    <xf numFmtId="0" fontId="36" fillId="0" borderId="205" xfId="0" applyFont="1" applyBorder="1" applyAlignment="1">
      <alignment horizontal="right"/>
    </xf>
    <xf numFmtId="3" fontId="23" fillId="0" borderId="73" xfId="0" applyNumberFormat="1" applyFont="1" applyBorder="1"/>
    <xf numFmtId="3" fontId="23" fillId="0" borderId="138" xfId="0" applyNumberFormat="1" applyFont="1" applyBorder="1"/>
    <xf numFmtId="3" fontId="23" fillId="0" borderId="206" xfId="0" applyNumberFormat="1" applyFont="1" applyBorder="1"/>
    <xf numFmtId="3" fontId="64" fillId="0" borderId="106" xfId="0" applyNumberFormat="1" applyFont="1" applyBorder="1" applyAlignment="1">
      <alignment horizontal="center"/>
    </xf>
    <xf numFmtId="3" fontId="64" fillId="0" borderId="68" xfId="0" applyNumberFormat="1" applyFont="1" applyBorder="1" applyAlignment="1">
      <alignment horizontal="center"/>
    </xf>
    <xf numFmtId="3" fontId="64" fillId="0" borderId="64" xfId="0" applyNumberFormat="1" applyFont="1" applyBorder="1" applyAlignment="1">
      <alignment horizontal="center"/>
    </xf>
    <xf numFmtId="3" fontId="64" fillId="0" borderId="105" xfId="0" applyNumberFormat="1" applyFont="1" applyBorder="1" applyAlignment="1">
      <alignment horizontal="center"/>
    </xf>
    <xf numFmtId="3" fontId="19" fillId="0" borderId="105" xfId="0" applyNumberFormat="1" applyFont="1" applyBorder="1"/>
    <xf numFmtId="0" fontId="23" fillId="0" borderId="149" xfId="0" applyFont="1" applyBorder="1" applyAlignment="1">
      <alignment horizontal="center" wrapText="1"/>
    </xf>
    <xf numFmtId="3" fontId="23" fillId="0" borderId="127" xfId="0" applyNumberFormat="1" applyFont="1" applyBorder="1"/>
    <xf numFmtId="3" fontId="0" fillId="0" borderId="68" xfId="0" applyNumberFormat="1" applyBorder="1"/>
    <xf numFmtId="3" fontId="0" fillId="0" borderId="105" xfId="0" applyNumberFormat="1" applyBorder="1"/>
    <xf numFmtId="0" fontId="31" fillId="0" borderId="53" xfId="0" applyFont="1" applyBorder="1" applyAlignment="1">
      <alignment wrapText="1"/>
    </xf>
    <xf numFmtId="0" fontId="31" fillId="0" borderId="207" xfId="0" applyFont="1" applyBorder="1" applyAlignment="1">
      <alignment wrapText="1"/>
    </xf>
    <xf numFmtId="0" fontId="19" fillId="0" borderId="208" xfId="0" applyFont="1" applyBorder="1"/>
    <xf numFmtId="0" fontId="33" fillId="0" borderId="158" xfId="0" applyFont="1" applyBorder="1" applyAlignment="1">
      <alignment wrapText="1"/>
    </xf>
    <xf numFmtId="0" fontId="31" fillId="0" borderId="72" xfId="0" applyFont="1" applyBorder="1" applyAlignment="1">
      <alignment wrapText="1"/>
    </xf>
    <xf numFmtId="0" fontId="33" fillId="0" borderId="131" xfId="0" applyFont="1" applyBorder="1" applyAlignment="1">
      <alignment wrapText="1"/>
    </xf>
    <xf numFmtId="0" fontId="33" fillId="0" borderId="16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6" xfId="0" applyNumberFormat="1" applyFont="1" applyBorder="1" applyAlignment="1">
      <alignment horizontal="right"/>
    </xf>
    <xf numFmtId="3" fontId="23" fillId="0" borderId="162" xfId="0" applyNumberFormat="1" applyFont="1" applyBorder="1"/>
    <xf numFmtId="0" fontId="52" fillId="0" borderId="209" xfId="0" applyFont="1" applyBorder="1" applyAlignment="1">
      <alignment horizontal="center"/>
    </xf>
    <xf numFmtId="0" fontId="52" fillId="0" borderId="105" xfId="0" applyFont="1" applyBorder="1" applyAlignment="1">
      <alignment horizontal="center"/>
    </xf>
    <xf numFmtId="3" fontId="19" fillId="0" borderId="55" xfId="0" applyNumberFormat="1" applyFont="1" applyBorder="1" applyAlignment="1">
      <alignment horizontal="right"/>
    </xf>
    <xf numFmtId="0" fontId="52" fillId="0" borderId="64" xfId="0" applyFont="1" applyBorder="1" applyAlignment="1">
      <alignment horizontal="center"/>
    </xf>
    <xf numFmtId="3" fontId="23" fillId="0" borderId="169" xfId="0" applyNumberFormat="1" applyFont="1" applyBorder="1"/>
    <xf numFmtId="0" fontId="52" fillId="0" borderId="68" xfId="0" applyFont="1" applyBorder="1" applyAlignment="1">
      <alignment horizontal="center"/>
    </xf>
    <xf numFmtId="3" fontId="19" fillId="0" borderId="170" xfId="0" applyNumberFormat="1" applyFont="1" applyBorder="1"/>
    <xf numFmtId="3" fontId="19" fillId="0" borderId="210" xfId="0" applyNumberFormat="1" applyFont="1" applyBorder="1"/>
    <xf numFmtId="3" fontId="19" fillId="0" borderId="211" xfId="0" applyNumberFormat="1" applyFont="1" applyBorder="1"/>
    <xf numFmtId="0" fontId="23" fillId="0" borderId="83" xfId="0" applyFont="1" applyBorder="1"/>
    <xf numFmtId="0" fontId="19" fillId="0" borderId="67" xfId="0" applyFont="1" applyBorder="1"/>
    <xf numFmtId="0" fontId="52" fillId="0" borderId="106" xfId="0" applyFont="1" applyBorder="1" applyAlignment="1">
      <alignment horizontal="center"/>
    </xf>
    <xf numFmtId="0" fontId="19" fillId="0" borderId="101" xfId="0" applyFont="1" applyBorder="1"/>
    <xf numFmtId="3" fontId="19" fillId="0" borderId="212" xfId="0" applyNumberFormat="1" applyFont="1" applyBorder="1"/>
    <xf numFmtId="0" fontId="23" fillId="0" borderId="59" xfId="0" applyFont="1" applyBorder="1" applyAlignment="1">
      <alignment horizontal="left"/>
    </xf>
    <xf numFmtId="0" fontId="19" fillId="0" borderId="71" xfId="0" applyFont="1" applyFill="1" applyBorder="1"/>
    <xf numFmtId="0" fontId="19" fillId="0" borderId="55" xfId="0" applyFont="1" applyBorder="1" applyAlignment="1">
      <alignment horizontal="right"/>
    </xf>
    <xf numFmtId="0" fontId="19" fillId="0" borderId="75" xfId="0" applyFont="1" applyBorder="1" applyAlignment="1">
      <alignment horizontal="right"/>
    </xf>
    <xf numFmtId="0" fontId="19" fillId="0" borderId="68" xfId="0" applyFont="1" applyBorder="1" applyAlignment="1">
      <alignment horizontal="right"/>
    </xf>
    <xf numFmtId="0" fontId="23" fillId="0" borderId="124" xfId="0" applyFont="1" applyBorder="1"/>
    <xf numFmtId="0" fontId="23" fillId="0" borderId="126" xfId="0" applyFont="1" applyBorder="1"/>
    <xf numFmtId="0" fontId="23" fillId="0" borderId="75" xfId="0" applyFont="1" applyBorder="1" applyAlignment="1">
      <alignment horizontal="right"/>
    </xf>
    <xf numFmtId="0" fontId="23" fillId="0" borderId="67" xfId="0" applyFont="1" applyBorder="1" applyAlignment="1">
      <alignment horizontal="right"/>
    </xf>
    <xf numFmtId="0" fontId="19" fillId="0" borderId="69" xfId="0" applyFont="1" applyBorder="1" applyAlignment="1">
      <alignment horizontal="right"/>
    </xf>
    <xf numFmtId="0" fontId="36" fillId="0" borderId="146" xfId="0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23" fillId="0" borderId="54" xfId="0" applyFont="1" applyBorder="1" applyAlignment="1">
      <alignment horizontal="center" wrapText="1"/>
    </xf>
    <xf numFmtId="0" fontId="23" fillId="0" borderId="8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47" xfId="0" applyNumberFormat="1" applyFont="1" applyBorder="1"/>
    <xf numFmtId="3" fontId="19" fillId="24" borderId="47" xfId="0" applyNumberFormat="1" applyFont="1" applyFill="1" applyBorder="1"/>
    <xf numFmtId="0" fontId="23" fillId="0" borderId="105" xfId="0" applyFont="1" applyBorder="1" applyAlignment="1">
      <alignment horizontal="center"/>
    </xf>
    <xf numFmtId="0" fontId="23" fillId="0" borderId="127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213" xfId="0" applyNumberFormat="1" applyFont="1" applyBorder="1"/>
    <xf numFmtId="3" fontId="19" fillId="0" borderId="214" xfId="0" applyNumberFormat="1" applyFont="1" applyBorder="1"/>
    <xf numFmtId="3" fontId="19" fillId="0" borderId="215" xfId="0" applyNumberFormat="1" applyFont="1" applyBorder="1"/>
    <xf numFmtId="0" fontId="36" fillId="0" borderId="99" xfId="0" applyFont="1" applyBorder="1" applyAlignment="1">
      <alignment wrapText="1"/>
    </xf>
    <xf numFmtId="0" fontId="36" fillId="0" borderId="58" xfId="0" applyFont="1" applyBorder="1"/>
    <xf numFmtId="3" fontId="19" fillId="0" borderId="77" xfId="0" applyNumberFormat="1" applyFont="1" applyBorder="1" applyAlignment="1"/>
    <xf numFmtId="3" fontId="19" fillId="0" borderId="103" xfId="0" applyNumberFormat="1" applyFont="1" applyBorder="1" applyAlignment="1"/>
    <xf numFmtId="3" fontId="23" fillId="24" borderId="67" xfId="0" applyNumberFormat="1" applyFont="1" applyFill="1" applyBorder="1"/>
    <xf numFmtId="0" fontId="19" fillId="0" borderId="75" xfId="0" applyFont="1" applyBorder="1"/>
    <xf numFmtId="3" fontId="23" fillId="24" borderId="69" xfId="0" applyNumberFormat="1" applyFont="1" applyFill="1" applyBorder="1"/>
    <xf numFmtId="3" fontId="23" fillId="24" borderId="0" xfId="0" applyNumberFormat="1" applyFont="1" applyFill="1" applyBorder="1"/>
    <xf numFmtId="3" fontId="19" fillId="0" borderId="216" xfId="0" applyNumberFormat="1" applyFont="1" applyBorder="1"/>
    <xf numFmtId="0" fontId="19" fillId="0" borderId="70" xfId="0" applyFont="1" applyBorder="1"/>
    <xf numFmtId="3" fontId="19" fillId="24" borderId="97" xfId="0" applyNumberFormat="1" applyFont="1" applyFill="1" applyBorder="1"/>
    <xf numFmtId="0" fontId="19" fillId="0" borderId="123" xfId="0" applyFont="1" applyBorder="1" applyAlignment="1">
      <alignment vertical="center"/>
    </xf>
    <xf numFmtId="0" fontId="23" fillId="0" borderId="59" xfId="0" applyFont="1" applyBorder="1" applyAlignment="1">
      <alignment horizontal="left" vertical="center" wrapText="1"/>
    </xf>
    <xf numFmtId="0" fontId="23" fillId="0" borderId="217" xfId="0" applyFont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19" fillId="0" borderId="106" xfId="0" applyFont="1" applyBorder="1" applyAlignment="1">
      <alignment wrapText="1"/>
    </xf>
    <xf numFmtId="0" fontId="31" fillId="0" borderId="59" xfId="0" applyFont="1" applyBorder="1" applyAlignment="1">
      <alignment horizontal="justify" wrapText="1"/>
    </xf>
    <xf numFmtId="0" fontId="23" fillId="0" borderId="218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3" fontId="23" fillId="0" borderId="178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19" fillId="0" borderId="72" xfId="0" applyFont="1" applyBorder="1" applyAlignment="1">
      <alignment wrapText="1"/>
    </xf>
    <xf numFmtId="0" fontId="19" fillId="0" borderId="160" xfId="0" applyFont="1" applyBorder="1" applyAlignment="1">
      <alignment wrapText="1"/>
    </xf>
    <xf numFmtId="0" fontId="19" fillId="0" borderId="158" xfId="0" applyFont="1" applyBorder="1" applyAlignment="1">
      <alignment wrapText="1"/>
    </xf>
    <xf numFmtId="0" fontId="23" fillId="0" borderId="163" xfId="0" applyFont="1" applyBorder="1"/>
    <xf numFmtId="0" fontId="23" fillId="0" borderId="24" xfId="0" applyFont="1" applyBorder="1"/>
    <xf numFmtId="3" fontId="29" fillId="0" borderId="148" xfId="0" applyNumberFormat="1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3" fontId="29" fillId="0" borderId="39" xfId="0" applyNumberFormat="1" applyFont="1" applyBorder="1" applyAlignment="1">
      <alignment horizontal="right"/>
    </xf>
    <xf numFmtId="0" fontId="23" fillId="0" borderId="75" xfId="0" applyFont="1" applyBorder="1" applyAlignment="1">
      <alignment horizontal="center" vertical="center"/>
    </xf>
    <xf numFmtId="0" fontId="19" fillId="0" borderId="219" xfId="0" applyFont="1" applyBorder="1" applyAlignment="1">
      <alignment wrapText="1"/>
    </xf>
    <xf numFmtId="0" fontId="19" fillId="0" borderId="95" xfId="0" applyFont="1" applyBorder="1" applyAlignment="1">
      <alignment wrapText="1"/>
    </xf>
    <xf numFmtId="0" fontId="19" fillId="0" borderId="216" xfId="0" applyFont="1" applyBorder="1" applyAlignment="1">
      <alignment wrapText="1"/>
    </xf>
    <xf numFmtId="0" fontId="23" fillId="0" borderId="67" xfId="0" applyFont="1" applyBorder="1" applyAlignment="1">
      <alignment horizontal="center" wrapText="1" shrinkToFit="1"/>
    </xf>
    <xf numFmtId="0" fontId="23" fillId="0" borderId="67" xfId="0" applyFont="1" applyBorder="1" applyAlignment="1">
      <alignment vertical="center"/>
    </xf>
    <xf numFmtId="0" fontId="23" fillId="0" borderId="47" xfId="0" applyFont="1" applyBorder="1" applyAlignment="1">
      <alignment horizontal="center" wrapText="1"/>
    </xf>
    <xf numFmtId="0" fontId="23" fillId="0" borderId="102" xfId="0" applyFont="1" applyBorder="1" applyAlignment="1">
      <alignment horizontal="center" wrapText="1"/>
    </xf>
    <xf numFmtId="0" fontId="23" fillId="0" borderId="175" xfId="0" applyFont="1" applyBorder="1" applyAlignment="1">
      <alignment vertical="center"/>
    </xf>
    <xf numFmtId="0" fontId="23" fillId="0" borderId="66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23" fillId="0" borderId="70" xfId="0" applyNumberFormat="1" applyFont="1" applyBorder="1"/>
    <xf numFmtId="3" fontId="23" fillId="0" borderId="38" xfId="0" applyNumberFormat="1" applyFont="1" applyBorder="1"/>
    <xf numFmtId="3" fontId="33" fillId="0" borderId="68" xfId="0" applyNumberFormat="1" applyFont="1" applyBorder="1" applyAlignment="1">
      <alignment horizontal="right" vertical="center" wrapText="1"/>
    </xf>
    <xf numFmtId="3" fontId="19" fillId="0" borderId="175" xfId="0" applyNumberFormat="1" applyFont="1" applyBorder="1"/>
    <xf numFmtId="0" fontId="23" fillId="0" borderId="126" xfId="0" applyFont="1" applyBorder="1" applyAlignment="1">
      <alignment horizontal="center" wrapText="1"/>
    </xf>
    <xf numFmtId="3" fontId="23" fillId="0" borderId="75" xfId="0" applyNumberFormat="1" applyFont="1" applyBorder="1"/>
    <xf numFmtId="3" fontId="19" fillId="0" borderId="220" xfId="0" applyNumberFormat="1" applyFont="1" applyBorder="1"/>
    <xf numFmtId="0" fontId="30" fillId="0" borderId="96" xfId="0" applyFont="1" applyBorder="1" applyAlignment="1">
      <alignment wrapText="1"/>
    </xf>
    <xf numFmtId="3" fontId="30" fillId="0" borderId="111" xfId="26" applyNumberFormat="1" applyFont="1" applyFill="1" applyBorder="1" applyAlignment="1" applyProtection="1"/>
    <xf numFmtId="0" fontId="19" fillId="0" borderId="173" xfId="39" applyFont="1" applyBorder="1" applyProtection="1"/>
    <xf numFmtId="3" fontId="23" fillId="0" borderId="126" xfId="39" applyNumberFormat="1" applyFont="1" applyBorder="1" applyProtection="1"/>
    <xf numFmtId="3" fontId="19" fillId="0" borderId="221" xfId="39" applyNumberFormat="1" applyFont="1" applyBorder="1" applyProtection="1"/>
    <xf numFmtId="3" fontId="19" fillId="0" borderId="103" xfId="39" applyNumberFormat="1" applyFont="1" applyBorder="1" applyProtection="1"/>
    <xf numFmtId="0" fontId="19" fillId="0" borderId="177" xfId="39" applyFont="1" applyBorder="1" applyProtection="1"/>
    <xf numFmtId="0" fontId="19" fillId="0" borderId="18" xfId="39" applyFont="1" applyBorder="1" applyProtection="1"/>
    <xf numFmtId="4" fontId="19" fillId="0" borderId="50" xfId="0" applyNumberFormat="1" applyFont="1" applyBorder="1"/>
    <xf numFmtId="4" fontId="19" fillId="0" borderId="88" xfId="0" applyNumberFormat="1" applyFont="1" applyBorder="1"/>
    <xf numFmtId="3" fontId="19" fillId="0" borderId="189" xfId="0" applyNumberFormat="1" applyFont="1" applyBorder="1"/>
    <xf numFmtId="0" fontId="21" fillId="0" borderId="89" xfId="0" applyFont="1" applyBorder="1" applyAlignment="1">
      <alignment horizontal="center"/>
    </xf>
    <xf numFmtId="0" fontId="30" fillId="0" borderId="162" xfId="0" applyFont="1" applyBorder="1" applyAlignment="1">
      <alignment vertical="center"/>
    </xf>
    <xf numFmtId="0" fontId="30" fillId="0" borderId="55" xfId="0" applyFont="1" applyBorder="1"/>
    <xf numFmtId="0" fontId="30" fillId="0" borderId="127" xfId="0" applyFont="1" applyBorder="1"/>
    <xf numFmtId="0" fontId="30" fillId="0" borderId="68" xfId="0" applyFont="1" applyBorder="1"/>
    <xf numFmtId="0" fontId="30" fillId="0" borderId="67" xfId="0" applyFont="1" applyBorder="1"/>
    <xf numFmtId="0" fontId="30" fillId="0" borderId="66" xfId="0" applyFont="1" applyBorder="1"/>
    <xf numFmtId="0" fontId="30" fillId="0" borderId="67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30" fillId="0" borderId="28" xfId="0" applyFont="1" applyBorder="1" applyAlignment="1">
      <alignment vertical="center"/>
    </xf>
    <xf numFmtId="0" fontId="30" fillId="0" borderId="222" xfId="0" applyFont="1" applyBorder="1" applyAlignment="1">
      <alignment vertical="center"/>
    </xf>
    <xf numFmtId="0" fontId="21" fillId="0" borderId="58" xfId="0" applyFont="1" applyBorder="1" applyAlignment="1">
      <alignment horizontal="center"/>
    </xf>
    <xf numFmtId="0" fontId="30" fillId="0" borderId="178" xfId="0" applyFont="1" applyBorder="1" applyAlignment="1">
      <alignment vertical="center"/>
    </xf>
    <xf numFmtId="3" fontId="23" fillId="0" borderId="68" xfId="0" applyNumberFormat="1" applyFont="1" applyBorder="1" applyAlignment="1">
      <alignment wrapText="1"/>
    </xf>
    <xf numFmtId="3" fontId="19" fillId="0" borderId="55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3" fontId="23" fillId="0" borderId="66" xfId="0" applyNumberFormat="1" applyFont="1" applyBorder="1" applyAlignment="1">
      <alignment wrapText="1"/>
    </xf>
    <xf numFmtId="3" fontId="23" fillId="0" borderId="59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4" xfId="0" applyFont="1" applyBorder="1" applyAlignment="1">
      <alignment wrapText="1"/>
    </xf>
    <xf numFmtId="0" fontId="19" fillId="0" borderId="158" xfId="0" applyFont="1" applyBorder="1"/>
    <xf numFmtId="0" fontId="19" fillId="0" borderId="164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23" xfId="26" applyNumberFormat="1" applyFont="1" applyFill="1" applyBorder="1" applyAlignment="1" applyProtection="1">
      <alignment vertical="center"/>
    </xf>
    <xf numFmtId="0" fontId="36" fillId="0" borderId="106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6" fillId="0" borderId="123" xfId="0" applyFont="1" applyBorder="1" applyAlignment="1">
      <alignment horizontal="right"/>
    </xf>
    <xf numFmtId="3" fontId="30" fillId="0" borderId="97" xfId="0" applyNumberFormat="1" applyFont="1" applyBorder="1" applyAlignment="1">
      <alignment horizontal="right" vertical="center" wrapText="1"/>
    </xf>
    <xf numFmtId="3" fontId="30" fillId="0" borderId="98" xfId="0" applyNumberFormat="1" applyFont="1" applyBorder="1" applyAlignment="1">
      <alignment horizontal="right" vertical="center" wrapText="1"/>
    </xf>
    <xf numFmtId="3" fontId="30" fillId="0" borderId="65" xfId="0" applyNumberFormat="1" applyFont="1" applyBorder="1" applyAlignment="1">
      <alignment horizontal="right" vertical="center" wrapText="1"/>
    </xf>
    <xf numFmtId="3" fontId="21" fillId="0" borderId="65" xfId="0" applyNumberFormat="1" applyFont="1" applyBorder="1" applyAlignment="1">
      <alignment horizontal="right" vertical="center" wrapText="1"/>
    </xf>
    <xf numFmtId="0" fontId="42" fillId="0" borderId="213" xfId="0" applyFont="1" applyBorder="1" applyAlignment="1">
      <alignment horizontal="left" vertical="center"/>
    </xf>
    <xf numFmtId="0" fontId="43" fillId="0" borderId="77" xfId="0" applyFont="1" applyBorder="1" applyAlignment="1">
      <alignment horizontal="left" vertical="center"/>
    </xf>
    <xf numFmtId="0" fontId="29" fillId="0" borderId="224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3" fontId="21" fillId="0" borderId="97" xfId="0" applyNumberFormat="1" applyFont="1" applyBorder="1" applyAlignment="1">
      <alignment horizontal="right" vertical="center" wrapText="1"/>
    </xf>
    <xf numFmtId="3" fontId="19" fillId="0" borderId="50" xfId="0" applyNumberFormat="1" applyFont="1" applyBorder="1"/>
    <xf numFmtId="3" fontId="29" fillId="0" borderId="105" xfId="0" applyNumberFormat="1" applyFont="1" applyBorder="1"/>
    <xf numFmtId="3" fontId="43" fillId="0" borderId="67" xfId="0" applyNumberFormat="1" applyFont="1" applyBorder="1"/>
    <xf numFmtId="3" fontId="29" fillId="0" borderId="140" xfId="0" applyNumberFormat="1" applyFont="1" applyBorder="1"/>
    <xf numFmtId="3" fontId="29" fillId="0" borderId="73" xfId="0" applyNumberFormat="1" applyFont="1" applyBorder="1"/>
    <xf numFmtId="3" fontId="23" fillId="0" borderId="67" xfId="0" applyNumberFormat="1" applyFont="1" applyBorder="1" applyAlignment="1">
      <alignment wrapText="1"/>
    </xf>
    <xf numFmtId="3" fontId="29" fillId="0" borderId="0" xfId="0" applyNumberFormat="1" applyFont="1"/>
    <xf numFmtId="0" fontId="23" fillId="0" borderId="149" xfId="0" applyFont="1" applyBorder="1" applyAlignment="1">
      <alignment horizontal="center" vertical="center"/>
    </xf>
    <xf numFmtId="0" fontId="21" fillId="0" borderId="23" xfId="0" applyFont="1" applyBorder="1"/>
    <xf numFmtId="3" fontId="23" fillId="0" borderId="51" xfId="0" applyNumberFormat="1" applyFont="1" applyBorder="1"/>
    <xf numFmtId="3" fontId="19" fillId="0" borderId="48" xfId="0" applyNumberFormat="1" applyFont="1" applyBorder="1"/>
    <xf numFmtId="3" fontId="19" fillId="0" borderId="140" xfId="0" applyNumberFormat="1" applyFont="1" applyBorder="1"/>
    <xf numFmtId="0" fontId="19" fillId="0" borderId="73" xfId="0" applyFont="1" applyBorder="1" applyAlignment="1">
      <alignment horizontal="center"/>
    </xf>
    <xf numFmtId="3" fontId="52" fillId="0" borderId="137" xfId="0" applyNumberFormat="1" applyFont="1" applyBorder="1"/>
    <xf numFmtId="3" fontId="52" fillId="0" borderId="208" xfId="0" applyNumberFormat="1" applyFont="1" applyBorder="1"/>
    <xf numFmtId="3" fontId="36" fillId="0" borderId="50" xfId="0" applyNumberFormat="1" applyFont="1" applyBorder="1"/>
    <xf numFmtId="0" fontId="23" fillId="0" borderId="108" xfId="0" applyFont="1" applyBorder="1" applyAlignment="1">
      <alignment horizontal="center"/>
    </xf>
    <xf numFmtId="3" fontId="64" fillId="0" borderId="107" xfId="0" applyNumberFormat="1" applyFont="1" applyBorder="1" applyAlignment="1">
      <alignment horizontal="center"/>
    </xf>
    <xf numFmtId="3" fontId="64" fillId="0" borderId="75" xfId="0" applyNumberFormat="1" applyFont="1" applyFill="1" applyBorder="1" applyAlignment="1">
      <alignment horizontal="center"/>
    </xf>
    <xf numFmtId="0" fontId="23" fillId="0" borderId="225" xfId="0" applyFont="1" applyBorder="1" applyAlignment="1">
      <alignment horizontal="left" vertical="center"/>
    </xf>
    <xf numFmtId="0" fontId="23" fillId="0" borderId="167" xfId="0" applyFont="1" applyBorder="1" applyAlignment="1">
      <alignment horizontal="center" vertical="center" wrapText="1"/>
    </xf>
    <xf numFmtId="0" fontId="19" fillId="0" borderId="105" xfId="0" applyFont="1" applyBorder="1" applyAlignment="1">
      <alignment horizontal="right"/>
    </xf>
    <xf numFmtId="0" fontId="19" fillId="0" borderId="131" xfId="0" applyFont="1" applyBorder="1" applyAlignment="1">
      <alignment horizontal="right"/>
    </xf>
    <xf numFmtId="0" fontId="19" fillId="0" borderId="164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26" xfId="0" applyFont="1" applyBorder="1"/>
    <xf numFmtId="0" fontId="29" fillId="0" borderId="33" xfId="0" applyFont="1" applyBorder="1" applyAlignment="1">
      <alignment wrapText="1"/>
    </xf>
    <xf numFmtId="3" fontId="29" fillId="0" borderId="33" xfId="26" applyNumberFormat="1" applyFont="1" applyFill="1" applyBorder="1" applyAlignment="1" applyProtection="1"/>
    <xf numFmtId="0" fontId="23" fillId="0" borderId="227" xfId="0" applyFont="1" applyBorder="1"/>
    <xf numFmtId="0" fontId="43" fillId="0" borderId="92" xfId="0" applyFont="1" applyBorder="1"/>
    <xf numFmtId="3" fontId="23" fillId="0" borderId="92" xfId="26" applyNumberFormat="1" applyFont="1" applyFill="1" applyBorder="1" applyAlignment="1" applyProtection="1"/>
    <xf numFmtId="3" fontId="43" fillId="0" borderId="92" xfId="26" applyNumberFormat="1" applyFont="1" applyFill="1" applyBorder="1" applyAlignment="1" applyProtection="1"/>
    <xf numFmtId="3" fontId="43" fillId="0" borderId="228" xfId="26" applyNumberFormat="1" applyFont="1" applyFill="1" applyBorder="1" applyAlignment="1" applyProtection="1"/>
    <xf numFmtId="3" fontId="43" fillId="0" borderId="61" xfId="26" applyNumberFormat="1" applyFont="1" applyFill="1" applyBorder="1" applyAlignment="1" applyProtection="1"/>
    <xf numFmtId="3" fontId="43" fillId="0" borderId="83" xfId="26" applyNumberFormat="1" applyFont="1" applyFill="1" applyBorder="1" applyAlignment="1" applyProtection="1"/>
    <xf numFmtId="0" fontId="30" fillId="0" borderId="69" xfId="0" applyFont="1" applyBorder="1" applyAlignment="1">
      <alignment vertical="center" wrapText="1"/>
    </xf>
    <xf numFmtId="0" fontId="21" fillId="0" borderId="103" xfId="0" applyFont="1" applyBorder="1" applyAlignment="1">
      <alignment vertical="center" wrapText="1"/>
    </xf>
    <xf numFmtId="3" fontId="19" fillId="0" borderId="71" xfId="0" applyNumberFormat="1" applyFont="1" applyFill="1" applyBorder="1"/>
    <xf numFmtId="3" fontId="19" fillId="0" borderId="55" xfId="0" applyNumberFormat="1" applyFont="1" applyFill="1" applyBorder="1"/>
    <xf numFmtId="3" fontId="19" fillId="0" borderId="69" xfId="0" applyNumberFormat="1" applyFont="1" applyFill="1" applyBorder="1"/>
    <xf numFmtId="3" fontId="19" fillId="0" borderId="75" xfId="0" applyNumberFormat="1" applyFont="1" applyBorder="1"/>
    <xf numFmtId="3" fontId="29" fillId="0" borderId="106" xfId="0" applyNumberFormat="1" applyFont="1" applyBorder="1" applyAlignment="1"/>
    <xf numFmtId="3" fontId="29" fillId="0" borderId="123" xfId="0" applyNumberFormat="1" applyFont="1" applyBorder="1" applyAlignment="1"/>
    <xf numFmtId="3" fontId="29" fillId="0" borderId="64" xfId="0" applyNumberFormat="1" applyFont="1" applyBorder="1" applyAlignment="1"/>
    <xf numFmtId="3" fontId="29" fillId="0" borderId="105" xfId="0" applyNumberFormat="1" applyFont="1" applyBorder="1" applyAlignment="1"/>
    <xf numFmtId="3" fontId="29" fillId="0" borderId="127" xfId="0" applyNumberFormat="1" applyFont="1" applyBorder="1" applyAlignment="1"/>
    <xf numFmtId="0" fontId="29" fillId="0" borderId="106" xfId="0" applyFont="1" applyBorder="1" applyAlignment="1">
      <alignment horizontal="right"/>
    </xf>
    <xf numFmtId="0" fontId="29" fillId="0" borderId="71" xfId="0" applyFont="1" applyBorder="1" applyAlignment="1">
      <alignment horizontal="right"/>
    </xf>
    <xf numFmtId="0" fontId="29" fillId="0" borderId="123" xfId="0" applyFont="1" applyBorder="1" applyAlignment="1">
      <alignment horizontal="right"/>
    </xf>
    <xf numFmtId="3" fontId="29" fillId="0" borderId="127" xfId="0" applyNumberFormat="1" applyFont="1" applyBorder="1" applyAlignment="1">
      <alignment horizontal="right"/>
    </xf>
    <xf numFmtId="3" fontId="19" fillId="0" borderId="127" xfId="0" applyNumberFormat="1" applyFont="1" applyBorder="1" applyAlignment="1">
      <alignment horizontal="right"/>
    </xf>
    <xf numFmtId="0" fontId="43" fillId="0" borderId="59" xfId="0" applyFont="1" applyBorder="1" applyAlignment="1">
      <alignment horizontal="right"/>
    </xf>
    <xf numFmtId="0" fontId="42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9" fillId="0" borderId="38" xfId="0" applyNumberFormat="1" applyFont="1" applyFill="1" applyBorder="1" applyAlignment="1">
      <alignment horizontal="right"/>
    </xf>
    <xf numFmtId="0" fontId="31" fillId="0" borderId="38" xfId="0" applyFont="1" applyBorder="1" applyAlignment="1">
      <alignment wrapText="1"/>
    </xf>
    <xf numFmtId="3" fontId="68" fillId="0" borderId="55" xfId="0" applyNumberFormat="1" applyFont="1" applyBorder="1"/>
    <xf numFmtId="0" fontId="68" fillId="0" borderId="71" xfId="0" applyFont="1" applyBorder="1"/>
    <xf numFmtId="0" fontId="23" fillId="0" borderId="57" xfId="0" applyFont="1" applyBorder="1" applyAlignment="1">
      <alignment wrapText="1"/>
    </xf>
    <xf numFmtId="0" fontId="68" fillId="0" borderId="170" xfId="0" applyFont="1" applyBorder="1"/>
    <xf numFmtId="3" fontId="68" fillId="0" borderId="55" xfId="0" applyNumberFormat="1" applyFont="1" applyFill="1" applyBorder="1"/>
    <xf numFmtId="3" fontId="69" fillId="0" borderId="67" xfId="0" applyNumberFormat="1" applyFont="1" applyBorder="1"/>
    <xf numFmtId="0" fontId="19" fillId="0" borderId="229" xfId="0" applyFont="1" applyBorder="1"/>
    <xf numFmtId="0" fontId="19" fillId="0" borderId="230" xfId="0" applyFont="1" applyBorder="1"/>
    <xf numFmtId="0" fontId="36" fillId="24" borderId="145" xfId="0" applyFont="1" applyFill="1" applyBorder="1"/>
    <xf numFmtId="0" fontId="36" fillId="24" borderId="122" xfId="0" applyFont="1" applyFill="1" applyBorder="1"/>
    <xf numFmtId="0" fontId="36" fillId="0" borderId="122" xfId="0" applyFont="1" applyBorder="1"/>
    <xf numFmtId="0" fontId="23" fillId="24" borderId="231" xfId="0" applyFont="1" applyFill="1" applyBorder="1"/>
    <xf numFmtId="3" fontId="23" fillId="24" borderId="232" xfId="0" applyNumberFormat="1" applyFont="1" applyFill="1" applyBorder="1"/>
    <xf numFmtId="3" fontId="19" fillId="24" borderId="123" xfId="0" applyNumberFormat="1" applyFont="1" applyFill="1" applyBorder="1"/>
    <xf numFmtId="3" fontId="19" fillId="24" borderId="59" xfId="0" applyNumberFormat="1" applyFont="1" applyFill="1" applyBorder="1"/>
    <xf numFmtId="0" fontId="23" fillId="24" borderId="233" xfId="0" applyFont="1" applyFill="1" applyBorder="1" applyAlignment="1">
      <alignment wrapText="1"/>
    </xf>
    <xf numFmtId="0" fontId="36" fillId="24" borderId="106" xfId="0" applyFont="1" applyFill="1" applyBorder="1"/>
    <xf numFmtId="0" fontId="36" fillId="24" borderId="71" xfId="0" applyFont="1" applyFill="1" applyBorder="1"/>
    <xf numFmtId="0" fontId="36" fillId="0" borderId="71" xfId="0" applyFont="1" applyBorder="1"/>
    <xf numFmtId="0" fontId="36" fillId="0" borderId="0" xfId="0" applyFont="1" applyBorder="1"/>
    <xf numFmtId="0" fontId="23" fillId="24" borderId="234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35" xfId="0" applyNumberFormat="1" applyFont="1" applyFill="1" applyBorder="1"/>
    <xf numFmtId="0" fontId="65" fillId="0" borderId="105" xfId="0" applyFont="1" applyBorder="1" applyAlignment="1">
      <alignment horizontal="center"/>
    </xf>
    <xf numFmtId="0" fontId="19" fillId="0" borderId="69" xfId="0" applyFont="1" applyBorder="1"/>
    <xf numFmtId="3" fontId="23" fillId="24" borderId="205" xfId="0" applyNumberFormat="1" applyFont="1" applyFill="1" applyBorder="1"/>
    <xf numFmtId="3" fontId="19" fillId="24" borderId="75" xfId="0" applyNumberFormat="1" applyFont="1" applyFill="1" applyBorder="1"/>
    <xf numFmtId="3" fontId="23" fillId="24" borderId="234" xfId="0" applyNumberFormat="1" applyFont="1" applyFill="1" applyBorder="1"/>
    <xf numFmtId="3" fontId="19" fillId="0" borderId="161" xfId="0" applyNumberFormat="1" applyFont="1" applyBorder="1"/>
    <xf numFmtId="0" fontId="23" fillId="0" borderId="236" xfId="0" applyFont="1" applyBorder="1"/>
    <xf numFmtId="3" fontId="23" fillId="0" borderId="237" xfId="0" applyNumberFormat="1" applyFont="1" applyBorder="1"/>
    <xf numFmtId="3" fontId="19" fillId="0" borderId="238" xfId="0" applyNumberFormat="1" applyFont="1" applyBorder="1"/>
    <xf numFmtId="3" fontId="19" fillId="0" borderId="239" xfId="0" applyNumberFormat="1" applyFont="1" applyBorder="1"/>
    <xf numFmtId="3" fontId="23" fillId="0" borderId="240" xfId="0" applyNumberFormat="1" applyFont="1" applyBorder="1"/>
    <xf numFmtId="3" fontId="19" fillId="0" borderId="237" xfId="0" applyNumberFormat="1" applyFont="1" applyBorder="1"/>
    <xf numFmtId="3" fontId="23" fillId="0" borderId="241" xfId="0" applyNumberFormat="1" applyFont="1" applyBorder="1"/>
    <xf numFmtId="3" fontId="23" fillId="0" borderId="205" xfId="0" applyNumberFormat="1" applyFont="1" applyBorder="1"/>
    <xf numFmtId="3" fontId="19" fillId="0" borderId="242" xfId="0" applyNumberFormat="1" applyFont="1" applyBorder="1"/>
    <xf numFmtId="3" fontId="19" fillId="0" borderId="243" xfId="0" applyNumberFormat="1" applyFont="1" applyBorder="1"/>
    <xf numFmtId="3" fontId="19" fillId="0" borderId="244" xfId="0" applyNumberFormat="1" applyFont="1" applyBorder="1"/>
    <xf numFmtId="3" fontId="23" fillId="0" borderId="245" xfId="0" applyNumberFormat="1" applyFont="1" applyBorder="1"/>
    <xf numFmtId="0" fontId="36" fillId="0" borderId="107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3" fontId="19" fillId="0" borderId="98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19" fillId="0" borderId="65" xfId="0" applyNumberFormat="1" applyFont="1" applyBorder="1" applyAlignment="1">
      <alignment horizontal="right"/>
    </xf>
    <xf numFmtId="3" fontId="23" fillId="0" borderId="83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19" fillId="0" borderId="97" xfId="0" applyNumberFormat="1" applyFont="1" applyBorder="1" applyAlignment="1">
      <alignment horizontal="right"/>
    </xf>
    <xf numFmtId="3" fontId="23" fillId="0" borderId="246" xfId="0" applyNumberFormat="1" applyFont="1" applyBorder="1"/>
    <xf numFmtId="3" fontId="23" fillId="0" borderId="247" xfId="0" applyNumberFormat="1" applyFont="1" applyBorder="1"/>
    <xf numFmtId="3" fontId="23" fillId="0" borderId="248" xfId="0" applyNumberFormat="1" applyFont="1" applyBorder="1"/>
    <xf numFmtId="3" fontId="19" fillId="24" borderId="95" xfId="0" applyNumberFormat="1" applyFont="1" applyFill="1" applyBorder="1"/>
    <xf numFmtId="3" fontId="23" fillId="0" borderId="49" xfId="0" applyNumberFormat="1" applyFont="1" applyBorder="1"/>
    <xf numFmtId="3" fontId="23" fillId="24" borderId="59" xfId="0" applyNumberFormat="1" applyFont="1" applyFill="1" applyBorder="1"/>
    <xf numFmtId="3" fontId="23" fillId="24" borderId="75" xfId="0" applyNumberFormat="1" applyFont="1" applyFill="1" applyBorder="1"/>
    <xf numFmtId="3" fontId="23" fillId="0" borderId="249" xfId="0" applyNumberFormat="1" applyFont="1" applyBorder="1"/>
    <xf numFmtId="3" fontId="19" fillId="0" borderId="250" xfId="0" applyNumberFormat="1" applyFont="1" applyBorder="1"/>
    <xf numFmtId="0" fontId="30" fillId="0" borderId="0" xfId="0" applyFont="1" applyBorder="1" applyAlignment="1">
      <alignment wrapText="1"/>
    </xf>
    <xf numFmtId="3" fontId="30" fillId="0" borderId="251" xfId="26" applyNumberFormat="1" applyFont="1" applyFill="1" applyBorder="1" applyAlignment="1" applyProtection="1"/>
    <xf numFmtId="3" fontId="23" fillId="0" borderId="252" xfId="0" applyNumberFormat="1" applyFont="1" applyBorder="1"/>
    <xf numFmtId="164" fontId="33" fillId="0" borderId="43" xfId="0" applyNumberFormat="1" applyFont="1" applyBorder="1" applyAlignment="1"/>
    <xf numFmtId="3" fontId="19" fillId="24" borderId="37" xfId="0" applyNumberFormat="1" applyFont="1" applyFill="1" applyBorder="1"/>
    <xf numFmtId="164" fontId="33" fillId="0" borderId="253" xfId="0" applyNumberFormat="1" applyFont="1" applyBorder="1" applyAlignment="1"/>
    <xf numFmtId="164" fontId="33" fillId="0" borderId="71" xfId="0" applyNumberFormat="1" applyFont="1" applyBorder="1" applyAlignment="1"/>
    <xf numFmtId="0" fontId="31" fillId="0" borderId="112" xfId="0" applyFont="1" applyBorder="1"/>
    <xf numFmtId="0" fontId="31" fillId="0" borderId="162" xfId="0" applyFont="1" applyBorder="1"/>
    <xf numFmtId="0" fontId="36" fillId="0" borderId="254" xfId="0" applyFont="1" applyBorder="1" applyAlignment="1"/>
    <xf numFmtId="164" fontId="36" fillId="0" borderId="57" xfId="0" applyNumberFormat="1" applyFont="1" applyBorder="1" applyAlignment="1"/>
    <xf numFmtId="164" fontId="36" fillId="0" borderId="57" xfId="0" applyNumberFormat="1" applyFont="1" applyBorder="1" applyAlignment="1">
      <alignment wrapText="1"/>
    </xf>
    <xf numFmtId="0" fontId="52" fillId="0" borderId="146" xfId="0" applyFont="1" applyBorder="1"/>
    <xf numFmtId="0" fontId="52" fillId="0" borderId="114" xfId="0" applyFont="1" applyBorder="1"/>
    <xf numFmtId="3" fontId="23" fillId="0" borderId="144" xfId="0" applyNumberFormat="1" applyFont="1" applyBorder="1" applyAlignment="1">
      <alignment horizontal="right"/>
    </xf>
    <xf numFmtId="0" fontId="36" fillId="0" borderId="79" xfId="0" applyFont="1" applyBorder="1"/>
    <xf numFmtId="0" fontId="31" fillId="24" borderId="71" xfId="0" applyFont="1" applyFill="1" applyBorder="1"/>
    <xf numFmtId="16" fontId="36" fillId="0" borderId="43" xfId="0" applyNumberFormat="1" applyFont="1" applyBorder="1"/>
    <xf numFmtId="3" fontId="19" fillId="0" borderId="255" xfId="0" applyNumberFormat="1" applyFont="1" applyBorder="1"/>
    <xf numFmtId="0" fontId="23" fillId="0" borderId="114" xfId="0" applyFont="1" applyBorder="1"/>
    <xf numFmtId="3" fontId="23" fillId="24" borderId="35" xfId="0" applyNumberFormat="1" applyFont="1" applyFill="1" applyBorder="1"/>
    <xf numFmtId="3" fontId="23" fillId="24" borderId="144" xfId="0" applyNumberFormat="1" applyFont="1" applyFill="1" applyBorder="1"/>
    <xf numFmtId="0" fontId="36" fillId="0" borderId="256" xfId="0" applyFont="1" applyBorder="1"/>
    <xf numFmtId="3" fontId="19" fillId="0" borderId="257" xfId="0" applyNumberFormat="1" applyFont="1" applyBorder="1"/>
    <xf numFmtId="3" fontId="19" fillId="0" borderId="258" xfId="0" applyNumberFormat="1" applyFont="1" applyBorder="1"/>
    <xf numFmtId="3" fontId="23" fillId="0" borderId="144" xfId="0" applyNumberFormat="1" applyFont="1" applyBorder="1"/>
    <xf numFmtId="0" fontId="36" fillId="0" borderId="58" xfId="0" applyFont="1" applyBorder="1" applyAlignment="1"/>
    <xf numFmtId="3" fontId="19" fillId="0" borderId="94" xfId="0" applyNumberFormat="1" applyFont="1" applyBorder="1"/>
    <xf numFmtId="0" fontId="36" fillId="0" borderId="229" xfId="0" applyFont="1" applyBorder="1" applyAlignment="1"/>
    <xf numFmtId="0" fontId="36" fillId="0" borderId="122" xfId="0" applyFont="1" applyBorder="1" applyAlignment="1"/>
    <xf numFmtId="0" fontId="68" fillId="0" borderId="58" xfId="0" applyFont="1" applyBorder="1"/>
    <xf numFmtId="0" fontId="69" fillId="0" borderId="59" xfId="0" applyFont="1" applyBorder="1" applyAlignment="1">
      <alignment wrapText="1"/>
    </xf>
    <xf numFmtId="3" fontId="68" fillId="0" borderId="69" xfId="0" applyNumberFormat="1" applyFont="1" applyBorder="1"/>
    <xf numFmtId="0" fontId="36" fillId="0" borderId="69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0" fontId="66" fillId="0" borderId="0" xfId="0" applyFont="1"/>
    <xf numFmtId="0" fontId="23" fillId="0" borderId="59" xfId="0" applyFont="1" applyBorder="1" applyAlignment="1">
      <alignment wrapText="1"/>
    </xf>
    <xf numFmtId="0" fontId="0" fillId="0" borderId="0" xfId="0" applyFill="1"/>
    <xf numFmtId="3" fontId="29" fillId="0" borderId="259" xfId="0" applyNumberFormat="1" applyFont="1" applyBorder="1"/>
    <xf numFmtId="3" fontId="29" fillId="0" borderId="170" xfId="0" applyNumberFormat="1" applyFont="1" applyBorder="1"/>
    <xf numFmtId="3" fontId="43" fillId="0" borderId="87" xfId="0" applyNumberFormat="1" applyFont="1" applyBorder="1"/>
    <xf numFmtId="3" fontId="29" fillId="0" borderId="65" xfId="0" applyNumberFormat="1" applyFont="1" applyBorder="1"/>
    <xf numFmtId="3" fontId="43" fillId="0" borderId="83" xfId="0" applyNumberFormat="1" applyFont="1" applyBorder="1"/>
    <xf numFmtId="0" fontId="43" fillId="0" borderId="67" xfId="0" applyFont="1" applyBorder="1"/>
    <xf numFmtId="0" fontId="29" fillId="0" borderId="59" xfId="0" applyFont="1" applyBorder="1" applyAlignment="1">
      <alignment horizontal="center"/>
    </xf>
    <xf numFmtId="3" fontId="29" fillId="0" borderId="0" xfId="0" applyNumberFormat="1" applyFont="1" applyBorder="1"/>
    <xf numFmtId="3" fontId="29" fillId="0" borderId="38" xfId="0" applyNumberFormat="1" applyFont="1" applyBorder="1"/>
    <xf numFmtId="0" fontId="30" fillId="0" borderId="142" xfId="0" applyFont="1" applyBorder="1"/>
    <xf numFmtId="0" fontId="30" fillId="0" borderId="106" xfId="0" applyFont="1" applyBorder="1"/>
    <xf numFmtId="0" fontId="0" fillId="0" borderId="58" xfId="0" applyBorder="1"/>
    <xf numFmtId="3" fontId="29" fillId="0" borderId="58" xfId="0" applyNumberFormat="1" applyFont="1" applyBorder="1"/>
    <xf numFmtId="3" fontId="29" fillId="0" borderId="71" xfId="0" applyNumberFormat="1" applyFont="1" applyBorder="1"/>
    <xf numFmtId="3" fontId="43" fillId="0" borderId="59" xfId="0" applyNumberFormat="1" applyFont="1" applyBorder="1"/>
    <xf numFmtId="3" fontId="23" fillId="0" borderId="228" xfId="0" applyNumberFormat="1" applyFont="1" applyBorder="1" applyAlignment="1">
      <alignment horizontal="right" vertical="center"/>
    </xf>
    <xf numFmtId="0" fontId="30" fillId="0" borderId="48" xfId="0" applyFont="1" applyBorder="1"/>
    <xf numFmtId="0" fontId="36" fillId="0" borderId="58" xfId="0" applyFont="1" applyBorder="1" applyAlignment="1">
      <alignment horizontal="right"/>
    </xf>
    <xf numFmtId="0" fontId="52" fillId="0" borderId="59" xfId="0" applyFont="1" applyBorder="1" applyAlignment="1">
      <alignment horizontal="right"/>
    </xf>
    <xf numFmtId="0" fontId="19" fillId="0" borderId="55" xfId="0" applyFont="1" applyBorder="1" applyAlignment="1">
      <alignment wrapText="1"/>
    </xf>
    <xf numFmtId="0" fontId="33" fillId="0" borderId="24" xfId="0" applyFont="1" applyBorder="1"/>
    <xf numFmtId="0" fontId="19" fillId="0" borderId="106" xfId="0" applyFont="1" applyBorder="1"/>
    <xf numFmtId="0" fontId="23" fillId="0" borderId="71" xfId="0" applyFont="1" applyBorder="1" applyAlignment="1">
      <alignment horizontal="center"/>
    </xf>
    <xf numFmtId="0" fontId="33" fillId="0" borderId="71" xfId="0" applyFont="1" applyBorder="1"/>
    <xf numFmtId="3" fontId="23" fillId="0" borderId="105" xfId="0" applyNumberFormat="1" applyFont="1" applyBorder="1" applyAlignment="1">
      <alignment horizontal="right"/>
    </xf>
    <xf numFmtId="3" fontId="23" fillId="0" borderId="55" xfId="0" applyNumberFormat="1" applyFont="1" applyBorder="1" applyAlignment="1">
      <alignment horizontal="right"/>
    </xf>
    <xf numFmtId="3" fontId="19" fillId="0" borderId="66" xfId="0" applyNumberFormat="1" applyFont="1" applyBorder="1" applyAlignment="1">
      <alignment horizontal="right"/>
    </xf>
    <xf numFmtId="3" fontId="23" fillId="0" borderId="260" xfId="0" applyNumberFormat="1" applyFont="1" applyBorder="1"/>
    <xf numFmtId="3" fontId="19" fillId="24" borderId="62" xfId="0" applyNumberFormat="1" applyFont="1" applyFill="1" applyBorder="1"/>
    <xf numFmtId="3" fontId="19" fillId="0" borderId="157" xfId="0" applyNumberFormat="1" applyFont="1" applyBorder="1" applyAlignment="1"/>
    <xf numFmtId="3" fontId="19" fillId="0" borderId="97" xfId="0" applyNumberFormat="1" applyFont="1" applyBorder="1" applyAlignment="1"/>
    <xf numFmtId="3" fontId="19" fillId="0" borderId="261" xfId="0" applyNumberFormat="1" applyFont="1" applyBorder="1"/>
    <xf numFmtId="0" fontId="23" fillId="0" borderId="262" xfId="0" applyFont="1" applyBorder="1" applyAlignment="1"/>
    <xf numFmtId="0" fontId="23" fillId="0" borderId="263" xfId="0" applyFont="1" applyBorder="1" applyAlignment="1"/>
    <xf numFmtId="3" fontId="23" fillId="0" borderId="144" xfId="0" applyNumberFormat="1" applyFont="1" applyFill="1" applyBorder="1"/>
    <xf numFmtId="3" fontId="19" fillId="0" borderId="120" xfId="0" applyNumberFormat="1" applyFont="1" applyBorder="1"/>
    <xf numFmtId="3" fontId="19" fillId="24" borderId="67" xfId="0" applyNumberFormat="1" applyFont="1" applyFill="1" applyBorder="1"/>
    <xf numFmtId="3" fontId="19" fillId="0" borderId="37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100" xfId="39" applyNumberFormat="1" applyFont="1" applyBorder="1" applyProtection="1"/>
    <xf numFmtId="0" fontId="52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64" xfId="39" applyNumberFormat="1" applyFont="1" applyBorder="1" applyProtection="1"/>
    <xf numFmtId="3" fontId="23" fillId="0" borderId="213" xfId="39" applyNumberFormat="1" applyFont="1" applyBorder="1" applyProtection="1"/>
    <xf numFmtId="3" fontId="23" fillId="0" borderId="103" xfId="39" applyNumberFormat="1" applyFont="1" applyBorder="1" applyProtection="1"/>
    <xf numFmtId="3" fontId="23" fillId="0" borderId="76" xfId="39" applyNumberFormat="1" applyFont="1" applyBorder="1" applyProtection="1"/>
    <xf numFmtId="3" fontId="19" fillId="0" borderId="104" xfId="39" applyNumberFormat="1" applyFont="1" applyBorder="1" applyProtection="1"/>
    <xf numFmtId="0" fontId="36" fillId="0" borderId="67" xfId="0" applyFont="1" applyFill="1" applyBorder="1" applyAlignment="1">
      <alignment horizontal="right"/>
    </xf>
    <xf numFmtId="0" fontId="36" fillId="0" borderId="160" xfId="0" applyFont="1" applyFill="1" applyBorder="1" applyAlignment="1">
      <alignment horizontal="right"/>
    </xf>
    <xf numFmtId="0" fontId="33" fillId="0" borderId="34" xfId="39" applyFont="1" applyBorder="1" applyProtection="1"/>
    <xf numFmtId="0" fontId="19" fillId="0" borderId="34" xfId="39" applyFont="1" applyBorder="1" applyProtection="1"/>
    <xf numFmtId="3" fontId="19" fillId="0" borderId="69" xfId="39" applyNumberFormat="1" applyFont="1" applyBorder="1" applyProtection="1"/>
    <xf numFmtId="0" fontId="23" fillId="0" borderId="59" xfId="39" applyFont="1" applyBorder="1" applyProtection="1"/>
    <xf numFmtId="3" fontId="23" fillId="0" borderId="67" xfId="39" applyNumberFormat="1" applyFont="1" applyBorder="1" applyProtection="1"/>
    <xf numFmtId="0" fontId="23" fillId="0" borderId="101" xfId="39" applyFont="1" applyBorder="1" applyProtection="1"/>
    <xf numFmtId="0" fontId="19" fillId="0" borderId="14" xfId="39" applyFont="1" applyBorder="1" applyProtection="1"/>
    <xf numFmtId="0" fontId="23" fillId="0" borderId="82" xfId="39" applyFont="1" applyBorder="1" applyProtection="1"/>
    <xf numFmtId="3" fontId="23" fillId="0" borderId="265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3" xfId="39" applyNumberFormat="1" applyFont="1" applyBorder="1" applyProtection="1"/>
    <xf numFmtId="0" fontId="33" fillId="0" borderId="0" xfId="0" applyFont="1" applyBorder="1"/>
    <xf numFmtId="0" fontId="23" fillId="0" borderId="149" xfId="39" applyFont="1" applyBorder="1" applyProtection="1"/>
    <xf numFmtId="168" fontId="21" fillId="0" borderId="93" xfId="26" applyNumberFormat="1" applyFont="1" applyFill="1" applyBorder="1" applyAlignment="1" applyProtection="1">
      <alignment horizontal="right" vertical="center"/>
    </xf>
    <xf numFmtId="0" fontId="34" fillId="0" borderId="38" xfId="0" applyFont="1" applyBorder="1" applyAlignment="1">
      <alignment wrapText="1"/>
    </xf>
    <xf numFmtId="0" fontId="36" fillId="0" borderId="70" xfId="0" applyFont="1" applyBorder="1"/>
    <xf numFmtId="0" fontId="36" fillId="0" borderId="71" xfId="0" applyFont="1" applyBorder="1" applyAlignment="1">
      <alignment wrapText="1"/>
    </xf>
    <xf numFmtId="0" fontId="36" fillId="24" borderId="106" xfId="0" applyFont="1" applyFill="1" applyBorder="1" applyAlignment="1">
      <alignment shrinkToFit="1"/>
    </xf>
    <xf numFmtId="0" fontId="36" fillId="24" borderId="71" xfId="0" applyFont="1" applyFill="1" applyBorder="1" applyAlignment="1">
      <alignment shrinkToFit="1"/>
    </xf>
    <xf numFmtId="0" fontId="36" fillId="0" borderId="71" xfId="0" applyFont="1" applyBorder="1" applyAlignment="1">
      <alignment shrinkToFit="1"/>
    </xf>
    <xf numFmtId="0" fontId="36" fillId="0" borderId="39" xfId="0" applyFont="1" applyBorder="1" applyAlignment="1">
      <alignment shrinkToFit="1"/>
    </xf>
    <xf numFmtId="0" fontId="36" fillId="0" borderId="0" xfId="0" applyFont="1" applyBorder="1" applyAlignment="1">
      <alignment shrinkToFit="1"/>
    </xf>
    <xf numFmtId="3" fontId="64" fillId="0" borderId="266" xfId="0" applyNumberFormat="1" applyFont="1" applyBorder="1" applyAlignment="1">
      <alignment horizontal="center"/>
    </xf>
    <xf numFmtId="3" fontId="19" fillId="0" borderId="266" xfId="0" applyNumberFormat="1" applyFont="1" applyBorder="1"/>
    <xf numFmtId="3" fontId="19" fillId="0" borderId="122" xfId="0" applyNumberFormat="1" applyFont="1" applyBorder="1"/>
    <xf numFmtId="3" fontId="23" fillId="0" borderId="197" xfId="0" applyNumberFormat="1" applyFont="1" applyBorder="1"/>
    <xf numFmtId="3" fontId="19" fillId="0" borderId="267" xfId="0" applyNumberFormat="1" applyFont="1" applyBorder="1"/>
    <xf numFmtId="3" fontId="19" fillId="0" borderId="230" xfId="0" applyNumberFormat="1" applyFont="1" applyBorder="1"/>
    <xf numFmtId="3" fontId="23" fillId="0" borderId="171" xfId="0" applyNumberFormat="1" applyFont="1" applyBorder="1"/>
    <xf numFmtId="3" fontId="19" fillId="0" borderId="268" xfId="0" applyNumberFormat="1" applyFont="1" applyBorder="1"/>
    <xf numFmtId="3" fontId="23" fillId="24" borderId="114" xfId="0" applyNumberFormat="1" applyFont="1" applyFill="1" applyBorder="1"/>
    <xf numFmtId="3" fontId="19" fillId="0" borderId="171" xfId="0" applyNumberFormat="1" applyFont="1" applyBorder="1"/>
    <xf numFmtId="3" fontId="23" fillId="0" borderId="269" xfId="0" applyNumberFormat="1" applyFont="1" applyBorder="1"/>
    <xf numFmtId="3" fontId="23" fillId="0" borderId="270" xfId="0" applyNumberFormat="1" applyFont="1" applyBorder="1"/>
    <xf numFmtId="3" fontId="23" fillId="24" borderId="271" xfId="0" applyNumberFormat="1" applyFont="1" applyFill="1" applyBorder="1"/>
    <xf numFmtId="3" fontId="23" fillId="0" borderId="96" xfId="0" applyNumberFormat="1" applyFont="1" applyBorder="1"/>
    <xf numFmtId="164" fontId="36" fillId="0" borderId="79" xfId="0" applyNumberFormat="1" applyFont="1" applyBorder="1" applyAlignment="1">
      <alignment wrapText="1"/>
    </xf>
    <xf numFmtId="3" fontId="33" fillId="0" borderId="106" xfId="0" applyNumberFormat="1" applyFont="1" applyBorder="1" applyAlignment="1"/>
    <xf numFmtId="3" fontId="33" fillId="0" borderId="96" xfId="0" applyNumberFormat="1" applyFont="1" applyBorder="1" applyAlignment="1"/>
    <xf numFmtId="164" fontId="33" fillId="0" borderId="127" xfId="0" applyNumberFormat="1" applyFont="1" applyBorder="1" applyAlignment="1">
      <alignment wrapText="1"/>
    </xf>
    <xf numFmtId="3" fontId="23" fillId="0" borderId="272" xfId="0" applyNumberFormat="1" applyFont="1" applyBorder="1"/>
    <xf numFmtId="0" fontId="36" fillId="0" borderId="159" xfId="0" applyFont="1" applyBorder="1"/>
    <xf numFmtId="0" fontId="52" fillId="0" borderId="49" xfId="0" applyFont="1" applyBorder="1"/>
    <xf numFmtId="3" fontId="23" fillId="0" borderId="114" xfId="0" applyNumberFormat="1" applyFont="1" applyBorder="1"/>
    <xf numFmtId="3" fontId="23" fillId="0" borderId="90" xfId="0" applyNumberFormat="1" applyFont="1" applyBorder="1"/>
    <xf numFmtId="0" fontId="52" fillId="0" borderId="67" xfId="0" applyFont="1" applyBorder="1"/>
    <xf numFmtId="3" fontId="19" fillId="0" borderId="110" xfId="0" applyNumberFormat="1" applyFont="1" applyBorder="1"/>
    <xf numFmtId="3" fontId="31" fillId="0" borderId="175" xfId="0" applyNumberFormat="1" applyFont="1" applyBorder="1" applyAlignment="1">
      <alignment horizontal="right" vertical="center" wrapText="1"/>
    </xf>
    <xf numFmtId="3" fontId="31" fillId="0" borderId="67" xfId="0" applyNumberFormat="1" applyFont="1" applyBorder="1" applyAlignment="1">
      <alignment horizontal="right" vertical="center" wrapText="1"/>
    </xf>
    <xf numFmtId="0" fontId="36" fillId="0" borderId="79" xfId="0" applyFont="1" applyBorder="1" applyAlignment="1"/>
    <xf numFmtId="0" fontId="36" fillId="0" borderId="71" xfId="0" applyFont="1" applyBorder="1" applyAlignment="1"/>
    <xf numFmtId="164" fontId="33" fillId="0" borderId="135" xfId="0" applyNumberFormat="1" applyFont="1" applyBorder="1" applyAlignment="1">
      <alignment wrapText="1"/>
    </xf>
    <xf numFmtId="0" fontId="23" fillId="0" borderId="112" xfId="0" applyFont="1" applyBorder="1" applyAlignment="1">
      <alignment horizontal="center" wrapText="1"/>
    </xf>
    <xf numFmtId="3" fontId="33" fillId="0" borderId="55" xfId="0" applyNumberFormat="1" applyFont="1" applyBorder="1" applyAlignment="1">
      <alignment horizontal="right" vertical="center" wrapText="1"/>
    </xf>
    <xf numFmtId="3" fontId="19" fillId="24" borderId="55" xfId="0" applyNumberFormat="1" applyFont="1" applyFill="1" applyBorder="1" applyAlignment="1">
      <alignment horizontal="right"/>
    </xf>
    <xf numFmtId="3" fontId="33" fillId="0" borderId="55" xfId="0" applyNumberFormat="1" applyFont="1" applyBorder="1" applyAlignment="1"/>
    <xf numFmtId="3" fontId="19" fillId="24" borderId="38" xfId="0" applyNumberFormat="1" applyFont="1" applyFill="1" applyBorder="1" applyAlignment="1">
      <alignment horizontal="right"/>
    </xf>
    <xf numFmtId="3" fontId="33" fillId="0" borderId="38" xfId="0" applyNumberFormat="1" applyFont="1" applyBorder="1" applyAlignment="1"/>
    <xf numFmtId="3" fontId="34" fillId="0" borderId="38" xfId="0" applyNumberFormat="1" applyFont="1" applyBorder="1"/>
    <xf numFmtId="3" fontId="19" fillId="0" borderId="39" xfId="0" applyNumberFormat="1" applyFont="1" applyBorder="1" applyAlignment="1">
      <alignment horizontal="right"/>
    </xf>
    <xf numFmtId="3" fontId="33" fillId="0" borderId="66" xfId="0" applyNumberFormat="1" applyFont="1" applyBorder="1" applyAlignment="1">
      <alignment horizontal="right" vertical="center" wrapText="1"/>
    </xf>
    <xf numFmtId="0" fontId="23" fillId="0" borderId="110" xfId="0" applyFont="1" applyBorder="1" applyAlignment="1">
      <alignment horizontal="center" wrapText="1"/>
    </xf>
    <xf numFmtId="0" fontId="23" fillId="0" borderId="75" xfId="0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right" vertical="center" wrapText="1"/>
    </xf>
    <xf numFmtId="3" fontId="19" fillId="0" borderId="101" xfId="0" applyNumberFormat="1" applyFont="1" applyBorder="1"/>
    <xf numFmtId="3" fontId="34" fillId="0" borderId="101" xfId="0" applyNumberFormat="1" applyFont="1" applyBorder="1"/>
    <xf numFmtId="3" fontId="33" fillId="0" borderId="66" xfId="0" applyNumberFormat="1" applyFont="1" applyBorder="1" applyAlignment="1"/>
    <xf numFmtId="3" fontId="33" fillId="0" borderId="39" xfId="0" applyNumberFormat="1" applyFont="1" applyBorder="1" applyAlignment="1"/>
    <xf numFmtId="0" fontId="23" fillId="24" borderId="272" xfId="0" applyFont="1" applyFill="1" applyBorder="1"/>
    <xf numFmtId="3" fontId="23" fillId="24" borderId="56" xfId="0" applyNumberFormat="1" applyFont="1" applyFill="1" applyBorder="1"/>
    <xf numFmtId="3" fontId="23" fillId="24" borderId="272" xfId="0" applyNumberFormat="1" applyFont="1" applyFill="1" applyBorder="1"/>
    <xf numFmtId="3" fontId="19" fillId="0" borderId="273" xfId="0" applyNumberFormat="1" applyFont="1" applyBorder="1"/>
    <xf numFmtId="3" fontId="19" fillId="0" borderId="222" xfId="0" applyNumberFormat="1" applyFont="1" applyBorder="1"/>
    <xf numFmtId="3" fontId="19" fillId="0" borderId="179" xfId="0" applyNumberFormat="1" applyFont="1" applyBorder="1"/>
    <xf numFmtId="0" fontId="68" fillId="0" borderId="38" xfId="0" applyFont="1" applyBorder="1"/>
    <xf numFmtId="0" fontId="68" fillId="0" borderId="38" xfId="0" applyFont="1" applyBorder="1" applyAlignment="1">
      <alignment wrapText="1"/>
    </xf>
    <xf numFmtId="0" fontId="23" fillId="0" borderId="83" xfId="0" applyFont="1" applyBorder="1" applyAlignment="1">
      <alignment horizontal="left" vertical="center"/>
    </xf>
    <xf numFmtId="0" fontId="69" fillId="0" borderId="7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5" fillId="0" borderId="10" xfId="0" applyFont="1" applyBorder="1"/>
    <xf numFmtId="0" fontId="69" fillId="0" borderId="38" xfId="0" applyFont="1" applyBorder="1" applyAlignment="1">
      <alignment wrapText="1"/>
    </xf>
    <xf numFmtId="0" fontId="69" fillId="0" borderId="38" xfId="0" applyFont="1" applyBorder="1"/>
    <xf numFmtId="0" fontId="69" fillId="0" borderId="101" xfId="0" applyFont="1" applyBorder="1"/>
    <xf numFmtId="0" fontId="19" fillId="0" borderId="59" xfId="0" applyFont="1" applyBorder="1" applyAlignment="1">
      <alignment horizontal="center" wrapText="1"/>
    </xf>
    <xf numFmtId="3" fontId="19" fillId="0" borderId="274" xfId="0" applyNumberFormat="1" applyFont="1" applyBorder="1" applyAlignment="1">
      <alignment vertical="center"/>
    </xf>
    <xf numFmtId="0" fontId="0" fillId="0" borderId="55" xfId="0" applyBorder="1"/>
    <xf numFmtId="0" fontId="0" fillId="0" borderId="66" xfId="0" applyBorder="1"/>
    <xf numFmtId="3" fontId="19" fillId="0" borderId="76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horizontal="right" vertical="center"/>
    </xf>
    <xf numFmtId="3" fontId="30" fillId="0" borderId="93" xfId="0" applyNumberFormat="1" applyFont="1" applyFill="1" applyBorder="1"/>
    <xf numFmtId="3" fontId="19" fillId="0" borderId="38" xfId="0" applyNumberFormat="1" applyFont="1" applyFill="1" applyBorder="1"/>
    <xf numFmtId="3" fontId="19" fillId="0" borderId="76" xfId="0" applyNumberFormat="1" applyFont="1" applyFill="1" applyBorder="1"/>
    <xf numFmtId="3" fontId="19" fillId="0" borderId="13" xfId="0" applyNumberFormat="1" applyFont="1" applyFill="1" applyBorder="1" applyAlignment="1">
      <alignment horizontal="right" vertical="center"/>
    </xf>
    <xf numFmtId="3" fontId="19" fillId="0" borderId="66" xfId="0" applyNumberFormat="1" applyFont="1" applyFill="1" applyBorder="1" applyAlignment="1">
      <alignment horizontal="right"/>
    </xf>
    <xf numFmtId="3" fontId="19" fillId="0" borderId="127" xfId="0" applyNumberFormat="1" applyFont="1" applyFill="1" applyBorder="1" applyAlignment="1">
      <alignment horizontal="right"/>
    </xf>
    <xf numFmtId="0" fontId="30" fillId="0" borderId="96" xfId="0" applyFont="1" applyFill="1" applyBorder="1" applyAlignment="1">
      <alignment wrapText="1"/>
    </xf>
    <xf numFmtId="0" fontId="21" fillId="0" borderId="152" xfId="0" applyFont="1" applyBorder="1"/>
    <xf numFmtId="3" fontId="29" fillId="0" borderId="63" xfId="0" applyNumberFormat="1" applyFont="1" applyFill="1" applyBorder="1" applyAlignment="1"/>
    <xf numFmtId="3" fontId="19" fillId="0" borderId="105" xfId="0" applyNumberFormat="1" applyFont="1" applyFill="1" applyBorder="1" applyAlignment="1">
      <alignment horizontal="right"/>
    </xf>
    <xf numFmtId="3" fontId="19" fillId="0" borderId="55" xfId="0" applyNumberFormat="1" applyFont="1" applyFill="1" applyBorder="1" applyAlignment="1">
      <alignment horizontal="right"/>
    </xf>
    <xf numFmtId="3" fontId="19" fillId="0" borderId="96" xfId="0" applyNumberFormat="1" applyFont="1" applyFill="1" applyBorder="1"/>
    <xf numFmtId="0" fontId="68" fillId="0" borderId="38" xfId="0" applyFont="1" applyFill="1" applyBorder="1"/>
    <xf numFmtId="3" fontId="19" fillId="0" borderId="104" xfId="0" applyNumberFormat="1" applyFont="1" applyFill="1" applyBorder="1"/>
    <xf numFmtId="3" fontId="19" fillId="0" borderId="103" xfId="0" applyNumberFormat="1" applyFont="1" applyFill="1" applyBorder="1"/>
    <xf numFmtId="3" fontId="19" fillId="0" borderId="68" xfId="0" applyNumberFormat="1" applyFont="1" applyFill="1" applyBorder="1" applyAlignment="1">
      <alignment horizontal="right"/>
    </xf>
    <xf numFmtId="3" fontId="19" fillId="0" borderId="118" xfId="0" applyNumberFormat="1" applyFont="1" applyFill="1" applyBorder="1" applyAlignment="1"/>
    <xf numFmtId="2" fontId="19" fillId="0" borderId="58" xfId="0" applyNumberFormat="1" applyFont="1" applyBorder="1" applyAlignment="1">
      <alignment wrapText="1"/>
    </xf>
    <xf numFmtId="0" fontId="19" fillId="0" borderId="147" xfId="0" applyFont="1" applyBorder="1"/>
    <xf numFmtId="2" fontId="19" fillId="0" borderId="37" xfId="0" applyNumberFormat="1" applyFont="1" applyBorder="1" applyAlignment="1">
      <alignment wrapText="1"/>
    </xf>
    <xf numFmtId="3" fontId="19" fillId="0" borderId="42" xfId="0" applyNumberFormat="1" applyFont="1" applyFill="1" applyBorder="1" applyAlignment="1">
      <alignment horizontal="right"/>
    </xf>
    <xf numFmtId="3" fontId="19" fillId="0" borderId="40" xfId="0" applyNumberFormat="1" applyFont="1" applyFill="1" applyBorder="1" applyAlignment="1">
      <alignment horizontal="right"/>
    </xf>
    <xf numFmtId="0" fontId="68" fillId="25" borderId="38" xfId="0" applyFont="1" applyFill="1" applyBorder="1"/>
    <xf numFmtId="3" fontId="68" fillId="25" borderId="55" xfId="0" applyNumberFormat="1" applyFont="1" applyFill="1" applyBorder="1"/>
    <xf numFmtId="3" fontId="29" fillId="0" borderId="64" xfId="0" applyNumberFormat="1" applyFont="1" applyBorder="1"/>
    <xf numFmtId="0" fontId="43" fillId="0" borderId="31" xfId="0" applyFont="1" applyFill="1" applyBorder="1" applyAlignment="1">
      <alignment horizontal="center"/>
    </xf>
    <xf numFmtId="0" fontId="43" fillId="0" borderId="132" xfId="0" applyFont="1" applyFill="1" applyBorder="1" applyAlignment="1">
      <alignment horizontal="center"/>
    </xf>
    <xf numFmtId="0" fontId="43" fillId="0" borderId="75" xfId="0" applyFont="1" applyFill="1" applyBorder="1" applyAlignment="1">
      <alignment horizontal="center"/>
    </xf>
    <xf numFmtId="0" fontId="19" fillId="0" borderId="67" xfId="0" applyFont="1" applyFill="1" applyBorder="1" applyAlignment="1">
      <alignment horizontal="center" wrapText="1"/>
    </xf>
    <xf numFmtId="3" fontId="29" fillId="0" borderId="180" xfId="0" applyNumberFormat="1" applyFont="1" applyFill="1" applyBorder="1"/>
    <xf numFmtId="3" fontId="29" fillId="0" borderId="188" xfId="0" applyNumberFormat="1" applyFont="1" applyFill="1" applyBorder="1"/>
    <xf numFmtId="3" fontId="29" fillId="0" borderId="140" xfId="0" applyNumberFormat="1" applyFont="1" applyFill="1" applyBorder="1"/>
    <xf numFmtId="3" fontId="29" fillId="0" borderId="97" xfId="0" applyNumberFormat="1" applyFont="1" applyFill="1" applyBorder="1"/>
    <xf numFmtId="3" fontId="29" fillId="0" borderId="30" xfId="0" applyNumberFormat="1" applyFont="1" applyFill="1" applyBorder="1"/>
    <xf numFmtId="3" fontId="29" fillId="0" borderId="32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275" xfId="0" applyNumberFormat="1" applyFont="1" applyFill="1" applyBorder="1"/>
    <xf numFmtId="3" fontId="29" fillId="0" borderId="10" xfId="0" applyNumberFormat="1" applyFont="1" applyFill="1" applyBorder="1"/>
    <xf numFmtId="3" fontId="29" fillId="0" borderId="48" xfId="0" applyNumberFormat="1" applyFont="1" applyFill="1" applyBorder="1"/>
    <xf numFmtId="3" fontId="29" fillId="0" borderId="275" xfId="26" applyNumberFormat="1" applyFont="1" applyFill="1" applyBorder="1" applyAlignment="1" applyProtection="1"/>
    <xf numFmtId="3" fontId="29" fillId="0" borderId="98" xfId="26" applyNumberFormat="1" applyFont="1" applyFill="1" applyBorder="1" applyAlignment="1" applyProtection="1"/>
    <xf numFmtId="3" fontId="29" fillId="0" borderId="98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76" xfId="0" applyNumberFormat="1" applyFont="1" applyFill="1" applyBorder="1"/>
    <xf numFmtId="3" fontId="19" fillId="0" borderId="51" xfId="0" applyNumberFormat="1" applyFont="1" applyFill="1" applyBorder="1"/>
    <xf numFmtId="3" fontId="19" fillId="0" borderId="100" xfId="0" applyNumberFormat="1" applyFont="1" applyFill="1" applyBorder="1"/>
    <xf numFmtId="3" fontId="19" fillId="0" borderId="56" xfId="0" applyNumberFormat="1" applyFont="1" applyFill="1" applyBorder="1"/>
    <xf numFmtId="0" fontId="68" fillId="0" borderId="38" xfId="0" applyFont="1" applyFill="1" applyBorder="1" applyAlignment="1">
      <alignment wrapText="1"/>
    </xf>
    <xf numFmtId="3" fontId="19" fillId="0" borderId="98" xfId="0" applyNumberFormat="1" applyFont="1" applyFill="1" applyBorder="1" applyAlignment="1">
      <alignment horizontal="right"/>
    </xf>
    <xf numFmtId="3" fontId="19" fillId="0" borderId="209" xfId="0" applyNumberFormat="1" applyFont="1" applyBorder="1"/>
    <xf numFmtId="0" fontId="19" fillId="0" borderId="83" xfId="0" applyFont="1" applyBorder="1" applyAlignment="1">
      <alignment horizontal="center" wrapText="1"/>
    </xf>
    <xf numFmtId="0" fontId="19" fillId="0" borderId="19" xfId="0" applyFont="1" applyBorder="1"/>
    <xf numFmtId="0" fontId="0" fillId="0" borderId="67" xfId="0" applyFont="1" applyBorder="1"/>
    <xf numFmtId="3" fontId="0" fillId="0" borderId="67" xfId="0" applyNumberFormat="1" applyBorder="1"/>
    <xf numFmtId="3" fontId="30" fillId="0" borderId="277" xfId="0" applyNumberFormat="1" applyFont="1" applyBorder="1" applyAlignment="1">
      <alignment vertical="center"/>
    </xf>
    <xf numFmtId="3" fontId="30" fillId="0" borderId="278" xfId="0" applyNumberFormat="1" applyFont="1" applyBorder="1" applyAlignment="1">
      <alignment vertical="center"/>
    </xf>
    <xf numFmtId="3" fontId="69" fillId="0" borderId="105" xfId="0" applyNumberFormat="1" applyFont="1" applyBorder="1"/>
    <xf numFmtId="3" fontId="69" fillId="0" borderId="55" xfId="0" applyNumberFormat="1" applyFont="1" applyBorder="1"/>
    <xf numFmtId="3" fontId="69" fillId="0" borderId="55" xfId="0" applyNumberFormat="1" applyFont="1" applyFill="1" applyBorder="1"/>
    <xf numFmtId="0" fontId="69" fillId="0" borderId="38" xfId="0" applyFont="1" applyFill="1" applyBorder="1"/>
    <xf numFmtId="0" fontId="19" fillId="0" borderId="50" xfId="0" applyFont="1" applyBorder="1"/>
    <xf numFmtId="0" fontId="23" fillId="0" borderId="85" xfId="0" applyFont="1" applyFill="1" applyBorder="1" applyAlignment="1">
      <alignment horizontal="left"/>
    </xf>
    <xf numFmtId="0" fontId="23" fillId="0" borderId="85" xfId="0" applyFont="1" applyBorder="1"/>
    <xf numFmtId="0" fontId="19" fillId="0" borderId="181" xfId="0" applyFont="1" applyBorder="1"/>
    <xf numFmtId="0" fontId="19" fillId="0" borderId="279" xfId="0" applyFont="1" applyBorder="1" applyAlignment="1">
      <alignment wrapText="1"/>
    </xf>
    <xf numFmtId="0" fontId="23" fillId="0" borderId="280" xfId="0" applyFont="1" applyBorder="1" applyAlignment="1">
      <alignment wrapText="1"/>
    </xf>
    <xf numFmtId="3" fontId="23" fillId="0" borderId="141" xfId="0" applyNumberFormat="1" applyFont="1" applyBorder="1"/>
    <xf numFmtId="0" fontId="19" fillId="0" borderId="85" xfId="0" applyFont="1" applyBorder="1" applyAlignment="1">
      <alignment wrapText="1"/>
    </xf>
    <xf numFmtId="0" fontId="19" fillId="0" borderId="64" xfId="0" applyFont="1" applyBorder="1"/>
    <xf numFmtId="0" fontId="19" fillId="0" borderId="127" xfId="0" applyFont="1" applyBorder="1"/>
    <xf numFmtId="3" fontId="29" fillId="0" borderId="127" xfId="0" applyNumberFormat="1" applyFont="1" applyBorder="1"/>
    <xf numFmtId="0" fontId="36" fillId="0" borderId="151" xfId="0" applyFont="1" applyBorder="1" applyAlignment="1"/>
    <xf numFmtId="0" fontId="52" fillId="0" borderId="59" xfId="0" applyFont="1" applyBorder="1" applyAlignment="1"/>
    <xf numFmtId="3" fontId="23" fillId="0" borderId="149" xfId="0" applyNumberFormat="1" applyFont="1" applyBorder="1"/>
    <xf numFmtId="3" fontId="28" fillId="0" borderId="0" xfId="0" applyNumberFormat="1" applyFont="1"/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30" fillId="0" borderId="0" xfId="0" applyFont="1" applyAlignment="1"/>
    <xf numFmtId="0" fontId="23" fillId="0" borderId="56" xfId="0" applyFont="1" applyBorder="1" applyAlignment="1">
      <alignment horizontal="center" wrapText="1"/>
    </xf>
    <xf numFmtId="0" fontId="23" fillId="0" borderId="292" xfId="0" applyFont="1" applyBorder="1" applyAlignment="1">
      <alignment horizontal="center" wrapText="1"/>
    </xf>
    <xf numFmtId="0" fontId="23" fillId="0" borderId="48" xfId="0" applyFont="1" applyBorder="1"/>
    <xf numFmtId="49" fontId="23" fillId="0" borderId="48" xfId="0" applyNumberFormat="1" applyFont="1" applyBorder="1"/>
    <xf numFmtId="49" fontId="23" fillId="0" borderId="48" xfId="0" applyNumberFormat="1" applyFont="1" applyBorder="1" applyAlignment="1">
      <alignment horizontal="right"/>
    </xf>
    <xf numFmtId="49" fontId="23" fillId="0" borderId="48" xfId="0" applyNumberFormat="1" applyFont="1" applyBorder="1" applyAlignment="1">
      <alignment horizontal="center"/>
    </xf>
    <xf numFmtId="0" fontId="23" fillId="0" borderId="121" xfId="0" applyFont="1" applyFill="1" applyBorder="1" applyAlignment="1">
      <alignment horizontal="center" wrapText="1"/>
    </xf>
    <xf numFmtId="0" fontId="23" fillId="0" borderId="292" xfId="0" applyFont="1" applyFill="1" applyBorder="1" applyAlignment="1">
      <alignment horizontal="center" wrapText="1"/>
    </xf>
    <xf numFmtId="0" fontId="23" fillId="0" borderId="121" xfId="0" applyFont="1" applyBorder="1" applyAlignment="1">
      <alignment horizontal="center" wrapText="1"/>
    </xf>
    <xf numFmtId="0" fontId="23" fillId="0" borderId="185" xfId="0" applyFont="1" applyBorder="1" applyAlignment="1">
      <alignment horizontal="center" wrapText="1"/>
    </xf>
    <xf numFmtId="0" fontId="23" fillId="0" borderId="48" xfId="0" applyFont="1" applyBorder="1" applyAlignment="1">
      <alignment horizontal="right"/>
    </xf>
    <xf numFmtId="0" fontId="31" fillId="25" borderId="175" xfId="0" applyFont="1" applyFill="1" applyBorder="1" applyAlignment="1">
      <alignment horizontal="center" vertical="center" wrapText="1"/>
    </xf>
    <xf numFmtId="0" fontId="31" fillId="25" borderId="56" xfId="0" applyFont="1" applyFill="1" applyBorder="1" applyAlignment="1">
      <alignment horizontal="center" vertical="center" wrapText="1"/>
    </xf>
    <xf numFmtId="0" fontId="31" fillId="0" borderId="175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center" vertical="center" wrapText="1"/>
    </xf>
    <xf numFmtId="0" fontId="0" fillId="0" borderId="48" xfId="0" applyBorder="1"/>
    <xf numFmtId="3" fontId="33" fillId="0" borderId="106" xfId="0" applyNumberFormat="1" applyFont="1" applyBorder="1" applyAlignment="1">
      <alignment horizontal="right" vertical="center" wrapText="1"/>
    </xf>
    <xf numFmtId="0" fontId="23" fillId="0" borderId="110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9" fontId="23" fillId="0" borderId="0" xfId="0" applyNumberFormat="1" applyFont="1"/>
    <xf numFmtId="0" fontId="0" fillId="0" borderId="0" xfId="0" applyAlignment="1">
      <alignment horizontal="left"/>
    </xf>
    <xf numFmtId="3" fontId="33" fillId="0" borderId="105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6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31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/>
    </xf>
    <xf numFmtId="0" fontId="65" fillId="0" borderId="0" xfId="0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0" fontId="36" fillId="24" borderId="0" xfId="0" applyFont="1" applyFill="1" applyBorder="1"/>
    <xf numFmtId="0" fontId="36" fillId="0" borderId="175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3" fillId="0" borderId="0" xfId="0" applyFont="1" applyBorder="1" applyAlignment="1">
      <alignment horizontal="center"/>
    </xf>
    <xf numFmtId="0" fontId="23" fillId="0" borderId="281" xfId="0" applyFont="1" applyBorder="1" applyAlignment="1">
      <alignment horizontal="center"/>
    </xf>
    <xf numFmtId="0" fontId="23" fillId="0" borderId="282" xfId="0" applyFont="1" applyBorder="1" applyAlignment="1">
      <alignment horizontal="center"/>
    </xf>
    <xf numFmtId="0" fontId="23" fillId="0" borderId="108" xfId="0" applyFont="1" applyBorder="1" applyAlignment="1">
      <alignment horizontal="center"/>
    </xf>
    <xf numFmtId="0" fontId="23" fillId="0" borderId="163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0" fontId="61" fillId="0" borderId="75" xfId="0" applyFont="1" applyBorder="1" applyAlignment="1">
      <alignment wrapText="1"/>
    </xf>
    <xf numFmtId="0" fontId="62" fillId="0" borderId="69" xfId="0" applyFont="1" applyBorder="1" applyAlignment="1">
      <alignment wrapText="1"/>
    </xf>
    <xf numFmtId="0" fontId="23" fillId="0" borderId="105" xfId="0" applyFont="1" applyBorder="1" applyAlignment="1">
      <alignment horizontal="center" wrapText="1"/>
    </xf>
    <xf numFmtId="0" fontId="23" fillId="0" borderId="127" xfId="0" applyFont="1" applyBorder="1" applyAlignment="1">
      <alignment horizontal="center" wrapText="1"/>
    </xf>
    <xf numFmtId="0" fontId="36" fillId="0" borderId="75" xfId="0" applyFont="1" applyBorder="1" applyAlignment="1">
      <alignment wrapText="1"/>
    </xf>
    <xf numFmtId="0" fontId="0" fillId="0" borderId="56" xfId="0" applyBorder="1" applyAlignment="1">
      <alignment wrapText="1"/>
    </xf>
    <xf numFmtId="0" fontId="31" fillId="0" borderId="163" xfId="0" applyFont="1" applyBorder="1" applyAlignment="1">
      <alignment horizontal="center" wrapText="1"/>
    </xf>
    <xf numFmtId="0" fontId="0" fillId="0" borderId="89" xfId="0" applyBorder="1" applyAlignment="1">
      <alignment horizontal="center" wrapText="1"/>
    </xf>
    <xf numFmtId="0" fontId="23" fillId="0" borderId="108" xfId="0" applyFont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71" xfId="0" applyFont="1" applyBorder="1" applyAlignment="1">
      <alignment wrapText="1"/>
    </xf>
    <xf numFmtId="0" fontId="0" fillId="0" borderId="283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3" fillId="0" borderId="67" xfId="0" applyFont="1" applyBorder="1" applyAlignment="1">
      <alignment horizontal="center" wrapText="1"/>
    </xf>
    <xf numFmtId="0" fontId="36" fillId="0" borderId="56" xfId="0" applyFont="1" applyBorder="1" applyAlignment="1">
      <alignment wrapText="1"/>
    </xf>
    <xf numFmtId="0" fontId="19" fillId="0" borderId="75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49" xfId="0" applyFont="1" applyBorder="1" applyAlignment="1">
      <alignment horizontal="center" vertical="center"/>
    </xf>
    <xf numFmtId="0" fontId="23" fillId="0" borderId="161" xfId="0" applyFont="1" applyBorder="1" applyAlignment="1">
      <alignment horizontal="center" vertical="center"/>
    </xf>
    <xf numFmtId="0" fontId="0" fillId="0" borderId="109" xfId="0" applyBorder="1" applyAlignment="1"/>
    <xf numFmtId="0" fontId="21" fillId="0" borderId="49" xfId="0" applyFont="1" applyBorder="1" applyAlignment="1"/>
    <xf numFmtId="0" fontId="0" fillId="0" borderId="175" xfId="0" applyBorder="1" applyAlignment="1"/>
    <xf numFmtId="0" fontId="23" fillId="0" borderId="284" xfId="0" applyFont="1" applyBorder="1" applyAlignment="1">
      <alignment horizontal="center" vertical="center" wrapText="1"/>
    </xf>
    <xf numFmtId="0" fontId="23" fillId="0" borderId="21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0" fillId="0" borderId="83" xfId="0" applyBorder="1" applyAlignment="1"/>
    <xf numFmtId="0" fontId="43" fillId="0" borderId="0" xfId="0" applyFont="1" applyAlignment="1">
      <alignment horizontal="center"/>
    </xf>
    <xf numFmtId="0" fontId="0" fillId="0" borderId="58" xfId="0" applyBorder="1" applyAlignment="1"/>
    <xf numFmtId="0" fontId="23" fillId="0" borderId="105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2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66" xfId="39" applyFont="1" applyBorder="1" applyAlignment="1" applyProtection="1">
      <alignment horizontal="center"/>
    </xf>
    <xf numFmtId="0" fontId="23" fillId="0" borderId="165" xfId="39" applyFont="1" applyBorder="1" applyAlignment="1" applyProtection="1">
      <alignment horizontal="center"/>
    </xf>
    <xf numFmtId="0" fontId="19" fillId="0" borderId="171" xfId="0" applyFont="1" applyBorder="1" applyAlignment="1">
      <alignment wrapText="1"/>
    </xf>
    <xf numFmtId="0" fontId="0" fillId="0" borderId="159" xfId="0" applyBorder="1" applyAlignment="1">
      <alignment wrapText="1"/>
    </xf>
    <xf numFmtId="0" fontId="30" fillId="0" borderId="59" xfId="0" applyFont="1" applyBorder="1" applyAlignment="1"/>
    <xf numFmtId="0" fontId="30" fillId="0" borderId="86" xfId="0" applyFont="1" applyBorder="1" applyAlignment="1"/>
    <xf numFmtId="3" fontId="30" fillId="0" borderId="87" xfId="0" applyNumberFormat="1" applyFont="1" applyBorder="1" applyAlignment="1"/>
    <xf numFmtId="3" fontId="30" fillId="0" borderId="83" xfId="0" applyNumberFormat="1" applyFont="1" applyBorder="1" applyAlignment="1"/>
    <xf numFmtId="0" fontId="30" fillId="0" borderId="107" xfId="0" applyFont="1" applyBorder="1" applyAlignment="1"/>
    <xf numFmtId="0" fontId="30" fillId="0" borderId="286" xfId="0" applyFont="1" applyBorder="1" applyAlignment="1"/>
    <xf numFmtId="3" fontId="30" fillId="0" borderId="212" xfId="0" applyNumberFormat="1" applyFont="1" applyBorder="1" applyAlignment="1"/>
    <xf numFmtId="3" fontId="30" fillId="0" borderId="209" xfId="0" applyNumberFormat="1" applyFont="1" applyBorder="1" applyAlignment="1"/>
    <xf numFmtId="0" fontId="30" fillId="0" borderId="106" xfId="0" applyFont="1" applyBorder="1" applyAlignment="1"/>
    <xf numFmtId="0" fontId="30" fillId="0" borderId="287" xfId="0" applyFont="1" applyBorder="1" applyAlignment="1"/>
    <xf numFmtId="3" fontId="30" fillId="0" borderId="170" xfId="0" applyNumberFormat="1" applyFont="1" applyBorder="1" applyAlignment="1"/>
    <xf numFmtId="3" fontId="30" fillId="0" borderId="62" xfId="0" applyNumberFormat="1" applyFont="1" applyBorder="1" applyAlignment="1"/>
    <xf numFmtId="0" fontId="23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0" fillId="0" borderId="0" xfId="0" applyFont="1" applyAlignment="1"/>
    <xf numFmtId="0" fontId="19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30" fillId="0" borderId="0" xfId="0" applyFont="1" applyFill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135" xfId="0" applyFont="1" applyBorder="1" applyAlignment="1"/>
    <xf numFmtId="0" fontId="30" fillId="0" borderId="181" xfId="0" applyFont="1" applyBorder="1" applyAlignment="1"/>
    <xf numFmtId="0" fontId="52" fillId="0" borderId="59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30" fillId="0" borderId="59" xfId="0" applyFont="1" applyBorder="1" applyAlignment="1">
      <alignment horizontal="center"/>
    </xf>
    <xf numFmtId="0" fontId="30" fillId="0" borderId="86" xfId="0" applyFont="1" applyBorder="1" applyAlignment="1">
      <alignment horizontal="center"/>
    </xf>
    <xf numFmtId="3" fontId="30" fillId="0" borderId="285" xfId="0" applyNumberFormat="1" applyFont="1" applyBorder="1" applyAlignment="1"/>
    <xf numFmtId="3" fontId="30" fillId="0" borderId="176" xfId="0" applyNumberFormat="1" applyFont="1" applyBorder="1" applyAlignment="1"/>
    <xf numFmtId="0" fontId="23" fillId="0" borderId="2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90" xfId="0" applyFont="1" applyBorder="1" applyAlignment="1">
      <alignment horizontal="center"/>
    </xf>
    <xf numFmtId="0" fontId="34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33" fillId="0" borderId="75" xfId="0" applyFont="1" applyBorder="1" applyAlignment="1">
      <alignment horizontal="center" wrapText="1"/>
    </xf>
    <xf numFmtId="0" fontId="33" fillId="0" borderId="5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9" xfId="0" applyBorder="1" applyAlignment="1">
      <alignment wrapText="1"/>
    </xf>
    <xf numFmtId="0" fontId="19" fillId="0" borderId="101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2" fillId="0" borderId="26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2" fillId="0" borderId="124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justify"/>
    </xf>
    <xf numFmtId="0" fontId="47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72" xfId="0" applyFont="1" applyBorder="1" applyAlignment="1">
      <alignment horizontal="center" vertical="center"/>
    </xf>
    <xf numFmtId="0" fontId="48" fillId="0" borderId="158" xfId="0" applyFont="1" applyBorder="1" applyAlignment="1">
      <alignment horizontal="center" vertical="center"/>
    </xf>
    <xf numFmtId="0" fontId="49" fillId="0" borderId="208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6" xfId="0" applyFont="1" applyBorder="1" applyAlignment="1">
      <alignment horizontal="center" vertical="center"/>
    </xf>
    <xf numFmtId="0" fontId="43" fillId="0" borderId="288" xfId="0" applyFont="1" applyBorder="1" applyAlignment="1">
      <alignment horizontal="center" vertical="center"/>
    </xf>
    <xf numFmtId="0" fontId="43" fillId="0" borderId="289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3" fillId="0" borderId="290" xfId="0" applyFont="1" applyBorder="1" applyAlignment="1">
      <alignment horizontal="center" vertical="center" wrapText="1"/>
    </xf>
    <xf numFmtId="0" fontId="23" fillId="0" borderId="262" xfId="0" applyFont="1" applyBorder="1" applyAlignment="1">
      <alignment horizontal="center" vertical="center" wrapText="1"/>
    </xf>
    <xf numFmtId="0" fontId="43" fillId="0" borderId="187" xfId="0" applyFont="1" applyBorder="1" applyAlignment="1">
      <alignment horizontal="center" vertical="center"/>
    </xf>
    <xf numFmtId="0" fontId="43" fillId="0" borderId="291" xfId="0" applyFont="1" applyBorder="1" applyAlignment="1">
      <alignment horizontal="center" vertical="center"/>
    </xf>
    <xf numFmtId="0" fontId="23" fillId="0" borderId="187" xfId="0" applyFont="1" applyBorder="1" applyAlignment="1">
      <alignment horizontal="center" vertical="center" wrapText="1"/>
    </xf>
    <xf numFmtId="0" fontId="23" fillId="0" borderId="291" xfId="0" applyFont="1" applyBorder="1" applyAlignment="1">
      <alignment horizontal="center" vertical="center" wrapText="1"/>
    </xf>
    <xf numFmtId="0" fontId="21" fillId="0" borderId="59" xfId="0" applyFont="1" applyBorder="1" applyAlignment="1"/>
    <xf numFmtId="0" fontId="0" fillId="0" borderId="101" xfId="0" applyBorder="1" applyAlignment="1"/>
    <xf numFmtId="0" fontId="21" fillId="0" borderId="150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43" fillId="0" borderId="0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49" fillId="0" borderId="0" xfId="0" applyFont="1" applyBorder="1" applyAlignment="1"/>
    <xf numFmtId="0" fontId="45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30" fillId="0" borderId="18" xfId="0" applyFont="1" applyBorder="1" applyAlignment="1">
      <alignment horizontal="right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i%20Iroda/Balog%20L&#225;szl&#243;n&#233;/TKT2012/TKT%202012KTGV02.14.v&#233;gleg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sz_ melléklet"/>
      <sheetName val="2_sz_ melléklet"/>
      <sheetName val="3_sz_melléklet"/>
      <sheetName val="4 sz. melléklet"/>
      <sheetName val="5_6_sz_melléklet"/>
      <sheetName val="7_8 sz. melléklet"/>
      <sheetName val="9_10_sz_melléklet"/>
      <sheetName val="11_sz_ melléklet"/>
      <sheetName val="12_ melléklet"/>
      <sheetName val="13_14_sz_melléklet"/>
      <sheetName val="15_16_sz_ melléklet"/>
      <sheetName val="17_18_19 sz. melléklet"/>
      <sheetName val="20_21_ sz. melléklet"/>
      <sheetName val="22_23_sz_ mell_"/>
      <sheetName val="24 sz. mell"/>
      <sheetName val="25_ sz_ melléklet"/>
      <sheetName val="26_sz_ melléklet"/>
      <sheetName val="27_sz_ melléklet"/>
      <sheetName val="28_sz_ melléklet"/>
      <sheetName val="29_30_sz_ melléklet"/>
      <sheetName val="31_sz_ melléklet"/>
      <sheetName val="32_sz_ melléklet"/>
      <sheetName val="33_sz_ melléklet"/>
      <sheetName val="34_sz_melléklet"/>
      <sheetName val="35. sz_ melléklet"/>
      <sheetName val="36_sz_melléklet"/>
      <sheetName val="37. sz melléklet"/>
      <sheetName val="1.sz. tájékoztató"/>
      <sheetName val="2.sz. tájékoztat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>
        <row r="48">
          <cell r="C48">
            <v>0</v>
          </cell>
        </row>
      </sheetData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Normal="100" workbookViewId="0">
      <selection sqref="A1:I1"/>
    </sheetView>
  </sheetViews>
  <sheetFormatPr defaultRowHeight="12.75" x14ac:dyDescent="0.2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 x14ac:dyDescent="0.2">
      <c r="A1" s="1294" t="s">
        <v>860</v>
      </c>
      <c r="B1" s="1294"/>
      <c r="C1" s="1294"/>
      <c r="D1" s="1294"/>
      <c r="E1" s="1294"/>
      <c r="F1" s="1294"/>
      <c r="G1" s="1294"/>
      <c r="H1" s="1294"/>
      <c r="I1" s="1294"/>
    </row>
    <row r="2" spans="1:9" s="2" customFormat="1" ht="18" customHeight="1" x14ac:dyDescent="0.25">
      <c r="B2" s="1295" t="s">
        <v>0</v>
      </c>
      <c r="C2" s="1295"/>
      <c r="D2" s="1295"/>
      <c r="E2" s="1295"/>
      <c r="F2" s="1295"/>
      <c r="G2" s="1295"/>
      <c r="H2" s="1295"/>
      <c r="I2" s="1295"/>
    </row>
    <row r="3" spans="1:9" s="2" customFormat="1" ht="18.75" customHeight="1" x14ac:dyDescent="0.25">
      <c r="B3" s="1295" t="s">
        <v>414</v>
      </c>
      <c r="C3" s="1295"/>
      <c r="D3" s="1295"/>
      <c r="E3" s="1295"/>
      <c r="F3" s="1295"/>
      <c r="G3" s="1295"/>
      <c r="H3" s="1295"/>
      <c r="I3" s="1295"/>
    </row>
    <row r="4" spans="1:9" s="2" customFormat="1" ht="18.75" customHeight="1" thickBot="1" x14ac:dyDescent="0.3">
      <c r="B4" s="674"/>
      <c r="C4" s="674"/>
      <c r="D4" s="674"/>
      <c r="E4" s="674"/>
      <c r="F4" s="674"/>
      <c r="G4" s="674"/>
      <c r="H4" s="674"/>
      <c r="I4" s="674" t="s">
        <v>200</v>
      </c>
    </row>
    <row r="5" spans="1:9" ht="13.5" thickBot="1" x14ac:dyDescent="0.25">
      <c r="A5" s="1301" t="s">
        <v>322</v>
      </c>
      <c r="B5" s="1296" t="s">
        <v>1</v>
      </c>
      <c r="C5" s="1297"/>
      <c r="D5" s="1297"/>
      <c r="E5" s="1298"/>
      <c r="F5" s="1298" t="s">
        <v>2</v>
      </c>
      <c r="G5" s="1299"/>
      <c r="H5" s="1299"/>
      <c r="I5" s="1300"/>
    </row>
    <row r="6" spans="1:9" s="3" customFormat="1" ht="24" customHeight="1" thickBot="1" x14ac:dyDescent="0.25">
      <c r="A6" s="1302"/>
      <c r="B6" s="672" t="s">
        <v>3</v>
      </c>
      <c r="C6" s="690" t="s">
        <v>767</v>
      </c>
      <c r="D6" s="413" t="s">
        <v>769</v>
      </c>
      <c r="E6" s="671" t="s">
        <v>774</v>
      </c>
      <c r="F6" s="514" t="s">
        <v>3</v>
      </c>
      <c r="G6" s="413" t="s">
        <v>770</v>
      </c>
      <c r="H6" s="413" t="s">
        <v>773</v>
      </c>
      <c r="I6" s="671" t="s">
        <v>774</v>
      </c>
    </row>
    <row r="7" spans="1:9" s="414" customFormat="1" ht="12" thickBot="1" x14ac:dyDescent="0.25">
      <c r="A7" s="683" t="s">
        <v>323</v>
      </c>
      <c r="B7" s="685" t="s">
        <v>324</v>
      </c>
      <c r="C7" s="685" t="s">
        <v>325</v>
      </c>
      <c r="D7" s="686" t="s">
        <v>326</v>
      </c>
      <c r="E7" s="687" t="s">
        <v>346</v>
      </c>
      <c r="F7" s="688" t="s">
        <v>371</v>
      </c>
      <c r="G7" s="686" t="s">
        <v>346</v>
      </c>
      <c r="H7" s="686" t="s">
        <v>372</v>
      </c>
      <c r="I7" s="687" t="s">
        <v>380</v>
      </c>
    </row>
    <row r="8" spans="1:9" s="3" customFormat="1" ht="18.75" customHeight="1" x14ac:dyDescent="0.2">
      <c r="A8" s="412" t="s">
        <v>399</v>
      </c>
      <c r="B8" s="668" t="s">
        <v>392</v>
      </c>
      <c r="C8" s="298">
        <v>86445</v>
      </c>
      <c r="D8" s="298">
        <v>90163</v>
      </c>
      <c r="E8" s="162">
        <v>81188</v>
      </c>
      <c r="F8" s="668" t="s">
        <v>393</v>
      </c>
      <c r="G8" s="852">
        <v>80610</v>
      </c>
      <c r="H8" s="852">
        <v>97437</v>
      </c>
      <c r="I8" s="679">
        <v>87871</v>
      </c>
    </row>
    <row r="9" spans="1:9" s="3" customFormat="1" ht="13.7" customHeight="1" x14ac:dyDescent="0.2">
      <c r="A9" s="412" t="s">
        <v>400</v>
      </c>
      <c r="B9" s="669" t="s">
        <v>635</v>
      </c>
      <c r="C9" s="168">
        <v>23381</v>
      </c>
      <c r="D9" s="168">
        <v>22797</v>
      </c>
      <c r="E9" s="161">
        <v>24581</v>
      </c>
      <c r="F9" s="669" t="s">
        <v>391</v>
      </c>
      <c r="G9" s="854">
        <v>33649</v>
      </c>
      <c r="H9" s="853">
        <v>37934</v>
      </c>
      <c r="I9" s="680">
        <v>42267</v>
      </c>
    </row>
    <row r="10" spans="1:9" s="3" customFormat="1" ht="23.25" customHeight="1" x14ac:dyDescent="0.2">
      <c r="A10" s="412" t="s">
        <v>401</v>
      </c>
      <c r="B10" s="669" t="s">
        <v>636</v>
      </c>
      <c r="C10" s="168">
        <v>1855</v>
      </c>
      <c r="D10" s="168">
        <v>1809</v>
      </c>
      <c r="E10" s="161">
        <v>2020</v>
      </c>
      <c r="F10" s="246" t="s">
        <v>7</v>
      </c>
      <c r="G10" s="854">
        <v>7985</v>
      </c>
      <c r="H10" s="853">
        <v>8966</v>
      </c>
      <c r="I10" s="680">
        <v>9813</v>
      </c>
    </row>
    <row r="11" spans="1:9" s="3" customFormat="1" ht="24" customHeight="1" x14ac:dyDescent="0.2">
      <c r="A11" s="412" t="s">
        <v>402</v>
      </c>
      <c r="B11" s="669" t="s">
        <v>637</v>
      </c>
      <c r="C11" s="168">
        <v>58803</v>
      </c>
      <c r="D11" s="168">
        <v>65557</v>
      </c>
      <c r="E11" s="161">
        <v>54587</v>
      </c>
      <c r="F11" s="246" t="s">
        <v>8</v>
      </c>
      <c r="G11" s="854">
        <v>33004</v>
      </c>
      <c r="H11" s="853">
        <v>37119</v>
      </c>
      <c r="I11" s="680">
        <v>28202</v>
      </c>
    </row>
    <row r="12" spans="1:9" s="3" customFormat="1" ht="13.7" customHeight="1" x14ac:dyDescent="0.2">
      <c r="A12" s="412" t="s">
        <v>403</v>
      </c>
      <c r="B12" s="1101" t="s">
        <v>284</v>
      </c>
      <c r="C12" s="168">
        <v>2406</v>
      </c>
      <c r="D12" s="168"/>
      <c r="E12" s="161">
        <f>'10.m.bev.ei'!F22</f>
        <v>0</v>
      </c>
      <c r="F12" s="246" t="s">
        <v>221</v>
      </c>
      <c r="G12" s="854">
        <v>3195</v>
      </c>
      <c r="H12" s="853">
        <v>8953</v>
      </c>
      <c r="I12" s="680">
        <v>4286</v>
      </c>
    </row>
    <row r="13" spans="1:9" s="3" customFormat="1" ht="14.25" customHeight="1" x14ac:dyDescent="0.2">
      <c r="A13" s="412" t="s">
        <v>404</v>
      </c>
      <c r="B13" s="348"/>
      <c r="C13" s="168"/>
      <c r="D13" s="168"/>
      <c r="E13" s="161"/>
      <c r="F13" s="199" t="s">
        <v>219</v>
      </c>
      <c r="G13" s="854">
        <v>2777</v>
      </c>
      <c r="H13" s="853">
        <v>4485</v>
      </c>
      <c r="I13" s="680">
        <v>3303</v>
      </c>
    </row>
    <row r="14" spans="1:9" s="3" customFormat="1" ht="4.5" customHeight="1" x14ac:dyDescent="0.2">
      <c r="A14" s="412"/>
      <c r="B14" s="348"/>
      <c r="C14" s="168"/>
      <c r="D14" s="168"/>
      <c r="E14" s="161"/>
      <c r="F14" s="35"/>
      <c r="G14" s="854"/>
      <c r="H14" s="854"/>
      <c r="I14" s="680"/>
    </row>
    <row r="15" spans="1:9" s="3" customFormat="1" ht="21" customHeight="1" x14ac:dyDescent="0.2">
      <c r="A15" s="412" t="s">
        <v>333</v>
      </c>
      <c r="B15" s="348" t="s">
        <v>412</v>
      </c>
      <c r="C15" s="168">
        <v>20000</v>
      </c>
      <c r="D15" s="168">
        <v>7663</v>
      </c>
      <c r="E15" s="161">
        <f>'10.m.bev.ei'!F29</f>
        <v>0</v>
      </c>
      <c r="F15" s="348" t="s">
        <v>394</v>
      </c>
      <c r="G15" s="854">
        <v>2056</v>
      </c>
      <c r="H15" s="854">
        <v>24390</v>
      </c>
      <c r="I15" s="680">
        <v>6700</v>
      </c>
    </row>
    <row r="16" spans="1:9" s="3" customFormat="1" ht="24" customHeight="1" x14ac:dyDescent="0.2">
      <c r="A16" s="412" t="s">
        <v>334</v>
      </c>
      <c r="B16" s="669" t="s">
        <v>638</v>
      </c>
      <c r="C16" s="168"/>
      <c r="D16" s="168"/>
      <c r="E16" s="161">
        <f>'10.m.bev.ei'!F30</f>
        <v>0</v>
      </c>
      <c r="F16" s="246" t="s">
        <v>395</v>
      </c>
      <c r="G16" s="854">
        <v>2056</v>
      </c>
      <c r="H16" s="854">
        <v>2064</v>
      </c>
      <c r="I16" s="680">
        <v>200</v>
      </c>
    </row>
    <row r="17" spans="1:9" s="3" customFormat="1" ht="23.25" customHeight="1" x14ac:dyDescent="0.2">
      <c r="A17" s="412" t="s">
        <v>335</v>
      </c>
      <c r="B17" s="669" t="s">
        <v>639</v>
      </c>
      <c r="C17" s="168">
        <v>20000</v>
      </c>
      <c r="D17" s="168">
        <v>6500</v>
      </c>
      <c r="E17" s="161">
        <f>'10.m.bev.ei'!F35</f>
        <v>0</v>
      </c>
      <c r="F17" s="246" t="s">
        <v>396</v>
      </c>
      <c r="G17" s="854"/>
      <c r="H17" s="854">
        <v>21163</v>
      </c>
      <c r="I17" s="680">
        <v>6500</v>
      </c>
    </row>
    <row r="18" spans="1:9" s="3" customFormat="1" ht="15" customHeight="1" x14ac:dyDescent="0.2">
      <c r="A18" s="412" t="s">
        <v>336</v>
      </c>
      <c r="B18" s="669" t="s">
        <v>287</v>
      </c>
      <c r="C18" s="168"/>
      <c r="D18" s="168">
        <v>1163</v>
      </c>
      <c r="E18" s="161">
        <f>'10.m.bev.ei'!F38</f>
        <v>0</v>
      </c>
      <c r="F18" s="246" t="s">
        <v>397</v>
      </c>
      <c r="G18" s="854"/>
      <c r="H18" s="854">
        <v>1163</v>
      </c>
      <c r="I18" s="680">
        <f>'2.m.kiadási ei'!F28</f>
        <v>0</v>
      </c>
    </row>
    <row r="19" spans="1:9" s="3" customFormat="1" ht="6" customHeight="1" x14ac:dyDescent="0.2">
      <c r="A19" s="412"/>
      <c r="B19" s="669"/>
      <c r="C19" s="168"/>
      <c r="D19" s="168"/>
      <c r="E19" s="161"/>
      <c r="F19" s="35"/>
      <c r="G19" s="854"/>
      <c r="H19" s="854"/>
      <c r="I19" s="680"/>
    </row>
    <row r="20" spans="1:9" s="3" customFormat="1" ht="25.5" customHeight="1" x14ac:dyDescent="0.2">
      <c r="A20" s="412" t="s">
        <v>337</v>
      </c>
      <c r="B20" s="1101" t="s">
        <v>308</v>
      </c>
      <c r="C20" s="168"/>
      <c r="D20" s="168"/>
      <c r="E20" s="161">
        <v>0</v>
      </c>
      <c r="F20" s="1101" t="s">
        <v>225</v>
      </c>
      <c r="G20" s="854"/>
      <c r="H20" s="854"/>
      <c r="I20" s="680">
        <v>0</v>
      </c>
    </row>
    <row r="21" spans="1:9" s="3" customFormat="1" ht="6" customHeight="1" x14ac:dyDescent="0.2">
      <c r="A21" s="412"/>
      <c r="B21" s="348"/>
      <c r="C21" s="168"/>
      <c r="D21" s="168"/>
      <c r="E21" s="161"/>
      <c r="F21" s="348"/>
      <c r="G21" s="854"/>
      <c r="H21" s="854"/>
      <c r="I21" s="680"/>
    </row>
    <row r="22" spans="1:9" s="3" customFormat="1" ht="24" customHeight="1" x14ac:dyDescent="0.2">
      <c r="A22" s="412" t="s">
        <v>338</v>
      </c>
      <c r="B22" s="348" t="s">
        <v>640</v>
      </c>
      <c r="C22" s="168">
        <v>56130</v>
      </c>
      <c r="D22" s="161">
        <v>69240</v>
      </c>
      <c r="E22" s="161">
        <v>40959</v>
      </c>
      <c r="F22" s="348" t="s">
        <v>641</v>
      </c>
      <c r="G22" s="1061">
        <v>40666</v>
      </c>
      <c r="H22" s="680">
        <v>29964</v>
      </c>
      <c r="I22" s="680">
        <v>27576</v>
      </c>
    </row>
    <row r="23" spans="1:9" s="3" customFormat="1" ht="16.5" customHeight="1" x14ac:dyDescent="0.2">
      <c r="A23" s="412" t="s">
        <v>339</v>
      </c>
      <c r="B23" s="1103" t="s">
        <v>642</v>
      </c>
      <c r="C23" s="164">
        <v>26788</v>
      </c>
      <c r="D23" s="164">
        <v>15778</v>
      </c>
      <c r="E23" s="161">
        <v>8480</v>
      </c>
      <c r="F23" s="1102" t="s">
        <v>771</v>
      </c>
      <c r="G23" s="853">
        <v>1196</v>
      </c>
      <c r="H23" s="853">
        <v>1761</v>
      </c>
      <c r="I23" s="680">
        <v>1797</v>
      </c>
    </row>
    <row r="24" spans="1:9" s="3" customFormat="1" ht="15.75" customHeight="1" x14ac:dyDescent="0.2">
      <c r="A24" s="412" t="s">
        <v>340</v>
      </c>
      <c r="B24" s="1103" t="s">
        <v>643</v>
      </c>
      <c r="C24" s="164"/>
      <c r="D24" s="164">
        <v>23462</v>
      </c>
      <c r="E24" s="161">
        <v>6700</v>
      </c>
      <c r="F24" s="1102" t="s">
        <v>772</v>
      </c>
      <c r="G24" s="853">
        <v>27580</v>
      </c>
      <c r="H24" s="853">
        <v>28203</v>
      </c>
      <c r="I24" s="680">
        <v>25779</v>
      </c>
    </row>
    <row r="25" spans="1:9" s="3" customFormat="1" ht="15" x14ac:dyDescent="0.2">
      <c r="A25" s="412" t="s">
        <v>341</v>
      </c>
      <c r="B25" s="1103" t="s">
        <v>644</v>
      </c>
      <c r="C25" s="164">
        <v>27580</v>
      </c>
      <c r="D25" s="164">
        <v>28203</v>
      </c>
      <c r="E25" s="161">
        <v>25779</v>
      </c>
      <c r="F25" s="1102" t="s">
        <v>648</v>
      </c>
      <c r="G25" s="853"/>
      <c r="H25" s="853"/>
      <c r="I25" s="680">
        <f>'2.m.kiadási ei'!F45</f>
        <v>0</v>
      </c>
    </row>
    <row r="26" spans="1:9" s="3" customFormat="1" ht="15" x14ac:dyDescent="0.2">
      <c r="A26" s="412" t="s">
        <v>342</v>
      </c>
      <c r="B26" s="1104" t="s">
        <v>768</v>
      </c>
      <c r="C26" s="164">
        <v>1762</v>
      </c>
      <c r="D26" s="164">
        <v>1797</v>
      </c>
      <c r="E26" s="161">
        <f>'10.m.bev.ei'!F49</f>
        <v>0</v>
      </c>
      <c r="F26" s="1104" t="s">
        <v>649</v>
      </c>
      <c r="G26" s="853"/>
      <c r="H26" s="853"/>
      <c r="I26" s="680">
        <f>'2.m.kiadási ei'!F46</f>
        <v>0</v>
      </c>
    </row>
    <row r="27" spans="1:9" s="3" customFormat="1" ht="15" x14ac:dyDescent="0.2">
      <c r="A27" s="412" t="s">
        <v>343</v>
      </c>
      <c r="B27" s="1105" t="s">
        <v>645</v>
      </c>
      <c r="C27" s="164"/>
      <c r="D27" s="164"/>
      <c r="E27" s="161">
        <f>'10.m.bev.ei'!F50</f>
        <v>0</v>
      </c>
      <c r="F27" s="1105" t="s">
        <v>650</v>
      </c>
      <c r="G27" s="853"/>
      <c r="H27" s="853"/>
      <c r="I27" s="680"/>
    </row>
    <row r="28" spans="1:9" s="3" customFormat="1" ht="15" x14ac:dyDescent="0.2">
      <c r="A28" s="412" t="s">
        <v>344</v>
      </c>
      <c r="B28" s="1106" t="s">
        <v>646</v>
      </c>
      <c r="C28" s="164"/>
      <c r="D28" s="164"/>
      <c r="E28" s="161">
        <f>'10.m.bev.ei'!F51</f>
        <v>0</v>
      </c>
      <c r="F28" s="1106" t="s">
        <v>652</v>
      </c>
      <c r="G28" s="853"/>
      <c r="H28" s="853"/>
      <c r="I28" s="680">
        <f>'2.m.kiadási ei'!F48</f>
        <v>0</v>
      </c>
    </row>
    <row r="29" spans="1:9" s="3" customFormat="1" ht="15" x14ac:dyDescent="0.2">
      <c r="A29" s="412" t="s">
        <v>345</v>
      </c>
      <c r="B29" s="1107" t="s">
        <v>647</v>
      </c>
      <c r="C29" s="164"/>
      <c r="D29" s="164"/>
      <c r="E29" s="161">
        <f>'10.m.bev.ei'!F52</f>
        <v>0</v>
      </c>
      <c r="F29" s="1108" t="s">
        <v>651</v>
      </c>
      <c r="G29" s="853">
        <v>11890</v>
      </c>
      <c r="H29" s="853"/>
      <c r="I29" s="680">
        <f>'2.m.kiadási ei'!F49</f>
        <v>0</v>
      </c>
    </row>
    <row r="30" spans="1:9" s="3" customFormat="1" ht="14.25" customHeight="1" x14ac:dyDescent="0.2">
      <c r="A30" s="412" t="s">
        <v>347</v>
      </c>
      <c r="B30" s="669"/>
      <c r="C30" s="164"/>
      <c r="D30" s="164"/>
      <c r="E30" s="161"/>
      <c r="F30" s="935"/>
      <c r="G30" s="853"/>
      <c r="H30" s="853"/>
      <c r="I30" s="680"/>
    </row>
    <row r="31" spans="1:9" s="3" customFormat="1" ht="13.5" customHeight="1" thickBot="1" x14ac:dyDescent="0.25">
      <c r="A31" s="412" t="s">
        <v>348</v>
      </c>
      <c r="B31" s="670"/>
      <c r="C31" s="366"/>
      <c r="D31" s="366"/>
      <c r="E31" s="159"/>
      <c r="F31" s="673"/>
      <c r="G31" s="855"/>
      <c r="H31" s="855"/>
      <c r="I31" s="681"/>
    </row>
    <row r="32" spans="1:9" s="7" customFormat="1" ht="29.25" customHeight="1" thickBot="1" x14ac:dyDescent="0.3">
      <c r="A32" s="433" t="s">
        <v>349</v>
      </c>
      <c r="B32" s="692" t="s">
        <v>390</v>
      </c>
      <c r="C32" s="171">
        <f>C8+C15+C20+C22</f>
        <v>162575</v>
      </c>
      <c r="D32" s="171">
        <v>167066</v>
      </c>
      <c r="E32" s="171">
        <f>E8+E15+E20+E22</f>
        <v>122147</v>
      </c>
      <c r="F32" s="693" t="s">
        <v>398</v>
      </c>
      <c r="G32" s="882">
        <f>G8+G15+G20+G22</f>
        <v>123332</v>
      </c>
      <c r="H32" s="856">
        <f>H8+H15+H20+H22</f>
        <v>151791</v>
      </c>
      <c r="I32" s="882">
        <v>122147</v>
      </c>
    </row>
    <row r="33" spans="1:11" s="7" customFormat="1" ht="29.25" customHeight="1" x14ac:dyDescent="0.25">
      <c r="A33" s="682"/>
      <c r="B33" s="667"/>
      <c r="C33" s="675"/>
      <c r="D33" s="675"/>
      <c r="E33" s="676"/>
      <c r="F33" s="667"/>
      <c r="G33" s="409"/>
      <c r="H33" s="409"/>
      <c r="I33" s="677"/>
      <c r="J33" s="678"/>
      <c r="K33" s="678"/>
    </row>
    <row r="34" spans="1:11" s="7" customFormat="1" ht="29.25" customHeight="1" x14ac:dyDescent="0.25">
      <c r="A34" s="682"/>
      <c r="B34" s="667"/>
      <c r="C34" s="675"/>
      <c r="D34" s="675"/>
      <c r="E34" s="676"/>
      <c r="F34" s="667"/>
      <c r="G34" s="409"/>
      <c r="H34" s="409"/>
      <c r="I34" s="677"/>
      <c r="J34" s="678"/>
      <c r="K34" s="678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zoomScale="120" zoomScaleNormal="120" workbookViewId="0">
      <selection activeCell="B1" sqref="B1"/>
    </sheetView>
  </sheetViews>
  <sheetFormatPr defaultRowHeight="12.75" x14ac:dyDescent="0.2"/>
  <cols>
    <col min="1" max="1" width="5.42578125" customWidth="1"/>
    <col min="2" max="2" width="63" customWidth="1"/>
    <col min="3" max="3" width="19.85546875" customWidth="1"/>
    <col min="4" max="4" width="9.5703125" bestFit="1" customWidth="1"/>
  </cols>
  <sheetData>
    <row r="1" spans="1:5" x14ac:dyDescent="0.2">
      <c r="A1" s="1253"/>
      <c r="B1" s="1277" t="s">
        <v>878</v>
      </c>
      <c r="C1" s="1277"/>
      <c r="D1" s="424"/>
      <c r="E1" s="424"/>
    </row>
    <row r="2" spans="1:5" ht="8.25" customHeight="1" x14ac:dyDescent="0.2">
      <c r="B2" s="1"/>
      <c r="C2" s="40"/>
    </row>
    <row r="3" spans="1:5" ht="15.75" x14ac:dyDescent="0.25">
      <c r="B3" s="1314" t="s">
        <v>602</v>
      </c>
      <c r="C3" s="1314"/>
    </row>
    <row r="4" spans="1:5" ht="7.5" customHeight="1" x14ac:dyDescent="0.25">
      <c r="B4" s="41"/>
      <c r="C4" s="41"/>
    </row>
    <row r="5" spans="1:5" ht="13.5" thickBot="1" x14ac:dyDescent="0.25">
      <c r="B5" s="1"/>
      <c r="C5" s="1257" t="s">
        <v>776</v>
      </c>
    </row>
    <row r="6" spans="1:5" ht="27" customHeight="1" thickBot="1" x14ac:dyDescent="0.25">
      <c r="A6" s="430" t="s">
        <v>322</v>
      </c>
      <c r="B6" s="1163" t="s">
        <v>29</v>
      </c>
      <c r="C6" s="506" t="s">
        <v>18</v>
      </c>
    </row>
    <row r="7" spans="1:5" ht="12.75" customHeight="1" thickBot="1" x14ac:dyDescent="0.25">
      <c r="A7" s="499" t="s">
        <v>323</v>
      </c>
      <c r="B7" s="437" t="s">
        <v>324</v>
      </c>
      <c r="C7" s="437" t="s">
        <v>325</v>
      </c>
    </row>
    <row r="8" spans="1:5" ht="12.75" customHeight="1" x14ac:dyDescent="0.2">
      <c r="A8" s="760" t="s">
        <v>327</v>
      </c>
      <c r="B8" s="1164" t="s">
        <v>735</v>
      </c>
      <c r="C8" s="1234"/>
    </row>
    <row r="9" spans="1:5" ht="12.75" customHeight="1" x14ac:dyDescent="0.2">
      <c r="A9" s="758" t="s">
        <v>328</v>
      </c>
      <c r="B9" s="1161" t="s">
        <v>457</v>
      </c>
      <c r="C9" s="936"/>
    </row>
    <row r="10" spans="1:5" ht="12.75" customHeight="1" x14ac:dyDescent="0.2">
      <c r="A10" s="758" t="s">
        <v>329</v>
      </c>
      <c r="B10" s="1161" t="s">
        <v>456</v>
      </c>
      <c r="C10" s="1235">
        <v>5124408</v>
      </c>
    </row>
    <row r="11" spans="1:5" ht="12.75" customHeight="1" x14ac:dyDescent="0.2">
      <c r="A11" s="758" t="s">
        <v>330</v>
      </c>
      <c r="B11" s="1161" t="s">
        <v>458</v>
      </c>
      <c r="C11" s="936">
        <v>1514170</v>
      </c>
    </row>
    <row r="12" spans="1:5" ht="12.75" customHeight="1" x14ac:dyDescent="0.2">
      <c r="A12" s="758" t="s">
        <v>331</v>
      </c>
      <c r="B12" s="1161" t="s">
        <v>459</v>
      </c>
      <c r="C12" s="936">
        <v>1440000</v>
      </c>
    </row>
    <row r="13" spans="1:5" ht="12.75" customHeight="1" x14ac:dyDescent="0.2">
      <c r="A13" s="758" t="s">
        <v>332</v>
      </c>
      <c r="B13" s="1161" t="s">
        <v>460</v>
      </c>
      <c r="C13" s="936">
        <v>642528</v>
      </c>
    </row>
    <row r="14" spans="1:5" ht="12.75" customHeight="1" x14ac:dyDescent="0.2">
      <c r="A14" s="758" t="s">
        <v>333</v>
      </c>
      <c r="B14" s="1161" t="s">
        <v>461</v>
      </c>
      <c r="C14" s="936">
        <v>1527710</v>
      </c>
    </row>
    <row r="15" spans="1:5" ht="12.75" customHeight="1" x14ac:dyDescent="0.2">
      <c r="A15" s="758" t="s">
        <v>334</v>
      </c>
      <c r="B15" s="1161" t="s">
        <v>792</v>
      </c>
      <c r="C15" s="936">
        <v>5000000</v>
      </c>
    </row>
    <row r="16" spans="1:5" ht="12.75" customHeight="1" x14ac:dyDescent="0.2">
      <c r="A16" s="758" t="s">
        <v>335</v>
      </c>
      <c r="B16" s="1161" t="s">
        <v>793</v>
      </c>
      <c r="C16" s="936"/>
    </row>
    <row r="17" spans="1:4" ht="12.75" customHeight="1" x14ac:dyDescent="0.2">
      <c r="A17" s="758" t="s">
        <v>336</v>
      </c>
      <c r="B17" s="1161" t="s">
        <v>794</v>
      </c>
      <c r="C17" s="936"/>
    </row>
    <row r="18" spans="1:4" ht="12.75" customHeight="1" x14ac:dyDescent="0.2">
      <c r="A18" s="758" t="s">
        <v>337</v>
      </c>
      <c r="B18" s="1161" t="s">
        <v>795</v>
      </c>
      <c r="C18" s="936"/>
    </row>
    <row r="19" spans="1:4" ht="12.75" customHeight="1" x14ac:dyDescent="0.2">
      <c r="A19" s="758" t="s">
        <v>338</v>
      </c>
      <c r="B19" s="1161" t="s">
        <v>796</v>
      </c>
      <c r="C19" s="936"/>
    </row>
    <row r="20" spans="1:4" ht="12.75" customHeight="1" x14ac:dyDescent="0.2">
      <c r="A20" s="758"/>
      <c r="B20" s="1161" t="s">
        <v>797</v>
      </c>
      <c r="C20" s="936">
        <v>1822393</v>
      </c>
    </row>
    <row r="21" spans="1:4" ht="12.75" customHeight="1" x14ac:dyDescent="0.2">
      <c r="A21" s="758" t="s">
        <v>339</v>
      </c>
      <c r="B21" s="1169" t="s">
        <v>798</v>
      </c>
      <c r="C21" s="1235">
        <v>11946801</v>
      </c>
      <c r="D21" s="85"/>
    </row>
    <row r="22" spans="1:4" ht="17.25" customHeight="1" x14ac:dyDescent="0.2">
      <c r="A22" s="758" t="s">
        <v>340</v>
      </c>
      <c r="B22" s="1165" t="s">
        <v>689</v>
      </c>
      <c r="C22" s="940"/>
    </row>
    <row r="23" spans="1:4" ht="12.75" customHeight="1" x14ac:dyDescent="0.2">
      <c r="A23" s="758" t="s">
        <v>341</v>
      </c>
      <c r="B23" s="1166" t="s">
        <v>462</v>
      </c>
      <c r="C23" s="936"/>
    </row>
    <row r="24" spans="1:4" ht="12.75" customHeight="1" x14ac:dyDescent="0.2">
      <c r="A24" s="758" t="s">
        <v>342</v>
      </c>
      <c r="B24" s="1167" t="s">
        <v>463</v>
      </c>
      <c r="C24" s="936"/>
    </row>
    <row r="25" spans="1:4" ht="12.75" customHeight="1" x14ac:dyDescent="0.2">
      <c r="A25" s="758" t="s">
        <v>343</v>
      </c>
      <c r="B25" s="1166" t="s">
        <v>464</v>
      </c>
      <c r="C25" s="936"/>
    </row>
    <row r="26" spans="1:4" ht="12.75" customHeight="1" x14ac:dyDescent="0.2">
      <c r="A26" s="758" t="s">
        <v>344</v>
      </c>
      <c r="B26" s="1166" t="s">
        <v>675</v>
      </c>
      <c r="C26" s="936"/>
    </row>
    <row r="27" spans="1:4" ht="12.75" customHeight="1" x14ac:dyDescent="0.2">
      <c r="A27" s="758" t="s">
        <v>345</v>
      </c>
      <c r="B27" s="1167" t="s">
        <v>465</v>
      </c>
      <c r="C27" s="936"/>
    </row>
    <row r="28" spans="1:4" ht="12.75" customHeight="1" x14ac:dyDescent="0.2">
      <c r="A28" s="758" t="s">
        <v>347</v>
      </c>
      <c r="B28" s="1161" t="s">
        <v>466</v>
      </c>
      <c r="C28" s="936"/>
    </row>
    <row r="29" spans="1:4" ht="12.75" customHeight="1" x14ac:dyDescent="0.2">
      <c r="A29" s="758" t="s">
        <v>348</v>
      </c>
      <c r="B29" s="1161" t="s">
        <v>467</v>
      </c>
      <c r="C29" s="936"/>
      <c r="D29" s="85"/>
    </row>
    <row r="30" spans="1:4" ht="25.5" customHeight="1" x14ac:dyDescent="0.2">
      <c r="A30" s="758" t="s">
        <v>352</v>
      </c>
      <c r="B30" s="1168" t="s">
        <v>690</v>
      </c>
      <c r="C30" s="1235">
        <v>31787040</v>
      </c>
    </row>
    <row r="31" spans="1:4" ht="12.75" customHeight="1" x14ac:dyDescent="0.2">
      <c r="A31" s="758" t="s">
        <v>353</v>
      </c>
      <c r="B31" s="1161" t="s">
        <v>799</v>
      </c>
      <c r="C31" s="936">
        <v>3314000</v>
      </c>
    </row>
    <row r="32" spans="1:4" ht="12.75" customHeight="1" x14ac:dyDescent="0.2">
      <c r="A32" s="758" t="s">
        <v>354</v>
      </c>
      <c r="B32" s="1161" t="s">
        <v>679</v>
      </c>
      <c r="C32" s="936"/>
    </row>
    <row r="33" spans="1:4" ht="12.75" customHeight="1" x14ac:dyDescent="0.2">
      <c r="A33" s="758" t="s">
        <v>355</v>
      </c>
      <c r="B33" s="1161" t="s">
        <v>680</v>
      </c>
      <c r="C33" s="936"/>
    </row>
    <row r="34" spans="1:4" ht="12.75" customHeight="1" x14ac:dyDescent="0.2">
      <c r="A34" s="758" t="s">
        <v>356</v>
      </c>
      <c r="B34" s="1161" t="s">
        <v>681</v>
      </c>
      <c r="C34" s="936"/>
    </row>
    <row r="35" spans="1:4" ht="12.75" customHeight="1" x14ac:dyDescent="0.2">
      <c r="A35" s="758" t="s">
        <v>357</v>
      </c>
      <c r="B35" s="1161" t="s">
        <v>682</v>
      </c>
      <c r="C35" s="936"/>
    </row>
    <row r="36" spans="1:4" ht="12.75" customHeight="1" x14ac:dyDescent="0.2">
      <c r="A36" s="758" t="s">
        <v>358</v>
      </c>
      <c r="B36" s="1161" t="s">
        <v>468</v>
      </c>
      <c r="C36" s="936"/>
    </row>
    <row r="37" spans="1:4" ht="12.75" customHeight="1" x14ac:dyDescent="0.2">
      <c r="A37" s="758" t="s">
        <v>359</v>
      </c>
      <c r="B37" s="1161" t="s">
        <v>676</v>
      </c>
      <c r="C37" s="936"/>
    </row>
    <row r="38" spans="1:4" ht="12.75" customHeight="1" x14ac:dyDescent="0.2">
      <c r="A38" s="758" t="s">
        <v>360</v>
      </c>
      <c r="B38" s="1161" t="s">
        <v>741</v>
      </c>
      <c r="C38" s="936">
        <v>2500000</v>
      </c>
    </row>
    <row r="39" spans="1:4" ht="12.75" customHeight="1" x14ac:dyDescent="0.2">
      <c r="A39" s="758" t="s">
        <v>361</v>
      </c>
      <c r="B39" s="1161" t="s">
        <v>677</v>
      </c>
      <c r="C39" s="936"/>
    </row>
    <row r="40" spans="1:4" ht="12.75" customHeight="1" x14ac:dyDescent="0.2">
      <c r="A40" s="758" t="s">
        <v>362</v>
      </c>
      <c r="B40" s="1161" t="s">
        <v>685</v>
      </c>
      <c r="C40" s="936"/>
    </row>
    <row r="41" spans="1:4" ht="12.75" customHeight="1" x14ac:dyDescent="0.2">
      <c r="A41" s="758" t="s">
        <v>363</v>
      </c>
      <c r="B41" s="1161" t="s">
        <v>687</v>
      </c>
      <c r="C41" s="936"/>
    </row>
    <row r="42" spans="1:4" ht="12.75" customHeight="1" x14ac:dyDescent="0.2">
      <c r="A42" s="758" t="s">
        <v>364</v>
      </c>
      <c r="B42" s="1161" t="s">
        <v>686</v>
      </c>
      <c r="C42" s="936"/>
    </row>
    <row r="43" spans="1:4" ht="12.75" customHeight="1" x14ac:dyDescent="0.2">
      <c r="A43" s="758" t="s">
        <v>365</v>
      </c>
      <c r="B43" s="1161" t="s">
        <v>678</v>
      </c>
      <c r="C43" s="936"/>
      <c r="D43" s="85"/>
    </row>
    <row r="44" spans="1:4" ht="24" customHeight="1" x14ac:dyDescent="0.2">
      <c r="A44" s="758" t="s">
        <v>366</v>
      </c>
      <c r="B44" s="1162" t="s">
        <v>683</v>
      </c>
      <c r="C44" s="936">
        <v>15636240</v>
      </c>
      <c r="D44" s="85"/>
    </row>
    <row r="45" spans="1:4" ht="24" customHeight="1" x14ac:dyDescent="0.2">
      <c r="A45" s="758" t="s">
        <v>367</v>
      </c>
      <c r="B45" s="1162" t="s">
        <v>684</v>
      </c>
      <c r="C45" s="936">
        <v>10143000</v>
      </c>
      <c r="D45" s="85"/>
    </row>
    <row r="46" spans="1:4" ht="13.5" customHeight="1" x14ac:dyDescent="0.2">
      <c r="A46" s="758" t="s">
        <v>368</v>
      </c>
      <c r="B46" s="1162" t="s">
        <v>688</v>
      </c>
      <c r="C46" s="936"/>
      <c r="D46" s="85"/>
    </row>
    <row r="47" spans="1:4" ht="12.75" customHeight="1" x14ac:dyDescent="0.2">
      <c r="A47" s="758" t="s">
        <v>369</v>
      </c>
      <c r="B47" s="1225" t="s">
        <v>759</v>
      </c>
      <c r="C47" s="940">
        <v>193800</v>
      </c>
      <c r="D47" s="85"/>
    </row>
    <row r="48" spans="1:4" ht="12.75" customHeight="1" x14ac:dyDescent="0.2">
      <c r="A48" s="758" t="s">
        <v>370</v>
      </c>
      <c r="B48" s="1237" t="s">
        <v>471</v>
      </c>
      <c r="C48" s="1236"/>
    </row>
    <row r="49" spans="1:4" ht="12.75" customHeight="1" x14ac:dyDescent="0.2">
      <c r="A49" s="758" t="s">
        <v>377</v>
      </c>
      <c r="B49" s="1169" t="s">
        <v>472</v>
      </c>
      <c r="C49" s="1235"/>
    </row>
    <row r="50" spans="1:4" ht="12.75" customHeight="1" x14ac:dyDescent="0.2">
      <c r="A50" s="758" t="s">
        <v>378</v>
      </c>
      <c r="B50" s="1199" t="s">
        <v>473</v>
      </c>
      <c r="C50" s="1200">
        <v>1200000</v>
      </c>
    </row>
    <row r="51" spans="1:4" ht="12.75" customHeight="1" thickBot="1" x14ac:dyDescent="0.25">
      <c r="A51" s="758" t="s">
        <v>742</v>
      </c>
      <c r="B51" s="1189" t="s">
        <v>474</v>
      </c>
      <c r="C51" s="940"/>
    </row>
    <row r="52" spans="1:4" ht="12.75" customHeight="1" thickBot="1" x14ac:dyDescent="0.25">
      <c r="A52" s="507" t="s">
        <v>379</v>
      </c>
      <c r="B52" s="1170" t="s">
        <v>470</v>
      </c>
      <c r="C52" s="941">
        <v>44933841</v>
      </c>
      <c r="D52" s="85"/>
    </row>
    <row r="53" spans="1:4" ht="12.75" customHeight="1" x14ac:dyDescent="0.2"/>
    <row r="54" spans="1:4" ht="12.7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>
      <c r="A59" s="1294" t="s">
        <v>877</v>
      </c>
      <c r="B59" s="1294"/>
      <c r="C59" s="1294"/>
    </row>
    <row r="60" spans="1:4" ht="12.75" customHeight="1" x14ac:dyDescent="0.25">
      <c r="B60" s="1314" t="s">
        <v>609</v>
      </c>
      <c r="C60" s="1314"/>
    </row>
    <row r="61" spans="1:4" ht="12.75" customHeight="1" thickBot="1" x14ac:dyDescent="0.25">
      <c r="B61" s="1"/>
      <c r="C61" s="1257" t="s">
        <v>776</v>
      </c>
    </row>
    <row r="62" spans="1:4" ht="21.75" customHeight="1" thickBot="1" x14ac:dyDescent="0.25">
      <c r="A62" s="505" t="s">
        <v>322</v>
      </c>
      <c r="B62" s="896" t="s">
        <v>29</v>
      </c>
      <c r="C62" s="897" t="s">
        <v>18</v>
      </c>
    </row>
    <row r="63" spans="1:4" s="1033" customFormat="1" ht="12.75" customHeight="1" thickBot="1" x14ac:dyDescent="0.25">
      <c r="A63" s="499" t="s">
        <v>323</v>
      </c>
      <c r="B63" s="1031" t="s">
        <v>324</v>
      </c>
      <c r="C63" s="1032" t="s">
        <v>325</v>
      </c>
    </row>
    <row r="64" spans="1:4" ht="14.25" customHeight="1" x14ac:dyDescent="0.2">
      <c r="A64" s="898" t="s">
        <v>327</v>
      </c>
      <c r="B64" s="1276" t="s">
        <v>834</v>
      </c>
      <c r="C64" s="727">
        <v>9513950</v>
      </c>
    </row>
    <row r="65" spans="1:3" ht="12.75" customHeight="1" x14ac:dyDescent="0.2">
      <c r="A65" s="899" t="s">
        <v>328</v>
      </c>
      <c r="B65" s="938" t="s">
        <v>835</v>
      </c>
      <c r="C65" s="730">
        <v>139200</v>
      </c>
    </row>
    <row r="66" spans="1:3" ht="12.75" customHeight="1" x14ac:dyDescent="0.2">
      <c r="A66" s="899" t="s">
        <v>329</v>
      </c>
      <c r="B66" s="937"/>
      <c r="C66" s="936"/>
    </row>
    <row r="67" spans="1:3" ht="12.75" customHeight="1" x14ac:dyDescent="0.2">
      <c r="A67" s="901" t="s">
        <v>330</v>
      </c>
      <c r="B67" s="939"/>
      <c r="C67" s="936"/>
    </row>
    <row r="68" spans="1:3" ht="12.75" customHeight="1" x14ac:dyDescent="0.2">
      <c r="A68" s="901" t="s">
        <v>331</v>
      </c>
      <c r="B68" s="939"/>
      <c r="C68" s="936"/>
    </row>
    <row r="69" spans="1:3" ht="12.75" customHeight="1" x14ac:dyDescent="0.2">
      <c r="A69" s="901" t="s">
        <v>332</v>
      </c>
      <c r="B69" s="939"/>
      <c r="C69" s="940"/>
    </row>
    <row r="70" spans="1:3" ht="12.75" customHeight="1" x14ac:dyDescent="0.2">
      <c r="A70" s="901" t="s">
        <v>333</v>
      </c>
      <c r="B70" s="939"/>
      <c r="C70" s="936"/>
    </row>
    <row r="71" spans="1:3" ht="12.75" customHeight="1" thickBot="1" x14ac:dyDescent="0.25">
      <c r="A71" s="900" t="s">
        <v>334</v>
      </c>
      <c r="B71" s="1028"/>
      <c r="C71" s="1030"/>
    </row>
    <row r="72" spans="1:3" ht="12.75" customHeight="1" thickBot="1" x14ac:dyDescent="0.25">
      <c r="A72" s="475" t="s">
        <v>335</v>
      </c>
      <c r="B72" s="1029" t="s">
        <v>610</v>
      </c>
      <c r="C72" s="171">
        <v>9653150</v>
      </c>
    </row>
    <row r="73" spans="1:3" ht="12.75" customHeight="1" x14ac:dyDescent="0.2"/>
    <row r="74" spans="1:3" ht="12.75" customHeight="1" x14ac:dyDescent="0.2"/>
    <row r="75" spans="1:3" ht="12.75" customHeight="1" x14ac:dyDescent="0.2"/>
    <row r="76" spans="1:3" ht="12.75" customHeight="1" x14ac:dyDescent="0.2">
      <c r="C76" s="85"/>
    </row>
    <row r="77" spans="1:3" ht="12.75" customHeight="1" x14ac:dyDescent="0.2"/>
    <row r="78" spans="1:3" ht="12.75" customHeight="1" x14ac:dyDescent="0.2"/>
    <row r="79" spans="1:3" ht="12.75" customHeight="1" x14ac:dyDescent="0.2"/>
    <row r="80" spans="1:3" ht="12.75" customHeight="1" x14ac:dyDescent="0.2"/>
    <row r="81" spans="2:5" ht="12.75" customHeight="1" x14ac:dyDescent="0.2"/>
    <row r="82" spans="2:5" ht="12.75" customHeight="1" x14ac:dyDescent="0.2"/>
    <row r="83" spans="2:5" ht="12.75" customHeight="1" x14ac:dyDescent="0.2"/>
    <row r="84" spans="2:5" ht="12.75" customHeight="1" x14ac:dyDescent="0.2"/>
    <row r="85" spans="2:5" ht="12.75" customHeight="1" x14ac:dyDescent="0.2">
      <c r="B85" s="1"/>
      <c r="C85" s="1"/>
    </row>
    <row r="86" spans="2:5" ht="12.75" customHeight="1" x14ac:dyDescent="0.2">
      <c r="B86" s="1"/>
      <c r="C86" s="1"/>
    </row>
    <row r="87" spans="2:5" ht="12.75" customHeight="1" x14ac:dyDescent="0.2">
      <c r="B87" s="1"/>
      <c r="C87" s="1"/>
    </row>
    <row r="88" spans="2:5" x14ac:dyDescent="0.2">
      <c r="B88" s="1"/>
      <c r="C88" s="1"/>
      <c r="D88" s="424"/>
      <c r="E88" s="424"/>
    </row>
    <row r="89" spans="2:5" x14ac:dyDescent="0.2">
      <c r="B89" s="1"/>
      <c r="C89" s="1"/>
    </row>
    <row r="90" spans="2:5" x14ac:dyDescent="0.2">
      <c r="B90" s="1"/>
      <c r="C90" s="1"/>
    </row>
    <row r="91" spans="2:5" x14ac:dyDescent="0.2">
      <c r="B91" s="1"/>
      <c r="C91" s="1"/>
    </row>
    <row r="92" spans="2:5" x14ac:dyDescent="0.2">
      <c r="B92" s="1"/>
      <c r="C92" s="1"/>
    </row>
    <row r="93" spans="2:5" x14ac:dyDescent="0.2">
      <c r="B93" s="1"/>
      <c r="C93" s="1"/>
    </row>
    <row r="94" spans="2:5" ht="12.75" customHeight="1" x14ac:dyDescent="0.2">
      <c r="B94" s="1"/>
      <c r="C94" s="1"/>
    </row>
    <row r="95" spans="2:5" ht="12.75" customHeight="1" x14ac:dyDescent="0.2">
      <c r="B95" s="1"/>
      <c r="C95" s="1"/>
    </row>
    <row r="96" spans="2:5" ht="12.75" customHeight="1" x14ac:dyDescent="0.2">
      <c r="B96" s="1"/>
      <c r="C96" s="1"/>
    </row>
    <row r="97" spans="2:3" ht="12.75" customHeight="1" x14ac:dyDescent="0.2">
      <c r="B97" s="1"/>
      <c r="C97" s="1"/>
    </row>
    <row r="98" spans="2:3" ht="12.75" customHeight="1" x14ac:dyDescent="0.2">
      <c r="B98" s="1"/>
      <c r="C98" s="1"/>
    </row>
    <row r="99" spans="2:3" ht="12.75" customHeight="1" x14ac:dyDescent="0.2">
      <c r="B99" s="1"/>
      <c r="C99" s="1"/>
    </row>
    <row r="100" spans="2:3" ht="12.75" customHeight="1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12.75" customHeight="1" x14ac:dyDescent="0.2">
      <c r="B111" s="1"/>
      <c r="C111" s="1"/>
    </row>
    <row r="112" spans="2:3" ht="12.75" customHeight="1" x14ac:dyDescent="0.2">
      <c r="B112" s="1"/>
      <c r="C112" s="1"/>
    </row>
    <row r="113" spans="2:3" ht="12.75" customHeight="1" x14ac:dyDescent="0.2">
      <c r="B113" s="1"/>
      <c r="C113" s="1"/>
    </row>
    <row r="114" spans="2:3" ht="12.75" customHeight="1" x14ac:dyDescent="0.2">
      <c r="B114" s="1"/>
      <c r="C114" s="1"/>
    </row>
    <row r="115" spans="2:3" ht="12.75" customHeight="1" x14ac:dyDescent="0.2">
      <c r="B115" s="1"/>
      <c r="C115" s="1"/>
    </row>
    <row r="116" spans="2:3" ht="9.75" customHeight="1" x14ac:dyDescent="0.2">
      <c r="B116" s="1"/>
      <c r="C116" s="1"/>
    </row>
    <row r="117" spans="2:3" ht="12.75" customHeight="1" x14ac:dyDescent="0.2">
      <c r="B117" s="1"/>
      <c r="C117" s="1"/>
    </row>
    <row r="118" spans="2:3" ht="12.75" customHeight="1" x14ac:dyDescent="0.2">
      <c r="B118" s="1"/>
      <c r="C118" s="1"/>
    </row>
    <row r="119" spans="2:3" ht="12.75" customHeight="1" x14ac:dyDescent="0.2">
      <c r="B119" s="1"/>
      <c r="C119" s="1"/>
    </row>
    <row r="120" spans="2:3" ht="12.75" customHeight="1" x14ac:dyDescent="0.2">
      <c r="B120" s="1"/>
      <c r="C120" s="1"/>
    </row>
    <row r="121" spans="2:3" ht="12.75" customHeight="1" x14ac:dyDescent="0.2">
      <c r="B121" s="1"/>
      <c r="C121" s="1"/>
    </row>
    <row r="122" spans="2:3" ht="12.75" customHeight="1" x14ac:dyDescent="0.2">
      <c r="B122" s="1"/>
      <c r="C122" s="1"/>
    </row>
    <row r="123" spans="2:3" ht="12.75" customHeight="1" x14ac:dyDescent="0.2">
      <c r="B123" s="1"/>
      <c r="C123" s="1"/>
    </row>
    <row r="124" spans="2:3" ht="12.75" customHeight="1" x14ac:dyDescent="0.2">
      <c r="B124" s="1"/>
      <c r="C124" s="1"/>
    </row>
    <row r="125" spans="2:3" ht="12.75" customHeight="1" x14ac:dyDescent="0.2">
      <c r="B125" s="1"/>
      <c r="C125" s="1"/>
    </row>
    <row r="126" spans="2:3" ht="12.75" customHeight="1" x14ac:dyDescent="0.2">
      <c r="B126" s="1"/>
      <c r="C126" s="1"/>
    </row>
    <row r="127" spans="2:3" ht="12.75" customHeight="1" x14ac:dyDescent="0.2">
      <c r="B127" s="1"/>
      <c r="C127" s="1"/>
    </row>
    <row r="128" spans="2:3" ht="12.75" customHeight="1" x14ac:dyDescent="0.2">
      <c r="B128" s="1"/>
      <c r="C128" s="1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  <c r="D133" s="537"/>
      <c r="E133" s="537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ht="12.75" customHeight="1" x14ac:dyDescent="0.2">
      <c r="B140" s="1"/>
      <c r="C140" s="1"/>
    </row>
    <row r="141" spans="2:5" ht="12.75" customHeight="1" x14ac:dyDescent="0.2">
      <c r="B141" s="1"/>
      <c r="C141" s="1"/>
    </row>
    <row r="142" spans="2:5" ht="12.75" customHeight="1" x14ac:dyDescent="0.2">
      <c r="B142" s="1"/>
      <c r="C142" s="1"/>
    </row>
    <row r="143" spans="2:5" ht="12.75" customHeight="1" x14ac:dyDescent="0.2">
      <c r="B143" s="1"/>
      <c r="C143" s="1"/>
    </row>
    <row r="144" spans="2:5" ht="12.75" customHeight="1" x14ac:dyDescent="0.2">
      <c r="B144" s="1"/>
      <c r="C144" s="1"/>
    </row>
    <row r="145" spans="2:4" x14ac:dyDescent="0.2">
      <c r="B145" s="1"/>
      <c r="C145" s="1"/>
    </row>
    <row r="146" spans="2:4" x14ac:dyDescent="0.2">
      <c r="B146" s="1"/>
      <c r="C146" s="1"/>
      <c r="D146" s="85"/>
    </row>
    <row r="147" spans="2:4" x14ac:dyDescent="0.2">
      <c r="B147" s="1"/>
      <c r="C147" s="1"/>
      <c r="D147" s="85"/>
    </row>
    <row r="148" spans="2:4" x14ac:dyDescent="0.2">
      <c r="B148" s="1"/>
      <c r="C148" s="1"/>
      <c r="D148" s="85"/>
    </row>
    <row r="149" spans="2:4" x14ac:dyDescent="0.2">
      <c r="B149" s="1"/>
      <c r="C149" s="1"/>
      <c r="D149" s="85"/>
    </row>
    <row r="150" spans="2:4" x14ac:dyDescent="0.2">
      <c r="B150" s="1"/>
      <c r="C150" s="1"/>
      <c r="D150" s="85"/>
    </row>
    <row r="151" spans="2:4" x14ac:dyDescent="0.2">
      <c r="B151" s="1"/>
      <c r="C151" s="1"/>
      <c r="D151" s="85"/>
    </row>
    <row r="152" spans="2:4" x14ac:dyDescent="0.2">
      <c r="B152" s="1"/>
      <c r="C152" s="1"/>
      <c r="D152" s="85"/>
    </row>
    <row r="153" spans="2:4" x14ac:dyDescent="0.2">
      <c r="B153" s="1"/>
      <c r="C153" s="1"/>
      <c r="D153" s="85"/>
    </row>
    <row r="154" spans="2:4" x14ac:dyDescent="0.2">
      <c r="B154" s="1"/>
      <c r="C154" s="1"/>
      <c r="D154" s="85"/>
    </row>
    <row r="155" spans="2:4" x14ac:dyDescent="0.2">
      <c r="B155" s="1"/>
      <c r="C155" s="1"/>
      <c r="D155" s="85"/>
    </row>
    <row r="156" spans="2:4" x14ac:dyDescent="0.2">
      <c r="B156" s="1"/>
      <c r="C156" s="1"/>
      <c r="D156" s="85"/>
    </row>
    <row r="157" spans="2:4" x14ac:dyDescent="0.2">
      <c r="B157" s="1"/>
      <c r="C157" s="1"/>
      <c r="D157" s="85"/>
    </row>
    <row r="158" spans="2:4" x14ac:dyDescent="0.2">
      <c r="B158" s="1"/>
      <c r="C158" s="1"/>
      <c r="D158" s="85"/>
    </row>
    <row r="159" spans="2:4" x14ac:dyDescent="0.2">
      <c r="B159" s="1"/>
      <c r="C159" s="1"/>
      <c r="D159" s="85"/>
    </row>
    <row r="160" spans="2:4" x14ac:dyDescent="0.2">
      <c r="B160" s="1"/>
      <c r="C160" s="1"/>
    </row>
    <row r="161" spans="2:5" x14ac:dyDescent="0.2">
      <c r="B161" s="1"/>
      <c r="C161" s="1"/>
    </row>
    <row r="162" spans="2:5" x14ac:dyDescent="0.2">
      <c r="B162" s="1"/>
      <c r="C162" s="1"/>
    </row>
    <row r="163" spans="2:5" x14ac:dyDescent="0.2">
      <c r="B163" s="1"/>
      <c r="C163" s="1"/>
    </row>
    <row r="164" spans="2:5" x14ac:dyDescent="0.2">
      <c r="B164" s="1"/>
      <c r="C164" s="1"/>
    </row>
    <row r="165" spans="2:5" x14ac:dyDescent="0.2">
      <c r="B165" s="1"/>
      <c r="C165" s="1"/>
    </row>
    <row r="166" spans="2:5" x14ac:dyDescent="0.2">
      <c r="B166" s="1"/>
      <c r="C166" s="1"/>
    </row>
    <row r="167" spans="2:5" x14ac:dyDescent="0.2">
      <c r="B167" s="1"/>
      <c r="C167" s="1"/>
    </row>
    <row r="168" spans="2:5" x14ac:dyDescent="0.2">
      <c r="B168" s="1"/>
      <c r="C168" s="1"/>
    </row>
    <row r="169" spans="2:5" x14ac:dyDescent="0.2">
      <c r="B169" s="1"/>
      <c r="C169" s="1"/>
    </row>
    <row r="170" spans="2:5" x14ac:dyDescent="0.2">
      <c r="B170" s="1"/>
      <c r="C170" s="1"/>
    </row>
    <row r="171" spans="2:5" x14ac:dyDescent="0.2">
      <c r="B171" s="1"/>
      <c r="C171" s="1"/>
    </row>
    <row r="174" spans="2:5" x14ac:dyDescent="0.2">
      <c r="E174" s="85"/>
    </row>
    <row r="176" spans="2:5" x14ac:dyDescent="0.2">
      <c r="E176" s="85"/>
    </row>
  </sheetData>
  <mergeCells count="3">
    <mergeCell ref="B3:C3"/>
    <mergeCell ref="A59:C59"/>
    <mergeCell ref="B60:C60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topLeftCell="A79" workbookViewId="0">
      <selection activeCell="B55" sqref="B55"/>
    </sheetView>
  </sheetViews>
  <sheetFormatPr defaultRowHeight="12.75" x14ac:dyDescent="0.2"/>
  <cols>
    <col min="1" max="1" width="6.7109375" customWidth="1"/>
    <col min="2" max="2" width="55" customWidth="1"/>
    <col min="3" max="3" width="21.85546875" customWidth="1"/>
  </cols>
  <sheetData>
    <row r="1" spans="1:5" x14ac:dyDescent="0.2">
      <c r="A1" s="1253"/>
      <c r="B1" s="1277" t="s">
        <v>879</v>
      </c>
      <c r="C1" s="1277"/>
      <c r="D1" s="424"/>
      <c r="E1" s="424"/>
    </row>
    <row r="2" spans="1:5" ht="15.75" x14ac:dyDescent="0.25">
      <c r="B2" s="122"/>
      <c r="C2" s="1"/>
    </row>
    <row r="3" spans="1:5" ht="15.75" x14ac:dyDescent="0.25">
      <c r="A3" s="1314" t="s">
        <v>604</v>
      </c>
      <c r="B3" s="1315"/>
      <c r="C3" s="1315"/>
    </row>
    <row r="4" spans="1:5" ht="15.75" x14ac:dyDescent="0.25">
      <c r="B4" s="41"/>
      <c r="C4" s="121"/>
    </row>
    <row r="5" spans="1:5" ht="13.5" thickBot="1" x14ac:dyDescent="0.25">
      <c r="B5" s="1320" t="s">
        <v>800</v>
      </c>
      <c r="C5" s="1320"/>
    </row>
    <row r="6" spans="1:5" ht="15.75" x14ac:dyDescent="0.25">
      <c r="A6" s="1323" t="s">
        <v>322</v>
      </c>
      <c r="B6" s="140" t="s">
        <v>32</v>
      </c>
      <c r="C6" s="332" t="s">
        <v>22</v>
      </c>
    </row>
    <row r="7" spans="1:5" ht="13.5" thickBot="1" x14ac:dyDescent="0.25">
      <c r="A7" s="1324"/>
      <c r="B7" s="150"/>
      <c r="C7" s="508" t="s">
        <v>5</v>
      </c>
    </row>
    <row r="8" spans="1:5" ht="13.5" thickBot="1" x14ac:dyDescent="0.25">
      <c r="A8" s="490" t="s">
        <v>323</v>
      </c>
      <c r="B8" s="220" t="s">
        <v>324</v>
      </c>
      <c r="C8" s="437" t="s">
        <v>325</v>
      </c>
    </row>
    <row r="9" spans="1:5" x14ac:dyDescent="0.2">
      <c r="A9" s="468" t="s">
        <v>327</v>
      </c>
      <c r="B9" s="132" t="s">
        <v>802</v>
      </c>
      <c r="C9" s="1197">
        <v>9513950</v>
      </c>
    </row>
    <row r="10" spans="1:5" x14ac:dyDescent="0.2">
      <c r="A10" s="452" t="s">
        <v>328</v>
      </c>
      <c r="B10" s="132" t="s">
        <v>803</v>
      </c>
      <c r="C10" s="1198">
        <v>139200</v>
      </c>
    </row>
    <row r="11" spans="1:5" ht="13.5" thickBot="1" x14ac:dyDescent="0.25">
      <c r="A11" s="454" t="s">
        <v>329</v>
      </c>
      <c r="B11" s="150"/>
      <c r="C11" s="336"/>
    </row>
    <row r="12" spans="1:5" ht="13.5" thickBot="1" x14ac:dyDescent="0.25">
      <c r="A12" s="433" t="s">
        <v>330</v>
      </c>
      <c r="B12" s="201" t="s">
        <v>293</v>
      </c>
      <c r="C12" s="509">
        <f>SUM(C9:C11)</f>
        <v>9653150</v>
      </c>
    </row>
    <row r="13" spans="1:5" x14ac:dyDescent="0.2">
      <c r="A13" s="432"/>
      <c r="B13" s="43"/>
      <c r="C13" s="443"/>
    </row>
    <row r="14" spans="1:5" x14ac:dyDescent="0.2">
      <c r="B14" s="43"/>
      <c r="C14" s="267"/>
    </row>
    <row r="15" spans="1:5" x14ac:dyDescent="0.2">
      <c r="A15" s="1253"/>
      <c r="B15" s="1278" t="s">
        <v>880</v>
      </c>
      <c r="C15" s="1278"/>
      <c r="D15" s="424"/>
      <c r="E15" s="424"/>
    </row>
    <row r="16" spans="1:5" x14ac:dyDescent="0.2">
      <c r="B16" s="1"/>
      <c r="C16" s="1"/>
    </row>
    <row r="17" spans="1:3" ht="15.75" x14ac:dyDescent="0.25">
      <c r="A17" s="1314" t="s">
        <v>601</v>
      </c>
      <c r="B17" s="1315"/>
      <c r="C17" s="1315"/>
    </row>
    <row r="18" spans="1:3" ht="15.75" x14ac:dyDescent="0.25">
      <c r="B18" s="122"/>
      <c r="C18" s="1"/>
    </row>
    <row r="19" spans="1:3" ht="13.5" thickBot="1" x14ac:dyDescent="0.25">
      <c r="B19" s="1320" t="s">
        <v>801</v>
      </c>
      <c r="C19" s="1320"/>
    </row>
    <row r="20" spans="1:3" ht="15.75" x14ac:dyDescent="0.25">
      <c r="A20" s="1323" t="s">
        <v>322</v>
      </c>
      <c r="B20" s="140" t="s">
        <v>32</v>
      </c>
      <c r="C20" s="332" t="s">
        <v>22</v>
      </c>
    </row>
    <row r="21" spans="1:3" ht="13.5" thickBot="1" x14ac:dyDescent="0.25">
      <c r="A21" s="1324"/>
      <c r="B21" s="150"/>
      <c r="C21" s="333" t="s">
        <v>5</v>
      </c>
    </row>
    <row r="22" spans="1:3" ht="13.5" thickBot="1" x14ac:dyDescent="0.25">
      <c r="A22" s="490" t="s">
        <v>323</v>
      </c>
      <c r="B22" s="220" t="s">
        <v>324</v>
      </c>
      <c r="C22" s="476" t="s">
        <v>325</v>
      </c>
    </row>
    <row r="23" spans="1:3" x14ac:dyDescent="0.2">
      <c r="A23" s="468" t="s">
        <v>327</v>
      </c>
      <c r="B23" s="1195" t="s">
        <v>607</v>
      </c>
      <c r="C23" s="1193"/>
    </row>
    <row r="24" spans="1:3" ht="25.5" x14ac:dyDescent="0.2">
      <c r="A24" s="452" t="s">
        <v>328</v>
      </c>
      <c r="B24" s="1196" t="s">
        <v>708</v>
      </c>
      <c r="C24" s="318"/>
    </row>
    <row r="25" spans="1:3" ht="13.5" thickBot="1" x14ac:dyDescent="0.25">
      <c r="A25" s="454"/>
      <c r="B25" s="150"/>
      <c r="C25" s="319"/>
    </row>
    <row r="26" spans="1:3" ht="13.5" thickBot="1" x14ac:dyDescent="0.25">
      <c r="A26" s="433" t="s">
        <v>329</v>
      </c>
      <c r="B26" s="201" t="s">
        <v>294</v>
      </c>
      <c r="C26" s="350">
        <f>SUM(C23:C25)</f>
        <v>0</v>
      </c>
    </row>
    <row r="27" spans="1:3" x14ac:dyDescent="0.2">
      <c r="B27" s="43"/>
      <c r="C27" s="267"/>
    </row>
    <row r="28" spans="1:3" x14ac:dyDescent="0.2">
      <c r="B28" s="43"/>
      <c r="C28" s="267"/>
    </row>
    <row r="29" spans="1:3" x14ac:dyDescent="0.2">
      <c r="B29" s="43"/>
      <c r="C29" s="267"/>
    </row>
    <row r="30" spans="1:3" x14ac:dyDescent="0.2">
      <c r="B30" s="43"/>
      <c r="C30" s="267"/>
    </row>
    <row r="31" spans="1:3" x14ac:dyDescent="0.2">
      <c r="B31" s="43"/>
      <c r="C31" s="267"/>
    </row>
    <row r="32" spans="1:3" x14ac:dyDescent="0.2">
      <c r="B32" s="43"/>
      <c r="C32" s="267"/>
    </row>
    <row r="33" spans="2:3" x14ac:dyDescent="0.2">
      <c r="B33" s="43"/>
      <c r="C33" s="267"/>
    </row>
    <row r="34" spans="2:3" x14ac:dyDescent="0.2">
      <c r="B34" s="43"/>
      <c r="C34" s="267"/>
    </row>
    <row r="35" spans="2:3" x14ac:dyDescent="0.2">
      <c r="B35" s="43"/>
      <c r="C35" s="267"/>
    </row>
    <row r="36" spans="2:3" x14ac:dyDescent="0.2">
      <c r="B36" s="43"/>
      <c r="C36" s="267"/>
    </row>
    <row r="37" spans="2:3" x14ac:dyDescent="0.2">
      <c r="B37" s="43"/>
      <c r="C37" s="267"/>
    </row>
    <row r="38" spans="2:3" x14ac:dyDescent="0.2">
      <c r="B38" s="43"/>
      <c r="C38" s="267"/>
    </row>
    <row r="39" spans="2:3" x14ac:dyDescent="0.2">
      <c r="B39" s="43"/>
      <c r="C39" s="267"/>
    </row>
    <row r="40" spans="2:3" x14ac:dyDescent="0.2">
      <c r="B40" s="43"/>
      <c r="C40" s="267"/>
    </row>
    <row r="41" spans="2:3" x14ac:dyDescent="0.2">
      <c r="B41" s="43"/>
      <c r="C41" s="267"/>
    </row>
    <row r="42" spans="2:3" x14ac:dyDescent="0.2">
      <c r="B42" s="43"/>
      <c r="C42" s="267"/>
    </row>
    <row r="43" spans="2:3" x14ac:dyDescent="0.2">
      <c r="B43" s="43"/>
      <c r="C43" s="267"/>
    </row>
    <row r="44" spans="2:3" x14ac:dyDescent="0.2">
      <c r="B44" s="43"/>
      <c r="C44" s="267"/>
    </row>
    <row r="45" spans="2:3" x14ac:dyDescent="0.2">
      <c r="B45" s="43"/>
      <c r="C45" s="267"/>
    </row>
    <row r="46" spans="2:3" x14ac:dyDescent="0.2">
      <c r="B46" s="43"/>
      <c r="C46" s="267"/>
    </row>
    <row r="47" spans="2:3" x14ac:dyDescent="0.2">
      <c r="B47" s="43"/>
      <c r="C47" s="267"/>
    </row>
    <row r="48" spans="2:3" x14ac:dyDescent="0.2">
      <c r="B48" s="43"/>
      <c r="C48" s="267"/>
    </row>
    <row r="49" spans="1:5" x14ac:dyDescent="0.2">
      <c r="B49" s="43"/>
      <c r="C49" s="267"/>
    </row>
    <row r="50" spans="1:5" x14ac:dyDescent="0.2">
      <c r="B50" s="43"/>
      <c r="C50" s="267"/>
    </row>
    <row r="51" spans="1:5" x14ac:dyDescent="0.2">
      <c r="B51" s="43"/>
      <c r="C51" s="267"/>
    </row>
    <row r="52" spans="1:5" x14ac:dyDescent="0.2">
      <c r="B52" s="43"/>
      <c r="C52" s="267"/>
    </row>
    <row r="53" spans="1:5" x14ac:dyDescent="0.2">
      <c r="B53" s="43"/>
      <c r="C53" s="267"/>
    </row>
    <row r="54" spans="1:5" x14ac:dyDescent="0.2">
      <c r="B54" s="43"/>
      <c r="C54" s="267"/>
    </row>
    <row r="55" spans="1:5" x14ac:dyDescent="0.2">
      <c r="A55" s="424"/>
      <c r="B55" s="1283" t="s">
        <v>881</v>
      </c>
      <c r="C55" s="1283"/>
      <c r="D55" s="424"/>
      <c r="E55" s="424"/>
    </row>
    <row r="56" spans="1:5" x14ac:dyDescent="0.2">
      <c r="B56" s="1"/>
      <c r="C56" s="1"/>
    </row>
    <row r="57" spans="1:5" ht="15.75" x14ac:dyDescent="0.25">
      <c r="B57" s="1325" t="s">
        <v>611</v>
      </c>
      <c r="C57" s="1325"/>
    </row>
    <row r="58" spans="1:5" ht="15.75" x14ac:dyDescent="0.25">
      <c r="B58" s="41"/>
      <c r="C58" s="41"/>
      <c r="D58" s="11"/>
      <c r="E58" s="11"/>
    </row>
    <row r="59" spans="1:5" ht="13.5" thickBot="1" x14ac:dyDescent="0.25">
      <c r="B59" s="146"/>
      <c r="C59" s="146" t="s">
        <v>858</v>
      </c>
    </row>
    <row r="60" spans="1:5" ht="15.75" x14ac:dyDescent="0.25">
      <c r="A60" s="1323" t="s">
        <v>322</v>
      </c>
      <c r="B60" s="140" t="s">
        <v>32</v>
      </c>
      <c r="C60" s="192" t="s">
        <v>19</v>
      </c>
    </row>
    <row r="61" spans="1:5" ht="16.5" thickBot="1" x14ac:dyDescent="0.3">
      <c r="A61" s="1324"/>
      <c r="B61" s="567"/>
      <c r="C61" s="193"/>
    </row>
    <row r="62" spans="1:5" ht="13.5" thickBot="1" x14ac:dyDescent="0.25">
      <c r="A62" s="490" t="s">
        <v>323</v>
      </c>
      <c r="B62" s="363" t="s">
        <v>612</v>
      </c>
      <c r="C62" s="171">
        <v>9653750</v>
      </c>
    </row>
    <row r="63" spans="1:5" x14ac:dyDescent="0.2">
      <c r="A63" s="491" t="s">
        <v>327</v>
      </c>
      <c r="B63" s="150" t="s">
        <v>744</v>
      </c>
      <c r="C63" s="1191">
        <v>9513950</v>
      </c>
    </row>
    <row r="64" spans="1:5" x14ac:dyDescent="0.2">
      <c r="A64" s="454" t="s">
        <v>328</v>
      </c>
      <c r="B64" s="570" t="s">
        <v>745</v>
      </c>
      <c r="C64" s="1179">
        <v>139800</v>
      </c>
    </row>
    <row r="65" spans="1:8" x14ac:dyDescent="0.2">
      <c r="A65" s="454" t="s">
        <v>329</v>
      </c>
      <c r="B65" s="571"/>
      <c r="C65" s="1179"/>
    </row>
    <row r="66" spans="1:8" x14ac:dyDescent="0.2">
      <c r="A66" s="454" t="s">
        <v>330</v>
      </c>
      <c r="B66" s="571"/>
      <c r="C66" s="1190"/>
    </row>
    <row r="67" spans="1:8" x14ac:dyDescent="0.2">
      <c r="A67" s="454" t="s">
        <v>331</v>
      </c>
      <c r="B67" s="571"/>
      <c r="C67" s="1190"/>
    </row>
    <row r="68" spans="1:8" x14ac:dyDescent="0.2">
      <c r="A68" s="454" t="s">
        <v>332</v>
      </c>
      <c r="B68" s="571"/>
      <c r="C68" s="1190"/>
    </row>
    <row r="69" spans="1:8" x14ac:dyDescent="0.2">
      <c r="A69" s="491" t="s">
        <v>333</v>
      </c>
      <c r="B69" s="571"/>
      <c r="C69" s="294"/>
    </row>
    <row r="70" spans="1:8" x14ac:dyDescent="0.2">
      <c r="A70" s="454" t="s">
        <v>334</v>
      </c>
      <c r="B70" s="571"/>
      <c r="C70" s="294"/>
    </row>
    <row r="71" spans="1:8" x14ac:dyDescent="0.2">
      <c r="A71" s="454" t="s">
        <v>335</v>
      </c>
      <c r="B71" s="571"/>
      <c r="C71" s="294"/>
    </row>
    <row r="72" spans="1:8" s="38" customFormat="1" x14ac:dyDescent="0.2">
      <c r="A72" s="454" t="s">
        <v>336</v>
      </c>
      <c r="B72" s="571"/>
      <c r="C72" s="294"/>
      <c r="H72"/>
    </row>
    <row r="73" spans="1:8" s="14" customFormat="1" x14ac:dyDescent="0.2">
      <c r="A73" s="454" t="s">
        <v>337</v>
      </c>
      <c r="B73" s="571"/>
      <c r="C73" s="294"/>
      <c r="H73" s="38"/>
    </row>
    <row r="74" spans="1:8" s="14" customFormat="1" x14ac:dyDescent="0.2">
      <c r="A74" s="454" t="s">
        <v>338</v>
      </c>
      <c r="B74" s="571"/>
      <c r="C74" s="294"/>
    </row>
    <row r="75" spans="1:8" s="14" customFormat="1" x14ac:dyDescent="0.2">
      <c r="A75" s="491" t="s">
        <v>339</v>
      </c>
      <c r="B75" s="571"/>
      <c r="C75" s="294"/>
    </row>
    <row r="76" spans="1:8" s="14" customFormat="1" x14ac:dyDescent="0.2">
      <c r="A76" s="454" t="s">
        <v>340</v>
      </c>
      <c r="B76" s="571"/>
      <c r="C76" s="294"/>
    </row>
    <row r="77" spans="1:8" s="14" customFormat="1" x14ac:dyDescent="0.2">
      <c r="A77" s="454" t="s">
        <v>341</v>
      </c>
      <c r="B77" s="571"/>
      <c r="C77" s="195"/>
    </row>
    <row r="78" spans="1:8" s="38" customFormat="1" x14ac:dyDescent="0.2">
      <c r="A78" s="454" t="s">
        <v>342</v>
      </c>
      <c r="B78" s="571"/>
      <c r="C78" s="294"/>
      <c r="H78" s="14"/>
    </row>
    <row r="79" spans="1:8" x14ac:dyDescent="0.2">
      <c r="A79" s="411" t="s">
        <v>343</v>
      </c>
      <c r="B79" s="486"/>
      <c r="C79" s="1238"/>
      <c r="H79" s="38"/>
    </row>
    <row r="80" spans="1:8" x14ac:dyDescent="0.2">
      <c r="A80" s="411" t="s">
        <v>344</v>
      </c>
      <c r="B80" s="1239" t="s">
        <v>613</v>
      </c>
      <c r="C80" s="877">
        <f>C81+C85+C90</f>
        <v>0</v>
      </c>
    </row>
    <row r="81" spans="1:8" x14ac:dyDescent="0.2">
      <c r="A81" s="411" t="s">
        <v>345</v>
      </c>
      <c r="B81" s="1240"/>
      <c r="C81" s="877">
        <f>SUM(C82:C84)</f>
        <v>0</v>
      </c>
    </row>
    <row r="82" spans="1:8" x14ac:dyDescent="0.2">
      <c r="A82" s="411" t="s">
        <v>347</v>
      </c>
      <c r="B82" s="486"/>
      <c r="C82" s="877"/>
    </row>
    <row r="83" spans="1:8" x14ac:dyDescent="0.2">
      <c r="A83" s="411" t="s">
        <v>348</v>
      </c>
      <c r="B83" s="486"/>
      <c r="C83" s="877"/>
    </row>
    <row r="84" spans="1:8" x14ac:dyDescent="0.2">
      <c r="A84" s="411" t="s">
        <v>349</v>
      </c>
      <c r="B84" s="486"/>
      <c r="C84" s="877"/>
    </row>
    <row r="85" spans="1:8" ht="13.5" thickBot="1" x14ac:dyDescent="0.25">
      <c r="A85" s="411" t="s">
        <v>350</v>
      </c>
      <c r="B85" s="1240"/>
      <c r="C85" s="877">
        <f>SUM(C86:C89)</f>
        <v>0</v>
      </c>
    </row>
    <row r="86" spans="1:8" ht="13.5" thickBot="1" x14ac:dyDescent="0.25">
      <c r="A86" s="411" t="s">
        <v>351</v>
      </c>
      <c r="B86" s="486"/>
      <c r="C86" s="877"/>
      <c r="G86" s="684"/>
    </row>
    <row r="87" spans="1:8" x14ac:dyDescent="0.2">
      <c r="A87" s="411" t="s">
        <v>352</v>
      </c>
      <c r="B87" s="486"/>
      <c r="C87" s="877"/>
    </row>
    <row r="88" spans="1:8" x14ac:dyDescent="0.2">
      <c r="A88" s="411" t="s">
        <v>353</v>
      </c>
      <c r="B88" s="486"/>
      <c r="C88" s="877"/>
    </row>
    <row r="89" spans="1:8" x14ac:dyDescent="0.2">
      <c r="A89" s="411" t="s">
        <v>354</v>
      </c>
      <c r="B89" s="486"/>
      <c r="C89" s="877"/>
    </row>
    <row r="90" spans="1:8" x14ac:dyDescent="0.2">
      <c r="A90" s="411" t="s">
        <v>355</v>
      </c>
      <c r="B90" s="1240"/>
      <c r="C90" s="877">
        <f>SUM(C91:C95)</f>
        <v>0</v>
      </c>
    </row>
    <row r="91" spans="1:8" x14ac:dyDescent="0.2">
      <c r="A91" s="411" t="s">
        <v>356</v>
      </c>
      <c r="B91" s="486"/>
      <c r="C91" s="877"/>
    </row>
    <row r="92" spans="1:8" x14ac:dyDescent="0.2">
      <c r="A92" s="411" t="s">
        <v>357</v>
      </c>
      <c r="B92" s="486"/>
      <c r="C92" s="836"/>
    </row>
    <row r="93" spans="1:8" x14ac:dyDescent="0.2">
      <c r="A93" s="411" t="s">
        <v>358</v>
      </c>
      <c r="B93" s="486"/>
      <c r="C93" s="836"/>
    </row>
    <row r="94" spans="1:8" x14ac:dyDescent="0.2">
      <c r="A94" s="411" t="s">
        <v>359</v>
      </c>
      <c r="B94" s="486"/>
      <c r="C94" s="836"/>
    </row>
    <row r="95" spans="1:8" ht="13.5" thickBot="1" x14ac:dyDescent="0.25">
      <c r="A95" s="423" t="s">
        <v>360</v>
      </c>
      <c r="B95" s="1241"/>
      <c r="C95" s="837"/>
    </row>
    <row r="96" spans="1:8" s="16" customFormat="1" x14ac:dyDescent="0.2">
      <c r="H96"/>
    </row>
    <row r="97" spans="2:8" x14ac:dyDescent="0.2">
      <c r="H97" s="16"/>
    </row>
    <row r="104" spans="2:8" x14ac:dyDescent="0.2">
      <c r="B104" s="1"/>
      <c r="C104" s="1"/>
    </row>
    <row r="105" spans="2:8" x14ac:dyDescent="0.2">
      <c r="B105" s="1"/>
      <c r="C105" s="1"/>
    </row>
    <row r="106" spans="2:8" x14ac:dyDescent="0.2">
      <c r="B106" s="1"/>
      <c r="C106" s="1"/>
    </row>
    <row r="107" spans="2:8" x14ac:dyDescent="0.2">
      <c r="B107" s="1"/>
      <c r="C107" s="1"/>
    </row>
    <row r="108" spans="2:8" x14ac:dyDescent="0.2">
      <c r="B108" s="1"/>
      <c r="C108" s="1"/>
    </row>
    <row r="109" spans="2:8" x14ac:dyDescent="0.2">
      <c r="B109" s="1"/>
      <c r="C109" s="1"/>
    </row>
    <row r="110" spans="2:8" x14ac:dyDescent="0.2">
      <c r="B110" s="1"/>
      <c r="C110" s="1"/>
    </row>
    <row r="111" spans="2:8" x14ac:dyDescent="0.2">
      <c r="B111" s="1"/>
      <c r="C111" s="1"/>
    </row>
    <row r="112" spans="2:8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</sheetData>
  <mergeCells count="8">
    <mergeCell ref="A60:A61"/>
    <mergeCell ref="A6:A7"/>
    <mergeCell ref="A20:A21"/>
    <mergeCell ref="A3:C3"/>
    <mergeCell ref="A17:C17"/>
    <mergeCell ref="B57:C57"/>
    <mergeCell ref="B19:C19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1" workbookViewId="0">
      <selection activeCell="A29" sqref="A29:E29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294" t="s">
        <v>838</v>
      </c>
      <c r="B1" s="1294"/>
      <c r="C1" s="1294"/>
      <c r="D1" s="1294"/>
      <c r="E1" s="1294"/>
    </row>
    <row r="2" spans="1:6" ht="15.75" x14ac:dyDescent="0.25">
      <c r="B2" s="1314" t="s">
        <v>295</v>
      </c>
      <c r="C2" s="1314"/>
      <c r="D2" s="1314"/>
      <c r="E2" s="1314"/>
      <c r="F2" s="20"/>
    </row>
    <row r="3" spans="1:6" ht="7.5" customHeight="1" x14ac:dyDescent="0.25">
      <c r="B3" s="17"/>
      <c r="C3" s="17"/>
      <c r="D3" s="17"/>
      <c r="E3" s="17"/>
    </row>
    <row r="4" spans="1:6" ht="15.75" thickBot="1" x14ac:dyDescent="0.3">
      <c r="B4" s="17"/>
      <c r="C4" s="17"/>
      <c r="D4" s="17"/>
      <c r="E4" s="1254" t="s">
        <v>776</v>
      </c>
      <c r="F4" s="36"/>
    </row>
    <row r="5" spans="1:6" ht="13.5" thickBot="1" x14ac:dyDescent="0.25">
      <c r="A5" s="1323" t="s">
        <v>322</v>
      </c>
      <c r="B5" s="1331" t="s">
        <v>35</v>
      </c>
      <c r="C5" s="1333" t="s">
        <v>36</v>
      </c>
      <c r="D5" s="1334"/>
      <c r="E5" s="1334"/>
      <c r="F5" s="1335"/>
    </row>
    <row r="6" spans="1:6" ht="13.5" thickBot="1" x14ac:dyDescent="0.25">
      <c r="A6" s="1324"/>
      <c r="B6" s="1332"/>
      <c r="C6" s="799" t="s">
        <v>37</v>
      </c>
      <c r="D6" s="516" t="s">
        <v>666</v>
      </c>
      <c r="E6" s="800" t="s">
        <v>22</v>
      </c>
      <c r="F6" s="801" t="s">
        <v>137</v>
      </c>
    </row>
    <row r="7" spans="1:6" ht="13.5" thickBot="1" x14ac:dyDescent="0.25">
      <c r="A7" s="490" t="s">
        <v>323</v>
      </c>
      <c r="B7" s="512" t="s">
        <v>324</v>
      </c>
      <c r="C7" s="513" t="s">
        <v>325</v>
      </c>
      <c r="D7" s="514" t="s">
        <v>326</v>
      </c>
      <c r="E7" s="884" t="s">
        <v>346</v>
      </c>
      <c r="F7" s="192" t="s">
        <v>371</v>
      </c>
    </row>
    <row r="8" spans="1:6" x14ac:dyDescent="0.2">
      <c r="A8" s="542" t="s">
        <v>327</v>
      </c>
      <c r="B8" s="1010" t="s">
        <v>296</v>
      </c>
      <c r="C8" s="510"/>
      <c r="D8" s="511"/>
      <c r="E8" s="797"/>
      <c r="F8" s="695"/>
    </row>
    <row r="9" spans="1:6" ht="16.5" thickBot="1" x14ac:dyDescent="0.3">
      <c r="A9" s="491" t="s">
        <v>328</v>
      </c>
      <c r="B9" s="150" t="s">
        <v>578</v>
      </c>
      <c r="C9" s="265"/>
      <c r="D9" s="266"/>
      <c r="E9" s="1180"/>
      <c r="F9" s="172">
        <f>SUM(C9:E9)</f>
        <v>0</v>
      </c>
    </row>
    <row r="10" spans="1:6" ht="13.5" thickBot="1" x14ac:dyDescent="0.25">
      <c r="A10" s="433" t="s">
        <v>329</v>
      </c>
      <c r="B10" s="1011" t="s">
        <v>296</v>
      </c>
      <c r="C10" s="446">
        <f>C8+C9</f>
        <v>0</v>
      </c>
      <c r="D10" s="446">
        <f>D8+D9</f>
        <v>0</v>
      </c>
      <c r="E10" s="446">
        <f>E8+E9</f>
        <v>0</v>
      </c>
      <c r="F10" s="1012">
        <f>F8+F9</f>
        <v>0</v>
      </c>
    </row>
    <row r="11" spans="1:6" ht="12.75" customHeight="1" x14ac:dyDescent="0.25">
      <c r="B11" s="17"/>
      <c r="C11" s="17"/>
      <c r="D11" s="17"/>
      <c r="E11" s="17"/>
    </row>
    <row r="12" spans="1:6" ht="12.75" customHeight="1" x14ac:dyDescent="0.25">
      <c r="B12" s="17"/>
      <c r="C12" s="17"/>
      <c r="D12" s="17"/>
      <c r="E12" s="17"/>
    </row>
    <row r="13" spans="1:6" x14ac:dyDescent="0.2">
      <c r="A13" s="1294" t="s">
        <v>882</v>
      </c>
      <c r="B13" s="1294"/>
      <c r="C13" s="1294"/>
      <c r="D13" s="1294"/>
      <c r="E13" s="1294"/>
    </row>
    <row r="14" spans="1:6" ht="15" x14ac:dyDescent="0.25">
      <c r="B14" s="17"/>
      <c r="C14" s="17"/>
      <c r="D14" s="17"/>
      <c r="E14" s="17"/>
    </row>
    <row r="15" spans="1:6" ht="15.75" x14ac:dyDescent="0.25">
      <c r="A15" s="1314" t="s">
        <v>664</v>
      </c>
      <c r="B15" s="1315"/>
      <c r="C15" s="1315"/>
      <c r="D15" s="1315"/>
      <c r="E15" s="1315"/>
      <c r="F15" s="1315"/>
    </row>
    <row r="16" spans="1:6" ht="14.25" x14ac:dyDescent="0.2">
      <c r="B16" s="1336" t="s">
        <v>665</v>
      </c>
      <c r="C16" s="1336"/>
      <c r="D16" s="1336"/>
      <c r="E16" s="1336"/>
    </row>
    <row r="17" spans="1:6" ht="14.25" x14ac:dyDescent="0.2">
      <c r="B17" s="337"/>
      <c r="C17" s="337"/>
      <c r="D17" s="337"/>
      <c r="E17" s="337"/>
    </row>
    <row r="18" spans="1:6" ht="15.75" thickBot="1" x14ac:dyDescent="0.3">
      <c r="B18" s="17"/>
      <c r="C18" s="17"/>
      <c r="D18" s="17"/>
      <c r="E18" s="1254" t="s">
        <v>776</v>
      </c>
    </row>
    <row r="19" spans="1:6" ht="13.5" thickBot="1" x14ac:dyDescent="0.25">
      <c r="A19" s="1323" t="s">
        <v>322</v>
      </c>
      <c r="B19" s="1329" t="s">
        <v>29</v>
      </c>
      <c r="C19" s="1326" t="s">
        <v>36</v>
      </c>
      <c r="D19" s="1327"/>
      <c r="E19" s="1327"/>
      <c r="F19" s="1328"/>
    </row>
    <row r="20" spans="1:6" ht="13.5" thickBot="1" x14ac:dyDescent="0.25">
      <c r="A20" s="1324"/>
      <c r="B20" s="1337"/>
      <c r="C20" s="796"/>
      <c r="D20" s="516"/>
      <c r="E20" s="338" t="s">
        <v>22</v>
      </c>
      <c r="F20" s="793" t="s">
        <v>137</v>
      </c>
    </row>
    <row r="21" spans="1:6" ht="13.5" thickBot="1" x14ac:dyDescent="0.25">
      <c r="A21" s="490" t="s">
        <v>323</v>
      </c>
      <c r="B21" s="523" t="s">
        <v>324</v>
      </c>
      <c r="C21" s="512" t="s">
        <v>325</v>
      </c>
      <c r="D21" s="514" t="s">
        <v>326</v>
      </c>
      <c r="E21" s="522" t="s">
        <v>346</v>
      </c>
      <c r="F21" s="610" t="s">
        <v>371</v>
      </c>
    </row>
    <row r="22" spans="1:6" ht="26.25" x14ac:dyDescent="0.25">
      <c r="A22" s="468" t="s">
        <v>327</v>
      </c>
      <c r="B22" s="794" t="s">
        <v>39</v>
      </c>
      <c r="C22" s="925"/>
      <c r="D22" s="529"/>
      <c r="E22" s="1186"/>
      <c r="F22" s="160">
        <f>SUM(C22:E22)</f>
        <v>0</v>
      </c>
    </row>
    <row r="23" spans="1:6" ht="15" x14ac:dyDescent="0.25">
      <c r="A23" s="452" t="s">
        <v>328</v>
      </c>
      <c r="B23" s="174" t="s">
        <v>40</v>
      </c>
      <c r="C23" s="926"/>
      <c r="D23" s="530"/>
      <c r="E23" s="1187">
        <v>0</v>
      </c>
      <c r="F23" s="160">
        <f>SUM(C23:E23)</f>
        <v>0</v>
      </c>
    </row>
    <row r="24" spans="1:6" ht="15" x14ac:dyDescent="0.25">
      <c r="A24" s="454" t="s">
        <v>329</v>
      </c>
      <c r="B24" s="349" t="s">
        <v>631</v>
      </c>
      <c r="C24" s="927"/>
      <c r="D24" s="531"/>
      <c r="E24" s="1062"/>
      <c r="F24" s="160">
        <f>SUM(C24:E24)</f>
        <v>0</v>
      </c>
    </row>
    <row r="25" spans="1:6" ht="15.75" thickBot="1" x14ac:dyDescent="0.3">
      <c r="A25" s="454" t="s">
        <v>330</v>
      </c>
      <c r="B25" s="349" t="s">
        <v>41</v>
      </c>
      <c r="C25" s="927"/>
      <c r="D25" s="928"/>
      <c r="E25" s="929"/>
      <c r="F25" s="163">
        <f>SUM(C25:E25)</f>
        <v>0</v>
      </c>
    </row>
    <row r="26" spans="1:6" ht="24.75" thickBot="1" x14ac:dyDescent="0.25">
      <c r="A26" s="433" t="s">
        <v>331</v>
      </c>
      <c r="B26" s="795" t="s">
        <v>297</v>
      </c>
      <c r="C26" s="930">
        <f>SUM(C22:C25)</f>
        <v>0</v>
      </c>
      <c r="D26" s="532">
        <f>SUM(D22:D25)</f>
        <v>0</v>
      </c>
      <c r="E26" s="447">
        <f>SUM(E22:E25)</f>
        <v>0</v>
      </c>
      <c r="F26" s="171">
        <f>SUM(C26:E26)</f>
        <v>0</v>
      </c>
    </row>
    <row r="27" spans="1:6" ht="15" x14ac:dyDescent="0.25">
      <c r="B27" s="17"/>
      <c r="C27" s="17"/>
      <c r="D27" s="17"/>
      <c r="E27" s="17"/>
    </row>
    <row r="28" spans="1:6" ht="15" x14ac:dyDescent="0.25">
      <c r="B28" s="17"/>
      <c r="C28" s="17"/>
      <c r="D28" s="17"/>
      <c r="E28" s="17"/>
    </row>
    <row r="29" spans="1:6" x14ac:dyDescent="0.2">
      <c r="A29" s="1294" t="s">
        <v>883</v>
      </c>
      <c r="B29" s="1294"/>
      <c r="C29" s="1294"/>
      <c r="D29" s="1294"/>
      <c r="E29" s="1294"/>
    </row>
    <row r="30" spans="1:6" ht="15" x14ac:dyDescent="0.25">
      <c r="B30" s="17"/>
      <c r="C30" s="17"/>
      <c r="D30" s="17"/>
      <c r="E30" s="17"/>
    </row>
    <row r="31" spans="1:6" ht="15.75" x14ac:dyDescent="0.25">
      <c r="B31" s="1325" t="s">
        <v>582</v>
      </c>
      <c r="C31" s="1325"/>
      <c r="D31" s="1325"/>
      <c r="E31" s="1325"/>
      <c r="F31" s="1315"/>
    </row>
    <row r="32" spans="1:6" ht="15" x14ac:dyDescent="0.25">
      <c r="B32" s="17"/>
      <c r="C32" s="17"/>
      <c r="D32" s="17"/>
      <c r="E32" s="17"/>
    </row>
    <row r="33" spans="1:6" ht="15.75" thickBot="1" x14ac:dyDescent="0.3">
      <c r="B33" s="17"/>
      <c r="C33" s="17"/>
      <c r="D33" s="17"/>
      <c r="E33" s="1254" t="s">
        <v>776</v>
      </c>
    </row>
    <row r="34" spans="1:6" ht="13.5" thickBot="1" x14ac:dyDescent="0.25">
      <c r="A34" s="1323" t="s">
        <v>322</v>
      </c>
      <c r="B34" s="1329" t="s">
        <v>29</v>
      </c>
      <c r="C34" s="1326" t="s">
        <v>36</v>
      </c>
      <c r="D34" s="1327"/>
      <c r="E34" s="1327"/>
      <c r="F34" s="1328"/>
    </row>
    <row r="35" spans="1:6" ht="13.5" thickBot="1" x14ac:dyDescent="0.25">
      <c r="A35" s="1324"/>
      <c r="B35" s="1330"/>
      <c r="C35" s="792" t="s">
        <v>37</v>
      </c>
      <c r="D35" s="516" t="s">
        <v>666</v>
      </c>
      <c r="E35" s="517" t="s">
        <v>38</v>
      </c>
      <c r="F35" s="793" t="s">
        <v>137</v>
      </c>
    </row>
    <row r="36" spans="1:6" ht="13.5" thickBot="1" x14ac:dyDescent="0.25">
      <c r="A36" s="490" t="s">
        <v>323</v>
      </c>
      <c r="B36" s="523" t="s">
        <v>324</v>
      </c>
      <c r="C36" s="512" t="s">
        <v>325</v>
      </c>
      <c r="D36" s="514" t="s">
        <v>326</v>
      </c>
      <c r="E36" s="522" t="s">
        <v>346</v>
      </c>
      <c r="F36" s="684" t="s">
        <v>371</v>
      </c>
    </row>
    <row r="37" spans="1:6" ht="15" x14ac:dyDescent="0.25">
      <c r="A37" s="468" t="s">
        <v>327</v>
      </c>
      <c r="B37" s="406" t="s">
        <v>42</v>
      </c>
      <c r="C37" s="920"/>
      <c r="D37" s="923"/>
      <c r="E37" s="922"/>
      <c r="F37" s="731">
        <f>SUM(C37:E37)</f>
        <v>0</v>
      </c>
    </row>
    <row r="38" spans="1:6" ht="15.75" thickBot="1" x14ac:dyDescent="0.3">
      <c r="A38" s="454" t="s">
        <v>328</v>
      </c>
      <c r="B38" s="790" t="s">
        <v>43</v>
      </c>
      <c r="C38" s="921"/>
      <c r="D38" s="924"/>
      <c r="E38" s="1185"/>
      <c r="F38" s="730">
        <f>SUM(C38:E38)</f>
        <v>0</v>
      </c>
    </row>
    <row r="39" spans="1:6" ht="26.25" thickBot="1" x14ac:dyDescent="0.25">
      <c r="A39" s="433" t="s">
        <v>329</v>
      </c>
      <c r="B39" s="791" t="s">
        <v>298</v>
      </c>
      <c r="C39" s="434">
        <f>SUM(C37:C38)</f>
        <v>0</v>
      </c>
      <c r="D39" s="434">
        <f>SUM(D37:D38)</f>
        <v>0</v>
      </c>
      <c r="E39" s="434">
        <f>SUM(E37:E38)</f>
        <v>0</v>
      </c>
      <c r="F39" s="434">
        <f>SUM(F37:F38)</f>
        <v>0</v>
      </c>
    </row>
    <row r="40" spans="1:6" ht="15" x14ac:dyDescent="0.25">
      <c r="B40" s="17"/>
      <c r="C40" s="17"/>
      <c r="D40" s="17"/>
      <c r="E40" s="17"/>
    </row>
    <row r="41" spans="1:6" ht="15" x14ac:dyDescent="0.25">
      <c r="B41" s="17"/>
      <c r="C41" s="17"/>
      <c r="D41" s="17"/>
      <c r="E41" s="17"/>
    </row>
    <row r="42" spans="1:6" ht="15" x14ac:dyDescent="0.25">
      <c r="B42" s="17"/>
      <c r="C42" s="17"/>
      <c r="D42" s="17"/>
      <c r="E42" s="17"/>
    </row>
    <row r="43" spans="1:6" ht="15" x14ac:dyDescent="0.25">
      <c r="B43" s="17"/>
      <c r="C43" s="17"/>
      <c r="D43" s="17"/>
      <c r="E43" s="17"/>
    </row>
    <row r="44" spans="1:6" ht="15" x14ac:dyDescent="0.25">
      <c r="B44" s="17"/>
      <c r="C44" s="17"/>
      <c r="D44" s="17"/>
      <c r="E44" s="17"/>
    </row>
    <row r="45" spans="1:6" ht="15" x14ac:dyDescent="0.25">
      <c r="B45" s="17"/>
      <c r="C45" s="17"/>
      <c r="D45" s="17"/>
      <c r="E45" s="17"/>
    </row>
    <row r="46" spans="1:6" x14ac:dyDescent="0.2">
      <c r="B46" s="1"/>
      <c r="C46" s="1"/>
      <c r="D46" s="1"/>
      <c r="E46" s="1"/>
    </row>
    <row r="59" ht="16.5" customHeight="1" x14ac:dyDescent="0.2"/>
    <row r="60" ht="16.5" customHeight="1" x14ac:dyDescent="0.2"/>
    <row r="61" ht="16.5" customHeight="1" x14ac:dyDescent="0.2"/>
  </sheetData>
  <mergeCells count="16">
    <mergeCell ref="A5:A6"/>
    <mergeCell ref="A1:E1"/>
    <mergeCell ref="A13:E13"/>
    <mergeCell ref="A29:E29"/>
    <mergeCell ref="B5:B6"/>
    <mergeCell ref="B2:E2"/>
    <mergeCell ref="C5:F5"/>
    <mergeCell ref="B16:E16"/>
    <mergeCell ref="B19:B20"/>
    <mergeCell ref="C34:F34"/>
    <mergeCell ref="B31:F31"/>
    <mergeCell ref="C19:F19"/>
    <mergeCell ref="A15:F15"/>
    <mergeCell ref="A34:A35"/>
    <mergeCell ref="A19:A20"/>
    <mergeCell ref="B34:B35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 x14ac:dyDescent="0.2">
      <c r="A1" s="1294" t="s">
        <v>859</v>
      </c>
      <c r="B1" s="1294"/>
      <c r="C1" s="1294"/>
      <c r="D1" s="1294"/>
      <c r="E1" s="1294"/>
      <c r="F1" s="1"/>
    </row>
    <row r="2" spans="1:6" x14ac:dyDescent="0.2">
      <c r="A2" s="424"/>
      <c r="B2" s="424"/>
      <c r="C2" s="424"/>
      <c r="D2" s="424"/>
      <c r="E2" s="424"/>
      <c r="F2" s="1"/>
    </row>
    <row r="3" spans="1:6" ht="15.75" x14ac:dyDescent="0.25">
      <c r="B3" s="1314" t="s">
        <v>804</v>
      </c>
      <c r="C3" s="1314"/>
      <c r="D3" s="1314"/>
      <c r="E3" s="1314"/>
      <c r="F3" s="1"/>
    </row>
    <row r="4" spans="1:6" ht="15.75" x14ac:dyDescent="0.25">
      <c r="B4" s="20"/>
      <c r="C4" s="20"/>
      <c r="D4" s="20"/>
      <c r="E4" s="20"/>
      <c r="F4" s="1"/>
    </row>
    <row r="5" spans="1:6" ht="13.5" thickBot="1" x14ac:dyDescent="0.25">
      <c r="B5" s="1"/>
      <c r="C5" s="1"/>
      <c r="D5" s="42"/>
      <c r="E5" s="1257" t="s">
        <v>776</v>
      </c>
      <c r="F5" s="1"/>
    </row>
    <row r="6" spans="1:6" ht="39" customHeight="1" thickBot="1" x14ac:dyDescent="0.25">
      <c r="A6" s="814" t="s">
        <v>322</v>
      </c>
      <c r="B6" s="815" t="s">
        <v>29</v>
      </c>
      <c r="C6" s="427" t="s">
        <v>746</v>
      </c>
      <c r="D6" s="428" t="s">
        <v>22</v>
      </c>
      <c r="E6" s="427"/>
      <c r="F6" s="428" t="s">
        <v>438</v>
      </c>
    </row>
    <row r="7" spans="1:6" ht="12" customHeight="1" thickBot="1" x14ac:dyDescent="0.25">
      <c r="A7" s="610" t="s">
        <v>323</v>
      </c>
      <c r="B7" s="522" t="s">
        <v>324</v>
      </c>
      <c r="C7" s="816" t="s">
        <v>325</v>
      </c>
      <c r="D7" s="817" t="s">
        <v>326</v>
      </c>
      <c r="E7" s="431" t="s">
        <v>346</v>
      </c>
      <c r="F7" s="825" t="s">
        <v>326</v>
      </c>
    </row>
    <row r="8" spans="1:6" ht="15" customHeight="1" thickBot="1" x14ac:dyDescent="0.25">
      <c r="A8" s="610" t="s">
        <v>327</v>
      </c>
      <c r="B8" s="818" t="s">
        <v>283</v>
      </c>
      <c r="C8" s="1134">
        <f>C14+C15</f>
        <v>21920000</v>
      </c>
      <c r="D8" s="1134">
        <f>D14+D15</f>
        <v>59268354</v>
      </c>
      <c r="E8" s="1134">
        <f>E14+E15</f>
        <v>0</v>
      </c>
      <c r="F8" s="1135">
        <f>F14+F15</f>
        <v>81188354</v>
      </c>
    </row>
    <row r="9" spans="1:6" ht="12" customHeight="1" x14ac:dyDescent="0.2">
      <c r="A9" s="773" t="s">
        <v>328</v>
      </c>
      <c r="B9" s="299" t="s">
        <v>275</v>
      </c>
      <c r="C9" s="1275">
        <v>21920000</v>
      </c>
      <c r="D9" s="1275">
        <v>4681363</v>
      </c>
      <c r="E9" s="297"/>
      <c r="F9" s="1281">
        <v>26601363</v>
      </c>
    </row>
    <row r="10" spans="1:6" ht="12.75" customHeight="1" x14ac:dyDescent="0.2">
      <c r="A10" s="194" t="s">
        <v>329</v>
      </c>
      <c r="B10" s="156" t="s">
        <v>271</v>
      </c>
      <c r="C10" s="274"/>
      <c r="D10" s="274">
        <v>2020000</v>
      </c>
      <c r="E10" s="175"/>
      <c r="F10" s="823">
        <f>SUM(C10:E10)</f>
        <v>2020000</v>
      </c>
    </row>
    <row r="11" spans="1:6" ht="12.75" customHeight="1" x14ac:dyDescent="0.2">
      <c r="A11" s="194" t="s">
        <v>330</v>
      </c>
      <c r="B11" s="149" t="s">
        <v>272</v>
      </c>
      <c r="C11" s="276">
        <v>21920000</v>
      </c>
      <c r="D11" s="276">
        <v>2661363</v>
      </c>
      <c r="E11" s="175"/>
      <c r="F11" s="823">
        <f>SUM(C11:E11)</f>
        <v>24581363</v>
      </c>
    </row>
    <row r="12" spans="1:6" ht="12.75" customHeight="1" x14ac:dyDescent="0.2">
      <c r="A12" s="194" t="s">
        <v>331</v>
      </c>
      <c r="B12" s="149" t="s">
        <v>273</v>
      </c>
      <c r="C12" s="276"/>
      <c r="D12" s="276"/>
      <c r="E12" s="175"/>
      <c r="F12" s="823">
        <f>SUM(C12:E12)</f>
        <v>0</v>
      </c>
    </row>
    <row r="13" spans="1:6" s="16" customFormat="1" ht="12.75" customHeight="1" thickBot="1" x14ac:dyDescent="0.25">
      <c r="A13" s="774" t="s">
        <v>332</v>
      </c>
      <c r="B13" s="300" t="s">
        <v>274</v>
      </c>
      <c r="C13" s="278"/>
      <c r="D13" s="824"/>
      <c r="E13" s="181"/>
      <c r="F13" s="823">
        <f>SUM(C13:E13)</f>
        <v>0</v>
      </c>
    </row>
    <row r="14" spans="1:6" ht="15" customHeight="1" thickBot="1" x14ac:dyDescent="0.25">
      <c r="A14" s="610" t="s">
        <v>333</v>
      </c>
      <c r="B14" s="153" t="s">
        <v>45</v>
      </c>
      <c r="C14" s="1133">
        <f>SUM(C10:C13)</f>
        <v>21920000</v>
      </c>
      <c r="D14" s="259">
        <f>SUM(D10:D13)</f>
        <v>4681363</v>
      </c>
      <c r="E14" s="919">
        <f>SUM(E10:E13)</f>
        <v>0</v>
      </c>
      <c r="F14" s="919">
        <f>SUM(F10:F13)</f>
        <v>26601363</v>
      </c>
    </row>
    <row r="15" spans="1:6" ht="16.5" customHeight="1" thickBot="1" x14ac:dyDescent="0.25">
      <c r="A15" s="773" t="s">
        <v>334</v>
      </c>
      <c r="B15" s="152" t="s">
        <v>669</v>
      </c>
      <c r="C15" s="287">
        <f>C16+C21+C22+C23+C24+C25</f>
        <v>0</v>
      </c>
      <c r="D15" s="283">
        <f>D16+D21+D22+D23+D24+D25</f>
        <v>54586991</v>
      </c>
      <c r="E15" s="287">
        <f>E16+E21+E22+E23+E24+E25</f>
        <v>0</v>
      </c>
      <c r="F15" s="166">
        <v>54586991</v>
      </c>
    </row>
    <row r="16" spans="1:6" ht="11.25" customHeight="1" x14ac:dyDescent="0.2">
      <c r="A16" s="981" t="s">
        <v>335</v>
      </c>
      <c r="B16" s="1007" t="s">
        <v>570</v>
      </c>
      <c r="C16" s="372">
        <f>C17+C18+C19+C20</f>
        <v>0</v>
      </c>
      <c r="D16" s="372">
        <f>D17+D18+D19+D20</f>
        <v>54586991</v>
      </c>
      <c r="E16" s="372">
        <f>E17+E18+E19+E20</f>
        <v>0</v>
      </c>
      <c r="F16" s="170">
        <v>54586991</v>
      </c>
    </row>
    <row r="17" spans="1:6" ht="11.25" customHeight="1" x14ac:dyDescent="0.2">
      <c r="A17" s="981" t="s">
        <v>336</v>
      </c>
      <c r="B17" s="1026" t="s">
        <v>603</v>
      </c>
      <c r="C17" s="269"/>
      <c r="D17" s="269">
        <v>44933841</v>
      </c>
      <c r="E17" s="168"/>
      <c r="F17" s="168">
        <v>44933841</v>
      </c>
    </row>
    <row r="18" spans="1:6" ht="11.25" customHeight="1" x14ac:dyDescent="0.2">
      <c r="A18" s="981" t="s">
        <v>337</v>
      </c>
      <c r="B18" s="1027" t="s">
        <v>605</v>
      </c>
      <c r="C18" s="269"/>
      <c r="D18" s="269">
        <v>9653150</v>
      </c>
      <c r="E18" s="168"/>
      <c r="F18" s="168">
        <v>9653150</v>
      </c>
    </row>
    <row r="19" spans="1:6" ht="11.25" customHeight="1" x14ac:dyDescent="0.2">
      <c r="A19" s="981" t="s">
        <v>338</v>
      </c>
      <c r="B19" s="1027" t="s">
        <v>606</v>
      </c>
      <c r="C19" s="1122"/>
      <c r="D19" s="1122"/>
      <c r="E19" s="170"/>
      <c r="F19" s="170"/>
    </row>
    <row r="20" spans="1:6" ht="12.75" customHeight="1" x14ac:dyDescent="0.2">
      <c r="A20" s="981" t="s">
        <v>339</v>
      </c>
      <c r="B20" s="1024" t="s">
        <v>608</v>
      </c>
      <c r="C20" s="280"/>
      <c r="D20" s="261"/>
      <c r="E20" s="292"/>
      <c r="F20" s="292">
        <f>SUM(C20:E20)</f>
        <v>0</v>
      </c>
    </row>
    <row r="21" spans="1:6" ht="12.75" customHeight="1" x14ac:dyDescent="0.2">
      <c r="A21" s="981" t="s">
        <v>340</v>
      </c>
      <c r="B21" s="304" t="s">
        <v>571</v>
      </c>
      <c r="C21" s="281"/>
      <c r="D21" s="260"/>
      <c r="E21" s="292"/>
      <c r="F21" s="292">
        <f>SUM(C21:E21)</f>
        <v>0</v>
      </c>
    </row>
    <row r="22" spans="1:6" ht="12.75" customHeight="1" x14ac:dyDescent="0.2">
      <c r="A22" s="981" t="s">
        <v>341</v>
      </c>
      <c r="B22" s="1008" t="s">
        <v>572</v>
      </c>
      <c r="C22" s="281"/>
      <c r="D22" s="260"/>
      <c r="E22" s="292"/>
      <c r="F22" s="292">
        <f>SUM(C22:E22)</f>
        <v>0</v>
      </c>
    </row>
    <row r="23" spans="1:6" s="16" customFormat="1" ht="12.75" customHeight="1" x14ac:dyDescent="0.2">
      <c r="A23" s="981" t="s">
        <v>342</v>
      </c>
      <c r="B23" s="314" t="s">
        <v>573</v>
      </c>
      <c r="C23" s="282"/>
      <c r="D23" s="268"/>
      <c r="E23" s="292"/>
      <c r="F23" s="292">
        <f>SUM(C23:E23)</f>
        <v>0</v>
      </c>
    </row>
    <row r="24" spans="1:6" ht="15" customHeight="1" x14ac:dyDescent="0.2">
      <c r="A24" s="981" t="s">
        <v>343</v>
      </c>
      <c r="B24" s="1123" t="s">
        <v>574</v>
      </c>
      <c r="C24" s="1124"/>
      <c r="D24" s="1125"/>
      <c r="E24" s="167"/>
      <c r="F24" s="167">
        <f>SUM(C24:E24)</f>
        <v>0</v>
      </c>
    </row>
    <row r="25" spans="1:6" ht="15" customHeight="1" thickBot="1" x14ac:dyDescent="0.25">
      <c r="A25" s="981" t="s">
        <v>344</v>
      </c>
      <c r="B25" s="1126" t="s">
        <v>575</v>
      </c>
      <c r="C25" s="716"/>
      <c r="D25" s="798"/>
      <c r="E25" s="375"/>
      <c r="F25" s="375"/>
    </row>
    <row r="26" spans="1:6" ht="6.75" customHeight="1" thickBot="1" x14ac:dyDescent="0.25">
      <c r="A26" s="610"/>
      <c r="B26" s="301"/>
      <c r="C26" s="278"/>
      <c r="D26" s="259"/>
      <c r="E26" s="172"/>
      <c r="F26" s="172"/>
    </row>
    <row r="27" spans="1:6" ht="15" customHeight="1" thickBot="1" x14ac:dyDescent="0.25">
      <c r="A27" s="610" t="s">
        <v>341</v>
      </c>
      <c r="B27" s="273" t="s">
        <v>670</v>
      </c>
      <c r="C27" s="283">
        <f>C28+C33</f>
        <v>0</v>
      </c>
      <c r="D27" s="283">
        <f>D28+D33</f>
        <v>0</v>
      </c>
      <c r="E27" s="283">
        <f>E28+E33</f>
        <v>0</v>
      </c>
      <c r="F27" s="171">
        <f>F28+F33</f>
        <v>0</v>
      </c>
    </row>
    <row r="28" spans="1:6" ht="15" customHeight="1" x14ac:dyDescent="0.2">
      <c r="A28" s="773" t="s">
        <v>342</v>
      </c>
      <c r="B28" s="152" t="s">
        <v>285</v>
      </c>
      <c r="C28" s="284">
        <f>SUM(C29:C32)</f>
        <v>0</v>
      </c>
      <c r="D28" s="284">
        <f>SUM(D29:D32)</f>
        <v>0</v>
      </c>
      <c r="E28" s="284">
        <f>SUM(E29:E32)</f>
        <v>0</v>
      </c>
      <c r="F28" s="293">
        <f>SUM(F29:F32)</f>
        <v>0</v>
      </c>
    </row>
    <row r="29" spans="1:6" ht="12.75" customHeight="1" x14ac:dyDescent="0.2">
      <c r="A29" s="194" t="s">
        <v>343</v>
      </c>
      <c r="B29" s="149" t="s">
        <v>286</v>
      </c>
      <c r="C29" s="276"/>
      <c r="D29" s="32"/>
      <c r="E29" s="195"/>
      <c r="F29" s="292"/>
    </row>
    <row r="30" spans="1:6" ht="12.75" customHeight="1" x14ac:dyDescent="0.2">
      <c r="A30" s="194" t="s">
        <v>344</v>
      </c>
      <c r="B30" s="302" t="s">
        <v>579</v>
      </c>
      <c r="C30" s="285"/>
      <c r="D30" s="263"/>
      <c r="E30" s="294"/>
      <c r="F30" s="292"/>
    </row>
    <row r="31" spans="1:6" ht="21.75" customHeight="1" x14ac:dyDescent="0.2">
      <c r="A31" s="194" t="s">
        <v>345</v>
      </c>
      <c r="B31" s="779" t="s">
        <v>580</v>
      </c>
      <c r="C31" s="285"/>
      <c r="D31" s="263"/>
      <c r="E31" s="294"/>
      <c r="F31" s="292"/>
    </row>
    <row r="32" spans="1:6" ht="15" customHeight="1" x14ac:dyDescent="0.2">
      <c r="A32" s="194" t="s">
        <v>347</v>
      </c>
      <c r="B32" s="199" t="s">
        <v>581</v>
      </c>
      <c r="C32" s="288"/>
      <c r="D32" s="1025"/>
      <c r="E32" s="196"/>
      <c r="F32" s="167"/>
    </row>
    <row r="33" spans="1:7" ht="15" customHeight="1" x14ac:dyDescent="0.2">
      <c r="A33" s="981" t="s">
        <v>348</v>
      </c>
      <c r="B33" s="152" t="s">
        <v>585</v>
      </c>
      <c r="C33" s="278">
        <f>SUM(C34:C39)</f>
        <v>0</v>
      </c>
      <c r="D33" s="278">
        <f>SUM(D34:D39)</f>
        <v>0</v>
      </c>
      <c r="E33" s="278">
        <f>SUM(E34:E39)</f>
        <v>0</v>
      </c>
      <c r="F33" s="164">
        <f>SUM(C33:E33)</f>
        <v>0</v>
      </c>
    </row>
    <row r="34" spans="1:7" ht="12.75" customHeight="1" x14ac:dyDescent="0.2">
      <c r="A34" s="194" t="s">
        <v>349</v>
      </c>
      <c r="B34" s="780" t="s">
        <v>583</v>
      </c>
      <c r="C34" s="285"/>
      <c r="D34" s="270"/>
      <c r="E34" s="164"/>
      <c r="F34" s="292"/>
    </row>
    <row r="35" spans="1:7" ht="15" customHeight="1" x14ac:dyDescent="0.2">
      <c r="A35" s="194" t="s">
        <v>350</v>
      </c>
      <c r="B35" s="1013" t="s">
        <v>584</v>
      </c>
      <c r="C35" s="288"/>
      <c r="D35" s="271"/>
      <c r="E35" s="164"/>
      <c r="F35" s="292"/>
    </row>
    <row r="36" spans="1:7" ht="15" customHeight="1" x14ac:dyDescent="0.2">
      <c r="A36" s="194" t="s">
        <v>351</v>
      </c>
      <c r="B36" s="1015" t="s">
        <v>586</v>
      </c>
      <c r="C36" s="368"/>
      <c r="D36" s="270"/>
      <c r="E36" s="164"/>
      <c r="F36" s="292"/>
    </row>
    <row r="37" spans="1:7" ht="15" customHeight="1" x14ac:dyDescent="0.2">
      <c r="A37" s="194" t="s">
        <v>352</v>
      </c>
      <c r="B37" s="149" t="s">
        <v>587</v>
      </c>
      <c r="C37" s="368"/>
      <c r="D37" s="1016"/>
      <c r="E37" s="167">
        <f>'22-23.m.felh bev'!C9</f>
        <v>0</v>
      </c>
      <c r="F37" s="292">
        <f>SUM(C37:E37)</f>
        <v>0</v>
      </c>
    </row>
    <row r="38" spans="1:7" ht="15" customHeight="1" x14ac:dyDescent="0.2">
      <c r="A38" s="194" t="s">
        <v>353</v>
      </c>
      <c r="B38" s="1015" t="s">
        <v>588</v>
      </c>
      <c r="C38" s="368"/>
      <c r="D38" s="1016"/>
      <c r="E38" s="164"/>
      <c r="F38" s="292"/>
    </row>
    <row r="39" spans="1:7" ht="15" customHeight="1" x14ac:dyDescent="0.2">
      <c r="A39" s="194" t="s">
        <v>354</v>
      </c>
      <c r="B39" s="149" t="s">
        <v>589</v>
      </c>
      <c r="C39" s="368"/>
      <c r="D39" s="1016"/>
      <c r="E39" s="164"/>
      <c r="F39" s="292"/>
    </row>
    <row r="40" spans="1:7" ht="6.75" customHeight="1" thickBot="1" x14ac:dyDescent="0.25">
      <c r="A40" s="819"/>
      <c r="B40" s="301"/>
      <c r="C40" s="278"/>
      <c r="D40" s="264"/>
      <c r="E40" s="295"/>
      <c r="F40" s="295"/>
    </row>
    <row r="41" spans="1:7" ht="31.5" customHeight="1" thickBot="1" x14ac:dyDescent="0.25">
      <c r="A41" s="610" t="s">
        <v>355</v>
      </c>
      <c r="B41" s="1034" t="s">
        <v>672</v>
      </c>
      <c r="C41" s="283">
        <f>C8+C27</f>
        <v>21920000</v>
      </c>
      <c r="D41" s="283">
        <f>D8+D27</f>
        <v>59268354</v>
      </c>
      <c r="E41" s="283">
        <f>E8+E27</f>
        <v>0</v>
      </c>
      <c r="F41" s="171">
        <v>81188354</v>
      </c>
      <c r="G41" s="85"/>
    </row>
    <row r="42" spans="1:7" s="16" customFormat="1" ht="3" customHeight="1" thickBot="1" x14ac:dyDescent="0.25">
      <c r="A42" s="820"/>
      <c r="B42" s="155"/>
      <c r="C42" s="289"/>
      <c r="D42" s="262"/>
      <c r="E42" s="296"/>
      <c r="F42" s="296"/>
    </row>
    <row r="43" spans="1:7" ht="25.5" customHeight="1" thickBot="1" x14ac:dyDescent="0.25">
      <c r="A43" s="192" t="s">
        <v>356</v>
      </c>
      <c r="B43" s="151" t="s">
        <v>591</v>
      </c>
      <c r="C43" s="826"/>
      <c r="D43" s="826"/>
      <c r="E43" s="826"/>
      <c r="F43" s="364"/>
    </row>
    <row r="44" spans="1:7" ht="12.75" customHeight="1" x14ac:dyDescent="0.2">
      <c r="A44" s="773" t="s">
        <v>357</v>
      </c>
      <c r="B44" s="303" t="s">
        <v>288</v>
      </c>
      <c r="C44" s="168"/>
      <c r="D44" s="168"/>
      <c r="E44" s="168"/>
      <c r="F44" s="168"/>
    </row>
    <row r="45" spans="1:7" ht="12.75" customHeight="1" x14ac:dyDescent="0.2">
      <c r="A45" s="194" t="s">
        <v>358</v>
      </c>
      <c r="B45" s="689" t="s">
        <v>593</v>
      </c>
      <c r="C45" s="164">
        <v>610655</v>
      </c>
      <c r="D45" s="164">
        <v>8069568</v>
      </c>
      <c r="E45" s="168"/>
      <c r="F45" s="293">
        <v>8680223</v>
      </c>
    </row>
    <row r="46" spans="1:7" ht="12.75" customHeight="1" x14ac:dyDescent="0.2">
      <c r="A46" s="194" t="s">
        <v>359</v>
      </c>
      <c r="B46" s="689" t="s">
        <v>594</v>
      </c>
      <c r="C46" s="168"/>
      <c r="D46" s="164">
        <v>6499606</v>
      </c>
      <c r="E46" s="168"/>
      <c r="F46" s="293">
        <v>6499606</v>
      </c>
    </row>
    <row r="47" spans="1:7" ht="15" customHeight="1" x14ac:dyDescent="0.2">
      <c r="A47" s="194" t="s">
        <v>360</v>
      </c>
      <c r="B47" s="689" t="s">
        <v>592</v>
      </c>
      <c r="C47" s="292">
        <v>25779240</v>
      </c>
      <c r="D47" s="292"/>
      <c r="E47" s="292"/>
      <c r="F47" s="293">
        <f>SUM(C47:E47)</f>
        <v>25779240</v>
      </c>
    </row>
    <row r="48" spans="1:7" x14ac:dyDescent="0.2">
      <c r="A48" s="194" t="s">
        <v>361</v>
      </c>
      <c r="B48" s="944" t="s">
        <v>598</v>
      </c>
      <c r="C48" s="195"/>
      <c r="D48" s="195"/>
      <c r="E48" s="195"/>
      <c r="F48" s="292"/>
    </row>
    <row r="49" spans="1:6" x14ac:dyDescent="0.2">
      <c r="A49" s="194" t="s">
        <v>362</v>
      </c>
      <c r="B49" s="945" t="s">
        <v>597</v>
      </c>
      <c r="C49" s="196"/>
      <c r="D49" s="196"/>
      <c r="E49" s="196"/>
      <c r="F49" s="167"/>
    </row>
    <row r="50" spans="1:6" ht="15" customHeight="1" x14ac:dyDescent="0.2">
      <c r="A50" s="194" t="s">
        <v>363</v>
      </c>
      <c r="B50" s="946" t="s">
        <v>595</v>
      </c>
      <c r="C50" s="279"/>
      <c r="D50" s="168"/>
      <c r="E50" s="168"/>
      <c r="F50" s="168"/>
    </row>
    <row r="51" spans="1:6" ht="13.5" thickBot="1" x14ac:dyDescent="0.25">
      <c r="A51" s="194" t="s">
        <v>364</v>
      </c>
      <c r="B51" s="1128" t="s">
        <v>596</v>
      </c>
      <c r="C51" s="339"/>
      <c r="D51" s="1127"/>
      <c r="E51" s="375"/>
      <c r="F51" s="375"/>
    </row>
    <row r="52" spans="1:6" ht="13.5" thickBot="1" x14ac:dyDescent="0.25">
      <c r="A52" s="819" t="s">
        <v>365</v>
      </c>
      <c r="B52" s="1129" t="s">
        <v>600</v>
      </c>
      <c r="C52" s="1130">
        <f>SUM(C44:C51)</f>
        <v>26389895</v>
      </c>
      <c r="D52" s="124">
        <f>SUM(D44:D51)</f>
        <v>14569174</v>
      </c>
      <c r="E52" s="124">
        <f>SUM(E44:E51)</f>
        <v>0</v>
      </c>
      <c r="F52" s="1023">
        <f>SUM(F44:F51)</f>
        <v>40959069</v>
      </c>
    </row>
    <row r="53" spans="1:6" ht="4.5" customHeight="1" thickBot="1" x14ac:dyDescent="0.25">
      <c r="A53" s="610"/>
      <c r="B53" s="1132"/>
      <c r="C53" s="1131"/>
      <c r="D53" s="933"/>
      <c r="E53" s="171"/>
      <c r="F53" s="171"/>
    </row>
    <row r="54" spans="1:6" ht="19.5" customHeight="1" thickBot="1" x14ac:dyDescent="0.25">
      <c r="A54" s="610" t="s">
        <v>366</v>
      </c>
      <c r="B54" s="1017" t="s">
        <v>599</v>
      </c>
      <c r="C54" s="124">
        <f>C41+C52</f>
        <v>48309895</v>
      </c>
      <c r="D54" s="124">
        <f>D41+D52</f>
        <v>73837528</v>
      </c>
      <c r="E54" s="124">
        <f>E41+E52</f>
        <v>0</v>
      </c>
      <c r="F54" s="124">
        <v>122147423</v>
      </c>
    </row>
    <row r="55" spans="1:6" ht="14.25" customHeight="1" x14ac:dyDescent="0.2"/>
    <row r="56" spans="1:6" ht="13.5" customHeight="1" x14ac:dyDescent="0.2"/>
    <row r="57" spans="1:6" ht="16.5" customHeight="1" x14ac:dyDescent="0.2"/>
    <row r="58" spans="1:6" ht="12.75" customHeight="1" x14ac:dyDescent="0.2"/>
    <row r="59" spans="1:6" ht="38.25" customHeight="1" x14ac:dyDescent="0.2"/>
    <row r="60" spans="1:6" ht="12" customHeight="1" x14ac:dyDescent="0.2"/>
    <row r="61" spans="1:6" ht="12" customHeight="1" x14ac:dyDescent="0.2"/>
    <row r="62" spans="1:6" ht="11.25" customHeight="1" x14ac:dyDescent="0.2"/>
    <row r="63" spans="1:6" ht="12" customHeight="1" x14ac:dyDescent="0.2"/>
    <row r="64" spans="1:6" ht="14.25" customHeight="1" x14ac:dyDescent="0.2"/>
    <row r="65" ht="15" customHeight="1" x14ac:dyDescent="0.2"/>
    <row r="66" ht="13.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5" customHeight="1" x14ac:dyDescent="0.2"/>
    <row r="73" ht="18" customHeight="1" x14ac:dyDescent="0.2"/>
    <row r="74" ht="15" customHeight="1" x14ac:dyDescent="0.2"/>
    <row r="75" ht="3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6.5" customHeight="1" x14ac:dyDescent="0.2"/>
    <row r="85" ht="15.75" customHeight="1" x14ac:dyDescent="0.2"/>
    <row r="86" ht="3.75" customHeight="1" x14ac:dyDescent="0.2"/>
    <row r="87" ht="26.25" customHeight="1" x14ac:dyDescent="0.2"/>
    <row r="88" ht="2.25" customHeight="1" x14ac:dyDescent="0.2"/>
    <row r="89" ht="16.5" customHeight="1" x14ac:dyDescent="0.2"/>
    <row r="90" ht="10.5" customHeight="1" x14ac:dyDescent="0.2"/>
    <row r="91" ht="4.5" customHeight="1" x14ac:dyDescent="0.2"/>
    <row r="92" ht="27.75" customHeight="1" x14ac:dyDescent="0.2"/>
    <row r="93" ht="6.75" customHeight="1" x14ac:dyDescent="0.2"/>
    <row r="94" ht="24.75" customHeight="1" x14ac:dyDescent="0.2"/>
    <row r="95" ht="12.75" customHeight="1" x14ac:dyDescent="0.2"/>
    <row r="96" ht="12.75" customHeight="1" x14ac:dyDescent="0.2"/>
    <row r="97" ht="12.75" customHeight="1" x14ac:dyDescent="0.2"/>
    <row r="98" ht="12" customHeight="1" x14ac:dyDescent="0.2"/>
    <row r="99" ht="11.25" customHeight="1" x14ac:dyDescent="0.2"/>
    <row r="100" ht="13.5" customHeight="1" x14ac:dyDescent="0.2"/>
    <row r="101" ht="7.5" customHeight="1" x14ac:dyDescent="0.2"/>
    <row r="104" ht="12" customHeight="1" x14ac:dyDescent="0.2"/>
    <row r="106" ht="5.25" customHeight="1" x14ac:dyDescent="0.2"/>
    <row r="107" ht="16.5" customHeight="1" x14ac:dyDescent="0.2"/>
    <row r="108" ht="13.5" customHeight="1" x14ac:dyDescent="0.2"/>
    <row r="110" ht="3" customHeight="1" x14ac:dyDescent="0.2"/>
    <row r="111" ht="17.25" customHeight="1" x14ac:dyDescent="0.2"/>
    <row r="112" ht="7.5" customHeight="1" x14ac:dyDescent="0.2"/>
    <row r="118" ht="36" customHeight="1" x14ac:dyDescent="0.2"/>
    <row r="134" ht="5.25" customHeight="1" x14ac:dyDescent="0.2"/>
    <row r="145" ht="6.75" customHeight="1" x14ac:dyDescent="0.2"/>
    <row r="147" ht="6" customHeight="1" x14ac:dyDescent="0.2"/>
    <row r="150" ht="9" customHeight="1" x14ac:dyDescent="0.2"/>
    <row r="152" ht="5.25" customHeight="1" x14ac:dyDescent="0.2"/>
    <row r="153" ht="28.5" customHeight="1" x14ac:dyDescent="0.2"/>
    <row r="160" ht="5.25" customHeight="1" x14ac:dyDescent="0.2"/>
    <row r="165" ht="5.25" customHeight="1" x14ac:dyDescent="0.2"/>
    <row r="169" ht="5.25" customHeight="1" x14ac:dyDescent="0.2"/>
    <row r="170" ht="18.75" customHeight="1" x14ac:dyDescent="0.2"/>
    <row r="171" ht="6" customHeight="1" x14ac:dyDescent="0.2"/>
    <row r="172" ht="20.25" customHeight="1" x14ac:dyDescent="0.2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topLeftCell="A2" workbookViewId="0">
      <selection activeCell="B21" sqref="B21"/>
    </sheetView>
  </sheetViews>
  <sheetFormatPr defaultRowHeight="12.75" x14ac:dyDescent="0.2"/>
  <cols>
    <col min="1" max="1" width="5.5703125" customWidth="1"/>
    <col min="2" max="2" width="61" customWidth="1"/>
    <col min="3" max="3" width="19.42578125" customWidth="1"/>
  </cols>
  <sheetData>
    <row r="2" spans="1:5" x14ac:dyDescent="0.2">
      <c r="A2" s="424"/>
      <c r="B2" s="1253" t="s">
        <v>884</v>
      </c>
      <c r="C2" s="424"/>
      <c r="D2" s="424"/>
      <c r="E2" s="424"/>
    </row>
    <row r="3" spans="1:5" ht="15.75" x14ac:dyDescent="0.25">
      <c r="B3" s="122"/>
      <c r="C3" s="1"/>
    </row>
    <row r="4" spans="1:5" ht="15.75" x14ac:dyDescent="0.25">
      <c r="B4" s="1314" t="s">
        <v>299</v>
      </c>
      <c r="C4" s="1314"/>
    </row>
    <row r="5" spans="1:5" ht="15.75" x14ac:dyDescent="0.25">
      <c r="B5" s="41"/>
      <c r="C5" s="121"/>
    </row>
    <row r="6" spans="1:5" ht="13.5" thickBot="1" x14ac:dyDescent="0.25">
      <c r="B6" s="1320" t="s">
        <v>800</v>
      </c>
      <c r="C6" s="1320"/>
    </row>
    <row r="7" spans="1:5" ht="15.75" x14ac:dyDescent="0.25">
      <c r="A7" s="1323" t="s">
        <v>322</v>
      </c>
      <c r="B7" s="140" t="s">
        <v>32</v>
      </c>
      <c r="C7" s="332" t="s">
        <v>22</v>
      </c>
    </row>
    <row r="8" spans="1:5" ht="13.5" thickBot="1" x14ac:dyDescent="0.25">
      <c r="A8" s="1324"/>
      <c r="B8" s="200"/>
      <c r="C8" s="333" t="s">
        <v>5</v>
      </c>
    </row>
    <row r="9" spans="1:5" ht="13.5" thickBot="1" x14ac:dyDescent="0.25">
      <c r="A9" s="490" t="s">
        <v>323</v>
      </c>
      <c r="B9" s="512" t="s">
        <v>324</v>
      </c>
      <c r="C9" s="518" t="s">
        <v>325</v>
      </c>
    </row>
    <row r="10" spans="1:5" x14ac:dyDescent="0.2">
      <c r="A10" s="468" t="s">
        <v>327</v>
      </c>
      <c r="B10" s="149" t="s">
        <v>300</v>
      </c>
      <c r="C10" s="334"/>
    </row>
    <row r="11" spans="1:5" x14ac:dyDescent="0.2">
      <c r="A11" s="452" t="s">
        <v>328</v>
      </c>
      <c r="B11" s="149"/>
      <c r="C11" s="335"/>
    </row>
    <row r="12" spans="1:5" x14ac:dyDescent="0.2">
      <c r="A12" s="454" t="s">
        <v>329</v>
      </c>
      <c r="B12" s="149"/>
      <c r="C12" s="335"/>
    </row>
    <row r="13" spans="1:5" x14ac:dyDescent="0.2">
      <c r="A13" s="454" t="s">
        <v>330</v>
      </c>
      <c r="B13" s="150"/>
      <c r="C13" s="335"/>
    </row>
    <row r="14" spans="1:5" x14ac:dyDescent="0.2">
      <c r="A14" s="454" t="s">
        <v>331</v>
      </c>
      <c r="B14" s="149"/>
      <c r="C14" s="335"/>
    </row>
    <row r="15" spans="1:5" x14ac:dyDescent="0.2">
      <c r="A15" s="454" t="s">
        <v>332</v>
      </c>
      <c r="B15" s="132"/>
      <c r="C15" s="335"/>
    </row>
    <row r="16" spans="1:5" ht="13.5" thickBot="1" x14ac:dyDescent="0.25">
      <c r="A16" s="454" t="s">
        <v>333</v>
      </c>
      <c r="B16" s="150"/>
      <c r="C16" s="336"/>
    </row>
    <row r="17" spans="1:5" ht="13.5" thickBot="1" x14ac:dyDescent="0.25">
      <c r="A17" s="433" t="s">
        <v>334</v>
      </c>
      <c r="B17" s="201" t="s">
        <v>301</v>
      </c>
      <c r="C17" s="509"/>
    </row>
    <row r="21" spans="1:5" x14ac:dyDescent="0.2">
      <c r="A21" s="424"/>
      <c r="B21" s="1253" t="s">
        <v>885</v>
      </c>
      <c r="C21" s="424"/>
      <c r="D21" s="424"/>
      <c r="E21" s="424"/>
    </row>
    <row r="22" spans="1:5" ht="15.75" x14ac:dyDescent="0.25">
      <c r="B22" s="122"/>
      <c r="C22" s="1"/>
    </row>
    <row r="23" spans="1:5" ht="15.75" x14ac:dyDescent="0.25">
      <c r="B23" s="1314" t="s">
        <v>674</v>
      </c>
      <c r="C23" s="1314"/>
    </row>
    <row r="24" spans="1:5" ht="15.75" x14ac:dyDescent="0.25">
      <c r="B24" s="41"/>
      <c r="C24" s="121"/>
    </row>
    <row r="25" spans="1:5" ht="13.5" thickBot="1" x14ac:dyDescent="0.25">
      <c r="B25" s="1320" t="s">
        <v>800</v>
      </c>
      <c r="C25" s="1320"/>
    </row>
    <row r="26" spans="1:5" ht="15.75" x14ac:dyDescent="0.25">
      <c r="A26" s="1323" t="s">
        <v>322</v>
      </c>
      <c r="B26" s="140" t="s">
        <v>32</v>
      </c>
      <c r="C26" s="332" t="s">
        <v>22</v>
      </c>
    </row>
    <row r="27" spans="1:5" ht="13.5" thickBot="1" x14ac:dyDescent="0.25">
      <c r="A27" s="1324"/>
      <c r="B27" s="200"/>
      <c r="C27" s="333" t="s">
        <v>5</v>
      </c>
    </row>
    <row r="28" spans="1:5" ht="13.5" thickBot="1" x14ac:dyDescent="0.25">
      <c r="A28" s="490" t="s">
        <v>323</v>
      </c>
      <c r="B28" s="512" t="s">
        <v>324</v>
      </c>
      <c r="C28" s="518" t="s">
        <v>325</v>
      </c>
    </row>
    <row r="29" spans="1:5" x14ac:dyDescent="0.2">
      <c r="A29" s="468" t="s">
        <v>327</v>
      </c>
      <c r="B29" s="149" t="s">
        <v>302</v>
      </c>
      <c r="C29" s="334"/>
    </row>
    <row r="30" spans="1:5" x14ac:dyDescent="0.2">
      <c r="A30" s="452" t="s">
        <v>328</v>
      </c>
      <c r="B30" s="174" t="s">
        <v>306</v>
      </c>
      <c r="C30" s="335"/>
    </row>
    <row r="31" spans="1:5" x14ac:dyDescent="0.2">
      <c r="A31" s="454" t="s">
        <v>329</v>
      </c>
      <c r="B31" s="340" t="s">
        <v>303</v>
      </c>
      <c r="C31" s="335"/>
    </row>
    <row r="32" spans="1:5" x14ac:dyDescent="0.2">
      <c r="A32" s="454" t="s">
        <v>330</v>
      </c>
      <c r="B32" s="340" t="s">
        <v>304</v>
      </c>
      <c r="C32" s="335"/>
    </row>
    <row r="33" spans="1:3" x14ac:dyDescent="0.2">
      <c r="A33" s="454" t="s">
        <v>331</v>
      </c>
      <c r="B33" s="341" t="s">
        <v>305</v>
      </c>
      <c r="C33" s="335"/>
    </row>
    <row r="34" spans="1:3" ht="26.25" thickBot="1" x14ac:dyDescent="0.25">
      <c r="A34" s="454" t="s">
        <v>332</v>
      </c>
      <c r="B34" s="1194" t="s">
        <v>707</v>
      </c>
      <c r="C34" s="336">
        <v>0</v>
      </c>
    </row>
    <row r="35" spans="1:3" ht="13.5" thickBot="1" x14ac:dyDescent="0.25">
      <c r="A35" s="433" t="s">
        <v>333</v>
      </c>
      <c r="B35" s="201" t="s">
        <v>673</v>
      </c>
      <c r="C35" s="509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workbookViewId="0">
      <selection activeCell="A20" sqref="A20:E20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 x14ac:dyDescent="0.2">
      <c r="A1" s="1294" t="s">
        <v>886</v>
      </c>
      <c r="B1" s="1294"/>
      <c r="C1" s="1294"/>
      <c r="D1" s="1294"/>
      <c r="E1" s="1294"/>
      <c r="F1" s="36"/>
    </row>
    <row r="2" spans="1:9" ht="9.75" customHeight="1" x14ac:dyDescent="0.2"/>
    <row r="3" spans="1:9" ht="15.75" x14ac:dyDescent="0.25">
      <c r="B3" s="1314" t="s">
        <v>614</v>
      </c>
      <c r="C3" s="1314"/>
      <c r="D3" s="1314"/>
      <c r="E3" s="1314"/>
      <c r="F3" s="1"/>
    </row>
    <row r="4" spans="1:9" ht="11.25" customHeight="1" x14ac:dyDescent="0.25">
      <c r="B4" s="41"/>
      <c r="C4" s="41"/>
      <c r="D4" s="41"/>
      <c r="E4" s="41"/>
      <c r="F4" s="1"/>
    </row>
    <row r="5" spans="1:9" ht="13.5" thickBot="1" x14ac:dyDescent="0.25">
      <c r="B5" s="146"/>
      <c r="C5" s="146"/>
      <c r="D5" s="146"/>
      <c r="E5" s="1256" t="s">
        <v>801</v>
      </c>
      <c r="F5" s="1"/>
    </row>
    <row r="6" spans="1:9" ht="15.75" x14ac:dyDescent="0.25">
      <c r="A6" s="1323" t="s">
        <v>322</v>
      </c>
      <c r="B6" s="519" t="s">
        <v>32</v>
      </c>
      <c r="C6" s="306"/>
      <c r="D6" s="520"/>
      <c r="E6" s="805" t="s">
        <v>22</v>
      </c>
      <c r="F6" s="1338" t="s">
        <v>407</v>
      </c>
    </row>
    <row r="7" spans="1:9" ht="13.5" thickBot="1" x14ac:dyDescent="0.25">
      <c r="A7" s="1324"/>
      <c r="B7" s="137"/>
      <c r="C7" s="331"/>
      <c r="D7" s="43"/>
      <c r="E7" s="806" t="s">
        <v>5</v>
      </c>
      <c r="F7" s="1339"/>
    </row>
    <row r="8" spans="1:9" ht="13.5" thickBot="1" x14ac:dyDescent="0.25">
      <c r="A8" s="490" t="s">
        <v>323</v>
      </c>
      <c r="B8" s="512" t="s">
        <v>324</v>
      </c>
      <c r="C8" s="513" t="s">
        <v>325</v>
      </c>
      <c r="D8" s="514" t="s">
        <v>326</v>
      </c>
      <c r="E8" s="609" t="s">
        <v>346</v>
      </c>
      <c r="F8" s="522" t="s">
        <v>371</v>
      </c>
    </row>
    <row r="9" spans="1:9" ht="26.25" customHeight="1" x14ac:dyDescent="0.2">
      <c r="A9" s="468" t="s">
        <v>327</v>
      </c>
      <c r="B9" s="802"/>
      <c r="C9" s="521"/>
      <c r="D9" s="521"/>
      <c r="E9" s="720"/>
      <c r="F9" s="1246">
        <f>SUM(C9:E9)</f>
        <v>0</v>
      </c>
    </row>
    <row r="10" spans="1:9" ht="24" customHeight="1" x14ac:dyDescent="0.2">
      <c r="A10" s="454" t="s">
        <v>328</v>
      </c>
      <c r="B10" s="803"/>
      <c r="C10" s="886"/>
      <c r="D10" s="886"/>
      <c r="E10" s="886"/>
      <c r="F10" s="160">
        <f>SUM(C10:E10)</f>
        <v>0</v>
      </c>
    </row>
    <row r="11" spans="1:9" x14ac:dyDescent="0.2">
      <c r="A11" s="454" t="s">
        <v>329</v>
      </c>
      <c r="B11" s="1242"/>
      <c r="C11" s="138"/>
      <c r="D11" s="138"/>
      <c r="E11" s="138"/>
      <c r="F11" s="163">
        <f>SUM(C11:E11)</f>
        <v>0</v>
      </c>
    </row>
    <row r="12" spans="1:9" x14ac:dyDescent="0.2">
      <c r="A12" s="468" t="s">
        <v>330</v>
      </c>
      <c r="B12" s="804"/>
      <c r="C12" s="138"/>
      <c r="D12" s="138"/>
      <c r="E12" s="138"/>
      <c r="F12" s="158"/>
    </row>
    <row r="13" spans="1:9" x14ac:dyDescent="0.2">
      <c r="A13" s="454" t="s">
        <v>331</v>
      </c>
      <c r="B13" s="1245"/>
      <c r="C13" s="138"/>
      <c r="D13" s="138"/>
      <c r="E13" s="138"/>
      <c r="F13" s="158"/>
    </row>
    <row r="14" spans="1:9" x14ac:dyDescent="0.2">
      <c r="A14" s="454" t="s">
        <v>332</v>
      </c>
      <c r="B14" s="804"/>
      <c r="C14" s="138"/>
      <c r="D14" s="138"/>
      <c r="E14" s="138"/>
      <c r="F14" s="163"/>
    </row>
    <row r="15" spans="1:9" x14ac:dyDescent="0.2">
      <c r="A15" s="468" t="s">
        <v>333</v>
      </c>
      <c r="B15" s="804"/>
      <c r="C15" s="138"/>
      <c r="D15" s="138"/>
      <c r="E15" s="138"/>
      <c r="F15" s="158"/>
      <c r="H15" s="14"/>
      <c r="I15" s="14"/>
    </row>
    <row r="16" spans="1:9" x14ac:dyDescent="0.2">
      <c r="A16" s="454" t="s">
        <v>334</v>
      </c>
      <c r="B16" s="804"/>
      <c r="C16" s="138"/>
      <c r="D16" s="138"/>
      <c r="E16" s="138"/>
      <c r="F16" s="158"/>
      <c r="H16" s="14"/>
      <c r="I16" s="14"/>
    </row>
    <row r="17" spans="1:9" ht="13.5" thickBot="1" x14ac:dyDescent="0.25">
      <c r="A17" s="454" t="s">
        <v>335</v>
      </c>
      <c r="B17" s="1243"/>
      <c r="C17" s="1244"/>
      <c r="D17" s="1244"/>
      <c r="E17" s="1244"/>
      <c r="F17" s="163">
        <f>SUM(C17:E17)</f>
        <v>0</v>
      </c>
      <c r="H17" s="14"/>
      <c r="I17" s="14"/>
    </row>
    <row r="18" spans="1:9" ht="13.5" thickBot="1" x14ac:dyDescent="0.25">
      <c r="A18" s="865" t="s">
        <v>336</v>
      </c>
      <c r="B18" s="1034" t="s">
        <v>19</v>
      </c>
      <c r="C18" s="344">
        <f>SUM(C9:C17)</f>
        <v>0</v>
      </c>
      <c r="D18" s="157">
        <f>SUM(D9:D17)</f>
        <v>0</v>
      </c>
      <c r="E18" s="272">
        <f>SUM(E9:E17)</f>
        <v>0</v>
      </c>
      <c r="F18" s="171">
        <f>SUM(C18:E18)</f>
        <v>0</v>
      </c>
    </row>
    <row r="19" spans="1:9" x14ac:dyDescent="0.2">
      <c r="B19" s="1"/>
      <c r="C19" s="1"/>
      <c r="D19" s="1"/>
      <c r="E19" s="1"/>
      <c r="F19" s="1"/>
    </row>
    <row r="20" spans="1:9" x14ac:dyDescent="0.2">
      <c r="A20" s="1294" t="s">
        <v>887</v>
      </c>
      <c r="B20" s="1294"/>
      <c r="C20" s="1294"/>
      <c r="D20" s="1294"/>
      <c r="E20" s="1294"/>
      <c r="F20" s="1"/>
    </row>
    <row r="21" spans="1:9" x14ac:dyDescent="0.2">
      <c r="B21" s="1"/>
      <c r="C21" s="1"/>
      <c r="D21" s="1"/>
      <c r="E21" s="1"/>
      <c r="F21" s="1"/>
    </row>
    <row r="22" spans="1:9" ht="15.75" x14ac:dyDescent="0.25">
      <c r="B22" s="1314" t="s">
        <v>615</v>
      </c>
      <c r="C22" s="1314"/>
      <c r="D22" s="1314"/>
      <c r="E22" s="1314"/>
      <c r="F22" s="1"/>
    </row>
    <row r="23" spans="1:9" x14ac:dyDescent="0.2">
      <c r="B23" s="1"/>
      <c r="C23" s="1"/>
      <c r="D23" s="1"/>
      <c r="E23" s="1"/>
      <c r="F23" s="1"/>
    </row>
    <row r="24" spans="1:9" ht="13.5" thickBot="1" x14ac:dyDescent="0.25">
      <c r="B24" s="146"/>
      <c r="C24" s="146"/>
      <c r="D24" s="146"/>
      <c r="E24" s="1256" t="s">
        <v>801</v>
      </c>
      <c r="F24" s="1"/>
    </row>
    <row r="25" spans="1:9" ht="15.75" x14ac:dyDescent="0.25">
      <c r="A25" s="1323" t="s">
        <v>322</v>
      </c>
      <c r="B25" s="519" t="s">
        <v>32</v>
      </c>
      <c r="C25" s="524" t="s">
        <v>33</v>
      </c>
      <c r="D25" s="524" t="s">
        <v>34</v>
      </c>
      <c r="E25" s="307" t="s">
        <v>22</v>
      </c>
      <c r="F25" s="1338" t="s">
        <v>407</v>
      </c>
    </row>
    <row r="26" spans="1:9" ht="13.5" thickBot="1" x14ac:dyDescent="0.25">
      <c r="A26" s="1324"/>
      <c r="B26" s="244"/>
      <c r="C26" s="525" t="s">
        <v>5</v>
      </c>
      <c r="D26" s="525" t="s">
        <v>5</v>
      </c>
      <c r="E26" s="528" t="s">
        <v>5</v>
      </c>
      <c r="F26" s="1339"/>
    </row>
    <row r="27" spans="1:9" ht="13.5" thickBot="1" x14ac:dyDescent="0.25">
      <c r="A27" s="490" t="s">
        <v>323</v>
      </c>
      <c r="B27" s="523" t="s">
        <v>324</v>
      </c>
      <c r="C27" s="526" t="s">
        <v>325</v>
      </c>
      <c r="D27" s="526" t="s">
        <v>326</v>
      </c>
      <c r="E27" s="515" t="s">
        <v>346</v>
      </c>
      <c r="F27" s="810" t="s">
        <v>371</v>
      </c>
    </row>
    <row r="28" spans="1:9" ht="15" x14ac:dyDescent="0.25">
      <c r="A28" s="468" t="s">
        <v>327</v>
      </c>
      <c r="B28" s="811"/>
      <c r="C28" s="527"/>
      <c r="D28" s="529"/>
      <c r="E28" s="807"/>
      <c r="F28" s="727">
        <f>SUM(C28:E28)</f>
        <v>0</v>
      </c>
    </row>
    <row r="29" spans="1:9" ht="15" x14ac:dyDescent="0.25">
      <c r="A29" s="454" t="s">
        <v>328</v>
      </c>
      <c r="B29" s="812"/>
      <c r="C29" s="147"/>
      <c r="D29" s="530"/>
      <c r="E29" s="808"/>
      <c r="F29" s="164">
        <f>SUM(C29:E29)</f>
        <v>0</v>
      </c>
    </row>
    <row r="30" spans="1:9" ht="15" x14ac:dyDescent="0.25">
      <c r="A30" s="454" t="s">
        <v>329</v>
      </c>
      <c r="B30" s="812"/>
      <c r="C30" s="147"/>
      <c r="D30" s="530"/>
      <c r="E30" s="934"/>
      <c r="F30" s="164">
        <f>SUM(C30:E30)</f>
        <v>0</v>
      </c>
    </row>
    <row r="31" spans="1:9" ht="15.75" thickBot="1" x14ac:dyDescent="0.3">
      <c r="A31" s="454" t="s">
        <v>330</v>
      </c>
      <c r="B31" s="813"/>
      <c r="C31" s="365"/>
      <c r="D31" s="531"/>
      <c r="E31" s="809"/>
      <c r="F31" s="167">
        <f>SUM(C31:E31)</f>
        <v>0</v>
      </c>
    </row>
    <row r="32" spans="1:9" ht="24.75" thickBot="1" x14ac:dyDescent="0.25">
      <c r="A32" s="433" t="s">
        <v>331</v>
      </c>
      <c r="B32" s="485" t="s">
        <v>307</v>
      </c>
      <c r="C32" s="532">
        <f>SUM(C28:C31)</f>
        <v>0</v>
      </c>
      <c r="D32" s="532">
        <f>SUM(D28:D31)</f>
        <v>0</v>
      </c>
      <c r="E32" s="532">
        <f>SUM(E28:E31)</f>
        <v>0</v>
      </c>
      <c r="F32" s="532">
        <f>SUM(F28:F31)</f>
        <v>0</v>
      </c>
    </row>
    <row r="33" spans="2:6" x14ac:dyDescent="0.2">
      <c r="B33" s="1"/>
      <c r="C33" s="1"/>
      <c r="D33" s="1"/>
      <c r="E33" s="1"/>
      <c r="F33" s="1"/>
    </row>
    <row r="34" spans="2:6" x14ac:dyDescent="0.2">
      <c r="B34" s="1340"/>
      <c r="C34" s="1340"/>
      <c r="D34" s="1"/>
      <c r="E34" s="1"/>
      <c r="F34" s="1"/>
    </row>
    <row r="35" spans="2:6" ht="12.75" customHeight="1" x14ac:dyDescent="0.2">
      <c r="B35" s="36"/>
    </row>
    <row r="36" spans="2:6" x14ac:dyDescent="0.2">
      <c r="B36" s="1"/>
    </row>
    <row r="37" spans="2:6" ht="15.75" x14ac:dyDescent="0.25">
      <c r="B37" s="20"/>
    </row>
    <row r="38" spans="2:6" ht="12.75" customHeight="1" x14ac:dyDescent="0.25">
      <c r="B38" s="20"/>
    </row>
    <row r="39" spans="2:6" ht="16.5" customHeight="1" x14ac:dyDescent="0.2">
      <c r="B39" s="1"/>
    </row>
    <row r="40" spans="2:6" ht="16.5" customHeight="1" x14ac:dyDescent="0.2"/>
    <row r="41" spans="2:6" ht="16.5" customHeight="1" x14ac:dyDescent="0.2"/>
    <row r="45" spans="2:6" x14ac:dyDescent="0.2">
      <c r="B45" s="1"/>
    </row>
    <row r="46" spans="2:6" x14ac:dyDescent="0.2">
      <c r="B46" s="1"/>
    </row>
    <row r="47" spans="2:6" x14ac:dyDescent="0.2">
      <c r="B47" s="1"/>
      <c r="C47" s="1"/>
      <c r="D47" s="1"/>
      <c r="E47" s="1"/>
      <c r="F47" s="1"/>
    </row>
    <row r="48" spans="2:6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ht="13.5" customHeight="1" x14ac:dyDescent="0.2">
      <c r="B50" s="1"/>
      <c r="C50" s="1"/>
      <c r="D50" s="1"/>
      <c r="E50" s="1"/>
      <c r="F50" s="1"/>
    </row>
    <row r="51" spans="2:6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  <row r="54" spans="2:6" x14ac:dyDescent="0.2">
      <c r="B54" s="1"/>
      <c r="C54" s="1"/>
      <c r="D54" s="1"/>
      <c r="E54" s="1"/>
      <c r="F54" s="1"/>
    </row>
    <row r="55" spans="2:6" x14ac:dyDescent="0.2">
      <c r="B55" s="1"/>
      <c r="C55" s="1"/>
      <c r="D55" s="1"/>
      <c r="E55" s="1"/>
      <c r="F55" s="1"/>
    </row>
    <row r="56" spans="2:6" x14ac:dyDescent="0.2">
      <c r="B56" s="1"/>
      <c r="C56" s="1"/>
      <c r="D56" s="1"/>
      <c r="E56" s="1"/>
      <c r="F56" s="1"/>
    </row>
    <row r="57" spans="2:6" s="3" customFormat="1" ht="15" x14ac:dyDescent="0.2">
      <c r="B57" s="1"/>
      <c r="C57" s="1"/>
      <c r="D57" s="1"/>
      <c r="E57" s="1"/>
      <c r="F57" s="1"/>
    </row>
    <row r="58" spans="2:6" x14ac:dyDescent="0.2">
      <c r="B58" s="1"/>
      <c r="C58" s="1"/>
      <c r="D58" s="1"/>
      <c r="E58" s="1"/>
      <c r="F58" s="1"/>
    </row>
    <row r="59" spans="2:6" x14ac:dyDescent="0.2">
      <c r="B59" s="1"/>
      <c r="C59" s="1"/>
      <c r="D59" s="1"/>
      <c r="E59" s="1"/>
      <c r="F59" s="1"/>
    </row>
    <row r="60" spans="2:6" x14ac:dyDescent="0.2">
      <c r="B60" s="1"/>
      <c r="C60" s="1"/>
      <c r="D60" s="1"/>
      <c r="E60" s="1"/>
      <c r="F60" s="1"/>
    </row>
    <row r="61" spans="2:6" ht="32.25" customHeight="1" x14ac:dyDescent="0.2">
      <c r="B61" s="1"/>
      <c r="C61" s="1"/>
      <c r="D61" s="1"/>
      <c r="E61" s="1"/>
      <c r="F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ht="28.5" customHeight="1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1:19" x14ac:dyDescent="0.2">
      <c r="B81" s="1"/>
      <c r="C81" s="1"/>
      <c r="D81" s="1"/>
      <c r="E81" s="1"/>
      <c r="F81" s="1"/>
    </row>
    <row r="82" spans="1:19" x14ac:dyDescent="0.2">
      <c r="B82" s="1"/>
      <c r="C82" s="1"/>
      <c r="D82" s="1"/>
      <c r="E82" s="1"/>
      <c r="F82" s="1"/>
    </row>
    <row r="83" spans="1:19" x14ac:dyDescent="0.2">
      <c r="B83" s="1"/>
      <c r="C83" s="1"/>
      <c r="D83" s="1"/>
      <c r="E83" s="1"/>
      <c r="F83" s="1"/>
    </row>
    <row r="84" spans="1:19" x14ac:dyDescent="0.2">
      <c r="B84" s="1"/>
      <c r="C84" s="1"/>
      <c r="D84" s="1"/>
      <c r="E84" s="1"/>
      <c r="F84" s="1"/>
    </row>
    <row r="85" spans="1:19" ht="13.5" thickBot="1" x14ac:dyDescent="0.25">
      <c r="B85" s="1"/>
      <c r="C85" s="1"/>
      <c r="D85" s="1"/>
      <c r="E85" s="1"/>
      <c r="F85" s="1"/>
    </row>
    <row r="86" spans="1:19" s="39" customFormat="1" ht="13.5" thickBot="1" x14ac:dyDescent="0.25">
      <c r="A86" s="38"/>
      <c r="B86" s="1"/>
      <c r="C86" s="1"/>
      <c r="D86" s="1"/>
      <c r="E86" s="1"/>
      <c r="F86" s="1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16" customFormat="1" x14ac:dyDescent="0.2">
      <c r="B87" s="1"/>
      <c r="C87" s="1"/>
      <c r="D87" s="1"/>
      <c r="E87" s="1"/>
      <c r="F87" s="1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16" customFormat="1" x14ac:dyDescent="0.2">
      <c r="B88" s="1"/>
      <c r="C88" s="1"/>
      <c r="D88" s="1"/>
      <c r="E88" s="1"/>
      <c r="F88" s="1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16" customFormat="1" x14ac:dyDescent="0.2">
      <c r="B89" s="1"/>
      <c r="C89" s="1"/>
      <c r="D89" s="1"/>
      <c r="E89" s="1"/>
      <c r="F89" s="1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16" customFormat="1" x14ac:dyDescent="0.2">
      <c r="B90" s="1"/>
      <c r="C90" s="1"/>
      <c r="D90" s="1"/>
      <c r="E90" s="1"/>
      <c r="F90" s="1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16" customFormat="1" ht="13.5" thickBot="1" x14ac:dyDescent="0.25">
      <c r="B91" s="1"/>
      <c r="C91" s="1"/>
      <c r="D91" s="1"/>
      <c r="E91" s="1"/>
      <c r="F91" s="1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39" customFormat="1" ht="13.5" thickBot="1" x14ac:dyDescent="0.25">
      <c r="A92" s="38"/>
      <c r="B92" s="1"/>
      <c r="C92" s="1"/>
      <c r="D92" s="1"/>
      <c r="E92" s="1"/>
      <c r="F92" s="1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</row>
    <row r="93" spans="1:19" x14ac:dyDescent="0.2">
      <c r="B93" s="1"/>
      <c r="C93" s="1"/>
      <c r="D93" s="1"/>
      <c r="E93" s="1"/>
      <c r="F93" s="1"/>
    </row>
    <row r="94" spans="1:19" ht="27" customHeight="1" x14ac:dyDescent="0.2">
      <c r="B94" s="1"/>
      <c r="C94" s="1"/>
      <c r="D94" s="1"/>
      <c r="E94" s="1"/>
      <c r="F94" s="1"/>
    </row>
    <row r="95" spans="1:19" ht="27" customHeight="1" x14ac:dyDescent="0.2">
      <c r="B95" s="1"/>
      <c r="C95" s="1"/>
      <c r="D95" s="1"/>
      <c r="E95" s="1"/>
      <c r="F95" s="1"/>
    </row>
    <row r="96" spans="1:19" ht="27" customHeight="1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workbookViewId="0">
      <selection activeCell="B1" sqref="B1"/>
    </sheetView>
  </sheetViews>
  <sheetFormatPr defaultRowHeight="12.75" x14ac:dyDescent="0.2"/>
  <cols>
    <col min="1" max="1" width="5" customWidth="1"/>
    <col min="2" max="2" width="37.7109375" customWidth="1"/>
    <col min="3" max="3" width="14.7109375" customWidth="1"/>
    <col min="4" max="4" width="15" customWidth="1"/>
    <col min="5" max="5" width="14.5703125" customWidth="1"/>
    <col min="6" max="6" width="11" customWidth="1"/>
    <col min="7" max="7" width="11.140625" customWidth="1"/>
  </cols>
  <sheetData>
    <row r="1" spans="1:7" x14ac:dyDescent="0.2">
      <c r="A1" s="537"/>
      <c r="B1" s="537" t="s">
        <v>888</v>
      </c>
      <c r="C1" s="537"/>
      <c r="D1" s="537"/>
      <c r="E1" s="537"/>
      <c r="F1" s="537"/>
      <c r="G1" s="537"/>
    </row>
    <row r="2" spans="1:7" ht="15.75" x14ac:dyDescent="0.25">
      <c r="B2" s="1314" t="s">
        <v>805</v>
      </c>
      <c r="C2" s="1314"/>
      <c r="D2" s="1314"/>
      <c r="E2" s="1314"/>
    </row>
    <row r="3" spans="1:7" ht="13.5" thickBot="1" x14ac:dyDescent="0.25">
      <c r="B3" s="1"/>
      <c r="C3" s="1"/>
      <c r="D3" s="42"/>
      <c r="E3" s="42" t="s">
        <v>4</v>
      </c>
    </row>
    <row r="4" spans="1:7" ht="30" customHeight="1" thickBot="1" x14ac:dyDescent="0.25">
      <c r="A4" s="814" t="s">
        <v>322</v>
      </c>
      <c r="B4" s="815" t="s">
        <v>29</v>
      </c>
      <c r="C4" s="427" t="s">
        <v>442</v>
      </c>
      <c r="D4" s="428" t="s">
        <v>443</v>
      </c>
      <c r="E4" s="429" t="s">
        <v>469</v>
      </c>
    </row>
    <row r="5" spans="1:7" ht="13.5" customHeight="1" thickBot="1" x14ac:dyDescent="0.25">
      <c r="A5" s="610" t="s">
        <v>323</v>
      </c>
      <c r="B5" s="522" t="s">
        <v>324</v>
      </c>
      <c r="C5" s="1139" t="s">
        <v>325</v>
      </c>
      <c r="D5" s="1148" t="s">
        <v>326</v>
      </c>
      <c r="E5" s="1149" t="s">
        <v>346</v>
      </c>
    </row>
    <row r="6" spans="1:7" ht="15.75" customHeight="1" thickBot="1" x14ac:dyDescent="0.25">
      <c r="A6" s="610" t="s">
        <v>327</v>
      </c>
      <c r="B6" s="818" t="s">
        <v>283</v>
      </c>
      <c r="C6" s="1135" t="e">
        <f>C12+C13</f>
        <v>#REF!</v>
      </c>
      <c r="D6" s="1135">
        <f>D12+D13</f>
        <v>0</v>
      </c>
      <c r="E6" s="1135" t="e">
        <f>E12+E13</f>
        <v>#REF!</v>
      </c>
    </row>
    <row r="7" spans="1:7" ht="15.75" customHeight="1" x14ac:dyDescent="0.2">
      <c r="A7" s="773" t="s">
        <v>328</v>
      </c>
      <c r="B7" s="299" t="s">
        <v>275</v>
      </c>
      <c r="C7" s="823"/>
      <c r="D7" s="1150">
        <f>SUM(D6)</f>
        <v>0</v>
      </c>
      <c r="E7" s="823">
        <f>SUM(C7:D7)</f>
        <v>0</v>
      </c>
    </row>
    <row r="8" spans="1:7" ht="12.75" customHeight="1" x14ac:dyDescent="0.2">
      <c r="A8" s="194" t="s">
        <v>329</v>
      </c>
      <c r="B8" s="156" t="s">
        <v>271</v>
      </c>
      <c r="C8" s="1141"/>
      <c r="D8" s="1143"/>
      <c r="E8" s="1140">
        <f>SUM(C8:D8)</f>
        <v>0</v>
      </c>
    </row>
    <row r="9" spans="1:7" x14ac:dyDescent="0.2">
      <c r="A9" s="194" t="s">
        <v>330</v>
      </c>
      <c r="B9" s="149" t="s">
        <v>272</v>
      </c>
      <c r="C9" s="744"/>
      <c r="D9" s="652"/>
      <c r="E9" s="1140">
        <f>SUM(C9:D9)</f>
        <v>0</v>
      </c>
    </row>
    <row r="10" spans="1:7" x14ac:dyDescent="0.2">
      <c r="A10" s="194" t="s">
        <v>331</v>
      </c>
      <c r="B10" s="149" t="s">
        <v>273</v>
      </c>
      <c r="C10" s="744"/>
      <c r="D10" s="652"/>
      <c r="E10" s="1140">
        <f>SUM(C10:D10)</f>
        <v>0</v>
      </c>
    </row>
    <row r="11" spans="1:7" ht="13.5" thickBot="1" x14ac:dyDescent="0.25">
      <c r="A11" s="774" t="s">
        <v>332</v>
      </c>
      <c r="B11" s="300" t="s">
        <v>274</v>
      </c>
      <c r="C11" s="1062"/>
      <c r="D11" s="1146"/>
      <c r="E11" s="1147">
        <f>SUM(C11:D11)</f>
        <v>0</v>
      </c>
    </row>
    <row r="12" spans="1:7" ht="13.5" thickBot="1" x14ac:dyDescent="0.25">
      <c r="A12" s="610" t="s">
        <v>333</v>
      </c>
      <c r="B12" s="153" t="s">
        <v>45</v>
      </c>
      <c r="C12" s="171">
        <f>SUM(C8:C11)</f>
        <v>0</v>
      </c>
      <c r="D12" s="171">
        <f>SUM(D8:D11)</f>
        <v>0</v>
      </c>
      <c r="E12" s="171">
        <f>SUM(E8:E11)</f>
        <v>0</v>
      </c>
    </row>
    <row r="13" spans="1:7" s="16" customFormat="1" ht="13.5" thickBot="1" x14ac:dyDescent="0.25">
      <c r="A13" s="773" t="s">
        <v>334</v>
      </c>
      <c r="B13" s="152" t="s">
        <v>669</v>
      </c>
      <c r="C13" s="171" t="e">
        <f>C14+C19+C20+C21+C22+C23</f>
        <v>#REF!</v>
      </c>
      <c r="D13" s="171">
        <f>D14+D19+D20+D21+D22+D23</f>
        <v>0</v>
      </c>
      <c r="E13" s="171" t="e">
        <f>E14+E19+E20+E21+E22+E23</f>
        <v>#REF!</v>
      </c>
    </row>
    <row r="14" spans="1:7" s="16" customFormat="1" x14ac:dyDescent="0.2">
      <c r="A14" s="981" t="s">
        <v>335</v>
      </c>
      <c r="B14" s="1007" t="s">
        <v>570</v>
      </c>
      <c r="C14" s="167">
        <f>C15+C16+C17+C18</f>
        <v>0</v>
      </c>
      <c r="D14" s="167">
        <f>D15+D16+D17+D18</f>
        <v>0</v>
      </c>
      <c r="E14" s="167">
        <f>E15+E16+E17+E18</f>
        <v>0</v>
      </c>
    </row>
    <row r="15" spans="1:7" x14ac:dyDescent="0.2">
      <c r="A15" s="981" t="s">
        <v>336</v>
      </c>
      <c r="B15" s="1136" t="s">
        <v>603</v>
      </c>
      <c r="C15" s="1142"/>
      <c r="D15" s="1144"/>
      <c r="E15" s="164">
        <f t="shared" ref="E15:E23" si="0">D15+C15</f>
        <v>0</v>
      </c>
    </row>
    <row r="16" spans="1:7" x14ac:dyDescent="0.2">
      <c r="A16" s="981" t="s">
        <v>337</v>
      </c>
      <c r="B16" s="1137" t="s">
        <v>605</v>
      </c>
      <c r="C16" s="1142"/>
      <c r="D16" s="1144">
        <f>'[1]15_16_sz_ melléklet'!C48</f>
        <v>0</v>
      </c>
      <c r="E16" s="164">
        <f t="shared" si="0"/>
        <v>0</v>
      </c>
    </row>
    <row r="17" spans="1:5" x14ac:dyDescent="0.2">
      <c r="A17" s="981" t="s">
        <v>338</v>
      </c>
      <c r="B17" s="1137" t="s">
        <v>606</v>
      </c>
      <c r="C17" s="1142"/>
      <c r="D17" s="1144"/>
      <c r="E17" s="164">
        <f t="shared" si="0"/>
        <v>0</v>
      </c>
    </row>
    <row r="18" spans="1:5" x14ac:dyDescent="0.2">
      <c r="A18" s="981" t="s">
        <v>339</v>
      </c>
      <c r="B18" s="1024" t="s">
        <v>608</v>
      </c>
      <c r="C18" s="1142"/>
      <c r="D18" s="1144"/>
      <c r="E18" s="164">
        <f t="shared" si="0"/>
        <v>0</v>
      </c>
    </row>
    <row r="19" spans="1:5" x14ac:dyDescent="0.2">
      <c r="A19" s="981" t="s">
        <v>340</v>
      </c>
      <c r="B19" s="304" t="s">
        <v>571</v>
      </c>
      <c r="C19" s="1142"/>
      <c r="D19" s="1144"/>
      <c r="E19" s="164">
        <f t="shared" si="0"/>
        <v>0</v>
      </c>
    </row>
    <row r="20" spans="1:5" x14ac:dyDescent="0.2">
      <c r="A20" s="981" t="s">
        <v>341</v>
      </c>
      <c r="B20" s="1008" t="s">
        <v>572</v>
      </c>
      <c r="C20" s="1142"/>
      <c r="D20" s="1144"/>
      <c r="E20" s="164">
        <f t="shared" si="0"/>
        <v>0</v>
      </c>
    </row>
    <row r="21" spans="1:5" x14ac:dyDescent="0.2">
      <c r="A21" s="981" t="s">
        <v>342</v>
      </c>
      <c r="B21" s="314" t="s">
        <v>573</v>
      </c>
      <c r="C21" s="1142" t="e">
        <f>'16-17-18.m.közp.kieg.műk.tám.be'!#REF!</f>
        <v>#REF!</v>
      </c>
      <c r="D21" s="1144"/>
      <c r="E21" s="164" t="e">
        <f t="shared" si="0"/>
        <v>#REF!</v>
      </c>
    </row>
    <row r="22" spans="1:5" x14ac:dyDescent="0.2">
      <c r="A22" s="981" t="s">
        <v>343</v>
      </c>
      <c r="B22" s="1123" t="s">
        <v>574</v>
      </c>
      <c r="C22" s="1142"/>
      <c r="D22" s="1144"/>
      <c r="E22" s="164">
        <f t="shared" si="0"/>
        <v>0</v>
      </c>
    </row>
    <row r="23" spans="1:5" ht="13.5" thickBot="1" x14ac:dyDescent="0.25">
      <c r="A23" s="981" t="s">
        <v>344</v>
      </c>
      <c r="B23" s="1138" t="s">
        <v>575</v>
      </c>
      <c r="C23" s="1153"/>
      <c r="D23" s="1154"/>
      <c r="E23" s="169">
        <f t="shared" si="0"/>
        <v>0</v>
      </c>
    </row>
    <row r="24" spans="1:5" ht="5.25" customHeight="1" thickBot="1" x14ac:dyDescent="0.25">
      <c r="A24" s="610"/>
      <c r="B24" s="301"/>
      <c r="C24" s="171"/>
      <c r="D24" s="290"/>
      <c r="E24" s="171"/>
    </row>
    <row r="25" spans="1:5" ht="16.5" customHeight="1" thickBot="1" x14ac:dyDescent="0.25">
      <c r="A25" s="610" t="s">
        <v>341</v>
      </c>
      <c r="B25" s="273" t="s">
        <v>670</v>
      </c>
      <c r="C25" s="171">
        <f>C26+C31</f>
        <v>0</v>
      </c>
      <c r="D25" s="290"/>
      <c r="E25" s="171"/>
    </row>
    <row r="26" spans="1:5" ht="15.75" customHeight="1" x14ac:dyDescent="0.2">
      <c r="A26" s="773" t="s">
        <v>342</v>
      </c>
      <c r="B26" s="152" t="s">
        <v>285</v>
      </c>
      <c r="C26" s="167">
        <f>SUM(C27:C30)</f>
        <v>0</v>
      </c>
      <c r="D26" s="167">
        <f>SUM(D27:D30)</f>
        <v>0</v>
      </c>
      <c r="E26" s="167">
        <f>SUM(C26:D26)</f>
        <v>0</v>
      </c>
    </row>
    <row r="27" spans="1:5" x14ac:dyDescent="0.2">
      <c r="A27" s="194" t="s">
        <v>343</v>
      </c>
      <c r="B27" s="149" t="s">
        <v>286</v>
      </c>
      <c r="C27" s="168"/>
      <c r="D27" s="822"/>
      <c r="E27" s="167">
        <f t="shared" ref="E27:E37" si="1">SUM(C27:D27)</f>
        <v>0</v>
      </c>
    </row>
    <row r="28" spans="1:5" s="16" customFormat="1" x14ac:dyDescent="0.2">
      <c r="A28" s="194" t="s">
        <v>344</v>
      </c>
      <c r="B28" s="302" t="s">
        <v>579</v>
      </c>
      <c r="C28" s="164"/>
      <c r="D28" s="127"/>
      <c r="E28" s="167">
        <f t="shared" si="1"/>
        <v>0</v>
      </c>
    </row>
    <row r="29" spans="1:5" ht="22.5" x14ac:dyDescent="0.2">
      <c r="A29" s="194" t="s">
        <v>345</v>
      </c>
      <c r="B29" s="779" t="s">
        <v>580</v>
      </c>
      <c r="C29" s="164"/>
      <c r="D29" s="127"/>
      <c r="E29" s="167">
        <f t="shared" si="1"/>
        <v>0</v>
      </c>
    </row>
    <row r="30" spans="1:5" x14ac:dyDescent="0.2">
      <c r="A30" s="194" t="s">
        <v>347</v>
      </c>
      <c r="B30" s="199" t="s">
        <v>581</v>
      </c>
      <c r="C30" s="164"/>
      <c r="D30" s="127"/>
      <c r="E30" s="167">
        <f t="shared" si="1"/>
        <v>0</v>
      </c>
    </row>
    <row r="31" spans="1:5" x14ac:dyDescent="0.2">
      <c r="A31" s="981" t="s">
        <v>348</v>
      </c>
      <c r="B31" s="152" t="s">
        <v>585</v>
      </c>
      <c r="C31" s="164">
        <f>SUM(C32:C37)</f>
        <v>0</v>
      </c>
      <c r="D31" s="164">
        <f>SUM(D32:D37)</f>
        <v>0</v>
      </c>
      <c r="E31" s="167">
        <f t="shared" si="1"/>
        <v>0</v>
      </c>
    </row>
    <row r="32" spans="1:5" x14ac:dyDescent="0.2">
      <c r="A32" s="194" t="s">
        <v>349</v>
      </c>
      <c r="B32" s="780" t="s">
        <v>583</v>
      </c>
      <c r="C32" s="164"/>
      <c r="D32" s="127"/>
      <c r="E32" s="167">
        <f t="shared" si="1"/>
        <v>0</v>
      </c>
    </row>
    <row r="33" spans="1:5" x14ac:dyDescent="0.2">
      <c r="A33" s="194" t="s">
        <v>350</v>
      </c>
      <c r="B33" s="1013" t="s">
        <v>584</v>
      </c>
      <c r="C33" s="164"/>
      <c r="D33" s="127"/>
      <c r="E33" s="167">
        <f t="shared" si="1"/>
        <v>0</v>
      </c>
    </row>
    <row r="34" spans="1:5" x14ac:dyDescent="0.2">
      <c r="A34" s="194" t="s">
        <v>351</v>
      </c>
      <c r="B34" s="1015" t="s">
        <v>586</v>
      </c>
      <c r="C34" s="164"/>
      <c r="D34" s="127"/>
      <c r="E34" s="167">
        <f t="shared" si="1"/>
        <v>0</v>
      </c>
    </row>
    <row r="35" spans="1:5" x14ac:dyDescent="0.2">
      <c r="A35" s="194" t="s">
        <v>352</v>
      </c>
      <c r="B35" s="149" t="s">
        <v>587</v>
      </c>
      <c r="C35" s="168"/>
      <c r="D35" s="822"/>
      <c r="E35" s="167">
        <f t="shared" si="1"/>
        <v>0</v>
      </c>
    </row>
    <row r="36" spans="1:5" ht="14.25" customHeight="1" x14ac:dyDescent="0.2">
      <c r="A36" s="194" t="s">
        <v>353</v>
      </c>
      <c r="B36" s="1015" t="s">
        <v>588</v>
      </c>
      <c r="C36" s="164"/>
      <c r="D36" s="1145"/>
      <c r="E36" s="167">
        <f t="shared" si="1"/>
        <v>0</v>
      </c>
    </row>
    <row r="37" spans="1:5" ht="12.75" customHeight="1" x14ac:dyDescent="0.2">
      <c r="A37" s="194" t="s">
        <v>354</v>
      </c>
      <c r="B37" s="149" t="s">
        <v>589</v>
      </c>
      <c r="C37" s="164"/>
      <c r="D37" s="1145"/>
      <c r="E37" s="167">
        <f t="shared" si="1"/>
        <v>0</v>
      </c>
    </row>
    <row r="38" spans="1:5" ht="6" customHeight="1" thickBot="1" x14ac:dyDescent="0.25">
      <c r="A38" s="819"/>
      <c r="B38" s="301"/>
      <c r="C38" s="169"/>
      <c r="D38" s="128"/>
      <c r="E38" s="169"/>
    </row>
    <row r="39" spans="1:5" ht="25.5" customHeight="1" thickBot="1" x14ac:dyDescent="0.25">
      <c r="A39" s="610" t="s">
        <v>355</v>
      </c>
      <c r="B39" s="1034" t="s">
        <v>672</v>
      </c>
      <c r="C39" s="166" t="e">
        <f>C25+C6</f>
        <v>#REF!</v>
      </c>
      <c r="D39" s="1151">
        <f>D40</f>
        <v>0</v>
      </c>
      <c r="E39" s="166" t="e">
        <f>SUM(C39:D39)</f>
        <v>#REF!</v>
      </c>
    </row>
    <row r="40" spans="1:5" ht="5.25" customHeight="1" thickBot="1" x14ac:dyDescent="0.25">
      <c r="A40" s="820"/>
      <c r="B40" s="155"/>
      <c r="C40" s="296"/>
      <c r="D40" s="933"/>
      <c r="E40" s="296"/>
    </row>
    <row r="41" spans="1:5" ht="15" customHeight="1" thickBot="1" x14ac:dyDescent="0.25">
      <c r="A41" s="192" t="s">
        <v>356</v>
      </c>
      <c r="B41" s="151" t="s">
        <v>591</v>
      </c>
      <c r="C41" s="166"/>
      <c r="D41" s="1152"/>
      <c r="E41" s="345"/>
    </row>
    <row r="42" spans="1:5" ht="12.75" customHeight="1" x14ac:dyDescent="0.2">
      <c r="A42" s="773" t="s">
        <v>357</v>
      </c>
      <c r="B42" s="303" t="s">
        <v>288</v>
      </c>
      <c r="C42" s="170"/>
      <c r="D42" s="821"/>
      <c r="E42" s="170">
        <f>C42+D42</f>
        <v>0</v>
      </c>
    </row>
    <row r="43" spans="1:5" ht="15" customHeight="1" x14ac:dyDescent="0.2">
      <c r="A43" s="194" t="s">
        <v>358</v>
      </c>
      <c r="B43" s="689" t="s">
        <v>593</v>
      </c>
      <c r="C43" s="168"/>
      <c r="D43" s="822"/>
      <c r="E43" s="170">
        <f t="shared" ref="E43:E49" si="2">C43+D43</f>
        <v>0</v>
      </c>
    </row>
    <row r="44" spans="1:5" ht="16.5" customHeight="1" x14ac:dyDescent="0.2">
      <c r="A44" s="194" t="s">
        <v>359</v>
      </c>
      <c r="B44" s="689" t="s">
        <v>594</v>
      </c>
      <c r="C44" s="168"/>
      <c r="D44" s="822"/>
      <c r="E44" s="170">
        <f t="shared" si="2"/>
        <v>0</v>
      </c>
    </row>
    <row r="45" spans="1:5" ht="12.75" customHeight="1" x14ac:dyDescent="0.2">
      <c r="A45" s="194" t="s">
        <v>360</v>
      </c>
      <c r="B45" s="689" t="s">
        <v>592</v>
      </c>
      <c r="C45" s="168"/>
      <c r="D45" s="1178"/>
      <c r="E45" s="167">
        <f t="shared" si="2"/>
        <v>0</v>
      </c>
    </row>
    <row r="46" spans="1:5" ht="12.75" customHeight="1" x14ac:dyDescent="0.2">
      <c r="A46" s="194" t="s">
        <v>361</v>
      </c>
      <c r="B46" s="952" t="s">
        <v>598</v>
      </c>
      <c r="C46" s="168"/>
      <c r="D46" s="822"/>
      <c r="E46" s="170">
        <f t="shared" si="2"/>
        <v>0</v>
      </c>
    </row>
    <row r="47" spans="1:5" ht="12.75" customHeight="1" x14ac:dyDescent="0.2">
      <c r="A47" s="194" t="s">
        <v>362</v>
      </c>
      <c r="B47" s="953" t="s">
        <v>597</v>
      </c>
      <c r="C47" s="168"/>
      <c r="D47" s="822"/>
      <c r="E47" s="170">
        <f t="shared" si="2"/>
        <v>0</v>
      </c>
    </row>
    <row r="48" spans="1:5" ht="16.5" customHeight="1" x14ac:dyDescent="0.2">
      <c r="A48" s="194" t="s">
        <v>363</v>
      </c>
      <c r="B48" s="954" t="s">
        <v>595</v>
      </c>
      <c r="C48" s="164"/>
      <c r="D48" s="127"/>
      <c r="E48" s="170">
        <f t="shared" si="2"/>
        <v>0</v>
      </c>
    </row>
    <row r="49" spans="1:5" ht="13.5" thickBot="1" x14ac:dyDescent="0.25">
      <c r="A49" s="194" t="s">
        <v>364</v>
      </c>
      <c r="B49" s="780" t="s">
        <v>596</v>
      </c>
      <c r="C49" s="169"/>
      <c r="D49" s="128"/>
      <c r="E49" s="170">
        <f t="shared" si="2"/>
        <v>0</v>
      </c>
    </row>
    <row r="50" spans="1:5" ht="13.5" thickBot="1" x14ac:dyDescent="0.25">
      <c r="A50" s="819" t="s">
        <v>365</v>
      </c>
      <c r="B50" s="1129" t="s">
        <v>600</v>
      </c>
      <c r="C50" s="166">
        <f>SUM(C42:C49)</f>
        <v>0</v>
      </c>
      <c r="D50" s="166">
        <f>SUM(D42:D49)</f>
        <v>0</v>
      </c>
      <c r="E50" s="166">
        <f>SUM(E42:E49)</f>
        <v>0</v>
      </c>
    </row>
    <row r="51" spans="1:5" ht="4.5" customHeight="1" thickBot="1" x14ac:dyDescent="0.25">
      <c r="A51" s="192"/>
      <c r="B51" s="1129"/>
      <c r="C51" s="296"/>
      <c r="D51" s="933"/>
      <c r="E51" s="296"/>
    </row>
    <row r="52" spans="1:5" ht="25.5" customHeight="1" thickBot="1" x14ac:dyDescent="0.25">
      <c r="A52" s="610" t="s">
        <v>366</v>
      </c>
      <c r="B52" s="151" t="s">
        <v>599</v>
      </c>
      <c r="C52" s="171" t="e">
        <f>C39+C50</f>
        <v>#REF!</v>
      </c>
      <c r="D52" s="171">
        <f>D39+D50</f>
        <v>0</v>
      </c>
      <c r="E52" s="171" t="e">
        <f>E39+E50</f>
        <v>#REF!</v>
      </c>
    </row>
    <row r="56" spans="1:5" ht="3.75" customHeight="1" x14ac:dyDescent="0.2"/>
    <row r="57" spans="1:5" ht="14.25" customHeight="1" x14ac:dyDescent="0.2"/>
    <row r="60" spans="1:5" ht="5.25" customHeight="1" x14ac:dyDescent="0.2"/>
    <row r="61" spans="1:5" ht="14.25" customHeight="1" x14ac:dyDescent="0.2"/>
    <row r="62" spans="1:5" ht="3" customHeight="1" x14ac:dyDescent="0.2"/>
    <row r="63" spans="1:5" ht="16.5" customHeight="1" x14ac:dyDescent="0.2"/>
    <row r="64" spans="1:5" ht="17.25" customHeight="1" x14ac:dyDescent="0.2">
      <c r="A64" s="1"/>
    </row>
    <row r="65" ht="17.25" customHeight="1" x14ac:dyDescent="0.2"/>
    <row r="70" ht="46.5" customHeight="1" x14ac:dyDescent="0.2"/>
    <row r="71" ht="12" customHeight="1" x14ac:dyDescent="0.2"/>
    <row r="75" ht="12" customHeight="1" x14ac:dyDescent="0.2"/>
    <row r="76" ht="12.75" customHeight="1" x14ac:dyDescent="0.2"/>
    <row r="86" ht="5.25" customHeight="1" x14ac:dyDescent="0.2"/>
    <row r="96" ht="12" customHeight="1" x14ac:dyDescent="0.2"/>
    <row r="97" ht="6" customHeight="1" x14ac:dyDescent="0.2"/>
    <row r="98" ht="22.5" customHeight="1" x14ac:dyDescent="0.2"/>
    <row r="99" ht="6" customHeight="1" x14ac:dyDescent="0.2"/>
    <row r="102" ht="6.75" customHeight="1" x14ac:dyDescent="0.2"/>
    <row r="104" ht="7.5" customHeight="1" x14ac:dyDescent="0.2"/>
    <row r="105" ht="32.25" customHeight="1" x14ac:dyDescent="0.2"/>
    <row r="109" ht="4.5" customHeight="1" x14ac:dyDescent="0.2"/>
    <row r="110" ht="35.25" customHeight="1" x14ac:dyDescent="0.2"/>
    <row r="114" ht="2.25" customHeight="1" x14ac:dyDescent="0.2"/>
    <row r="118" ht="4.5" customHeight="1" x14ac:dyDescent="0.2"/>
    <row r="120" ht="6.75" customHeight="1" x14ac:dyDescent="0.2"/>
    <row r="127" ht="60" customHeight="1" x14ac:dyDescent="0.2"/>
  </sheetData>
  <mergeCells count="1">
    <mergeCell ref="B2:E2"/>
  </mergeCells>
  <pageMargins left="0.55118110236220474" right="0.35433070866141736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" sqref="B1"/>
    </sheetView>
  </sheetViews>
  <sheetFormatPr defaultRowHeight="12.75" x14ac:dyDescent="0.2"/>
  <cols>
    <col min="1" max="1" width="5.85546875" customWidth="1"/>
    <col min="2" max="2" width="56.5703125" customWidth="1"/>
    <col min="3" max="3" width="23.28515625" customWidth="1"/>
  </cols>
  <sheetData>
    <row r="1" spans="1:5" x14ac:dyDescent="0.2">
      <c r="A1" s="424"/>
      <c r="B1" s="1253" t="s">
        <v>889</v>
      </c>
      <c r="C1" s="424"/>
      <c r="D1" s="424"/>
      <c r="E1" s="424"/>
    </row>
    <row r="2" spans="1:5" x14ac:dyDescent="0.2">
      <c r="B2" s="1"/>
      <c r="C2" s="40"/>
    </row>
    <row r="3" spans="1:5" x14ac:dyDescent="0.2">
      <c r="B3" s="1"/>
      <c r="C3" s="40"/>
    </row>
    <row r="4" spans="1:5" ht="15.75" x14ac:dyDescent="0.25">
      <c r="B4" s="1341" t="s">
        <v>46</v>
      </c>
      <c r="C4" s="1341"/>
    </row>
    <row r="5" spans="1:5" ht="15.75" x14ac:dyDescent="0.25">
      <c r="B5" s="1341" t="s">
        <v>47</v>
      </c>
      <c r="C5" s="1341"/>
    </row>
    <row r="6" spans="1:5" ht="15.75" x14ac:dyDescent="0.25">
      <c r="B6" s="1341" t="s">
        <v>414</v>
      </c>
      <c r="C6" s="1341"/>
    </row>
    <row r="7" spans="1:5" ht="15.75" x14ac:dyDescent="0.25">
      <c r="B7" s="202"/>
      <c r="C7" s="202"/>
    </row>
    <row r="8" spans="1:5" x14ac:dyDescent="0.2">
      <c r="B8" s="1"/>
      <c r="C8" s="1257" t="s">
        <v>776</v>
      </c>
    </row>
    <row r="9" spans="1:5" ht="13.5" thickBot="1" x14ac:dyDescent="0.25">
      <c r="B9" s="1"/>
      <c r="C9" s="42"/>
    </row>
    <row r="10" spans="1:5" ht="26.25" thickBot="1" x14ac:dyDescent="0.25">
      <c r="A10" s="487" t="s">
        <v>322</v>
      </c>
      <c r="B10" s="538" t="s">
        <v>48</v>
      </c>
      <c r="C10" s="539" t="s">
        <v>774</v>
      </c>
    </row>
    <row r="11" spans="1:5" ht="13.5" thickBot="1" x14ac:dyDescent="0.25">
      <c r="A11" s="535" t="s">
        <v>323</v>
      </c>
      <c r="B11" s="512" t="s">
        <v>324</v>
      </c>
      <c r="C11" s="518" t="s">
        <v>325</v>
      </c>
    </row>
    <row r="12" spans="1:5" ht="16.5" thickBot="1" x14ac:dyDescent="0.25">
      <c r="A12" s="444"/>
      <c r="B12" s="872" t="s">
        <v>806</v>
      </c>
      <c r="C12" s="868">
        <v>6499606</v>
      </c>
    </row>
    <row r="13" spans="1:5" ht="15.75" x14ac:dyDescent="0.2">
      <c r="A13" s="865" t="s">
        <v>327</v>
      </c>
      <c r="B13" s="873"/>
      <c r="C13" s="869"/>
    </row>
    <row r="14" spans="1:5" ht="15.75" x14ac:dyDescent="0.2">
      <c r="A14" s="866" t="s">
        <v>328</v>
      </c>
      <c r="B14" s="874"/>
      <c r="C14" s="869"/>
    </row>
    <row r="15" spans="1:5" ht="15.75" x14ac:dyDescent="0.2">
      <c r="A15" s="866" t="s">
        <v>329</v>
      </c>
      <c r="B15" s="873"/>
      <c r="C15" s="870"/>
    </row>
    <row r="16" spans="1:5" ht="15.75" x14ac:dyDescent="0.2">
      <c r="A16" s="866" t="s">
        <v>330</v>
      </c>
      <c r="B16" s="915"/>
      <c r="C16" s="869"/>
    </row>
    <row r="17" spans="1:3" ht="15.75" x14ac:dyDescent="0.2">
      <c r="A17" s="867" t="s">
        <v>331</v>
      </c>
      <c r="B17" s="914"/>
      <c r="C17" s="868"/>
    </row>
    <row r="18" spans="1:3" s="7" customFormat="1" ht="16.5" thickBot="1" x14ac:dyDescent="0.3">
      <c r="A18" s="867" t="s">
        <v>332</v>
      </c>
      <c r="B18" s="873"/>
      <c r="C18" s="876"/>
    </row>
    <row r="19" spans="1:3" s="7" customFormat="1" ht="16.5" thickBot="1" x14ac:dyDescent="0.3">
      <c r="A19" s="444" t="s">
        <v>333</v>
      </c>
      <c r="B19" s="875"/>
      <c r="C19" s="871"/>
    </row>
    <row r="20" spans="1:3" ht="16.5" thickBot="1" x14ac:dyDescent="0.25">
      <c r="A20" s="433" t="s">
        <v>334</v>
      </c>
      <c r="B20" s="543" t="s">
        <v>18</v>
      </c>
      <c r="C20" s="540">
        <v>6499606</v>
      </c>
    </row>
    <row r="21" spans="1:3" ht="15.75" x14ac:dyDescent="0.2">
      <c r="B21" s="48"/>
      <c r="C21" s="49"/>
    </row>
    <row r="22" spans="1:3" ht="15.75" x14ac:dyDescent="0.2">
      <c r="B22" s="48"/>
      <c r="C22" s="49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workbookViewId="0">
      <selection sqref="A1:C1"/>
    </sheetView>
  </sheetViews>
  <sheetFormatPr defaultRowHeight="12.75" x14ac:dyDescent="0.2"/>
  <cols>
    <col min="1" max="1" width="5.5703125" customWidth="1"/>
    <col min="2" max="2" width="61" customWidth="1"/>
    <col min="3" max="3" width="18.28515625" customWidth="1"/>
  </cols>
  <sheetData>
    <row r="1" spans="1:5" x14ac:dyDescent="0.2">
      <c r="A1" s="1294" t="s">
        <v>890</v>
      </c>
      <c r="B1" s="1294"/>
      <c r="C1" s="1294"/>
      <c r="D1" s="424"/>
      <c r="E1" s="424"/>
    </row>
    <row r="2" spans="1:5" x14ac:dyDescent="0.2">
      <c r="A2" s="424"/>
      <c r="B2" s="424"/>
      <c r="C2" s="424"/>
      <c r="D2" s="424"/>
      <c r="E2" s="424"/>
    </row>
    <row r="3" spans="1:5" ht="15.75" x14ac:dyDescent="0.25">
      <c r="B3" s="1341" t="s">
        <v>49</v>
      </c>
      <c r="C3" s="1341"/>
    </row>
    <row r="4" spans="1:5" ht="15.75" x14ac:dyDescent="0.25">
      <c r="B4" s="1341" t="s">
        <v>50</v>
      </c>
      <c r="C4" s="1341"/>
    </row>
    <row r="5" spans="1:5" ht="15.75" x14ac:dyDescent="0.25">
      <c r="B5" s="1341" t="s">
        <v>414</v>
      </c>
      <c r="C5" s="1341"/>
    </row>
    <row r="6" spans="1:5" ht="15.75" x14ac:dyDescent="0.25">
      <c r="B6" s="931"/>
      <c r="C6" s="931"/>
    </row>
    <row r="7" spans="1:5" ht="13.5" thickBot="1" x14ac:dyDescent="0.25">
      <c r="B7" s="40"/>
      <c r="C7" s="1257" t="s">
        <v>791</v>
      </c>
    </row>
    <row r="8" spans="1:5" ht="26.25" thickBot="1" x14ac:dyDescent="0.25">
      <c r="A8" s="487" t="s">
        <v>322</v>
      </c>
      <c r="B8" s="545" t="s">
        <v>51</v>
      </c>
      <c r="C8" s="546" t="s">
        <v>765</v>
      </c>
    </row>
    <row r="9" spans="1:5" ht="13.5" thickBot="1" x14ac:dyDescent="0.25">
      <c r="A9" s="535" t="s">
        <v>323</v>
      </c>
      <c r="B9" s="512" t="s">
        <v>324</v>
      </c>
      <c r="C9" s="518" t="s">
        <v>325</v>
      </c>
    </row>
    <row r="10" spans="1:5" ht="12.75" customHeight="1" thickBot="1" x14ac:dyDescent="0.25">
      <c r="A10" s="433"/>
      <c r="B10" s="203" t="s">
        <v>22</v>
      </c>
      <c r="C10" s="547"/>
    </row>
    <row r="11" spans="1:5" ht="12.75" customHeight="1" x14ac:dyDescent="0.2">
      <c r="A11" s="1053" t="s">
        <v>327</v>
      </c>
      <c r="B11" s="204" t="s">
        <v>766</v>
      </c>
      <c r="C11" s="548">
        <v>200000</v>
      </c>
    </row>
    <row r="12" spans="1:5" ht="12.75" customHeight="1" x14ac:dyDescent="0.2">
      <c r="A12" s="1053" t="s">
        <v>328</v>
      </c>
      <c r="B12" s="204" t="s">
        <v>746</v>
      </c>
      <c r="C12" s="548"/>
    </row>
    <row r="13" spans="1:5" ht="12.75" customHeight="1" x14ac:dyDescent="0.2">
      <c r="A13" s="1053" t="s">
        <v>329</v>
      </c>
      <c r="B13" s="204" t="s">
        <v>766</v>
      </c>
      <c r="C13" s="548"/>
    </row>
    <row r="14" spans="1:5" ht="12.75" customHeight="1" x14ac:dyDescent="0.2">
      <c r="A14" s="1053" t="s">
        <v>330</v>
      </c>
      <c r="B14" s="204"/>
      <c r="C14" s="548"/>
    </row>
    <row r="15" spans="1:5" ht="12.75" customHeight="1" x14ac:dyDescent="0.2">
      <c r="A15" s="1053" t="s">
        <v>331</v>
      </c>
      <c r="B15" s="204"/>
      <c r="C15" s="548"/>
    </row>
    <row r="16" spans="1:5" ht="12.75" customHeight="1" x14ac:dyDescent="0.2">
      <c r="A16" s="1053" t="s">
        <v>332</v>
      </c>
      <c r="B16" s="204"/>
      <c r="C16" s="548"/>
    </row>
    <row r="17" spans="1:11" ht="12.75" customHeight="1" x14ac:dyDescent="0.2">
      <c r="A17" s="1053" t="s">
        <v>333</v>
      </c>
      <c r="B17" s="204"/>
      <c r="C17" s="548"/>
    </row>
    <row r="18" spans="1:11" ht="12.75" customHeight="1" x14ac:dyDescent="0.2">
      <c r="A18" s="1053" t="s">
        <v>334</v>
      </c>
      <c r="B18" s="204"/>
      <c r="C18" s="548"/>
    </row>
    <row r="19" spans="1:11" ht="12.75" customHeight="1" x14ac:dyDescent="0.2">
      <c r="A19" s="1053" t="s">
        <v>335</v>
      </c>
      <c r="B19" s="204"/>
      <c r="C19" s="548"/>
    </row>
    <row r="20" spans="1:11" ht="12.75" customHeight="1" thickBot="1" x14ac:dyDescent="0.25">
      <c r="A20" s="536">
        <v>10</v>
      </c>
      <c r="B20" s="204"/>
      <c r="C20" s="548"/>
    </row>
    <row r="21" spans="1:11" ht="12.75" customHeight="1" thickBot="1" x14ac:dyDescent="0.25">
      <c r="A21" s="433"/>
      <c r="B21" s="450" t="s">
        <v>30</v>
      </c>
      <c r="C21" s="549">
        <f>SUM(C11:C20)</f>
        <v>200000</v>
      </c>
    </row>
    <row r="22" spans="1:11" x14ac:dyDescent="0.2">
      <c r="A22" s="1342"/>
      <c r="B22" s="1315"/>
      <c r="C22" s="1315"/>
    </row>
    <row r="23" spans="1:11" x14ac:dyDescent="0.2">
      <c r="A23" s="1"/>
      <c r="B23" s="1"/>
      <c r="K23" s="376"/>
    </row>
    <row r="24" spans="1:11" x14ac:dyDescent="0.2">
      <c r="B24" s="1"/>
      <c r="C24" s="1"/>
      <c r="K24" s="376"/>
    </row>
    <row r="25" spans="1:11" x14ac:dyDescent="0.2">
      <c r="B25" s="1"/>
      <c r="C25" s="1"/>
      <c r="K25" s="376"/>
    </row>
    <row r="26" spans="1:11" x14ac:dyDescent="0.2">
      <c r="B26" s="1"/>
      <c r="C26" s="1"/>
      <c r="K26" s="376"/>
    </row>
    <row r="27" spans="1:11" x14ac:dyDescent="0.2">
      <c r="B27" s="1"/>
      <c r="C27" s="1"/>
      <c r="K27" s="376"/>
    </row>
    <row r="28" spans="1:11" x14ac:dyDescent="0.2">
      <c r="B28" s="1"/>
      <c r="C28" s="1"/>
      <c r="K28" s="376"/>
    </row>
    <row r="29" spans="1:11" x14ac:dyDescent="0.2">
      <c r="H29" s="376"/>
    </row>
    <row r="30" spans="1:11" x14ac:dyDescent="0.2">
      <c r="H30" s="376"/>
    </row>
    <row r="31" spans="1:11" x14ac:dyDescent="0.2">
      <c r="G31" s="376"/>
    </row>
    <row r="32" spans="1:11" x14ac:dyDescent="0.2">
      <c r="G32" s="376"/>
    </row>
    <row r="33" spans="2:8" x14ac:dyDescent="0.2">
      <c r="H33" s="376"/>
    </row>
    <row r="34" spans="2:8" x14ac:dyDescent="0.2">
      <c r="H34" s="376"/>
    </row>
    <row r="35" spans="2:8" x14ac:dyDescent="0.2">
      <c r="H35" s="376"/>
    </row>
    <row r="39" spans="2:8" x14ac:dyDescent="0.2">
      <c r="B39" s="1"/>
      <c r="C39" s="1"/>
    </row>
    <row r="40" spans="2:8" x14ac:dyDescent="0.2">
      <c r="B40" s="1"/>
      <c r="C40" s="1"/>
    </row>
    <row r="41" spans="2:8" x14ac:dyDescent="0.2">
      <c r="B41" s="1"/>
      <c r="C41" s="1"/>
    </row>
    <row r="42" spans="2:8" x14ac:dyDescent="0.2">
      <c r="B42" s="1"/>
      <c r="C42" s="1"/>
    </row>
    <row r="43" spans="2:8" x14ac:dyDescent="0.2">
      <c r="B43" s="1"/>
      <c r="C43" s="1"/>
    </row>
    <row r="44" spans="2:8" x14ac:dyDescent="0.2">
      <c r="B44" s="1"/>
      <c r="C44" s="1"/>
    </row>
    <row r="45" spans="2:8" x14ac:dyDescent="0.2">
      <c r="B45" s="1"/>
      <c r="C45" s="1"/>
    </row>
    <row r="46" spans="2:8" x14ac:dyDescent="0.2">
      <c r="B46" s="1"/>
      <c r="C46" s="1"/>
    </row>
    <row r="47" spans="2:8" x14ac:dyDescent="0.2">
      <c r="B47" s="1"/>
      <c r="C47" s="1"/>
    </row>
    <row r="48" spans="2:8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6" workbookViewId="0">
      <selection sqref="A1:E1"/>
    </sheetView>
  </sheetViews>
  <sheetFormatPr defaultRowHeight="12.75" x14ac:dyDescent="0.2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 x14ac:dyDescent="0.2">
      <c r="A1" s="1294" t="s">
        <v>891</v>
      </c>
      <c r="B1" s="1294"/>
      <c r="C1" s="1294"/>
      <c r="D1" s="1294"/>
      <c r="E1" s="1294"/>
    </row>
    <row r="2" spans="1:5" x14ac:dyDescent="0.2">
      <c r="A2" s="424"/>
      <c r="B2" s="424"/>
      <c r="C2" s="424"/>
      <c r="D2" s="424"/>
      <c r="E2" s="424"/>
    </row>
    <row r="3" spans="1:5" ht="15.75" x14ac:dyDescent="0.25">
      <c r="A3" s="1343" t="s">
        <v>57</v>
      </c>
      <c r="B3" s="1315"/>
      <c r="C3" s="1315"/>
      <c r="D3" s="1315"/>
      <c r="E3" s="1315"/>
    </row>
    <row r="4" spans="1:5" ht="9" customHeight="1" x14ac:dyDescent="0.2">
      <c r="B4" s="50"/>
      <c r="C4" s="50"/>
      <c r="D4" s="50"/>
      <c r="E4" s="50"/>
    </row>
    <row r="5" spans="1:5" ht="13.5" thickBot="1" x14ac:dyDescent="0.25">
      <c r="B5" s="50"/>
      <c r="C5" s="50"/>
      <c r="D5" s="1344" t="s">
        <v>776</v>
      </c>
      <c r="E5" s="1344"/>
    </row>
    <row r="6" spans="1:5" ht="13.5" thickBot="1" x14ac:dyDescent="0.25">
      <c r="A6" s="1347" t="s">
        <v>322</v>
      </c>
      <c r="B6" s="1345" t="s">
        <v>36</v>
      </c>
      <c r="C6" s="1345"/>
      <c r="D6" s="1345" t="s">
        <v>58</v>
      </c>
      <c r="E6" s="1346"/>
    </row>
    <row r="7" spans="1:5" ht="18" customHeight="1" thickBot="1" x14ac:dyDescent="0.25">
      <c r="A7" s="1348"/>
      <c r="B7" s="51" t="s">
        <v>52</v>
      </c>
      <c r="C7" s="52" t="s">
        <v>807</v>
      </c>
      <c r="D7" s="51" t="s">
        <v>52</v>
      </c>
      <c r="E7" s="575" t="s">
        <v>808</v>
      </c>
    </row>
    <row r="8" spans="1:5" ht="12.75" customHeight="1" thickBot="1" x14ac:dyDescent="0.25">
      <c r="A8" s="535" t="s">
        <v>323</v>
      </c>
      <c r="B8" s="523" t="s">
        <v>324</v>
      </c>
      <c r="C8" s="526" t="s">
        <v>325</v>
      </c>
      <c r="D8" s="526" t="s">
        <v>326</v>
      </c>
      <c r="E8" s="515" t="s">
        <v>346</v>
      </c>
    </row>
    <row r="9" spans="1:5" x14ac:dyDescent="0.2">
      <c r="A9" s="542" t="s">
        <v>327</v>
      </c>
      <c r="B9" s="53" t="s">
        <v>59</v>
      </c>
      <c r="C9" s="54">
        <f>'10.m.bev.ei'!F9</f>
        <v>24581363</v>
      </c>
      <c r="D9" s="53" t="s">
        <v>60</v>
      </c>
      <c r="E9" s="576">
        <f>'2.m.kiadási ei'!F10</f>
        <v>42267096</v>
      </c>
    </row>
    <row r="10" spans="1:5" x14ac:dyDescent="0.2">
      <c r="A10" s="493" t="s">
        <v>328</v>
      </c>
      <c r="B10" s="53" t="s">
        <v>632</v>
      </c>
      <c r="C10" s="54">
        <v>2020000</v>
      </c>
      <c r="D10" s="53" t="s">
        <v>61</v>
      </c>
      <c r="E10" s="576">
        <f>'2.m.kiadási ei'!F11</f>
        <v>9813123</v>
      </c>
    </row>
    <row r="11" spans="1:5" x14ac:dyDescent="0.2">
      <c r="A11" s="488" t="s">
        <v>329</v>
      </c>
      <c r="B11" s="53" t="s">
        <v>633</v>
      </c>
      <c r="C11" s="55">
        <f>'10.m.bev.ei'!F17</f>
        <v>54586991</v>
      </c>
      <c r="D11" s="53" t="s">
        <v>31</v>
      </c>
      <c r="E11" s="576">
        <f>'2.m.kiadási ei'!F12</f>
        <v>28202132</v>
      </c>
    </row>
    <row r="12" spans="1:5" x14ac:dyDescent="0.2">
      <c r="A12" s="488" t="s">
        <v>330</v>
      </c>
      <c r="B12" s="53"/>
      <c r="C12" s="55"/>
      <c r="D12" s="53" t="s">
        <v>62</v>
      </c>
      <c r="E12" s="576">
        <f>'2.m.kiadási ei'!F14</f>
        <v>0</v>
      </c>
    </row>
    <row r="13" spans="1:5" x14ac:dyDescent="0.2">
      <c r="A13" s="488" t="s">
        <v>331</v>
      </c>
      <c r="B13" s="353"/>
      <c r="C13" s="54"/>
      <c r="D13" s="53" t="s">
        <v>63</v>
      </c>
      <c r="E13" s="576">
        <f>'2.m.kiadási ei'!F13</f>
        <v>0</v>
      </c>
    </row>
    <row r="14" spans="1:5" x14ac:dyDescent="0.2">
      <c r="A14" s="452" t="s">
        <v>332</v>
      </c>
      <c r="B14" s="353"/>
      <c r="C14" s="55"/>
      <c r="D14" s="53" t="s">
        <v>64</v>
      </c>
      <c r="E14" s="576"/>
    </row>
    <row r="15" spans="1:5" x14ac:dyDescent="0.2">
      <c r="A15" s="452" t="s">
        <v>333</v>
      </c>
      <c r="B15" s="56"/>
      <c r="C15" s="54"/>
      <c r="D15" s="53" t="s">
        <v>841</v>
      </c>
      <c r="E15" s="576">
        <v>4285672</v>
      </c>
    </row>
    <row r="16" spans="1:5" x14ac:dyDescent="0.2">
      <c r="A16" s="493" t="s">
        <v>334</v>
      </c>
      <c r="B16" s="353"/>
      <c r="C16" s="54"/>
      <c r="D16" s="56" t="s">
        <v>245</v>
      </c>
      <c r="E16" s="576">
        <f>'2.m.kiadási ei'!F22</f>
        <v>3303200</v>
      </c>
    </row>
    <row r="17" spans="1:8" x14ac:dyDescent="0.2">
      <c r="A17" s="488" t="s">
        <v>335</v>
      </c>
      <c r="B17" s="56"/>
      <c r="C17" s="54"/>
      <c r="D17" s="360"/>
      <c r="E17" s="576"/>
    </row>
    <row r="18" spans="1:8" x14ac:dyDescent="0.2">
      <c r="A18" s="488" t="s">
        <v>336</v>
      </c>
      <c r="B18" s="56"/>
      <c r="C18" s="54"/>
      <c r="D18" s="56"/>
      <c r="E18" s="576"/>
    </row>
    <row r="19" spans="1:8" ht="6" customHeight="1" thickBot="1" x14ac:dyDescent="0.25">
      <c r="A19" s="494"/>
      <c r="B19" s="1092"/>
      <c r="C19" s="1074"/>
      <c r="D19" s="1092"/>
      <c r="E19" s="1075"/>
    </row>
    <row r="20" spans="1:8" ht="13.5" thickBot="1" x14ac:dyDescent="0.25">
      <c r="A20" s="569" t="s">
        <v>337</v>
      </c>
      <c r="B20" s="1095" t="s">
        <v>65</v>
      </c>
      <c r="C20" s="1096">
        <f>SUM(C9:C18)</f>
        <v>81188354</v>
      </c>
      <c r="D20" s="1095" t="s">
        <v>66</v>
      </c>
      <c r="E20" s="1097">
        <f>E9+E10+E11+E13+E14+E15+E16+E17+E18</f>
        <v>87871223</v>
      </c>
    </row>
    <row r="21" spans="1:8" ht="6.75" customHeight="1" thickBot="1" x14ac:dyDescent="0.25">
      <c r="A21" s="498"/>
      <c r="B21" s="1093"/>
      <c r="C21" s="1094"/>
      <c r="D21" s="1093"/>
      <c r="E21" s="1094"/>
    </row>
    <row r="22" spans="1:8" ht="14.25" customHeight="1" thickBot="1" x14ac:dyDescent="0.25">
      <c r="A22" s="1084" t="s">
        <v>338</v>
      </c>
      <c r="B22" s="572" t="s">
        <v>314</v>
      </c>
      <c r="C22" s="831"/>
      <c r="D22" s="354"/>
      <c r="E22" s="831"/>
    </row>
    <row r="23" spans="1:8" ht="12.75" customHeight="1" x14ac:dyDescent="0.2">
      <c r="A23" s="492" t="s">
        <v>339</v>
      </c>
      <c r="B23" s="830" t="s">
        <v>67</v>
      </c>
      <c r="C23" s="832">
        <v>8480223</v>
      </c>
      <c r="D23" s="834" t="s">
        <v>840</v>
      </c>
      <c r="E23" s="832">
        <v>25779240</v>
      </c>
    </row>
    <row r="24" spans="1:8" ht="12.75" customHeight="1" x14ac:dyDescent="0.2">
      <c r="A24" s="489" t="s">
        <v>340</v>
      </c>
      <c r="B24" s="584" t="s">
        <v>315</v>
      </c>
      <c r="C24" s="833"/>
      <c r="D24" s="835" t="s">
        <v>842</v>
      </c>
      <c r="E24" s="833">
        <v>1797354</v>
      </c>
    </row>
    <row r="25" spans="1:8" ht="12.75" customHeight="1" x14ac:dyDescent="0.2">
      <c r="A25" s="489" t="s">
        <v>341</v>
      </c>
      <c r="B25" s="573" t="s">
        <v>840</v>
      </c>
      <c r="C25" s="833">
        <v>25779240</v>
      </c>
      <c r="D25" s="835"/>
      <c r="E25" s="833"/>
    </row>
    <row r="26" spans="1:8" ht="13.5" thickBot="1" x14ac:dyDescent="0.25">
      <c r="A26" s="1085" t="s">
        <v>342</v>
      </c>
      <c r="B26" s="1086" t="s">
        <v>317</v>
      </c>
      <c r="C26" s="1083"/>
      <c r="D26" s="1087" t="s">
        <v>68</v>
      </c>
      <c r="E26" s="1088">
        <f>'32.kölcsön áll.fizetési köt'!C12</f>
        <v>0</v>
      </c>
    </row>
    <row r="27" spans="1:8" ht="13.5" thickBot="1" x14ac:dyDescent="0.25">
      <c r="A27" s="1084" t="s">
        <v>343</v>
      </c>
      <c r="B27" s="1089" t="s">
        <v>69</v>
      </c>
      <c r="C27" s="1090">
        <v>115447817</v>
      </c>
      <c r="D27" s="1091" t="s">
        <v>70</v>
      </c>
      <c r="E27" s="1090">
        <v>115447817</v>
      </c>
      <c r="H27" s="85"/>
    </row>
    <row r="28" spans="1:8" ht="8.25" customHeight="1" x14ac:dyDescent="0.2">
      <c r="B28" s="50"/>
      <c r="C28" s="50"/>
      <c r="D28" s="50"/>
      <c r="E28" s="50"/>
    </row>
    <row r="29" spans="1:8" ht="15.75" x14ac:dyDescent="0.25">
      <c r="B29" s="1343" t="s">
        <v>71</v>
      </c>
      <c r="C29" s="1343"/>
      <c r="D29" s="1343"/>
      <c r="E29" s="1343"/>
    </row>
    <row r="30" spans="1:8" ht="9.75" customHeight="1" x14ac:dyDescent="0.2">
      <c r="B30" s="50"/>
      <c r="C30" s="50"/>
      <c r="D30" s="50"/>
      <c r="E30" s="50"/>
    </row>
    <row r="31" spans="1:8" ht="13.5" thickBot="1" x14ac:dyDescent="0.25">
      <c r="B31" s="50"/>
      <c r="C31" s="50"/>
      <c r="D31" s="1344" t="s">
        <v>776</v>
      </c>
      <c r="E31" s="1344"/>
    </row>
    <row r="32" spans="1:8" ht="13.5" thickBot="1" x14ac:dyDescent="0.25">
      <c r="A32" s="1347" t="s">
        <v>322</v>
      </c>
      <c r="B32" s="1345" t="s">
        <v>36</v>
      </c>
      <c r="C32" s="1345"/>
      <c r="D32" s="1345" t="s">
        <v>58</v>
      </c>
      <c r="E32" s="1346"/>
    </row>
    <row r="33" spans="1:8" ht="19.5" customHeight="1" thickBot="1" x14ac:dyDescent="0.25">
      <c r="A33" s="1348"/>
      <c r="B33" s="57" t="s">
        <v>52</v>
      </c>
      <c r="C33" s="58" t="s">
        <v>807</v>
      </c>
      <c r="D33" s="57" t="s">
        <v>52</v>
      </c>
      <c r="E33" s="590" t="s">
        <v>808</v>
      </c>
    </row>
    <row r="34" spans="1:8" ht="13.5" thickBot="1" x14ac:dyDescent="0.25">
      <c r="A34" s="490" t="s">
        <v>323</v>
      </c>
      <c r="B34" s="523" t="s">
        <v>324</v>
      </c>
      <c r="C34" s="526" t="s">
        <v>325</v>
      </c>
      <c r="D34" s="526" t="s">
        <v>326</v>
      </c>
      <c r="E34" s="515" t="s">
        <v>346</v>
      </c>
    </row>
    <row r="35" spans="1:8" x14ac:dyDescent="0.2">
      <c r="A35" s="493" t="s">
        <v>344</v>
      </c>
      <c r="B35" s="59" t="s">
        <v>72</v>
      </c>
      <c r="C35" s="55">
        <f>'10.m.bev.ei'!F30</f>
        <v>0</v>
      </c>
      <c r="D35" s="59" t="s">
        <v>73</v>
      </c>
      <c r="E35" s="576">
        <v>200000</v>
      </c>
    </row>
    <row r="36" spans="1:8" x14ac:dyDescent="0.2">
      <c r="A36" s="493" t="s">
        <v>345</v>
      </c>
      <c r="B36" s="59" t="s">
        <v>318</v>
      </c>
      <c r="C36" s="54">
        <f>'10.m.bev.ei'!F35</f>
        <v>0</v>
      </c>
      <c r="D36" s="59" t="s">
        <v>74</v>
      </c>
      <c r="E36" s="576">
        <v>6499606</v>
      </c>
    </row>
    <row r="37" spans="1:8" x14ac:dyDescent="0.2">
      <c r="A37" s="493" t="s">
        <v>347</v>
      </c>
      <c r="B37" s="579"/>
      <c r="C37" s="54"/>
      <c r="D37" s="60" t="s">
        <v>246</v>
      </c>
      <c r="E37" s="577">
        <f>'2.m.kiadási ei'!F28</f>
        <v>0</v>
      </c>
    </row>
    <row r="38" spans="1:8" x14ac:dyDescent="0.2">
      <c r="A38" s="493" t="s">
        <v>348</v>
      </c>
      <c r="B38" s="60"/>
      <c r="C38" s="54"/>
      <c r="D38" s="60" t="s">
        <v>247</v>
      </c>
      <c r="E38" s="577">
        <f>'2.m.kiadási ei'!F36</f>
        <v>0</v>
      </c>
    </row>
    <row r="39" spans="1:8" x14ac:dyDescent="0.2">
      <c r="A39" s="493" t="s">
        <v>349</v>
      </c>
      <c r="B39" s="60"/>
      <c r="C39" s="54"/>
      <c r="D39" s="60" t="s">
        <v>75</v>
      </c>
      <c r="E39" s="577">
        <f>-E13</f>
        <v>0</v>
      </c>
    </row>
    <row r="40" spans="1:8" x14ac:dyDescent="0.2">
      <c r="A40" s="493" t="s">
        <v>350</v>
      </c>
      <c r="B40" s="60"/>
      <c r="C40" s="54"/>
      <c r="D40" s="60"/>
      <c r="E40" s="577"/>
    </row>
    <row r="41" spans="1:8" x14ac:dyDescent="0.2">
      <c r="A41" s="493" t="s">
        <v>351</v>
      </c>
      <c r="B41" s="580"/>
      <c r="C41" s="54"/>
      <c r="D41" s="61"/>
      <c r="E41" s="577"/>
    </row>
    <row r="42" spans="1:8" x14ac:dyDescent="0.2">
      <c r="A42" s="493" t="s">
        <v>352</v>
      </c>
      <c r="B42" s="60"/>
      <c r="C42" s="8"/>
      <c r="D42" s="56"/>
      <c r="E42" s="577"/>
    </row>
    <row r="43" spans="1:8" ht="15.75" customHeight="1" thickBot="1" x14ac:dyDescent="0.25">
      <c r="A43" s="536" t="s">
        <v>353</v>
      </c>
      <c r="B43" s="580"/>
      <c r="C43" s="54"/>
      <c r="D43" s="60"/>
      <c r="E43" s="577"/>
    </row>
    <row r="44" spans="1:8" ht="13.5" thickBot="1" x14ac:dyDescent="0.25">
      <c r="A44" s="433" t="s">
        <v>354</v>
      </c>
      <c r="B44" s="581" t="s">
        <v>76</v>
      </c>
      <c r="C44" s="62">
        <v>115447817</v>
      </c>
      <c r="D44" s="63" t="s">
        <v>77</v>
      </c>
      <c r="E44" s="578">
        <v>115447817</v>
      </c>
    </row>
    <row r="45" spans="1:8" x14ac:dyDescent="0.2">
      <c r="A45" s="493" t="s">
        <v>355</v>
      </c>
      <c r="B45" s="582" t="s">
        <v>314</v>
      </c>
      <c r="C45" s="356"/>
      <c r="D45" s="357"/>
      <c r="E45" s="591"/>
    </row>
    <row r="46" spans="1:8" ht="15" customHeight="1" x14ac:dyDescent="0.2">
      <c r="A46" s="493" t="s">
        <v>356</v>
      </c>
      <c r="B46" s="583" t="s">
        <v>67</v>
      </c>
      <c r="C46" s="1073">
        <v>6699606</v>
      </c>
      <c r="D46" s="359"/>
      <c r="E46" s="592"/>
    </row>
    <row r="47" spans="1:8" ht="15" customHeight="1" x14ac:dyDescent="0.2">
      <c r="A47" s="493" t="s">
        <v>357</v>
      </c>
      <c r="B47" s="584" t="s">
        <v>315</v>
      </c>
      <c r="C47" s="361"/>
      <c r="D47" s="362"/>
      <c r="E47" s="593"/>
      <c r="H47" s="85"/>
    </row>
    <row r="48" spans="1:8" ht="15" customHeight="1" x14ac:dyDescent="0.2">
      <c r="A48" s="493" t="s">
        <v>358</v>
      </c>
      <c r="B48" s="585" t="s">
        <v>316</v>
      </c>
      <c r="C48" s="358"/>
      <c r="D48" s="359"/>
      <c r="E48" s="592"/>
    </row>
    <row r="49" spans="1:5" ht="12" customHeight="1" thickBot="1" x14ac:dyDescent="0.25">
      <c r="A49" s="536" t="s">
        <v>359</v>
      </c>
      <c r="B49" s="586" t="s">
        <v>319</v>
      </c>
      <c r="C49" s="64">
        <f>'32.kölcsön áll.fizetési köt'!J10</f>
        <v>0</v>
      </c>
      <c r="D49" s="355" t="s">
        <v>68</v>
      </c>
      <c r="E49" s="594">
        <f>'2.m.kiadási ei'!F49</f>
        <v>0</v>
      </c>
    </row>
    <row r="50" spans="1:5" ht="13.5" thickBot="1" x14ac:dyDescent="0.25">
      <c r="A50" s="433" t="s">
        <v>360</v>
      </c>
      <c r="B50" s="581" t="s">
        <v>79</v>
      </c>
      <c r="C50" s="62">
        <v>6699606</v>
      </c>
      <c r="D50" s="63" t="s">
        <v>80</v>
      </c>
      <c r="E50" s="578">
        <v>6699606</v>
      </c>
    </row>
    <row r="51" spans="1:5" ht="7.5" customHeight="1" thickBot="1" x14ac:dyDescent="0.25">
      <c r="A51" s="433"/>
      <c r="B51" s="587"/>
      <c r="C51" s="65"/>
      <c r="D51" s="66"/>
      <c r="E51" s="1079"/>
    </row>
    <row r="52" spans="1:5" ht="15.75" customHeight="1" x14ac:dyDescent="0.2">
      <c r="A52" s="493" t="s">
        <v>361</v>
      </c>
      <c r="B52" s="588" t="s">
        <v>81</v>
      </c>
      <c r="C52" s="67">
        <v>122147423</v>
      </c>
      <c r="D52" s="1076" t="s">
        <v>82</v>
      </c>
      <c r="E52" s="1080">
        <v>122147423</v>
      </c>
    </row>
    <row r="53" spans="1:5" x14ac:dyDescent="0.2">
      <c r="A53" s="488" t="s">
        <v>362</v>
      </c>
      <c r="B53" s="589" t="s">
        <v>83</v>
      </c>
      <c r="C53" s="67"/>
      <c r="D53" s="1077" t="s">
        <v>839</v>
      </c>
      <c r="E53" s="1081"/>
    </row>
    <row r="54" spans="1:5" x14ac:dyDescent="0.2">
      <c r="A54" s="488" t="s">
        <v>363</v>
      </c>
      <c r="B54" s="585" t="s">
        <v>316</v>
      </c>
      <c r="C54" s="67"/>
      <c r="D54" s="1077"/>
      <c r="E54" s="1081"/>
    </row>
    <row r="55" spans="1:5" x14ac:dyDescent="0.2">
      <c r="A55" s="488" t="s">
        <v>364</v>
      </c>
      <c r="B55" s="586" t="s">
        <v>319</v>
      </c>
      <c r="C55" s="68">
        <f>C26+C49</f>
        <v>0</v>
      </c>
      <c r="D55" s="1078" t="s">
        <v>84</v>
      </c>
      <c r="E55" s="1082">
        <f>E26+E49</f>
        <v>0</v>
      </c>
    </row>
    <row r="56" spans="1:5" ht="13.5" thickBot="1" x14ac:dyDescent="0.25">
      <c r="A56" s="494" t="s">
        <v>365</v>
      </c>
      <c r="B56" s="35" t="s">
        <v>634</v>
      </c>
      <c r="C56" s="1074"/>
      <c r="D56" s="1098" t="s">
        <v>634</v>
      </c>
      <c r="E56" s="1083"/>
    </row>
    <row r="57" spans="1:5" ht="13.5" thickBot="1" x14ac:dyDescent="0.25">
      <c r="A57" s="433">
        <v>39</v>
      </c>
      <c r="B57" s="1089" t="s">
        <v>85</v>
      </c>
      <c r="C57" s="1096">
        <v>122147423</v>
      </c>
      <c r="D57" s="1099" t="s">
        <v>86</v>
      </c>
      <c r="E57" s="1090">
        <v>122147423</v>
      </c>
    </row>
    <row r="58" spans="1:5" x14ac:dyDescent="0.2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sqref="A1:E1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294" t="s">
        <v>934</v>
      </c>
      <c r="B1" s="1294"/>
      <c r="C1" s="1294"/>
      <c r="D1" s="1294"/>
      <c r="E1" s="1294"/>
    </row>
    <row r="2" spans="1:6" x14ac:dyDescent="0.2">
      <c r="A2" s="424"/>
      <c r="B2" s="424"/>
      <c r="C2" s="424"/>
      <c r="D2" s="424"/>
      <c r="E2" s="424"/>
    </row>
    <row r="3" spans="1:6" ht="15.75" x14ac:dyDescent="0.25">
      <c r="B3" s="1314" t="s">
        <v>775</v>
      </c>
      <c r="C3" s="1314"/>
      <c r="D3" s="1314"/>
      <c r="E3" s="1314"/>
      <c r="F3" s="1315"/>
    </row>
    <row r="4" spans="1:6" ht="15.75" x14ac:dyDescent="0.25">
      <c r="B4" s="20"/>
      <c r="C4" s="20"/>
      <c r="D4" s="20"/>
      <c r="E4" s="20"/>
      <c r="F4" s="12"/>
    </row>
    <row r="5" spans="1:6" ht="12.75" customHeight="1" thickBot="1" x14ac:dyDescent="0.3">
      <c r="B5" s="122"/>
      <c r="C5" s="19"/>
      <c r="D5" s="1"/>
      <c r="E5" s="21"/>
      <c r="F5" s="21" t="s">
        <v>776</v>
      </c>
    </row>
    <row r="6" spans="1:6" x14ac:dyDescent="0.2">
      <c r="A6" s="1305" t="s">
        <v>322</v>
      </c>
      <c r="B6" s="1312" t="s">
        <v>13</v>
      </c>
      <c r="C6" s="1307" t="s">
        <v>406</v>
      </c>
      <c r="D6" s="1309" t="s">
        <v>413</v>
      </c>
      <c r="E6" s="1309"/>
      <c r="F6" s="1303" t="s">
        <v>407</v>
      </c>
    </row>
    <row r="7" spans="1:6" ht="27" customHeight="1" thickBot="1" x14ac:dyDescent="0.25">
      <c r="A7" s="1306"/>
      <c r="B7" s="1313"/>
      <c r="C7" s="1308"/>
      <c r="D7" s="1310"/>
      <c r="E7" s="1311"/>
      <c r="F7" s="1304"/>
    </row>
    <row r="8" spans="1:6" s="324" customFormat="1" ht="9.75" customHeight="1" x14ac:dyDescent="0.2">
      <c r="A8" s="698" t="s">
        <v>323</v>
      </c>
      <c r="B8" s="699" t="s">
        <v>324</v>
      </c>
      <c r="C8" s="700" t="s">
        <v>325</v>
      </c>
      <c r="D8" s="701" t="s">
        <v>326</v>
      </c>
      <c r="E8" s="961" t="s">
        <v>346</v>
      </c>
      <c r="F8" s="961" t="s">
        <v>371</v>
      </c>
    </row>
    <row r="9" spans="1:6" x14ac:dyDescent="0.2">
      <c r="A9" s="412" t="s">
        <v>327</v>
      </c>
      <c r="B9" s="419" t="s">
        <v>223</v>
      </c>
      <c r="C9" s="26"/>
      <c r="D9" s="35"/>
      <c r="E9" s="962"/>
      <c r="F9" s="164"/>
    </row>
    <row r="10" spans="1:6" x14ac:dyDescent="0.2">
      <c r="A10" s="411" t="s">
        <v>328</v>
      </c>
      <c r="B10" s="215" t="s">
        <v>6</v>
      </c>
      <c r="C10" s="8">
        <f>'4.m. intézm. kiadás'!F9</f>
        <v>27464688</v>
      </c>
      <c r="D10" s="30">
        <f>'3.m.kiadási ei cofog'!E246</f>
        <v>14802408</v>
      </c>
      <c r="E10" s="195">
        <f>'nem kell1'!C125</f>
        <v>0</v>
      </c>
      <c r="F10" s="164">
        <f t="shared" ref="F10:F22" si="0">E10+D10+C10</f>
        <v>42267096</v>
      </c>
    </row>
    <row r="11" spans="1:6" x14ac:dyDescent="0.2">
      <c r="A11" s="411" t="s">
        <v>329</v>
      </c>
      <c r="B11" s="245" t="s">
        <v>7</v>
      </c>
      <c r="C11" s="8">
        <f>'4.m. intézm. kiadás'!F10</f>
        <v>6016252</v>
      </c>
      <c r="D11" s="30">
        <f>'3.m.kiadási ei cofog'!E247</f>
        <v>3796871</v>
      </c>
      <c r="E11" s="195">
        <f>'nem kell1'!C126</f>
        <v>0</v>
      </c>
      <c r="F11" s="164">
        <f t="shared" si="0"/>
        <v>9813123</v>
      </c>
    </row>
    <row r="12" spans="1:6" ht="12.75" customHeight="1" x14ac:dyDescent="0.2">
      <c r="A12" s="411" t="s">
        <v>330</v>
      </c>
      <c r="B12" s="245" t="s">
        <v>8</v>
      </c>
      <c r="C12" s="8">
        <f>'4.m. intézm. kiadás'!F11</f>
        <v>14828955</v>
      </c>
      <c r="D12" s="30">
        <f>'3.m.kiadási ei cofog'!E248</f>
        <v>13373177</v>
      </c>
      <c r="E12" s="195">
        <f>'nem kell1'!C127</f>
        <v>0</v>
      </c>
      <c r="F12" s="164">
        <f t="shared" si="0"/>
        <v>28202132</v>
      </c>
    </row>
    <row r="13" spans="1:6" x14ac:dyDescent="0.2">
      <c r="A13" s="411" t="s">
        <v>331</v>
      </c>
      <c r="B13" s="245" t="s">
        <v>409</v>
      </c>
      <c r="C13" s="8">
        <f>'4.m. intézm. kiadás'!F12</f>
        <v>0</v>
      </c>
      <c r="D13" s="30">
        <f>'3.m.kiadási ei cofog'!E249</f>
        <v>0</v>
      </c>
      <c r="E13" s="195">
        <f>'nem kell1'!C128</f>
        <v>0</v>
      </c>
      <c r="F13" s="164">
        <f t="shared" si="0"/>
        <v>0</v>
      </c>
    </row>
    <row r="14" spans="1:6" x14ac:dyDescent="0.2">
      <c r="A14" s="411" t="s">
        <v>332</v>
      </c>
      <c r="B14" s="245" t="s">
        <v>408</v>
      </c>
      <c r="C14" s="8">
        <f>'4.m. intézm. kiadás'!F13</f>
        <v>0</v>
      </c>
      <c r="D14" s="30">
        <f>'3.m.kiadási ei cofog'!E250</f>
        <v>0</v>
      </c>
      <c r="E14" s="195">
        <f>'nem kell1'!C129</f>
        <v>0</v>
      </c>
      <c r="F14" s="164">
        <f t="shared" si="0"/>
        <v>0</v>
      </c>
    </row>
    <row r="15" spans="1:6" x14ac:dyDescent="0.2">
      <c r="A15" s="411" t="s">
        <v>333</v>
      </c>
      <c r="B15" s="245" t="s">
        <v>480</v>
      </c>
      <c r="C15" s="8">
        <f>C16+C17+C18+C19+C20+C21</f>
        <v>0</v>
      </c>
      <c r="D15" s="8">
        <f>D16+D17+D18+D19+D20+D21</f>
        <v>4285672</v>
      </c>
      <c r="E15" s="8">
        <f>E16+E17+E18+E19+E20+E21</f>
        <v>0</v>
      </c>
      <c r="F15" s="8">
        <f>F16+F17+F18+F19+F20+F21</f>
        <v>4285672</v>
      </c>
    </row>
    <row r="16" spans="1:6" x14ac:dyDescent="0.2">
      <c r="A16" s="411" t="s">
        <v>334</v>
      </c>
      <c r="B16" s="245" t="s">
        <v>481</v>
      </c>
      <c r="C16" s="8">
        <f>'4.m. intézm. kiadás'!F15</f>
        <v>0</v>
      </c>
      <c r="D16" s="30">
        <f>'3.m.kiadási ei cofog'!E252</f>
        <v>4135672</v>
      </c>
      <c r="E16" s="195">
        <f>'nem kell1'!C131</f>
        <v>0</v>
      </c>
      <c r="F16" s="164">
        <f t="shared" ref="F16:F21" si="1">SUM(C16:E16)</f>
        <v>4135672</v>
      </c>
    </row>
    <row r="17" spans="1:6" x14ac:dyDescent="0.2">
      <c r="A17" s="411" t="s">
        <v>335</v>
      </c>
      <c r="B17" s="245" t="s">
        <v>482</v>
      </c>
      <c r="C17" s="8">
        <f>'4.m. intézm. kiadás'!F16</f>
        <v>0</v>
      </c>
      <c r="D17" s="30">
        <f>'3.m.kiadási ei cofog'!E253</f>
        <v>0</v>
      </c>
      <c r="E17" s="195">
        <f>'nem kell1'!C132</f>
        <v>0</v>
      </c>
      <c r="F17" s="164">
        <f t="shared" si="1"/>
        <v>0</v>
      </c>
    </row>
    <row r="18" spans="1:6" x14ac:dyDescent="0.2">
      <c r="A18" s="411" t="s">
        <v>336</v>
      </c>
      <c r="B18" s="245" t="s">
        <v>483</v>
      </c>
      <c r="C18" s="8">
        <f>'4.m. intézm. kiadás'!F17</f>
        <v>0</v>
      </c>
      <c r="D18" s="30">
        <f>'3.m.kiadási ei cofog'!E254</f>
        <v>0</v>
      </c>
      <c r="E18" s="195">
        <f>'nem kell1'!C133</f>
        <v>0</v>
      </c>
      <c r="F18" s="164">
        <f t="shared" si="1"/>
        <v>0</v>
      </c>
    </row>
    <row r="19" spans="1:6" x14ac:dyDescent="0.2">
      <c r="A19" s="411" t="s">
        <v>337</v>
      </c>
      <c r="B19" s="420" t="s">
        <v>484</v>
      </c>
      <c r="C19" s="8">
        <f>'4.m. intézm. kiadás'!F18</f>
        <v>0</v>
      </c>
      <c r="D19" s="30">
        <v>150000</v>
      </c>
      <c r="E19" s="195">
        <f>'nem kell1'!C134</f>
        <v>0</v>
      </c>
      <c r="F19" s="164">
        <f t="shared" si="1"/>
        <v>150000</v>
      </c>
    </row>
    <row r="20" spans="1:6" x14ac:dyDescent="0.2">
      <c r="A20" s="411" t="s">
        <v>338</v>
      </c>
      <c r="B20" s="942" t="s">
        <v>499</v>
      </c>
      <c r="C20" s="8">
        <f>'4.m. intézm. kiadás'!F19</f>
        <v>0</v>
      </c>
      <c r="D20" s="30">
        <f>'3.m.kiadási ei cofog'!E256</f>
        <v>0</v>
      </c>
      <c r="E20" s="195">
        <f>'nem kell1'!C135</f>
        <v>0</v>
      </c>
      <c r="F20" s="164">
        <f t="shared" si="1"/>
        <v>0</v>
      </c>
    </row>
    <row r="21" spans="1:6" x14ac:dyDescent="0.2">
      <c r="A21" s="411" t="s">
        <v>339</v>
      </c>
      <c r="B21" s="943" t="s">
        <v>492</v>
      </c>
      <c r="C21" s="8">
        <f>'4.m. intézm. kiadás'!F20</f>
        <v>0</v>
      </c>
      <c r="D21" s="30">
        <f>'3.m.kiadási ei cofog'!E257</f>
        <v>0</v>
      </c>
      <c r="E21" s="195">
        <f>'nem kell1'!C136</f>
        <v>0</v>
      </c>
      <c r="F21" s="164">
        <f t="shared" si="1"/>
        <v>0</v>
      </c>
    </row>
    <row r="22" spans="1:6" ht="13.5" thickBot="1" x14ac:dyDescent="0.25">
      <c r="A22" s="411" t="s">
        <v>340</v>
      </c>
      <c r="B22" s="247" t="s">
        <v>219</v>
      </c>
      <c r="C22" s="8">
        <f>'4.m. intézm. kiadás'!F21</f>
        <v>0</v>
      </c>
      <c r="D22" s="30">
        <f>'3.m.kiadási ei cofog'!E258</f>
        <v>3303200</v>
      </c>
      <c r="E22" s="195">
        <f>'nem kell1'!C137</f>
        <v>0</v>
      </c>
      <c r="F22" s="164">
        <f t="shared" si="0"/>
        <v>3303200</v>
      </c>
    </row>
    <row r="23" spans="1:6" ht="13.5" thickBot="1" x14ac:dyDescent="0.25">
      <c r="A23" s="702" t="s">
        <v>341</v>
      </c>
      <c r="B23" s="703" t="s">
        <v>9</v>
      </c>
      <c r="C23" s="704">
        <f>C10+C11+C12+C13+C15+C22</f>
        <v>48309895</v>
      </c>
      <c r="D23" s="705">
        <f>D10+D11+D12+D13+D15+D22</f>
        <v>39561328</v>
      </c>
      <c r="E23" s="718">
        <f>E10+E11+E12+E13+E15+E22</f>
        <v>0</v>
      </c>
      <c r="F23" s="718">
        <f>SUM(C23:E23)</f>
        <v>87871223</v>
      </c>
    </row>
    <row r="24" spans="1:6" ht="13.5" thickTop="1" x14ac:dyDescent="0.2">
      <c r="A24" s="691"/>
      <c r="B24" s="419"/>
      <c r="C24" s="957"/>
      <c r="D24" s="933"/>
      <c r="E24" s="296"/>
      <c r="F24" s="172"/>
    </row>
    <row r="25" spans="1:6" x14ac:dyDescent="0.2">
      <c r="A25" s="412" t="s">
        <v>342</v>
      </c>
      <c r="B25" s="421" t="s">
        <v>224</v>
      </c>
      <c r="C25" s="23"/>
      <c r="D25" s="28"/>
      <c r="E25" s="483"/>
      <c r="F25" s="167"/>
    </row>
    <row r="26" spans="1:6" x14ac:dyDescent="0.2">
      <c r="A26" s="411" t="s">
        <v>343</v>
      </c>
      <c r="B26" s="245" t="s">
        <v>410</v>
      </c>
      <c r="C26" s="23"/>
      <c r="D26" s="30">
        <f>'3.m.kiadási ei cofog'!E262</f>
        <v>200000</v>
      </c>
      <c r="E26" s="195">
        <f>'nem kell1'!C140</f>
        <v>0</v>
      </c>
      <c r="F26" s="164">
        <f>E26+D26+C26</f>
        <v>200000</v>
      </c>
    </row>
    <row r="27" spans="1:6" x14ac:dyDescent="0.2">
      <c r="A27" s="411" t="s">
        <v>342</v>
      </c>
      <c r="B27" s="245" t="s">
        <v>411</v>
      </c>
      <c r="C27" s="23">
        <f>'4.m. intézm. kiadás'!F26</f>
        <v>0</v>
      </c>
      <c r="D27" s="30">
        <v>6499606</v>
      </c>
      <c r="E27" s="195">
        <f>'nem kell1'!C141</f>
        <v>0</v>
      </c>
      <c r="F27" s="164">
        <f t="shared" ref="F27:F37" si="2">E27+D27+C27</f>
        <v>6499606</v>
      </c>
    </row>
    <row r="28" spans="1:6" x14ac:dyDescent="0.2">
      <c r="A28" s="411" t="s">
        <v>343</v>
      </c>
      <c r="B28" s="245" t="s">
        <v>220</v>
      </c>
      <c r="C28" s="23">
        <f>'4.m. intézm. kiadás'!F27</f>
        <v>0</v>
      </c>
      <c r="D28" s="30">
        <f>D29+D30+D31+D32+D33+D34+D35</f>
        <v>0</v>
      </c>
      <c r="E28" s="195">
        <f>'nem kell1'!C142</f>
        <v>0</v>
      </c>
      <c r="F28" s="164">
        <f t="shared" si="2"/>
        <v>0</v>
      </c>
    </row>
    <row r="29" spans="1:6" x14ac:dyDescent="0.2">
      <c r="A29" s="411" t="s">
        <v>344</v>
      </c>
      <c r="B29" s="420" t="s">
        <v>485</v>
      </c>
      <c r="C29" s="23">
        <f>'4.m. intézm. kiadás'!F28</f>
        <v>0</v>
      </c>
      <c r="D29" s="30">
        <f>'3.m.kiadási ei cofog'!E265</f>
        <v>0</v>
      </c>
      <c r="E29" s="195">
        <f>'nem kell1'!C143</f>
        <v>0</v>
      </c>
      <c r="F29" s="164">
        <f t="shared" si="2"/>
        <v>0</v>
      </c>
    </row>
    <row r="30" spans="1:6" x14ac:dyDescent="0.2">
      <c r="A30" s="411" t="s">
        <v>345</v>
      </c>
      <c r="B30" s="420" t="s">
        <v>487</v>
      </c>
      <c r="C30" s="23"/>
      <c r="D30" s="30">
        <f>'3.m.kiadási ei cofog'!E266</f>
        <v>0</v>
      </c>
      <c r="E30" s="195">
        <f>'nem kell1'!C144</f>
        <v>0</v>
      </c>
      <c r="F30" s="164">
        <f t="shared" si="2"/>
        <v>0</v>
      </c>
    </row>
    <row r="31" spans="1:6" x14ac:dyDescent="0.2">
      <c r="A31" s="411" t="s">
        <v>347</v>
      </c>
      <c r="B31" s="420" t="s">
        <v>486</v>
      </c>
      <c r="C31" s="23"/>
      <c r="D31" s="30">
        <f>'3.m.kiadási ei cofog'!E267</f>
        <v>0</v>
      </c>
      <c r="E31" s="195">
        <f>'nem kell1'!C145</f>
        <v>0</v>
      </c>
      <c r="F31" s="164">
        <f t="shared" si="2"/>
        <v>0</v>
      </c>
    </row>
    <row r="32" spans="1:6" x14ac:dyDescent="0.2">
      <c r="A32" s="411" t="s">
        <v>348</v>
      </c>
      <c r="B32" s="420" t="s">
        <v>488</v>
      </c>
      <c r="C32" s="23">
        <f>'4.m. intézm. kiadás'!F29</f>
        <v>0</v>
      </c>
      <c r="D32" s="30">
        <f>'3.m.kiadási ei cofog'!E268</f>
        <v>0</v>
      </c>
      <c r="E32" s="195">
        <f>'nem kell1'!C146</f>
        <v>0</v>
      </c>
      <c r="F32" s="164">
        <f t="shared" si="2"/>
        <v>0</v>
      </c>
    </row>
    <row r="33" spans="1:6" x14ac:dyDescent="0.2">
      <c r="A33" s="411" t="s">
        <v>349</v>
      </c>
      <c r="B33" s="942" t="s">
        <v>489</v>
      </c>
      <c r="C33" s="23"/>
      <c r="D33" s="30">
        <f>'3.m.kiadási ei cofog'!E269</f>
        <v>0</v>
      </c>
      <c r="E33" s="195">
        <f>'nem kell1'!C147</f>
        <v>0</v>
      </c>
      <c r="F33" s="164">
        <f t="shared" si="2"/>
        <v>0</v>
      </c>
    </row>
    <row r="34" spans="1:6" x14ac:dyDescent="0.2">
      <c r="A34" s="411" t="s">
        <v>350</v>
      </c>
      <c r="B34" s="340" t="s">
        <v>490</v>
      </c>
      <c r="C34" s="23"/>
      <c r="D34" s="30">
        <f>'3.m.kiadási ei cofog'!E270</f>
        <v>0</v>
      </c>
      <c r="E34" s="195">
        <f>'nem kell1'!C148</f>
        <v>0</v>
      </c>
      <c r="F34" s="164">
        <f t="shared" si="2"/>
        <v>0</v>
      </c>
    </row>
    <row r="35" spans="1:6" x14ac:dyDescent="0.2">
      <c r="A35" s="411" t="s">
        <v>351</v>
      </c>
      <c r="B35" s="943" t="s">
        <v>507</v>
      </c>
      <c r="C35" s="23"/>
      <c r="D35" s="30">
        <f>'3.m.kiadási ei cofog'!E271</f>
        <v>0</v>
      </c>
      <c r="E35" s="195">
        <f>'nem kell1'!C149</f>
        <v>0</v>
      </c>
      <c r="F35" s="164">
        <f t="shared" si="2"/>
        <v>0</v>
      </c>
    </row>
    <row r="36" spans="1:6" ht="12.75" customHeight="1" x14ac:dyDescent="0.2">
      <c r="A36" s="411" t="s">
        <v>352</v>
      </c>
      <c r="B36" s="245" t="s">
        <v>493</v>
      </c>
      <c r="C36" s="23">
        <f>'4.m. intézm. kiadás'!F35</f>
        <v>0</v>
      </c>
      <c r="D36" s="30">
        <f>'3.m.kiadási ei cofog'!E272</f>
        <v>0</v>
      </c>
      <c r="E36" s="195">
        <f>'nem kell1'!C150</f>
        <v>0</v>
      </c>
      <c r="F36" s="164">
        <f t="shared" si="2"/>
        <v>0</v>
      </c>
    </row>
    <row r="37" spans="1:6" ht="13.5" thickBot="1" x14ac:dyDescent="0.25">
      <c r="A37" s="411" t="s">
        <v>353</v>
      </c>
      <c r="B37" s="247" t="s">
        <v>222</v>
      </c>
      <c r="C37" s="23">
        <f>'4.m. intézm. kiadás'!F36</f>
        <v>0</v>
      </c>
      <c r="D37" s="30">
        <f>'3.m.kiadási ei cofog'!E273</f>
        <v>0</v>
      </c>
      <c r="E37" s="195">
        <f>'nem kell1'!C151</f>
        <v>0</v>
      </c>
      <c r="F37" s="164">
        <f t="shared" si="2"/>
        <v>0</v>
      </c>
    </row>
    <row r="38" spans="1:6" ht="13.5" thickBot="1" x14ac:dyDescent="0.25">
      <c r="A38" s="702" t="s">
        <v>354</v>
      </c>
      <c r="B38" s="703" t="s">
        <v>10</v>
      </c>
      <c r="C38" s="704">
        <f>SUM(C26:C28)+C36+C37</f>
        <v>0</v>
      </c>
      <c r="D38" s="705">
        <f>SUM(D26:D28)+D36+D37</f>
        <v>6699606</v>
      </c>
      <c r="E38" s="718">
        <f>SUM(E26:E28)+E36+E37</f>
        <v>0</v>
      </c>
      <c r="F38" s="718">
        <f>SUM(C38:E38)</f>
        <v>6699606</v>
      </c>
    </row>
    <row r="39" spans="1:6" ht="32.25" customHeight="1" thickTop="1" thickBot="1" x14ac:dyDescent="0.25">
      <c r="A39" s="702" t="s">
        <v>355</v>
      </c>
      <c r="B39" s="707" t="s">
        <v>494</v>
      </c>
      <c r="C39" s="706">
        <f>C38+C23</f>
        <v>48309895</v>
      </c>
      <c r="D39" s="706">
        <f>D38+D23</f>
        <v>46260934</v>
      </c>
      <c r="E39" s="706">
        <f>E38+E23</f>
        <v>0</v>
      </c>
      <c r="F39" s="706">
        <f>F38+F23</f>
        <v>94570829</v>
      </c>
    </row>
    <row r="40" spans="1:6" ht="14.25" customHeight="1" thickTop="1" x14ac:dyDescent="0.2">
      <c r="A40" s="691"/>
      <c r="B40" s="958"/>
      <c r="C40" s="959"/>
      <c r="D40" s="786"/>
      <c r="E40" s="785"/>
      <c r="F40" s="785"/>
    </row>
    <row r="41" spans="1:6" ht="12.75" customHeight="1" x14ac:dyDescent="0.2">
      <c r="A41" s="412" t="s">
        <v>405</v>
      </c>
      <c r="B41" s="534" t="s">
        <v>496</v>
      </c>
      <c r="C41" s="23"/>
      <c r="D41" s="28"/>
      <c r="E41" s="292"/>
      <c r="F41" s="167"/>
    </row>
    <row r="42" spans="1:6" s="15" customFormat="1" x14ac:dyDescent="0.2">
      <c r="A42" s="411" t="s">
        <v>357</v>
      </c>
      <c r="B42" s="246" t="s">
        <v>495</v>
      </c>
      <c r="C42" s="23">
        <f>'4.m. intézm. kiadás'!F41</f>
        <v>0</v>
      </c>
      <c r="D42" s="30">
        <f>'3.m.kiadási ei cofog'!E278</f>
        <v>0</v>
      </c>
      <c r="E42" s="195">
        <f>'nem kell1'!C157</f>
        <v>0</v>
      </c>
      <c r="F42" s="164">
        <f>E42+D42+C42</f>
        <v>0</v>
      </c>
    </row>
    <row r="43" spans="1:6" s="15" customFormat="1" x14ac:dyDescent="0.2">
      <c r="A43" s="411" t="s">
        <v>358</v>
      </c>
      <c r="B43" s="788" t="s">
        <v>500</v>
      </c>
      <c r="C43" s="23">
        <f>'4.m. intézm. kiadás'!F42</f>
        <v>0</v>
      </c>
      <c r="D43" s="30">
        <f>'3.m.kiadási ei cofog'!E279</f>
        <v>0</v>
      </c>
      <c r="E43" s="195">
        <f>'nem kell1'!C158</f>
        <v>0</v>
      </c>
      <c r="F43" s="164">
        <f t="shared" ref="F43:F49" si="3">E43+D43+C43</f>
        <v>0</v>
      </c>
    </row>
    <row r="44" spans="1:6" s="15" customFormat="1" x14ac:dyDescent="0.2">
      <c r="A44" s="411" t="s">
        <v>359</v>
      </c>
      <c r="B44" s="788" t="s">
        <v>501</v>
      </c>
      <c r="C44" s="23">
        <f>'4.m. intézm. kiadás'!F43</f>
        <v>0</v>
      </c>
      <c r="D44" s="30">
        <f>'3.m.kiadási ei cofog'!E280</f>
        <v>25779240</v>
      </c>
      <c r="E44" s="195">
        <f>'nem kell1'!C159</f>
        <v>0</v>
      </c>
      <c r="F44" s="164">
        <f t="shared" si="3"/>
        <v>25779240</v>
      </c>
    </row>
    <row r="45" spans="1:6" s="15" customFormat="1" x14ac:dyDescent="0.2">
      <c r="A45" s="411" t="s">
        <v>360</v>
      </c>
      <c r="B45" s="788" t="s">
        <v>502</v>
      </c>
      <c r="C45" s="23">
        <f>'4.m. intézm. kiadás'!F44</f>
        <v>0</v>
      </c>
      <c r="D45" s="30">
        <f>'3.m.kiadási ei cofog'!E281</f>
        <v>0</v>
      </c>
      <c r="E45" s="195">
        <f>'nem kell1'!C160</f>
        <v>0</v>
      </c>
      <c r="F45" s="164">
        <f t="shared" si="3"/>
        <v>0</v>
      </c>
    </row>
    <row r="46" spans="1:6" x14ac:dyDescent="0.2">
      <c r="A46" s="411" t="s">
        <v>361</v>
      </c>
      <c r="B46" s="944" t="s">
        <v>503</v>
      </c>
      <c r="C46" s="23">
        <f>'4.m. intézm. kiadás'!F45</f>
        <v>0</v>
      </c>
      <c r="D46" s="30">
        <f>'3.m.kiadási ei cofog'!E282</f>
        <v>0</v>
      </c>
      <c r="E46" s="195">
        <f>'nem kell1'!C161</f>
        <v>0</v>
      </c>
      <c r="F46" s="164">
        <f t="shared" si="3"/>
        <v>0</v>
      </c>
    </row>
    <row r="47" spans="1:6" x14ac:dyDescent="0.2">
      <c r="A47" s="411" t="s">
        <v>362</v>
      </c>
      <c r="B47" s="945" t="s">
        <v>504</v>
      </c>
      <c r="C47" s="23">
        <f>'4.m. intézm. kiadás'!F46</f>
        <v>0</v>
      </c>
      <c r="D47" s="30">
        <f>'3.m.kiadási ei cofog'!E283</f>
        <v>1797354</v>
      </c>
      <c r="E47" s="195">
        <f>'nem kell1'!C162</f>
        <v>0</v>
      </c>
      <c r="F47" s="164">
        <f t="shared" si="3"/>
        <v>1797354</v>
      </c>
    </row>
    <row r="48" spans="1:6" x14ac:dyDescent="0.2">
      <c r="A48" s="411" t="s">
        <v>363</v>
      </c>
      <c r="B48" s="946" t="s">
        <v>505</v>
      </c>
      <c r="C48" s="23">
        <f>'4.m. intézm. kiadás'!F47</f>
        <v>0</v>
      </c>
      <c r="D48" s="30">
        <f>'3.m.kiadási ei cofog'!E284</f>
        <v>0</v>
      </c>
      <c r="E48" s="195">
        <f>'nem kell1'!C163</f>
        <v>0</v>
      </c>
      <c r="F48" s="164">
        <f t="shared" si="3"/>
        <v>0</v>
      </c>
    </row>
    <row r="49" spans="1:6" s="15" customFormat="1" ht="13.5" thickBot="1" x14ac:dyDescent="0.25">
      <c r="A49" s="411" t="s">
        <v>364</v>
      </c>
      <c r="B49" s="422" t="s">
        <v>506</v>
      </c>
      <c r="C49" s="23">
        <f>'4.m. intézm. kiadás'!F48</f>
        <v>0</v>
      </c>
      <c r="D49" s="30">
        <f>'3.m.kiadási ei cofog'!E285</f>
        <v>0</v>
      </c>
      <c r="E49" s="195">
        <f>'nem kell1'!C164</f>
        <v>0</v>
      </c>
      <c r="F49" s="164">
        <f t="shared" si="3"/>
        <v>0</v>
      </c>
    </row>
    <row r="50" spans="1:6" s="15" customFormat="1" ht="13.5" thickBot="1" x14ac:dyDescent="0.25">
      <c r="A50" s="433" t="s">
        <v>365</v>
      </c>
      <c r="B50" s="347" t="s">
        <v>497</v>
      </c>
      <c r="C50" s="124">
        <f>SUM(C42:C49)</f>
        <v>0</v>
      </c>
      <c r="D50" s="124">
        <f>SUM(D42:D49)</f>
        <v>27576594</v>
      </c>
      <c r="E50" s="124">
        <f>SUM(E42:E49)</f>
        <v>0</v>
      </c>
      <c r="F50" s="124">
        <f>SUM(F42:F49)</f>
        <v>27576594</v>
      </c>
    </row>
    <row r="51" spans="1:6" s="15" customFormat="1" x14ac:dyDescent="0.2">
      <c r="A51" s="691"/>
      <c r="B51" s="43"/>
      <c r="C51" s="957"/>
      <c r="D51" s="262"/>
      <c r="E51" s="296"/>
      <c r="F51" s="172"/>
    </row>
    <row r="52" spans="1:6" ht="18.75" customHeight="1" thickBot="1" x14ac:dyDescent="0.25">
      <c r="A52" s="719" t="s">
        <v>366</v>
      </c>
      <c r="B52" s="947" t="s">
        <v>498</v>
      </c>
      <c r="C52" s="948">
        <f>C39+C50</f>
        <v>48309895</v>
      </c>
      <c r="D52" s="960">
        <f>D39+D50</f>
        <v>73837528</v>
      </c>
      <c r="E52" s="963">
        <f>E39+E50</f>
        <v>0</v>
      </c>
      <c r="F52" s="963">
        <f>F39+F50</f>
        <v>122147423</v>
      </c>
    </row>
    <row r="53" spans="1:6" ht="13.5" thickTop="1" x14ac:dyDescent="0.2">
      <c r="B53" s="1"/>
      <c r="C53" s="1"/>
      <c r="D53" s="1"/>
      <c r="E53" s="1"/>
    </row>
    <row r="54" spans="1:6" x14ac:dyDescent="0.2">
      <c r="B54" s="1"/>
      <c r="C54" s="1"/>
      <c r="D54" s="1"/>
      <c r="E54" s="1"/>
    </row>
    <row r="55" spans="1:6" x14ac:dyDescent="0.2">
      <c r="B55" s="1"/>
      <c r="C55" s="1"/>
      <c r="D55" s="1"/>
      <c r="E55" s="1"/>
    </row>
    <row r="56" spans="1:6" x14ac:dyDescent="0.2">
      <c r="B56" s="1"/>
      <c r="C56" s="1"/>
      <c r="D56" s="1"/>
      <c r="E56" s="1"/>
    </row>
    <row r="57" spans="1:6" x14ac:dyDescent="0.2">
      <c r="B57" s="1"/>
      <c r="C57" s="1"/>
      <c r="D57" s="1"/>
      <c r="E57" s="1"/>
    </row>
    <row r="58" spans="1:6" x14ac:dyDescent="0.2">
      <c r="B58" s="1"/>
      <c r="C58" s="1"/>
      <c r="D58" s="1"/>
      <c r="E58" s="1"/>
    </row>
    <row r="59" spans="1:6" x14ac:dyDescent="0.2">
      <c r="B59" s="1"/>
      <c r="C59" s="1"/>
      <c r="D59" s="1"/>
      <c r="E59" s="1"/>
    </row>
    <row r="60" spans="1:6" x14ac:dyDescent="0.2">
      <c r="B60" s="1"/>
      <c r="C60" s="1"/>
      <c r="D60" s="1"/>
      <c r="E60" s="1"/>
    </row>
    <row r="61" spans="1:6" x14ac:dyDescent="0.2">
      <c r="B61" s="1"/>
      <c r="C61" s="1"/>
      <c r="D61" s="1"/>
      <c r="E61" s="1"/>
    </row>
    <row r="62" spans="1:6" x14ac:dyDescent="0.2">
      <c r="B62" s="1"/>
      <c r="C62" s="1"/>
      <c r="D62" s="1"/>
      <c r="E62" s="1"/>
    </row>
    <row r="63" spans="1:6" x14ac:dyDescent="0.2">
      <c r="B63" s="1"/>
      <c r="C63" s="1"/>
      <c r="D63" s="1"/>
      <c r="E63" s="1"/>
    </row>
    <row r="64" spans="1:6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B103" s="1"/>
      <c r="C103" s="1"/>
      <c r="D103" s="1"/>
      <c r="E103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opLeftCell="A2" workbookViewId="0">
      <selection activeCell="B2" sqref="B2"/>
    </sheetView>
  </sheetViews>
  <sheetFormatPr defaultRowHeight="12.75" x14ac:dyDescent="0.2"/>
  <cols>
    <col min="1" max="1" width="4.85546875" customWidth="1"/>
    <col min="2" max="2" width="65.85546875" customWidth="1"/>
    <col min="3" max="3" width="17.28515625" customWidth="1"/>
  </cols>
  <sheetData>
    <row r="2" spans="1:5" x14ac:dyDescent="0.2">
      <c r="A2" s="424"/>
      <c r="B2" s="1253" t="s">
        <v>892</v>
      </c>
      <c r="C2" s="424"/>
      <c r="D2" s="424"/>
      <c r="E2" s="424"/>
    </row>
    <row r="3" spans="1:5" x14ac:dyDescent="0.2">
      <c r="A3" s="424"/>
      <c r="B3" s="424"/>
      <c r="C3" s="424"/>
      <c r="D3" s="424"/>
      <c r="E3" s="424"/>
    </row>
    <row r="4" spans="1:5" ht="15.75" x14ac:dyDescent="0.25">
      <c r="B4" s="1314" t="s">
        <v>621</v>
      </c>
      <c r="C4" s="1314"/>
    </row>
    <row r="5" spans="1:5" ht="15.75" x14ac:dyDescent="0.25">
      <c r="B5" s="122"/>
      <c r="C5" s="1"/>
    </row>
    <row r="6" spans="1:5" ht="13.5" thickBot="1" x14ac:dyDescent="0.25">
      <c r="B6" s="1"/>
      <c r="C6" s="21" t="s">
        <v>801</v>
      </c>
    </row>
    <row r="7" spans="1:5" ht="15.75" x14ac:dyDescent="0.25">
      <c r="A7" s="1323" t="s">
        <v>322</v>
      </c>
      <c r="B7" s="198" t="s">
        <v>21</v>
      </c>
      <c r="C7" s="192" t="s">
        <v>22</v>
      </c>
    </row>
    <row r="8" spans="1:5" ht="13.5" thickBot="1" x14ac:dyDescent="0.25">
      <c r="A8" s="1324"/>
      <c r="B8" s="150"/>
      <c r="C8" s="193" t="s">
        <v>5</v>
      </c>
    </row>
    <row r="9" spans="1:5" ht="13.5" thickBot="1" x14ac:dyDescent="0.25">
      <c r="A9" s="490" t="s">
        <v>323</v>
      </c>
      <c r="B9" s="512" t="s">
        <v>324</v>
      </c>
      <c r="C9" s="518" t="s">
        <v>325</v>
      </c>
    </row>
    <row r="10" spans="1:5" x14ac:dyDescent="0.2">
      <c r="A10" s="468" t="s">
        <v>327</v>
      </c>
      <c r="B10" s="981" t="s">
        <v>517</v>
      </c>
      <c r="C10" s="984"/>
    </row>
    <row r="11" spans="1:5" x14ac:dyDescent="0.2">
      <c r="A11" s="454" t="s">
        <v>328</v>
      </c>
      <c r="B11" s="193"/>
      <c r="C11" s="985"/>
    </row>
    <row r="12" spans="1:5" x14ac:dyDescent="0.2">
      <c r="A12" s="454" t="s">
        <v>329</v>
      </c>
      <c r="B12" s="1055" t="s">
        <v>622</v>
      </c>
      <c r="C12" s="680">
        <v>0</v>
      </c>
    </row>
    <row r="13" spans="1:5" x14ac:dyDescent="0.2">
      <c r="A13" s="454" t="s">
        <v>330</v>
      </c>
      <c r="B13" s="147" t="s">
        <v>623</v>
      </c>
      <c r="C13" s="680"/>
    </row>
    <row r="14" spans="1:5" x14ac:dyDescent="0.2">
      <c r="A14" s="454" t="s">
        <v>331</v>
      </c>
      <c r="B14" s="147" t="s">
        <v>748</v>
      </c>
      <c r="C14" s="1226"/>
    </row>
    <row r="15" spans="1:5" ht="13.5" thickBot="1" x14ac:dyDescent="0.25">
      <c r="A15" s="454" t="s">
        <v>332</v>
      </c>
      <c r="B15" s="365" t="s">
        <v>749</v>
      </c>
      <c r="C15" s="987"/>
    </row>
    <row r="16" spans="1:5" ht="26.25" thickBot="1" x14ac:dyDescent="0.25">
      <c r="A16" s="454" t="s">
        <v>333</v>
      </c>
      <c r="B16" s="496" t="s">
        <v>531</v>
      </c>
      <c r="C16" s="986">
        <f>C12+C13</f>
        <v>0</v>
      </c>
    </row>
    <row r="17" spans="1:3" x14ac:dyDescent="0.2">
      <c r="A17" s="454" t="s">
        <v>334</v>
      </c>
      <c r="B17" s="1057"/>
      <c r="C17" s="1060"/>
    </row>
    <row r="18" spans="1:3" x14ac:dyDescent="0.2">
      <c r="A18" s="454" t="s">
        <v>335</v>
      </c>
      <c r="B18" s="174"/>
      <c r="C18" s="1061"/>
    </row>
    <row r="19" spans="1:3" x14ac:dyDescent="0.2">
      <c r="A19" s="454" t="s">
        <v>336</v>
      </c>
      <c r="B19" s="1058" t="s">
        <v>523</v>
      </c>
      <c r="C19" s="1061"/>
    </row>
    <row r="20" spans="1:3" x14ac:dyDescent="0.2">
      <c r="A20" s="454" t="s">
        <v>337</v>
      </c>
      <c r="B20" s="174"/>
      <c r="C20" s="744"/>
    </row>
    <row r="21" spans="1:3" x14ac:dyDescent="0.2">
      <c r="A21" s="454" t="s">
        <v>338</v>
      </c>
      <c r="B21" s="174" t="s">
        <v>624</v>
      </c>
      <c r="C21" s="744"/>
    </row>
    <row r="22" spans="1:3" x14ac:dyDescent="0.2">
      <c r="A22" s="454" t="s">
        <v>339</v>
      </c>
      <c r="B22" s="1059" t="s">
        <v>625</v>
      </c>
      <c r="C22" s="744"/>
    </row>
    <row r="23" spans="1:3" x14ac:dyDescent="0.2">
      <c r="A23" s="454" t="s">
        <v>340</v>
      </c>
      <c r="B23" s="149" t="s">
        <v>626</v>
      </c>
      <c r="C23" s="1187"/>
    </row>
    <row r="24" spans="1:3" x14ac:dyDescent="0.2">
      <c r="A24" s="454" t="s">
        <v>341</v>
      </c>
      <c r="B24" s="149" t="s">
        <v>627</v>
      </c>
      <c r="C24" s="1181"/>
    </row>
    <row r="25" spans="1:3" x14ac:dyDescent="0.2">
      <c r="A25" s="454" t="s">
        <v>342</v>
      </c>
      <c r="B25" s="1056" t="s">
        <v>628</v>
      </c>
      <c r="C25" s="1181"/>
    </row>
    <row r="26" spans="1:3" x14ac:dyDescent="0.2">
      <c r="A26" s="454" t="s">
        <v>343</v>
      </c>
      <c r="B26" s="6" t="s">
        <v>629</v>
      </c>
      <c r="C26" s="1181"/>
    </row>
    <row r="27" spans="1:3" ht="13.5" thickBot="1" x14ac:dyDescent="0.25">
      <c r="A27" s="454" t="s">
        <v>344</v>
      </c>
      <c r="B27" s="149" t="s">
        <v>630</v>
      </c>
      <c r="C27" s="1182"/>
    </row>
    <row r="28" spans="1:3" ht="26.25" thickBot="1" x14ac:dyDescent="0.25">
      <c r="A28" s="433" t="s">
        <v>345</v>
      </c>
      <c r="B28" s="496" t="s">
        <v>530</v>
      </c>
      <c r="C28" s="986">
        <f>C21+C22</f>
        <v>0</v>
      </c>
    </row>
    <row r="29" spans="1:3" ht="13.5" thickBot="1" x14ac:dyDescent="0.25">
      <c r="A29" s="491" t="s">
        <v>347</v>
      </c>
      <c r="B29" s="222"/>
      <c r="C29" s="988"/>
    </row>
    <row r="30" spans="1:3" ht="13.5" thickBot="1" x14ac:dyDescent="0.25">
      <c r="A30" s="433" t="s">
        <v>348</v>
      </c>
      <c r="B30" s="190" t="s">
        <v>529</v>
      </c>
      <c r="C30" s="986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8" workbookViewId="0">
      <selection sqref="A1:C1"/>
    </sheetView>
  </sheetViews>
  <sheetFormatPr defaultRowHeight="12.75" x14ac:dyDescent="0.2"/>
  <cols>
    <col min="1" max="1" width="4.85546875" customWidth="1"/>
    <col min="2" max="2" width="64" customWidth="1"/>
    <col min="3" max="3" width="18.42578125" customWidth="1"/>
  </cols>
  <sheetData>
    <row r="1" spans="1:5" x14ac:dyDescent="0.2">
      <c r="A1" s="1294" t="s">
        <v>893</v>
      </c>
      <c r="B1" s="1294"/>
      <c r="C1" s="1294"/>
      <c r="D1" s="424"/>
      <c r="E1" s="424"/>
    </row>
    <row r="2" spans="1:5" x14ac:dyDescent="0.2">
      <c r="A2" s="424"/>
      <c r="B2" s="424"/>
      <c r="C2" s="424"/>
      <c r="D2" s="424"/>
      <c r="E2" s="424"/>
    </row>
    <row r="3" spans="1:5" ht="15.75" x14ac:dyDescent="0.25">
      <c r="B3" s="1341" t="s">
        <v>539</v>
      </c>
      <c r="C3" s="1341"/>
    </row>
    <row r="4" spans="1:5" ht="15.75" x14ac:dyDescent="0.25">
      <c r="B4" s="1341" t="s">
        <v>414</v>
      </c>
      <c r="C4" s="1341"/>
    </row>
    <row r="5" spans="1:5" ht="15.75" x14ac:dyDescent="0.25">
      <c r="B5" s="202"/>
      <c r="C5" s="202"/>
    </row>
    <row r="6" spans="1:5" ht="13.5" thickBot="1" x14ac:dyDescent="0.25">
      <c r="B6" s="1"/>
      <c r="C6" s="1257" t="s">
        <v>776</v>
      </c>
    </row>
    <row r="7" spans="1:5" ht="32.25" thickBot="1" x14ac:dyDescent="0.3">
      <c r="A7" s="487" t="s">
        <v>322</v>
      </c>
      <c r="B7" s="538" t="s">
        <v>52</v>
      </c>
      <c r="C7" s="551" t="s">
        <v>809</v>
      </c>
    </row>
    <row r="8" spans="1:5" ht="13.5" thickBot="1" x14ac:dyDescent="0.25">
      <c r="A8" s="490" t="s">
        <v>323</v>
      </c>
      <c r="B8" s="512" t="s">
        <v>324</v>
      </c>
      <c r="C8" s="518" t="s">
        <v>325</v>
      </c>
    </row>
    <row r="9" spans="1:5" ht="16.5" thickBot="1" x14ac:dyDescent="0.3">
      <c r="A9" s="433" t="s">
        <v>327</v>
      </c>
      <c r="B9" s="205" t="s">
        <v>532</v>
      </c>
      <c r="C9" s="552"/>
    </row>
    <row r="10" spans="1:5" ht="15.75" x14ac:dyDescent="0.25">
      <c r="A10" s="493" t="s">
        <v>328</v>
      </c>
      <c r="B10" s="206" t="s">
        <v>534</v>
      </c>
      <c r="C10" s="553"/>
    </row>
    <row r="11" spans="1:5" ht="15.75" x14ac:dyDescent="0.25">
      <c r="A11" s="488" t="s">
        <v>329</v>
      </c>
      <c r="B11" s="207" t="s">
        <v>535</v>
      </c>
      <c r="C11" s="554"/>
    </row>
    <row r="12" spans="1:5" ht="15.75" x14ac:dyDescent="0.25">
      <c r="A12" s="488" t="s">
        <v>330</v>
      </c>
      <c r="B12" s="208" t="s">
        <v>694</v>
      </c>
      <c r="C12" s="555"/>
    </row>
    <row r="13" spans="1:5" ht="15.75" x14ac:dyDescent="0.25">
      <c r="A13" s="488" t="s">
        <v>331</v>
      </c>
      <c r="B13" s="207" t="s">
        <v>695</v>
      </c>
      <c r="C13" s="554"/>
    </row>
    <row r="14" spans="1:5" ht="15.75" x14ac:dyDescent="0.25">
      <c r="A14" s="488" t="s">
        <v>332</v>
      </c>
      <c r="B14" s="209" t="s">
        <v>704</v>
      </c>
      <c r="C14" s="555"/>
    </row>
    <row r="15" spans="1:5" ht="15.75" x14ac:dyDescent="0.25">
      <c r="A15" s="488" t="s">
        <v>333</v>
      </c>
      <c r="B15" s="207" t="s">
        <v>696</v>
      </c>
      <c r="C15" s="554"/>
    </row>
    <row r="16" spans="1:5" ht="15.75" x14ac:dyDescent="0.25">
      <c r="A16" s="488" t="s">
        <v>334</v>
      </c>
      <c r="B16" s="210" t="s">
        <v>697</v>
      </c>
      <c r="C16" s="999"/>
    </row>
    <row r="17" spans="1:3" ht="16.5" thickBot="1" x14ac:dyDescent="0.3">
      <c r="A17" s="488" t="s">
        <v>335</v>
      </c>
      <c r="B17" s="998" t="s">
        <v>698</v>
      </c>
      <c r="C17" s="556"/>
    </row>
    <row r="18" spans="1:3" ht="26.25" customHeight="1" thickBot="1" x14ac:dyDescent="0.3">
      <c r="A18" s="433" t="s">
        <v>336</v>
      </c>
      <c r="B18" s="550" t="s">
        <v>540</v>
      </c>
      <c r="C18" s="557">
        <f>SUM(C10:C17)</f>
        <v>0</v>
      </c>
    </row>
    <row r="19" spans="1:3" ht="15.75" x14ac:dyDescent="0.25">
      <c r="A19" s="478"/>
      <c r="B19" s="210"/>
      <c r="C19" s="558"/>
    </row>
    <row r="20" spans="1:3" ht="15.75" x14ac:dyDescent="0.25">
      <c r="A20" s="452" t="s">
        <v>337</v>
      </c>
      <c r="B20" s="211" t="s">
        <v>533</v>
      </c>
      <c r="C20" s="559"/>
    </row>
    <row r="21" spans="1:3" ht="15.75" x14ac:dyDescent="0.25">
      <c r="A21" s="452" t="s">
        <v>338</v>
      </c>
      <c r="B21" s="207" t="s">
        <v>699</v>
      </c>
      <c r="C21" s="554"/>
    </row>
    <row r="22" spans="1:3" ht="15.75" x14ac:dyDescent="0.25">
      <c r="A22" s="452" t="s">
        <v>339</v>
      </c>
      <c r="B22" s="207" t="s">
        <v>536</v>
      </c>
      <c r="C22" s="554"/>
    </row>
    <row r="23" spans="1:3" ht="15.75" x14ac:dyDescent="0.25">
      <c r="A23" s="452" t="s">
        <v>340</v>
      </c>
      <c r="B23" s="207" t="s">
        <v>537</v>
      </c>
      <c r="C23" s="554"/>
    </row>
    <row r="24" spans="1:3" ht="15.75" x14ac:dyDescent="0.25">
      <c r="A24" s="452" t="s">
        <v>341</v>
      </c>
      <c r="B24" s="207" t="s">
        <v>538</v>
      </c>
      <c r="C24" s="554"/>
    </row>
    <row r="25" spans="1:3" ht="15.75" x14ac:dyDescent="0.25">
      <c r="A25" s="452" t="s">
        <v>343</v>
      </c>
      <c r="B25" s="828" t="s">
        <v>703</v>
      </c>
      <c r="C25" s="829"/>
    </row>
    <row r="26" spans="1:3" ht="15.75" x14ac:dyDescent="0.25">
      <c r="A26" s="452" t="s">
        <v>344</v>
      </c>
      <c r="B26" s="1183" t="s">
        <v>705</v>
      </c>
      <c r="C26" s="829"/>
    </row>
    <row r="27" spans="1:3" ht="15.75" x14ac:dyDescent="0.25">
      <c r="A27" s="452" t="s">
        <v>345</v>
      </c>
      <c r="B27" s="1183" t="s">
        <v>706</v>
      </c>
      <c r="C27" s="829"/>
    </row>
    <row r="28" spans="1:3" ht="15.75" x14ac:dyDescent="0.25">
      <c r="A28" s="452" t="s">
        <v>347</v>
      </c>
      <c r="B28" s="828"/>
      <c r="C28" s="829"/>
    </row>
    <row r="29" spans="1:3" ht="15.75" x14ac:dyDescent="0.25">
      <c r="A29" s="452" t="s">
        <v>348</v>
      </c>
      <c r="B29" s="828"/>
      <c r="C29" s="829"/>
    </row>
    <row r="30" spans="1:3" ht="18" customHeight="1" x14ac:dyDescent="0.25">
      <c r="A30" s="452" t="s">
        <v>349</v>
      </c>
      <c r="B30" s="828"/>
      <c r="C30" s="829"/>
    </row>
    <row r="31" spans="1:3" ht="16.5" customHeight="1" thickBot="1" x14ac:dyDescent="0.3">
      <c r="A31" s="454" t="s">
        <v>352</v>
      </c>
      <c r="B31" s="208"/>
      <c r="C31" s="556"/>
    </row>
    <row r="32" spans="1:3" ht="16.5" thickBot="1" x14ac:dyDescent="0.3">
      <c r="A32" s="433" t="s">
        <v>353</v>
      </c>
      <c r="B32" s="885" t="s">
        <v>541</v>
      </c>
      <c r="C32" s="560">
        <f>SUM(C21:C31)</f>
        <v>0</v>
      </c>
    </row>
    <row r="33" spans="1:3" ht="16.5" thickBot="1" x14ac:dyDescent="0.3">
      <c r="A33" s="491" t="s">
        <v>354</v>
      </c>
      <c r="B33" s="136"/>
      <c r="C33" s="560"/>
    </row>
    <row r="34" spans="1:3" ht="16.5" thickBot="1" x14ac:dyDescent="0.3">
      <c r="A34" s="433" t="s">
        <v>355</v>
      </c>
      <c r="B34" s="1184" t="s">
        <v>542</v>
      </c>
      <c r="C34" s="561">
        <f>C18+C32</f>
        <v>0</v>
      </c>
    </row>
    <row r="35" spans="1:3" x14ac:dyDescent="0.2">
      <c r="A35" s="1"/>
      <c r="B35" s="1"/>
    </row>
    <row r="36" spans="1:3" x14ac:dyDescent="0.2">
      <c r="A36" s="1"/>
      <c r="B36" s="1"/>
    </row>
    <row r="37" spans="1:3" x14ac:dyDescent="0.2">
      <c r="A37" s="1"/>
      <c r="B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  <row r="41" spans="1:3" ht="15.75" x14ac:dyDescent="0.25">
      <c r="B41" s="438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5" workbookViewId="0">
      <selection activeCell="B11" sqref="B11"/>
    </sheetView>
  </sheetViews>
  <sheetFormatPr defaultRowHeight="12.75" x14ac:dyDescent="0.2"/>
  <cols>
    <col min="1" max="1" width="6.5703125" customWidth="1"/>
    <col min="2" max="2" width="55.42578125" customWidth="1"/>
    <col min="3" max="3" width="22.85546875" customWidth="1"/>
  </cols>
  <sheetData>
    <row r="1" spans="1:5" x14ac:dyDescent="0.2">
      <c r="A1" s="424"/>
      <c r="B1" s="1253" t="s">
        <v>894</v>
      </c>
      <c r="C1" s="424"/>
      <c r="D1" s="424"/>
      <c r="E1" s="424"/>
    </row>
    <row r="2" spans="1:5" x14ac:dyDescent="0.2">
      <c r="B2" s="1"/>
      <c r="C2" s="1"/>
    </row>
    <row r="3" spans="1:5" ht="15.75" x14ac:dyDescent="0.25">
      <c r="B3" s="1341" t="s">
        <v>723</v>
      </c>
      <c r="C3" s="1341"/>
    </row>
    <row r="4" spans="1:5" ht="15.75" x14ac:dyDescent="0.25">
      <c r="B4" s="202"/>
      <c r="C4" s="202"/>
    </row>
    <row r="5" spans="1:5" ht="15.75" x14ac:dyDescent="0.25">
      <c r="B5" s="202"/>
      <c r="C5" s="202"/>
    </row>
    <row r="6" spans="1:5" ht="13.5" thickBot="1" x14ac:dyDescent="0.25">
      <c r="B6" s="1"/>
      <c r="C6" s="1"/>
    </row>
    <row r="7" spans="1:5" ht="26.25" thickBot="1" x14ac:dyDescent="0.25">
      <c r="A7" s="487" t="s">
        <v>322</v>
      </c>
      <c r="B7" s="545" t="s">
        <v>724</v>
      </c>
      <c r="C7" s="562" t="s">
        <v>54</v>
      </c>
    </row>
    <row r="8" spans="1:5" ht="13.5" thickBot="1" x14ac:dyDescent="0.25">
      <c r="A8" s="490" t="s">
        <v>323</v>
      </c>
      <c r="B8" s="512" t="s">
        <v>324</v>
      </c>
      <c r="C8" s="518" t="s">
        <v>325</v>
      </c>
    </row>
    <row r="9" spans="1:5" ht="15.75" x14ac:dyDescent="0.25">
      <c r="A9" s="542" t="s">
        <v>327</v>
      </c>
      <c r="B9" s="212" t="s">
        <v>725</v>
      </c>
      <c r="C9" s="563">
        <v>1</v>
      </c>
    </row>
    <row r="10" spans="1:5" ht="15.75" x14ac:dyDescent="0.25">
      <c r="A10" s="493" t="s">
        <v>328</v>
      </c>
      <c r="B10" s="212" t="s">
        <v>743</v>
      </c>
      <c r="C10" s="563">
        <v>1</v>
      </c>
    </row>
    <row r="11" spans="1:5" ht="15.75" x14ac:dyDescent="0.25">
      <c r="A11" s="488" t="s">
        <v>329</v>
      </c>
      <c r="B11" s="212" t="s">
        <v>896</v>
      </c>
      <c r="C11" s="563">
        <v>10</v>
      </c>
    </row>
    <row r="12" spans="1:5" ht="15.75" x14ac:dyDescent="0.25">
      <c r="A12" s="488" t="s">
        <v>330</v>
      </c>
      <c r="B12" s="212"/>
      <c r="C12" s="563"/>
    </row>
    <row r="13" spans="1:5" ht="15.75" x14ac:dyDescent="0.25">
      <c r="A13" s="488" t="s">
        <v>331</v>
      </c>
      <c r="B13" s="212"/>
      <c r="C13" s="563"/>
    </row>
    <row r="14" spans="1:5" ht="15.75" x14ac:dyDescent="0.25">
      <c r="A14" s="452" t="s">
        <v>332</v>
      </c>
      <c r="B14" s="212"/>
      <c r="C14" s="563"/>
    </row>
    <row r="15" spans="1:5" ht="16.5" thickBot="1" x14ac:dyDescent="0.3">
      <c r="A15" s="454" t="s">
        <v>333</v>
      </c>
      <c r="B15" s="212"/>
      <c r="C15" s="563"/>
    </row>
    <row r="16" spans="1:5" ht="16.5" thickBot="1" x14ac:dyDescent="0.3">
      <c r="A16" s="433" t="s">
        <v>334</v>
      </c>
      <c r="B16" s="565" t="s">
        <v>56</v>
      </c>
      <c r="C16" s="566">
        <f>SUM(C9:C15)</f>
        <v>12</v>
      </c>
    </row>
    <row r="17" spans="1:5" ht="15.75" x14ac:dyDescent="0.25">
      <c r="B17" s="35"/>
      <c r="C17" s="213"/>
    </row>
    <row r="18" spans="1:5" ht="15.75" x14ac:dyDescent="0.25">
      <c r="B18" s="35"/>
      <c r="C18" s="213"/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A21" s="424"/>
      <c r="B21" s="1253" t="s">
        <v>895</v>
      </c>
      <c r="C21" s="424"/>
      <c r="D21" s="424"/>
      <c r="E21" s="424"/>
    </row>
    <row r="22" spans="1:5" x14ac:dyDescent="0.2">
      <c r="B22" s="1"/>
      <c r="C22" s="1"/>
    </row>
    <row r="23" spans="1:5" ht="15.75" x14ac:dyDescent="0.25">
      <c r="B23" s="1341" t="s">
        <v>244</v>
      </c>
      <c r="C23" s="1341"/>
    </row>
    <row r="24" spans="1:5" ht="15.75" x14ac:dyDescent="0.25">
      <c r="B24" s="202"/>
      <c r="C24" s="202"/>
    </row>
    <row r="25" spans="1:5" ht="15.75" x14ac:dyDescent="0.25">
      <c r="B25" s="202"/>
      <c r="C25" s="202"/>
    </row>
    <row r="26" spans="1:5" ht="13.5" thickBot="1" x14ac:dyDescent="0.25">
      <c r="B26" s="1"/>
      <c r="C26" s="1"/>
    </row>
    <row r="27" spans="1:5" ht="26.25" thickBot="1" x14ac:dyDescent="0.25">
      <c r="A27" s="487" t="s">
        <v>322</v>
      </c>
      <c r="B27" s="545" t="s">
        <v>53</v>
      </c>
      <c r="C27" s="562" t="s">
        <v>54</v>
      </c>
    </row>
    <row r="28" spans="1:5" ht="13.5" thickBot="1" x14ac:dyDescent="0.25">
      <c r="A28" s="490" t="s">
        <v>323</v>
      </c>
      <c r="B28" s="512" t="s">
        <v>324</v>
      </c>
      <c r="C28" s="518" t="s">
        <v>325</v>
      </c>
    </row>
    <row r="29" spans="1:5" ht="15.75" x14ac:dyDescent="0.25">
      <c r="A29" s="542" t="s">
        <v>327</v>
      </c>
      <c r="B29" s="212" t="s">
        <v>663</v>
      </c>
      <c r="C29" s="563">
        <v>9</v>
      </c>
    </row>
    <row r="30" spans="1:5" ht="15.75" x14ac:dyDescent="0.25">
      <c r="A30" s="452" t="s">
        <v>328</v>
      </c>
      <c r="B30" s="212"/>
      <c r="C30" s="564"/>
    </row>
    <row r="31" spans="1:5" ht="15.75" x14ac:dyDescent="0.25">
      <c r="A31" s="452" t="s">
        <v>329</v>
      </c>
      <c r="B31" s="212"/>
      <c r="C31" s="564"/>
    </row>
    <row r="32" spans="1:5" ht="15.75" x14ac:dyDescent="0.25">
      <c r="A32" s="452" t="s">
        <v>330</v>
      </c>
      <c r="B32" s="212"/>
      <c r="C32" s="564"/>
    </row>
    <row r="33" spans="1:3" ht="15.75" x14ac:dyDescent="0.25">
      <c r="A33" s="452" t="s">
        <v>331</v>
      </c>
      <c r="B33" s="212"/>
      <c r="C33" s="564"/>
    </row>
    <row r="34" spans="1:3" ht="16.5" thickBot="1" x14ac:dyDescent="0.3">
      <c r="A34" s="468" t="s">
        <v>332</v>
      </c>
      <c r="B34" s="212"/>
      <c r="C34" s="564"/>
    </row>
    <row r="35" spans="1:3" ht="16.5" thickBot="1" x14ac:dyDescent="0.3">
      <c r="A35" s="433" t="s">
        <v>333</v>
      </c>
      <c r="B35" s="565" t="s">
        <v>444</v>
      </c>
      <c r="C35" s="566">
        <f>SUM(C29:C34)</f>
        <v>9</v>
      </c>
    </row>
    <row r="36" spans="1:3" x14ac:dyDescent="0.2">
      <c r="B36" s="1"/>
      <c r="C36" s="1"/>
    </row>
    <row r="37" spans="1:3" x14ac:dyDescent="0.2">
      <c r="B37" s="1"/>
      <c r="C37" s="1"/>
    </row>
    <row r="38" spans="1:3" x14ac:dyDescent="0.2">
      <c r="B38" s="1"/>
      <c r="C38" s="1"/>
    </row>
    <row r="39" spans="1:3" x14ac:dyDescent="0.2">
      <c r="B39" s="1"/>
      <c r="C39" s="1"/>
    </row>
    <row r="40" spans="1:3" x14ac:dyDescent="0.2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workbookViewId="0">
      <selection sqref="A1:E1"/>
    </sheetView>
  </sheetViews>
  <sheetFormatPr defaultRowHeight="12.75" x14ac:dyDescent="0.2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 x14ac:dyDescent="0.2">
      <c r="A1" s="1294" t="s">
        <v>902</v>
      </c>
      <c r="B1" s="1294"/>
      <c r="C1" s="1294"/>
      <c r="D1" s="1294"/>
      <c r="E1" s="1294"/>
      <c r="H1" s="21"/>
      <c r="I1" s="179"/>
      <c r="J1" s="179"/>
    </row>
    <row r="2" spans="1:10" s="15" customFormat="1" ht="8.25" customHeight="1" x14ac:dyDescent="0.2">
      <c r="B2"/>
      <c r="C2"/>
      <c r="D2"/>
      <c r="E2"/>
      <c r="F2"/>
      <c r="G2"/>
      <c r="H2"/>
      <c r="I2"/>
      <c r="J2"/>
    </row>
    <row r="3" spans="1:10" s="1" customFormat="1" ht="15.75" x14ac:dyDescent="0.25">
      <c r="A3" s="1361" t="s">
        <v>257</v>
      </c>
      <c r="B3" s="1315"/>
      <c r="C3" s="1315"/>
      <c r="D3" s="1315"/>
      <c r="E3" s="1315"/>
      <c r="F3" s="342"/>
      <c r="G3" s="342"/>
      <c r="H3" s="41"/>
    </row>
    <row r="4" spans="1:10" s="1" customFormat="1" ht="15.75" x14ac:dyDescent="0.25">
      <c r="A4" s="1361" t="s">
        <v>258</v>
      </c>
      <c r="B4" s="1318"/>
      <c r="C4" s="1318"/>
      <c r="D4" s="1318"/>
      <c r="E4" s="1318"/>
      <c r="F4"/>
      <c r="G4"/>
      <c r="H4" s="41"/>
    </row>
    <row r="5" spans="1:10" s="1" customFormat="1" ht="15.75" x14ac:dyDescent="0.25">
      <c r="A5" s="1361" t="s">
        <v>857</v>
      </c>
      <c r="B5" s="1315"/>
      <c r="C5" s="1315"/>
      <c r="D5" s="1315"/>
      <c r="E5" s="1315"/>
      <c r="F5"/>
      <c r="G5"/>
      <c r="H5" s="41"/>
    </row>
    <row r="7" spans="1:10" ht="14.25" customHeight="1" x14ac:dyDescent="0.2">
      <c r="A7" s="1362" t="s">
        <v>259</v>
      </c>
      <c r="B7" s="1363"/>
      <c r="C7" s="1363"/>
      <c r="D7" s="1363"/>
      <c r="E7" s="1363"/>
      <c r="H7" s="343"/>
    </row>
    <row r="8" spans="1:10" ht="31.5" customHeight="1" x14ac:dyDescent="0.25">
      <c r="A8" s="1364" t="s">
        <v>737</v>
      </c>
      <c r="B8" s="1318"/>
      <c r="C8" s="1318"/>
      <c r="D8" s="1318"/>
      <c r="E8" s="1318"/>
    </row>
    <row r="9" spans="1:10" ht="15.75" x14ac:dyDescent="0.25">
      <c r="A9" s="1364" t="s">
        <v>738</v>
      </c>
      <c r="B9" s="1318"/>
      <c r="C9" s="1318"/>
      <c r="D9" s="342"/>
      <c r="E9" s="342"/>
    </row>
    <row r="10" spans="1:10" ht="15.75" thickBot="1" x14ac:dyDescent="0.3">
      <c r="B10" s="216"/>
      <c r="C10" s="216"/>
      <c r="D10" s="216"/>
      <c r="E10" s="216" t="s">
        <v>190</v>
      </c>
    </row>
    <row r="11" spans="1:10" ht="27" thickBot="1" x14ac:dyDescent="0.3">
      <c r="A11" s="574" t="s">
        <v>322</v>
      </c>
      <c r="B11" s="230" t="s">
        <v>260</v>
      </c>
      <c r="C11" s="601">
        <v>2016</v>
      </c>
      <c r="D11" s="601">
        <v>217</v>
      </c>
      <c r="E11" s="596" t="s">
        <v>5</v>
      </c>
    </row>
    <row r="12" spans="1:10" ht="13.5" thickBot="1" x14ac:dyDescent="0.25">
      <c r="A12" s="535" t="s">
        <v>323</v>
      </c>
      <c r="B12" s="523" t="s">
        <v>324</v>
      </c>
      <c r="C12" s="526" t="s">
        <v>325</v>
      </c>
      <c r="D12" s="526" t="s">
        <v>326</v>
      </c>
      <c r="E12" s="515" t="s">
        <v>346</v>
      </c>
    </row>
    <row r="13" spans="1:10" ht="15" x14ac:dyDescent="0.25">
      <c r="A13" s="542" t="s">
        <v>327</v>
      </c>
      <c r="B13" s="231" t="s">
        <v>261</v>
      </c>
      <c r="C13" s="878"/>
      <c r="D13" s="602"/>
      <c r="E13" s="1201">
        <f t="shared" ref="E13:E18" si="0">SUM(C13:D13)</f>
        <v>0</v>
      </c>
    </row>
    <row r="14" spans="1:10" ht="15" x14ac:dyDescent="0.25">
      <c r="A14" s="493" t="s">
        <v>328</v>
      </c>
      <c r="B14" s="232" t="s">
        <v>262</v>
      </c>
      <c r="C14" s="608"/>
      <c r="D14" s="603"/>
      <c r="E14" s="600">
        <f t="shared" si="0"/>
        <v>0</v>
      </c>
    </row>
    <row r="15" spans="1:10" ht="15" x14ac:dyDescent="0.25">
      <c r="A15" s="488" t="s">
        <v>329</v>
      </c>
      <c r="B15" s="231" t="s">
        <v>263</v>
      </c>
      <c r="C15" s="606"/>
      <c r="D15" s="606"/>
      <c r="E15" s="600">
        <f t="shared" si="0"/>
        <v>0</v>
      </c>
    </row>
    <row r="16" spans="1:10" s="15" customFormat="1" ht="15" x14ac:dyDescent="0.25">
      <c r="A16" s="488" t="s">
        <v>330</v>
      </c>
      <c r="B16" s="233" t="s">
        <v>264</v>
      </c>
      <c r="C16" s="603"/>
      <c r="D16" s="603"/>
      <c r="E16" s="597">
        <f t="shared" si="0"/>
        <v>0</v>
      </c>
    </row>
    <row r="17" spans="1:10" ht="15" x14ac:dyDescent="0.25">
      <c r="A17" s="488" t="s">
        <v>331</v>
      </c>
      <c r="B17" s="234" t="s">
        <v>249</v>
      </c>
      <c r="C17" s="602"/>
      <c r="D17" s="602"/>
      <c r="E17" s="597">
        <f t="shared" si="0"/>
        <v>0</v>
      </c>
    </row>
    <row r="18" spans="1:10" ht="15.75" thickBot="1" x14ac:dyDescent="0.3">
      <c r="A18" s="454" t="s">
        <v>332</v>
      </c>
      <c r="B18" s="393" t="s">
        <v>265</v>
      </c>
      <c r="C18" s="604"/>
      <c r="D18" s="604"/>
      <c r="E18" s="598">
        <f t="shared" si="0"/>
        <v>0</v>
      </c>
    </row>
    <row r="19" spans="1:10" ht="15" thickBot="1" x14ac:dyDescent="0.25">
      <c r="A19" s="433" t="s">
        <v>333</v>
      </c>
      <c r="B19" s="227" t="s">
        <v>266</v>
      </c>
      <c r="C19" s="879">
        <f>SUM(C13:C18)-C14</f>
        <v>0</v>
      </c>
      <c r="D19" s="879">
        <f>SUM(D13:D18)-D14</f>
        <v>0</v>
      </c>
      <c r="E19" s="879">
        <f>SUM(E13:E18)-E14</f>
        <v>0</v>
      </c>
    </row>
    <row r="20" spans="1:10" ht="13.5" thickBot="1" x14ac:dyDescent="0.25">
      <c r="A20" s="491" t="s">
        <v>334</v>
      </c>
      <c r="B20" s="14"/>
      <c r="C20" s="374"/>
      <c r="D20" s="374"/>
      <c r="E20" s="367"/>
    </row>
    <row r="21" spans="1:10" ht="15.75" thickBot="1" x14ac:dyDescent="0.3">
      <c r="A21" s="433" t="s">
        <v>335</v>
      </c>
      <c r="B21" s="230" t="s">
        <v>267</v>
      </c>
      <c r="C21" s="601">
        <v>2015</v>
      </c>
      <c r="D21" s="601">
        <v>2016</v>
      </c>
      <c r="E21" s="596" t="s">
        <v>19</v>
      </c>
    </row>
    <row r="22" spans="1:10" ht="15.75" x14ac:dyDescent="0.25">
      <c r="A22" s="468" t="s">
        <v>336</v>
      </c>
      <c r="B22" s="396" t="s">
        <v>309</v>
      </c>
      <c r="C22" s="605"/>
      <c r="D22" s="602"/>
      <c r="E22" s="599">
        <f>SUM(C22:D22)</f>
        <v>0</v>
      </c>
    </row>
    <row r="23" spans="1:10" ht="15.75" x14ac:dyDescent="0.25">
      <c r="A23" s="452" t="s">
        <v>337</v>
      </c>
      <c r="B23" s="397" t="s">
        <v>310</v>
      </c>
      <c r="C23" s="603"/>
      <c r="D23" s="603"/>
      <c r="E23" s="597">
        <f>SUM(C23:D23)</f>
        <v>0</v>
      </c>
    </row>
    <row r="24" spans="1:10" ht="15.75" x14ac:dyDescent="0.25">
      <c r="A24" s="452" t="s">
        <v>338</v>
      </c>
      <c r="B24" s="397" t="s">
        <v>311</v>
      </c>
      <c r="C24" s="603"/>
      <c r="D24" s="603"/>
      <c r="E24" s="597">
        <f>SUM(C24:D24)</f>
        <v>0</v>
      </c>
    </row>
    <row r="25" spans="1:10" ht="15.75" x14ac:dyDescent="0.25">
      <c r="A25" s="452" t="s">
        <v>339</v>
      </c>
      <c r="B25" s="397" t="s">
        <v>312</v>
      </c>
      <c r="C25" s="606"/>
      <c r="D25" s="608"/>
      <c r="E25" s="600">
        <f>SUM(C25:D25)</f>
        <v>0</v>
      </c>
    </row>
    <row r="26" spans="1:10" ht="16.5" thickBot="1" x14ac:dyDescent="0.3">
      <c r="A26" s="472" t="s">
        <v>340</v>
      </c>
      <c r="B26" s="595" t="s">
        <v>313</v>
      </c>
      <c r="C26" s="1248"/>
      <c r="D26" s="1248"/>
      <c r="E26" s="598">
        <f>SUM(C26:D26)</f>
        <v>0</v>
      </c>
    </row>
    <row r="27" spans="1:10" ht="15" thickBot="1" x14ac:dyDescent="0.25">
      <c r="A27" s="433" t="s">
        <v>341</v>
      </c>
      <c r="B27" s="235" t="s">
        <v>270</v>
      </c>
      <c r="C27" s="879">
        <f>SUM(C22:C26)</f>
        <v>0</v>
      </c>
      <c r="D27" s="879">
        <f>SUM(D22:D26)</f>
        <v>0</v>
      </c>
      <c r="E27" s="879">
        <f>SUM(E22:E26)</f>
        <v>0</v>
      </c>
      <c r="F27" s="15"/>
      <c r="G27" s="15"/>
      <c r="H27" s="15"/>
      <c r="I27" s="15"/>
      <c r="J27" s="15"/>
    </row>
    <row r="28" spans="1:10" ht="14.25" x14ac:dyDescent="0.2">
      <c r="B28" s="346"/>
      <c r="C28" s="101"/>
      <c r="D28" s="101"/>
      <c r="E28" s="101"/>
      <c r="F28" s="15"/>
      <c r="G28" s="15"/>
      <c r="H28" s="15"/>
      <c r="I28" s="15"/>
      <c r="J28" s="15"/>
    </row>
    <row r="29" spans="1:10" ht="18.75" customHeight="1" x14ac:dyDescent="0.2">
      <c r="A29" s="1362" t="s">
        <v>259</v>
      </c>
      <c r="B29" s="1363"/>
      <c r="C29" s="1363"/>
      <c r="D29" s="1363"/>
      <c r="E29" s="1363"/>
      <c r="H29" s="343"/>
    </row>
    <row r="30" spans="1:10" ht="32.25" customHeight="1" x14ac:dyDescent="0.2">
      <c r="A30" s="1365" t="s">
        <v>452</v>
      </c>
      <c r="B30" s="1363"/>
      <c r="C30" s="1363"/>
      <c r="D30" s="1363"/>
      <c r="E30" s="1363"/>
    </row>
    <row r="31" spans="1:10" ht="15.75" x14ac:dyDescent="0.25">
      <c r="A31" s="1366" t="s">
        <v>716</v>
      </c>
      <c r="B31" s="1318"/>
      <c r="C31" s="1318"/>
      <c r="D31" s="1318"/>
      <c r="E31" s="1318"/>
    </row>
    <row r="32" spans="1:10" ht="10.5" customHeight="1" thickBot="1" x14ac:dyDescent="0.3">
      <c r="B32" s="216"/>
      <c r="C32" s="216"/>
      <c r="D32" s="216"/>
      <c r="E32" s="216" t="s">
        <v>190</v>
      </c>
    </row>
    <row r="33" spans="1:5" ht="27" thickBot="1" x14ac:dyDescent="0.3">
      <c r="A33" s="574" t="s">
        <v>322</v>
      </c>
      <c r="B33" s="230" t="s">
        <v>260</v>
      </c>
      <c r="C33" s="601">
        <v>2016</v>
      </c>
      <c r="D33" s="601">
        <v>2017</v>
      </c>
      <c r="E33" s="395" t="s">
        <v>5</v>
      </c>
    </row>
    <row r="34" spans="1:5" ht="13.5" thickBot="1" x14ac:dyDescent="0.25">
      <c r="A34" s="535" t="s">
        <v>323</v>
      </c>
      <c r="B34" s="523" t="s">
        <v>324</v>
      </c>
      <c r="C34" s="526" t="s">
        <v>325</v>
      </c>
      <c r="D34" s="526" t="s">
        <v>326</v>
      </c>
      <c r="E34" s="515" t="s">
        <v>346</v>
      </c>
    </row>
    <row r="35" spans="1:5" ht="15" x14ac:dyDescent="0.25">
      <c r="A35" s="542" t="s">
        <v>327</v>
      </c>
      <c r="B35" s="231" t="s">
        <v>261</v>
      </c>
      <c r="C35" s="378"/>
      <c r="D35" s="224"/>
      <c r="E35" s="401">
        <f t="shared" ref="E35:E40" si="1">SUM(C35:D35)</f>
        <v>0</v>
      </c>
    </row>
    <row r="36" spans="1:5" ht="15" x14ac:dyDescent="0.25">
      <c r="A36" s="493" t="s">
        <v>328</v>
      </c>
      <c r="B36" s="232" t="s">
        <v>262</v>
      </c>
      <c r="C36" s="236"/>
      <c r="D36" s="236"/>
      <c r="E36" s="400">
        <f t="shared" si="1"/>
        <v>0</v>
      </c>
    </row>
    <row r="37" spans="1:5" ht="15" x14ac:dyDescent="0.25">
      <c r="A37" s="488" t="s">
        <v>329</v>
      </c>
      <c r="B37" s="231" t="s">
        <v>263</v>
      </c>
      <c r="C37" s="236"/>
      <c r="D37" s="224"/>
      <c r="E37" s="400">
        <f t="shared" si="1"/>
        <v>0</v>
      </c>
    </row>
    <row r="38" spans="1:5" s="15" customFormat="1" ht="15" x14ac:dyDescent="0.25">
      <c r="A38" s="488" t="s">
        <v>330</v>
      </c>
      <c r="B38" s="233" t="s">
        <v>264</v>
      </c>
      <c r="C38" s="236"/>
      <c r="D38" s="226"/>
      <c r="E38" s="400">
        <f t="shared" si="1"/>
        <v>0</v>
      </c>
    </row>
    <row r="39" spans="1:5" ht="15" x14ac:dyDescent="0.25">
      <c r="A39" s="488" t="s">
        <v>331</v>
      </c>
      <c r="B39" s="234" t="s">
        <v>249</v>
      </c>
      <c r="C39" s="378"/>
      <c r="D39" s="224"/>
      <c r="E39" s="400">
        <f t="shared" si="1"/>
        <v>0</v>
      </c>
    </row>
    <row r="40" spans="1:5" ht="15.75" thickBot="1" x14ac:dyDescent="0.3">
      <c r="A40" s="454" t="s">
        <v>332</v>
      </c>
      <c r="B40" s="233" t="s">
        <v>265</v>
      </c>
      <c r="C40" s="236"/>
      <c r="D40" s="226"/>
      <c r="E40" s="400">
        <f t="shared" si="1"/>
        <v>0</v>
      </c>
    </row>
    <row r="41" spans="1:5" ht="15" thickBot="1" x14ac:dyDescent="0.25">
      <c r="A41" s="433" t="s">
        <v>333</v>
      </c>
      <c r="B41" s="227" t="s">
        <v>266</v>
      </c>
      <c r="C41" s="379">
        <f>SUM(C35:C40)</f>
        <v>0</v>
      </c>
      <c r="D41" s="379">
        <f>SUM(D35:D40)</f>
        <v>0</v>
      </c>
      <c r="E41" s="607">
        <f>SUM(E35:E40)</f>
        <v>0</v>
      </c>
    </row>
    <row r="42" spans="1:5" ht="15" thickBot="1" x14ac:dyDescent="0.25">
      <c r="A42" s="491" t="s">
        <v>334</v>
      </c>
      <c r="B42" s="101"/>
      <c r="C42" s="101"/>
      <c r="D42" s="101"/>
      <c r="E42" s="650"/>
    </row>
    <row r="43" spans="1:5" ht="15.75" thickBot="1" x14ac:dyDescent="0.3">
      <c r="A43" s="433" t="s">
        <v>335</v>
      </c>
      <c r="B43" s="230" t="s">
        <v>267</v>
      </c>
      <c r="C43" s="601" t="s">
        <v>185</v>
      </c>
      <c r="D43" s="601" t="s">
        <v>186</v>
      </c>
      <c r="E43" s="395" t="s">
        <v>19</v>
      </c>
    </row>
    <row r="44" spans="1:5" ht="15.75" x14ac:dyDescent="0.25">
      <c r="A44" s="468" t="s">
        <v>336</v>
      </c>
      <c r="B44" s="396" t="s">
        <v>309</v>
      </c>
      <c r="C44" s="398"/>
      <c r="D44" s="224"/>
      <c r="E44" s="399">
        <f>SUM(C44:D44)</f>
        <v>0</v>
      </c>
    </row>
    <row r="45" spans="1:5" ht="15.75" x14ac:dyDescent="0.25">
      <c r="A45" s="452" t="s">
        <v>337</v>
      </c>
      <c r="B45" s="397" t="s">
        <v>310</v>
      </c>
      <c r="C45" s="225"/>
      <c r="D45" s="226"/>
      <c r="E45" s="392">
        <f>SUM(C45:D45)</f>
        <v>0</v>
      </c>
    </row>
    <row r="46" spans="1:5" ht="15.75" x14ac:dyDescent="0.25">
      <c r="A46" s="452" t="s">
        <v>338</v>
      </c>
      <c r="B46" s="397" t="s">
        <v>311</v>
      </c>
      <c r="C46" s="225"/>
      <c r="D46" s="226"/>
      <c r="E46" s="392">
        <f>SUM(C46:D46)</f>
        <v>0</v>
      </c>
    </row>
    <row r="47" spans="1:5" ht="15.75" x14ac:dyDescent="0.25">
      <c r="A47" s="452" t="s">
        <v>339</v>
      </c>
      <c r="B47" s="397" t="s">
        <v>312</v>
      </c>
      <c r="C47" s="378"/>
      <c r="D47" s="226"/>
      <c r="E47" s="400">
        <f>SUM(C47:D47)</f>
        <v>0</v>
      </c>
    </row>
    <row r="48" spans="1:5" ht="16.5" thickBot="1" x14ac:dyDescent="0.3">
      <c r="A48" s="472" t="s">
        <v>340</v>
      </c>
      <c r="B48" s="397" t="s">
        <v>313</v>
      </c>
      <c r="C48" s="394"/>
      <c r="D48" s="226"/>
      <c r="E48" s="392">
        <f>SUM(C48:D48)</f>
        <v>0</v>
      </c>
    </row>
    <row r="49" spans="1:10" ht="15" thickBot="1" x14ac:dyDescent="0.25">
      <c r="A49" s="433" t="s">
        <v>341</v>
      </c>
      <c r="B49" s="235" t="s">
        <v>270</v>
      </c>
      <c r="C49" s="379">
        <f>SUM(C44:C48)</f>
        <v>0</v>
      </c>
      <c r="D49" s="379">
        <f>SUM(D44:D48)</f>
        <v>0</v>
      </c>
      <c r="E49" s="607">
        <f>SUM(E44:E48)</f>
        <v>0</v>
      </c>
      <c r="F49" s="15"/>
      <c r="G49" s="15"/>
      <c r="H49" s="15"/>
      <c r="I49" s="15"/>
      <c r="J49" s="15"/>
    </row>
    <row r="50" spans="1:10" ht="14.25" x14ac:dyDescent="0.2">
      <c r="B50" s="346"/>
      <c r="C50" s="101"/>
      <c r="D50" s="101"/>
      <c r="E50" s="101"/>
      <c r="F50" s="15"/>
      <c r="G50" s="15"/>
      <c r="H50" s="15"/>
      <c r="I50" s="15"/>
      <c r="J50" s="15"/>
    </row>
    <row r="51" spans="1:10" x14ac:dyDescent="0.2">
      <c r="A51" s="1294" t="s">
        <v>901</v>
      </c>
      <c r="B51" s="1294"/>
      <c r="C51" s="1294"/>
      <c r="D51" s="1294"/>
      <c r="E51" s="1294"/>
      <c r="F51" s="15"/>
      <c r="G51" s="15"/>
      <c r="H51" s="15"/>
      <c r="I51" s="15"/>
      <c r="J51" s="15"/>
    </row>
    <row r="52" spans="1:10" x14ac:dyDescent="0.2">
      <c r="A52" s="1315">
        <v>2</v>
      </c>
      <c r="B52" s="1315"/>
      <c r="C52" s="1315"/>
      <c r="D52" s="1315"/>
      <c r="E52" s="1315"/>
      <c r="F52" s="15"/>
      <c r="G52" s="15"/>
      <c r="H52" s="15"/>
      <c r="I52" s="15"/>
      <c r="J52" s="15"/>
    </row>
    <row r="53" spans="1:10" x14ac:dyDescent="0.2">
      <c r="A53" s="12"/>
      <c r="B53" s="12"/>
      <c r="C53" s="12"/>
      <c r="D53" s="12"/>
      <c r="E53" s="12"/>
      <c r="F53" s="15"/>
      <c r="G53" s="15"/>
      <c r="H53" s="15"/>
      <c r="I53" s="15"/>
      <c r="J53" s="15"/>
    </row>
    <row r="54" spans="1:10" x14ac:dyDescent="0.2">
      <c r="F54" s="15"/>
      <c r="G54" s="15"/>
      <c r="H54" s="15"/>
      <c r="I54" s="15"/>
      <c r="J54" s="15"/>
    </row>
    <row r="55" spans="1:10" ht="15.75" customHeight="1" x14ac:dyDescent="0.25">
      <c r="A55" s="1364" t="s">
        <v>709</v>
      </c>
      <c r="B55" s="1318"/>
      <c r="C55" s="1318"/>
      <c r="D55" s="1318"/>
      <c r="E55" s="1318"/>
    </row>
    <row r="56" spans="1:10" ht="15.75" x14ac:dyDescent="0.25">
      <c r="A56" s="1364" t="s">
        <v>710</v>
      </c>
      <c r="B56" s="1318"/>
      <c r="C56" s="1318"/>
      <c r="D56" s="1318"/>
      <c r="E56" s="1318"/>
    </row>
    <row r="57" spans="1:10" ht="15.75" thickBot="1" x14ac:dyDescent="0.3">
      <c r="B57" s="216"/>
      <c r="C57" s="216"/>
      <c r="D57" s="216"/>
      <c r="E57" s="216" t="s">
        <v>190</v>
      </c>
    </row>
    <row r="58" spans="1:10" ht="27" thickBot="1" x14ac:dyDescent="0.3">
      <c r="A58" s="574" t="s">
        <v>322</v>
      </c>
      <c r="B58" s="230" t="s">
        <v>260</v>
      </c>
      <c r="C58" s="601">
        <v>2015</v>
      </c>
      <c r="D58" s="601" t="s">
        <v>186</v>
      </c>
      <c r="E58" s="395" t="s">
        <v>5</v>
      </c>
    </row>
    <row r="59" spans="1:10" ht="13.5" thickBot="1" x14ac:dyDescent="0.25">
      <c r="A59" s="535" t="s">
        <v>323</v>
      </c>
      <c r="B59" s="523" t="s">
        <v>324</v>
      </c>
      <c r="C59" s="523" t="s">
        <v>325</v>
      </c>
      <c r="D59" s="526" t="s">
        <v>326</v>
      </c>
      <c r="E59" s="515" t="s">
        <v>346</v>
      </c>
    </row>
    <row r="60" spans="1:10" ht="15" x14ac:dyDescent="0.25">
      <c r="A60" s="542" t="s">
        <v>327</v>
      </c>
      <c r="B60" s="231" t="s">
        <v>261</v>
      </c>
      <c r="C60" s="881"/>
      <c r="D60" s="224"/>
      <c r="E60" s="401">
        <f t="shared" ref="E60:E65" si="2">SUM(C60:D60)</f>
        <v>0</v>
      </c>
    </row>
    <row r="61" spans="1:10" ht="15" x14ac:dyDescent="0.25">
      <c r="A61" s="493" t="s">
        <v>328</v>
      </c>
      <c r="B61" s="232" t="s">
        <v>262</v>
      </c>
      <c r="C61" s="880"/>
      <c r="D61" s="226"/>
      <c r="E61" s="400">
        <f t="shared" si="2"/>
        <v>0</v>
      </c>
    </row>
    <row r="62" spans="1:10" ht="15" x14ac:dyDescent="0.25">
      <c r="A62" s="488" t="s">
        <v>329</v>
      </c>
      <c r="B62" s="231" t="s">
        <v>263</v>
      </c>
      <c r="C62" s="378"/>
      <c r="D62" s="224"/>
      <c r="E62" s="400">
        <f t="shared" si="2"/>
        <v>0</v>
      </c>
    </row>
    <row r="63" spans="1:10" s="15" customFormat="1" ht="15" x14ac:dyDescent="0.25">
      <c r="A63" s="488" t="s">
        <v>330</v>
      </c>
      <c r="B63" s="233" t="s">
        <v>264</v>
      </c>
      <c r="C63" s="236"/>
      <c r="D63" s="226"/>
      <c r="E63" s="400">
        <f t="shared" si="2"/>
        <v>0</v>
      </c>
    </row>
    <row r="64" spans="1:10" ht="15" x14ac:dyDescent="0.25">
      <c r="A64" s="488" t="s">
        <v>331</v>
      </c>
      <c r="B64" s="234" t="s">
        <v>249</v>
      </c>
      <c r="C64" s="378"/>
      <c r="D64" s="224"/>
      <c r="E64" s="400">
        <f t="shared" si="2"/>
        <v>0</v>
      </c>
    </row>
    <row r="65" spans="1:10" ht="15.75" thickBot="1" x14ac:dyDescent="0.3">
      <c r="A65" s="454" t="s">
        <v>332</v>
      </c>
      <c r="B65" s="233" t="s">
        <v>265</v>
      </c>
      <c r="C65" s="236"/>
      <c r="D65" s="226"/>
      <c r="E65" s="400">
        <f t="shared" si="2"/>
        <v>0</v>
      </c>
    </row>
    <row r="66" spans="1:10" ht="15" thickBot="1" x14ac:dyDescent="0.25">
      <c r="A66" s="568" t="s">
        <v>333</v>
      </c>
      <c r="B66" s="227" t="s">
        <v>266</v>
      </c>
      <c r="C66" s="379">
        <f>SUM(C60:C65)-C61</f>
        <v>0</v>
      </c>
      <c r="D66" s="379">
        <f>SUM(D60:D65)-D61</f>
        <v>0</v>
      </c>
      <c r="E66" s="379">
        <f>SUM(E60:E65)-E61</f>
        <v>0</v>
      </c>
    </row>
    <row r="67" spans="1:10" ht="13.5" thickBot="1" x14ac:dyDescent="0.25">
      <c r="A67" s="488" t="s">
        <v>334</v>
      </c>
      <c r="B67" s="14"/>
      <c r="C67" s="14"/>
      <c r="D67" s="14"/>
      <c r="E67" s="367"/>
    </row>
    <row r="68" spans="1:10" ht="15.75" thickBot="1" x14ac:dyDescent="0.3">
      <c r="A68" s="488" t="s">
        <v>335</v>
      </c>
      <c r="B68" s="230" t="s">
        <v>267</v>
      </c>
      <c r="C68" s="601" t="s">
        <v>185</v>
      </c>
      <c r="D68" s="601" t="s">
        <v>186</v>
      </c>
      <c r="E68" s="395" t="s">
        <v>19</v>
      </c>
    </row>
    <row r="69" spans="1:10" ht="15.75" x14ac:dyDescent="0.25">
      <c r="A69" s="488" t="s">
        <v>336</v>
      </c>
      <c r="B69" s="380" t="s">
        <v>309</v>
      </c>
      <c r="C69" s="381"/>
      <c r="D69" s="381"/>
      <c r="E69" s="401">
        <f>SUM(C69:D69)</f>
        <v>0</v>
      </c>
    </row>
    <row r="70" spans="1:10" ht="15.75" x14ac:dyDescent="0.25">
      <c r="A70" s="488" t="s">
        <v>337</v>
      </c>
      <c r="B70" s="382" t="s">
        <v>310</v>
      </c>
      <c r="C70" s="383"/>
      <c r="D70" s="383"/>
      <c r="E70" s="400">
        <f>SUM(C70:D70)</f>
        <v>0</v>
      </c>
    </row>
    <row r="71" spans="1:10" ht="15.75" x14ac:dyDescent="0.25">
      <c r="A71" s="488" t="s">
        <v>338</v>
      </c>
      <c r="B71" s="382" t="s">
        <v>311</v>
      </c>
      <c r="C71" s="383"/>
      <c r="D71" s="383"/>
      <c r="E71" s="400">
        <f>SUM(C71:D71)</f>
        <v>0</v>
      </c>
    </row>
    <row r="72" spans="1:10" ht="15.75" x14ac:dyDescent="0.25">
      <c r="A72" s="488" t="s">
        <v>339</v>
      </c>
      <c r="B72" s="382" t="s">
        <v>312</v>
      </c>
      <c r="C72" s="383"/>
      <c r="D72" s="383"/>
      <c r="E72" s="400">
        <f>SUM(C72:D72)</f>
        <v>0</v>
      </c>
    </row>
    <row r="73" spans="1:10" ht="16.5" thickBot="1" x14ac:dyDescent="0.3">
      <c r="A73" s="488" t="s">
        <v>340</v>
      </c>
      <c r="B73" s="384" t="s">
        <v>313</v>
      </c>
      <c r="C73" s="383"/>
      <c r="D73" s="383"/>
      <c r="E73" s="400">
        <f>SUM(C73:D73)</f>
        <v>0</v>
      </c>
    </row>
    <row r="74" spans="1:10" ht="15" thickBot="1" x14ac:dyDescent="0.25">
      <c r="A74" s="649" t="s">
        <v>341</v>
      </c>
      <c r="B74" s="235" t="s">
        <v>270</v>
      </c>
      <c r="C74" s="379">
        <f>SUM(C69:C73)</f>
        <v>0</v>
      </c>
      <c r="D74" s="385"/>
      <c r="E74" s="607">
        <f>SUM(E69:E73)</f>
        <v>0</v>
      </c>
      <c r="F74" s="15"/>
      <c r="G74" s="15"/>
      <c r="H74" s="15"/>
      <c r="I74" s="15"/>
      <c r="J74" s="15"/>
    </row>
    <row r="75" spans="1:10" ht="23.25" customHeight="1" x14ac:dyDescent="0.2">
      <c r="B75" s="346"/>
      <c r="C75" s="386"/>
      <c r="D75" s="386"/>
      <c r="E75" s="386"/>
      <c r="F75" s="15"/>
      <c r="G75" s="15"/>
      <c r="H75" s="15"/>
      <c r="I75" s="15"/>
      <c r="J75" s="15"/>
    </row>
    <row r="76" spans="1:10" ht="14.25" x14ac:dyDescent="0.2">
      <c r="B76" s="346"/>
      <c r="C76" s="386"/>
      <c r="D76" s="386"/>
      <c r="E76" s="386"/>
      <c r="F76" s="15"/>
      <c r="G76" s="15"/>
      <c r="H76" s="15"/>
      <c r="I76" s="15"/>
      <c r="J76" s="15"/>
    </row>
    <row r="77" spans="1:10" ht="14.25" x14ac:dyDescent="0.2">
      <c r="B77" s="346"/>
      <c r="C77" s="386"/>
      <c r="D77" s="386"/>
      <c r="E77" s="386"/>
      <c r="F77" s="15"/>
      <c r="G77" s="15"/>
      <c r="H77" s="15"/>
      <c r="I77" s="15"/>
      <c r="J77" s="15"/>
    </row>
    <row r="78" spans="1:10" ht="14.25" x14ac:dyDescent="0.2">
      <c r="B78" s="346"/>
      <c r="C78" s="386"/>
      <c r="D78" s="386"/>
      <c r="E78" s="386"/>
    </row>
    <row r="79" spans="1:10" ht="15.75" customHeight="1" x14ac:dyDescent="0.25">
      <c r="A79" s="1368" t="s">
        <v>453</v>
      </c>
      <c r="B79" s="1368"/>
      <c r="C79" s="1368"/>
      <c r="D79" s="1368"/>
      <c r="E79" s="1368"/>
    </row>
    <row r="80" spans="1:10" s="1035" customFormat="1" ht="15.75" customHeight="1" x14ac:dyDescent="0.25">
      <c r="A80" s="1367" t="s">
        <v>717</v>
      </c>
      <c r="B80" s="1367"/>
      <c r="C80" s="1367"/>
      <c r="D80" s="1367"/>
      <c r="E80" s="1367"/>
    </row>
    <row r="81" spans="1:10" ht="15.75" thickBot="1" x14ac:dyDescent="0.3">
      <c r="B81" s="216"/>
      <c r="C81" s="216"/>
      <c r="D81" s="216"/>
      <c r="E81" s="216" t="s">
        <v>190</v>
      </c>
    </row>
    <row r="82" spans="1:10" ht="27" thickBot="1" x14ac:dyDescent="0.3">
      <c r="A82" s="574" t="s">
        <v>322</v>
      </c>
      <c r="B82" s="230" t="s">
        <v>260</v>
      </c>
      <c r="C82" s="601" t="s">
        <v>185</v>
      </c>
      <c r="D82" s="601" t="s">
        <v>186</v>
      </c>
      <c r="E82" s="395" t="s">
        <v>5</v>
      </c>
    </row>
    <row r="83" spans="1:10" ht="13.5" thickBot="1" x14ac:dyDescent="0.25">
      <c r="A83" s="535" t="s">
        <v>323</v>
      </c>
      <c r="B83" s="523" t="s">
        <v>324</v>
      </c>
      <c r="C83" s="523" t="s">
        <v>325</v>
      </c>
      <c r="D83" s="526" t="s">
        <v>326</v>
      </c>
      <c r="E83" s="515" t="s">
        <v>346</v>
      </c>
    </row>
    <row r="84" spans="1:10" ht="15" x14ac:dyDescent="0.25">
      <c r="A84" s="542" t="s">
        <v>327</v>
      </c>
      <c r="B84" s="231" t="s">
        <v>261</v>
      </c>
      <c r="C84" s="378"/>
      <c r="D84" s="224"/>
      <c r="E84" s="401">
        <f t="shared" ref="E84:E89" si="3">SUM(C84:D84)</f>
        <v>0</v>
      </c>
    </row>
    <row r="85" spans="1:10" s="15" customFormat="1" ht="15" x14ac:dyDescent="0.25">
      <c r="A85" s="493" t="s">
        <v>328</v>
      </c>
      <c r="B85" s="232" t="s">
        <v>262</v>
      </c>
      <c r="C85" s="236"/>
      <c r="D85" s="226"/>
      <c r="E85" s="400">
        <f t="shared" si="3"/>
        <v>0</v>
      </c>
    </row>
    <row r="86" spans="1:10" ht="15" x14ac:dyDescent="0.25">
      <c r="A86" s="488" t="s">
        <v>329</v>
      </c>
      <c r="B86" s="231" t="s">
        <v>263</v>
      </c>
      <c r="C86" s="378"/>
      <c r="D86" s="224"/>
      <c r="E86" s="400">
        <f t="shared" si="3"/>
        <v>0</v>
      </c>
    </row>
    <row r="87" spans="1:10" ht="15" x14ac:dyDescent="0.25">
      <c r="A87" s="488" t="s">
        <v>330</v>
      </c>
      <c r="B87" s="233" t="s">
        <v>264</v>
      </c>
      <c r="C87" s="236"/>
      <c r="D87" s="226"/>
      <c r="E87" s="400">
        <f t="shared" si="3"/>
        <v>0</v>
      </c>
    </row>
    <row r="88" spans="1:10" ht="15" x14ac:dyDescent="0.25">
      <c r="A88" s="488" t="s">
        <v>331</v>
      </c>
      <c r="B88" s="234" t="s">
        <v>249</v>
      </c>
      <c r="C88" s="378"/>
      <c r="D88" s="224"/>
      <c r="E88" s="400">
        <f t="shared" si="3"/>
        <v>0</v>
      </c>
    </row>
    <row r="89" spans="1:10" ht="15.75" thickBot="1" x14ac:dyDescent="0.3">
      <c r="A89" s="454" t="s">
        <v>332</v>
      </c>
      <c r="B89" s="233" t="s">
        <v>265</v>
      </c>
      <c r="C89" s="236"/>
      <c r="D89" s="226"/>
      <c r="E89" s="400">
        <f t="shared" si="3"/>
        <v>0</v>
      </c>
    </row>
    <row r="90" spans="1:10" ht="15" thickBot="1" x14ac:dyDescent="0.25">
      <c r="A90" s="568" t="s">
        <v>333</v>
      </c>
      <c r="B90" s="227" t="s">
        <v>266</v>
      </c>
      <c r="C90" s="379">
        <f>SUM(C84:C89)</f>
        <v>0</v>
      </c>
      <c r="D90" s="228">
        <v>0</v>
      </c>
      <c r="E90" s="607">
        <f>SUM(E84:E89)</f>
        <v>0</v>
      </c>
    </row>
    <row r="91" spans="1:10" ht="13.5" thickBot="1" x14ac:dyDescent="0.25">
      <c r="A91" s="488" t="s">
        <v>334</v>
      </c>
      <c r="B91" s="14"/>
      <c r="C91" s="14"/>
      <c r="D91" s="14"/>
      <c r="E91" s="367"/>
    </row>
    <row r="92" spans="1:10" ht="15.75" thickBot="1" x14ac:dyDescent="0.3">
      <c r="A92" s="488" t="s">
        <v>335</v>
      </c>
      <c r="B92" s="230" t="s">
        <v>267</v>
      </c>
      <c r="C92" s="601" t="s">
        <v>185</v>
      </c>
      <c r="D92" s="601" t="s">
        <v>186</v>
      </c>
      <c r="E92" s="395" t="s">
        <v>19</v>
      </c>
    </row>
    <row r="93" spans="1:10" ht="15.75" x14ac:dyDescent="0.25">
      <c r="A93" s="488" t="s">
        <v>336</v>
      </c>
      <c r="B93" s="380" t="s">
        <v>309</v>
      </c>
      <c r="C93" s="381"/>
      <c r="D93" s="381"/>
      <c r="E93" s="401">
        <f>SUM(C93:D93)</f>
        <v>0</v>
      </c>
    </row>
    <row r="94" spans="1:10" ht="15.75" x14ac:dyDescent="0.25">
      <c r="A94" s="488" t="s">
        <v>337</v>
      </c>
      <c r="B94" s="382" t="s">
        <v>310</v>
      </c>
      <c r="C94" s="383"/>
      <c r="D94" s="383"/>
      <c r="E94" s="400">
        <f>SUM(C94:D94)</f>
        <v>0</v>
      </c>
    </row>
    <row r="95" spans="1:10" ht="15.75" x14ac:dyDescent="0.25">
      <c r="A95" s="488" t="s">
        <v>338</v>
      </c>
      <c r="B95" s="382" t="s">
        <v>311</v>
      </c>
      <c r="C95" s="383"/>
      <c r="D95" s="383"/>
      <c r="E95" s="400">
        <f>SUM(C95:D95)</f>
        <v>0</v>
      </c>
    </row>
    <row r="96" spans="1:10" ht="15.75" x14ac:dyDescent="0.25">
      <c r="A96" s="488" t="s">
        <v>339</v>
      </c>
      <c r="B96" s="382" t="s">
        <v>312</v>
      </c>
      <c r="C96" s="383"/>
      <c r="D96" s="383"/>
      <c r="E96" s="400">
        <f>SUM(C96:D96)</f>
        <v>0</v>
      </c>
      <c r="F96" s="15"/>
      <c r="G96" s="15"/>
      <c r="H96" s="15"/>
      <c r="I96" s="15"/>
      <c r="J96" s="15"/>
    </row>
    <row r="97" spans="1:10" ht="16.5" thickBot="1" x14ac:dyDescent="0.3">
      <c r="A97" s="488" t="s">
        <v>340</v>
      </c>
      <c r="B97" s="384" t="s">
        <v>313</v>
      </c>
      <c r="C97" s="383"/>
      <c r="D97" s="383"/>
      <c r="E97" s="400">
        <f>SUM(C97:D97)</f>
        <v>0</v>
      </c>
      <c r="F97" s="15"/>
      <c r="G97" s="15"/>
      <c r="H97" s="15"/>
      <c r="I97" s="15"/>
      <c r="J97" s="15"/>
    </row>
    <row r="98" spans="1:10" ht="15" thickBot="1" x14ac:dyDescent="0.25">
      <c r="A98" s="649" t="s">
        <v>341</v>
      </c>
      <c r="B98" s="235" t="s">
        <v>270</v>
      </c>
      <c r="C98" s="379">
        <f>SUM(C93:C97)</f>
        <v>0</v>
      </c>
      <c r="D98" s="385">
        <v>0</v>
      </c>
      <c r="E98" s="607">
        <f>SUM(E93:E97)</f>
        <v>0</v>
      </c>
      <c r="F98" s="15"/>
      <c r="G98" s="15"/>
      <c r="H98" s="15"/>
      <c r="I98" s="15"/>
      <c r="J98" s="15"/>
    </row>
    <row r="99" spans="1:10" ht="14.25" x14ac:dyDescent="0.2">
      <c r="B99" s="346"/>
      <c r="C99" s="386"/>
      <c r="D99" s="386"/>
      <c r="E99" s="386"/>
      <c r="F99" s="15"/>
      <c r="G99" s="15"/>
      <c r="H99" s="15"/>
      <c r="I99" s="15"/>
      <c r="J99" s="15"/>
    </row>
    <row r="100" spans="1:10" s="15" customFormat="1" ht="14.25" x14ac:dyDescent="0.2">
      <c r="A100"/>
      <c r="B100" s="346"/>
      <c r="C100" s="386"/>
      <c r="D100" s="386"/>
      <c r="E100" s="386"/>
    </row>
    <row r="101" spans="1:10" ht="14.25" x14ac:dyDescent="0.2">
      <c r="B101" s="346"/>
      <c r="C101" s="386"/>
      <c r="D101" s="386"/>
      <c r="E101" s="386"/>
    </row>
    <row r="102" spans="1:10" ht="14.25" x14ac:dyDescent="0.2">
      <c r="B102" s="346"/>
      <c r="C102" s="386"/>
      <c r="D102" s="386"/>
      <c r="E102" s="386"/>
    </row>
    <row r="103" spans="1:10" x14ac:dyDescent="0.2">
      <c r="A103" s="1294" t="s">
        <v>900</v>
      </c>
      <c r="B103" s="1294"/>
      <c r="C103" s="1294"/>
      <c r="D103" s="1294"/>
      <c r="E103" s="1294"/>
      <c r="F103" s="15"/>
      <c r="G103" s="15"/>
      <c r="H103" s="15"/>
      <c r="I103" s="15"/>
      <c r="J103" s="15"/>
    </row>
    <row r="104" spans="1:10" x14ac:dyDescent="0.2">
      <c r="A104" s="1315">
        <v>3</v>
      </c>
      <c r="B104" s="1315"/>
      <c r="C104" s="1315"/>
      <c r="D104" s="1315"/>
      <c r="E104" s="1315"/>
      <c r="F104" s="15"/>
      <c r="G104" s="15"/>
      <c r="H104" s="15"/>
      <c r="I104" s="15"/>
      <c r="J104" s="15"/>
    </row>
    <row r="105" spans="1:10" x14ac:dyDescent="0.2">
      <c r="A105" s="12"/>
      <c r="B105" s="12"/>
      <c r="C105" s="12"/>
      <c r="D105" s="12"/>
      <c r="E105" s="12"/>
      <c r="F105" s="15"/>
      <c r="G105" s="15"/>
      <c r="H105" s="15"/>
      <c r="I105" s="15"/>
      <c r="J105" s="15"/>
    </row>
    <row r="106" spans="1:10" x14ac:dyDescent="0.2">
      <c r="A106" s="12"/>
      <c r="B106" s="12"/>
      <c r="C106" s="12"/>
      <c r="D106" s="12"/>
      <c r="E106" s="12"/>
      <c r="F106" s="15"/>
      <c r="G106" s="15"/>
      <c r="H106" s="15"/>
      <c r="I106" s="15"/>
      <c r="J106" s="15"/>
    </row>
    <row r="107" spans="1:10" ht="14.25" x14ac:dyDescent="0.2">
      <c r="B107" s="346"/>
      <c r="C107" s="386"/>
      <c r="D107" s="386"/>
      <c r="E107" s="386"/>
    </row>
    <row r="108" spans="1:10" ht="15.75" x14ac:dyDescent="0.25">
      <c r="A108" s="1368" t="s">
        <v>455</v>
      </c>
      <c r="B108" s="1368"/>
      <c r="C108" s="1368"/>
      <c r="D108" s="1368"/>
      <c r="E108" s="1368"/>
    </row>
    <row r="109" spans="1:10" ht="15.75" x14ac:dyDescent="0.25">
      <c r="A109" s="1367" t="s">
        <v>616</v>
      </c>
      <c r="B109" s="1367"/>
      <c r="C109" s="1367"/>
      <c r="D109" s="1367"/>
      <c r="E109" s="1367"/>
    </row>
    <row r="110" spans="1:10" ht="15.75" thickBot="1" x14ac:dyDescent="0.3">
      <c r="B110" s="216"/>
      <c r="C110" s="216"/>
      <c r="D110" s="216"/>
      <c r="E110" s="216" t="s">
        <v>190</v>
      </c>
    </row>
    <row r="111" spans="1:10" ht="27" thickBot="1" x14ac:dyDescent="0.3">
      <c r="A111" s="574" t="s">
        <v>322</v>
      </c>
      <c r="B111" s="230" t="s">
        <v>260</v>
      </c>
      <c r="C111" s="601" t="s">
        <v>185</v>
      </c>
      <c r="D111" s="601" t="s">
        <v>186</v>
      </c>
      <c r="E111" s="395" t="s">
        <v>5</v>
      </c>
    </row>
    <row r="112" spans="1:10" ht="13.5" thickBot="1" x14ac:dyDescent="0.25">
      <c r="A112" s="535" t="s">
        <v>323</v>
      </c>
      <c r="B112" s="523" t="s">
        <v>324</v>
      </c>
      <c r="C112" s="523" t="s">
        <v>325</v>
      </c>
      <c r="D112" s="526" t="s">
        <v>326</v>
      </c>
      <c r="E112" s="515" t="s">
        <v>346</v>
      </c>
    </row>
    <row r="113" spans="1:10" ht="15" x14ac:dyDescent="0.25">
      <c r="A113" s="542" t="s">
        <v>327</v>
      </c>
      <c r="B113" s="231" t="s">
        <v>261</v>
      </c>
      <c r="C113" s="378"/>
      <c r="D113" s="224"/>
      <c r="E113" s="401">
        <f t="shared" ref="E113:E118" si="4">SUM(C113:D113)</f>
        <v>0</v>
      </c>
    </row>
    <row r="114" spans="1:10" s="15" customFormat="1" ht="15" x14ac:dyDescent="0.25">
      <c r="A114" s="493" t="s">
        <v>328</v>
      </c>
      <c r="B114" s="232" t="s">
        <v>262</v>
      </c>
      <c r="C114" s="236"/>
      <c r="D114" s="226"/>
      <c r="E114" s="400">
        <f t="shared" si="4"/>
        <v>0</v>
      </c>
    </row>
    <row r="115" spans="1:10" ht="15" x14ac:dyDescent="0.25">
      <c r="A115" s="488" t="s">
        <v>329</v>
      </c>
      <c r="B115" s="231" t="s">
        <v>263</v>
      </c>
      <c r="C115" s="378"/>
      <c r="D115" s="224"/>
      <c r="E115" s="401">
        <f t="shared" si="4"/>
        <v>0</v>
      </c>
    </row>
    <row r="116" spans="1:10" ht="15" x14ac:dyDescent="0.25">
      <c r="A116" s="488" t="s">
        <v>330</v>
      </c>
      <c r="B116" s="233" t="s">
        <v>264</v>
      </c>
      <c r="C116" s="236"/>
      <c r="D116" s="226"/>
      <c r="E116" s="400">
        <f t="shared" si="4"/>
        <v>0</v>
      </c>
    </row>
    <row r="117" spans="1:10" ht="15" x14ac:dyDescent="0.25">
      <c r="A117" s="488" t="s">
        <v>331</v>
      </c>
      <c r="B117" s="234" t="s">
        <v>249</v>
      </c>
      <c r="C117" s="378"/>
      <c r="D117" s="224"/>
      <c r="E117" s="400">
        <f t="shared" si="4"/>
        <v>0</v>
      </c>
    </row>
    <row r="118" spans="1:10" ht="15.75" thickBot="1" x14ac:dyDescent="0.3">
      <c r="A118" s="454" t="s">
        <v>332</v>
      </c>
      <c r="B118" s="233" t="s">
        <v>265</v>
      </c>
      <c r="C118" s="236"/>
      <c r="D118" s="226"/>
      <c r="E118" s="400">
        <f t="shared" si="4"/>
        <v>0</v>
      </c>
    </row>
    <row r="119" spans="1:10" ht="15" thickBot="1" x14ac:dyDescent="0.25">
      <c r="A119" s="568" t="s">
        <v>333</v>
      </c>
      <c r="B119" s="227" t="s">
        <v>266</v>
      </c>
      <c r="C119" s="379">
        <f>SUM(C113:C118)</f>
        <v>0</v>
      </c>
      <c r="D119" s="228">
        <v>0</v>
      </c>
      <c r="E119" s="607">
        <f>SUM(E113:E118)</f>
        <v>0</v>
      </c>
    </row>
    <row r="120" spans="1:10" ht="13.5" thickBot="1" x14ac:dyDescent="0.25">
      <c r="A120" s="488" t="s">
        <v>334</v>
      </c>
      <c r="B120" s="14"/>
      <c r="C120" s="14"/>
      <c r="D120" s="14"/>
      <c r="E120" s="367"/>
    </row>
    <row r="121" spans="1:10" ht="15.75" thickBot="1" x14ac:dyDescent="0.3">
      <c r="A121" s="488" t="s">
        <v>335</v>
      </c>
      <c r="B121" s="230" t="s">
        <v>267</v>
      </c>
      <c r="C121" s="601" t="s">
        <v>185</v>
      </c>
      <c r="D121" s="601" t="s">
        <v>186</v>
      </c>
      <c r="E121" s="395" t="s">
        <v>19</v>
      </c>
    </row>
    <row r="122" spans="1:10" ht="15.75" x14ac:dyDescent="0.25">
      <c r="A122" s="488" t="s">
        <v>336</v>
      </c>
      <c r="B122" s="380" t="s">
        <v>309</v>
      </c>
      <c r="C122" s="381"/>
      <c r="D122" s="381"/>
      <c r="E122" s="401">
        <f>SUM(C122:D122)</f>
        <v>0</v>
      </c>
    </row>
    <row r="123" spans="1:10" ht="15.75" x14ac:dyDescent="0.25">
      <c r="A123" s="488" t="s">
        <v>337</v>
      </c>
      <c r="B123" s="382" t="s">
        <v>310</v>
      </c>
      <c r="C123" s="383"/>
      <c r="D123" s="383"/>
      <c r="E123" s="400">
        <f>SUM(C123:D123)</f>
        <v>0</v>
      </c>
    </row>
    <row r="124" spans="1:10" ht="15.75" x14ac:dyDescent="0.25">
      <c r="A124" s="488" t="s">
        <v>338</v>
      </c>
      <c r="B124" s="382" t="s">
        <v>311</v>
      </c>
      <c r="C124" s="383"/>
      <c r="D124" s="383"/>
      <c r="E124" s="400">
        <f>SUM(C124:D124)</f>
        <v>0</v>
      </c>
    </row>
    <row r="125" spans="1:10" ht="15.75" x14ac:dyDescent="0.25">
      <c r="A125" s="488" t="s">
        <v>339</v>
      </c>
      <c r="B125" s="382" t="s">
        <v>312</v>
      </c>
      <c r="C125" s="383"/>
      <c r="D125" s="383"/>
      <c r="E125" s="400">
        <f>SUM(C125:D125)</f>
        <v>0</v>
      </c>
      <c r="F125" s="15"/>
      <c r="G125" s="15"/>
      <c r="H125" s="15"/>
      <c r="I125" s="15"/>
      <c r="J125" s="15"/>
    </row>
    <row r="126" spans="1:10" ht="16.5" thickBot="1" x14ac:dyDescent="0.3">
      <c r="A126" s="488" t="s">
        <v>340</v>
      </c>
      <c r="B126" s="384" t="s">
        <v>313</v>
      </c>
      <c r="C126" s="383"/>
      <c r="D126" s="383"/>
      <c r="E126" s="400">
        <f>SUM(C126:D126)</f>
        <v>0</v>
      </c>
      <c r="F126" s="15"/>
      <c r="G126" s="15"/>
      <c r="H126" s="15"/>
      <c r="I126" s="15"/>
      <c r="J126" s="15"/>
    </row>
    <row r="127" spans="1:10" ht="15" thickBot="1" x14ac:dyDescent="0.25">
      <c r="A127" s="649" t="s">
        <v>341</v>
      </c>
      <c r="B127" s="235" t="s">
        <v>270</v>
      </c>
      <c r="C127" s="379">
        <f>SUM(C122:C126)</f>
        <v>0</v>
      </c>
      <c r="D127" s="385">
        <v>0</v>
      </c>
      <c r="E127" s="607">
        <f>SUM(E122:E126)</f>
        <v>0</v>
      </c>
      <c r="F127" s="15"/>
      <c r="G127" s="15"/>
      <c r="H127" s="15"/>
      <c r="I127" s="15"/>
      <c r="J127" s="15"/>
    </row>
    <row r="128" spans="1:10" ht="14.25" x14ac:dyDescent="0.2">
      <c r="A128" s="432"/>
      <c r="B128" s="346"/>
      <c r="C128" s="386"/>
      <c r="D128" s="386"/>
      <c r="E128" s="386"/>
      <c r="F128" s="15"/>
      <c r="G128" s="15"/>
      <c r="H128" s="15"/>
      <c r="I128" s="15"/>
      <c r="J128" s="15"/>
    </row>
    <row r="129" spans="1:10" ht="14.25" x14ac:dyDescent="0.2">
      <c r="A129" s="432"/>
      <c r="B129" s="346"/>
      <c r="C129" s="386"/>
      <c r="D129" s="386"/>
      <c r="E129" s="386"/>
      <c r="F129" s="15"/>
      <c r="G129" s="15"/>
      <c r="H129" s="15"/>
      <c r="I129" s="15"/>
      <c r="J129" s="15"/>
    </row>
    <row r="130" spans="1:10" ht="14.25" x14ac:dyDescent="0.2">
      <c r="A130" s="432"/>
      <c r="B130" s="346"/>
      <c r="C130" s="386"/>
      <c r="D130" s="386"/>
      <c r="E130" s="386"/>
      <c r="F130" s="15"/>
      <c r="G130" s="15"/>
      <c r="H130" s="15"/>
      <c r="I130" s="15"/>
      <c r="J130" s="15"/>
    </row>
    <row r="131" spans="1:10" ht="14.25" x14ac:dyDescent="0.2">
      <c r="B131" s="346"/>
      <c r="C131" s="386"/>
      <c r="D131" s="386"/>
      <c r="E131" s="386"/>
      <c r="F131" s="15"/>
      <c r="G131" s="15"/>
      <c r="H131" s="15"/>
      <c r="I131" s="15"/>
      <c r="J131" s="15"/>
    </row>
    <row r="132" spans="1:10" ht="15.75" x14ac:dyDescent="0.25">
      <c r="A132" s="1368" t="s">
        <v>454</v>
      </c>
      <c r="B132" s="1368"/>
      <c r="C132" s="1368"/>
      <c r="D132" s="1368"/>
      <c r="E132" s="1368"/>
    </row>
    <row r="133" spans="1:10" s="1035" customFormat="1" ht="15.75" x14ac:dyDescent="0.25">
      <c r="A133" s="1367" t="s">
        <v>617</v>
      </c>
      <c r="B133" s="1367"/>
      <c r="C133" s="1367"/>
      <c r="D133" s="1367"/>
      <c r="E133" s="1367"/>
    </row>
    <row r="134" spans="1:10" ht="15.75" thickBot="1" x14ac:dyDescent="0.3">
      <c r="B134" s="216"/>
      <c r="C134" s="216"/>
      <c r="D134" s="216"/>
      <c r="E134" s="216" t="s">
        <v>190</v>
      </c>
    </row>
    <row r="135" spans="1:10" ht="27" thickBot="1" x14ac:dyDescent="0.3">
      <c r="A135" s="574" t="s">
        <v>322</v>
      </c>
      <c r="B135" s="230" t="s">
        <v>260</v>
      </c>
      <c r="C135" s="601" t="s">
        <v>185</v>
      </c>
      <c r="D135" s="601" t="s">
        <v>186</v>
      </c>
      <c r="E135" s="395" t="s">
        <v>5</v>
      </c>
    </row>
    <row r="136" spans="1:10" s="15" customFormat="1" ht="13.5" thickBot="1" x14ac:dyDescent="0.25">
      <c r="A136" s="535" t="s">
        <v>323</v>
      </c>
      <c r="B136" s="523" t="s">
        <v>324</v>
      </c>
      <c r="C136" s="523" t="s">
        <v>325</v>
      </c>
      <c r="D136" s="526" t="s">
        <v>326</v>
      </c>
      <c r="E136" s="515" t="s">
        <v>346</v>
      </c>
    </row>
    <row r="137" spans="1:10" ht="15" x14ac:dyDescent="0.25">
      <c r="A137" s="542" t="s">
        <v>327</v>
      </c>
      <c r="B137" s="231" t="s">
        <v>261</v>
      </c>
      <c r="C137" s="1036"/>
      <c r="D137" s="605"/>
      <c r="E137" s="1039">
        <f t="shared" ref="E137:E142" si="5">SUM(C137:D137)</f>
        <v>0</v>
      </c>
    </row>
    <row r="138" spans="1:10" ht="15" x14ac:dyDescent="0.25">
      <c r="A138" s="493" t="s">
        <v>328</v>
      </c>
      <c r="B138" s="232" t="s">
        <v>262</v>
      </c>
      <c r="C138" s="1037"/>
      <c r="D138" s="603"/>
      <c r="E138" s="600">
        <f t="shared" si="5"/>
        <v>0</v>
      </c>
    </row>
    <row r="139" spans="1:10" ht="15" x14ac:dyDescent="0.25">
      <c r="A139" s="488" t="s">
        <v>329</v>
      </c>
      <c r="B139" s="231" t="s">
        <v>263</v>
      </c>
      <c r="C139" s="1036"/>
      <c r="D139" s="602"/>
      <c r="E139" s="600">
        <f t="shared" si="5"/>
        <v>0</v>
      </c>
    </row>
    <row r="140" spans="1:10" ht="15" x14ac:dyDescent="0.25">
      <c r="A140" s="488" t="s">
        <v>330</v>
      </c>
      <c r="B140" s="233" t="s">
        <v>264</v>
      </c>
      <c r="C140" s="1037"/>
      <c r="D140" s="603"/>
      <c r="E140" s="600">
        <f t="shared" si="5"/>
        <v>0</v>
      </c>
    </row>
    <row r="141" spans="1:10" ht="15" x14ac:dyDescent="0.25">
      <c r="A141" s="488" t="s">
        <v>331</v>
      </c>
      <c r="B141" s="234" t="s">
        <v>249</v>
      </c>
      <c r="C141" s="1036"/>
      <c r="D141" s="602"/>
      <c r="E141" s="600">
        <f t="shared" si="5"/>
        <v>0</v>
      </c>
    </row>
    <row r="142" spans="1:10" ht="15.75" thickBot="1" x14ac:dyDescent="0.3">
      <c r="A142" s="454" t="s">
        <v>332</v>
      </c>
      <c r="B142" s="233" t="s">
        <v>265</v>
      </c>
      <c r="C142" s="1037"/>
      <c r="D142" s="603"/>
      <c r="E142" s="600">
        <f t="shared" si="5"/>
        <v>0</v>
      </c>
    </row>
    <row r="143" spans="1:10" ht="15" thickBot="1" x14ac:dyDescent="0.25">
      <c r="A143" s="568" t="s">
        <v>333</v>
      </c>
      <c r="B143" s="227" t="s">
        <v>266</v>
      </c>
      <c r="C143" s="1038">
        <f>SUM(C137:C142)</f>
        <v>0</v>
      </c>
      <c r="D143" s="1041">
        <v>0</v>
      </c>
      <c r="E143" s="1040">
        <f>SUM(E137:E142)</f>
        <v>0</v>
      </c>
    </row>
    <row r="144" spans="1:10" ht="13.5" thickBot="1" x14ac:dyDescent="0.25">
      <c r="A144" s="488" t="s">
        <v>334</v>
      </c>
      <c r="B144" s="14"/>
      <c r="C144" s="14"/>
      <c r="D144" s="14"/>
      <c r="E144" s="367"/>
    </row>
    <row r="145" spans="1:10" ht="15.75" thickBot="1" x14ac:dyDescent="0.3">
      <c r="A145" s="488" t="s">
        <v>335</v>
      </c>
      <c r="B145" s="230" t="s">
        <v>267</v>
      </c>
      <c r="C145" s="1042" t="s">
        <v>185</v>
      </c>
      <c r="D145" s="601" t="s">
        <v>186</v>
      </c>
      <c r="E145" s="596" t="s">
        <v>19</v>
      </c>
    </row>
    <row r="146" spans="1:10" ht="15.75" x14ac:dyDescent="0.25">
      <c r="A146" s="488" t="s">
        <v>336</v>
      </c>
      <c r="B146" s="380" t="s">
        <v>309</v>
      </c>
      <c r="C146" s="1043"/>
      <c r="D146" s="606"/>
      <c r="E146" s="1039">
        <f>SUM(C146:D146)</f>
        <v>0</v>
      </c>
    </row>
    <row r="147" spans="1:10" ht="15.75" x14ac:dyDescent="0.25">
      <c r="A147" s="488" t="s">
        <v>337</v>
      </c>
      <c r="B147" s="382" t="s">
        <v>310</v>
      </c>
      <c r="C147" s="1044"/>
      <c r="D147" s="608"/>
      <c r="E147" s="600">
        <f>SUM(C147:D147)</f>
        <v>0</v>
      </c>
      <c r="F147" s="15"/>
      <c r="G147" s="15"/>
      <c r="H147" s="15"/>
      <c r="I147" s="15"/>
      <c r="J147" s="15"/>
    </row>
    <row r="148" spans="1:10" ht="15.75" x14ac:dyDescent="0.25">
      <c r="A148" s="488" t="s">
        <v>338</v>
      </c>
      <c r="B148" s="382" t="s">
        <v>311</v>
      </c>
      <c r="C148" s="1044"/>
      <c r="D148" s="608"/>
      <c r="E148" s="600">
        <f>SUM(C148:D148)</f>
        <v>0</v>
      </c>
      <c r="F148" s="15"/>
      <c r="G148" s="15"/>
      <c r="H148" s="15"/>
      <c r="I148" s="15"/>
      <c r="J148" s="15"/>
    </row>
    <row r="149" spans="1:10" ht="15.75" x14ac:dyDescent="0.25">
      <c r="A149" s="488" t="s">
        <v>339</v>
      </c>
      <c r="B149" s="382" t="s">
        <v>312</v>
      </c>
      <c r="C149" s="1044"/>
      <c r="D149" s="608"/>
      <c r="E149" s="600">
        <f>SUM(C149:D149)</f>
        <v>0</v>
      </c>
      <c r="F149" s="15"/>
      <c r="G149" s="15"/>
      <c r="H149" s="15"/>
      <c r="I149" s="15"/>
      <c r="J149" s="15"/>
    </row>
    <row r="150" spans="1:10" ht="16.5" thickBot="1" x14ac:dyDescent="0.3">
      <c r="A150" s="494" t="s">
        <v>340</v>
      </c>
      <c r="B150" s="384" t="s">
        <v>313</v>
      </c>
      <c r="C150" s="1044"/>
      <c r="D150" s="608"/>
      <c r="E150" s="600">
        <f>SUM(C150:D150)</f>
        <v>0</v>
      </c>
      <c r="F150" s="15"/>
      <c r="G150" s="15"/>
      <c r="H150" s="15"/>
      <c r="I150" s="15"/>
      <c r="J150" s="15"/>
    </row>
    <row r="151" spans="1:10" ht="15" thickBot="1" x14ac:dyDescent="0.25">
      <c r="A151" s="433" t="s">
        <v>341</v>
      </c>
      <c r="B151" s="235" t="s">
        <v>270</v>
      </c>
      <c r="C151" s="1038">
        <f>SUM(C146:C150)</f>
        <v>0</v>
      </c>
      <c r="D151" s="879">
        <f>SUM(D146:D150)</f>
        <v>0</v>
      </c>
      <c r="E151" s="1040">
        <f>SUM(E146:E150)</f>
        <v>0</v>
      </c>
      <c r="F151" s="15"/>
      <c r="G151" s="15"/>
      <c r="H151" s="15"/>
      <c r="I151" s="15"/>
      <c r="J151" s="15"/>
    </row>
    <row r="152" spans="1:10" ht="14.25" x14ac:dyDescent="0.2">
      <c r="A152" s="432"/>
      <c r="B152" s="346"/>
      <c r="C152" s="386"/>
      <c r="D152" s="386"/>
      <c r="E152" s="386"/>
      <c r="F152" s="15"/>
      <c r="G152" s="15"/>
      <c r="H152" s="15"/>
      <c r="I152" s="15"/>
      <c r="J152" s="15"/>
    </row>
    <row r="153" spans="1:10" ht="14.25" x14ac:dyDescent="0.2">
      <c r="A153" s="432"/>
      <c r="B153" s="346"/>
      <c r="C153" s="386"/>
      <c r="D153" s="386"/>
      <c r="E153" s="386"/>
      <c r="F153" s="15"/>
      <c r="G153" s="15"/>
      <c r="H153" s="15"/>
      <c r="I153" s="15"/>
      <c r="J153" s="15"/>
    </row>
    <row r="154" spans="1:10" ht="14.25" x14ac:dyDescent="0.2">
      <c r="A154" s="432"/>
      <c r="B154" s="346"/>
      <c r="C154" s="386"/>
      <c r="D154" s="386"/>
      <c r="E154" s="386"/>
      <c r="F154" s="15"/>
      <c r="G154" s="15"/>
      <c r="H154" s="15"/>
      <c r="I154" s="15"/>
      <c r="J154" s="15"/>
    </row>
    <row r="155" spans="1:10" x14ac:dyDescent="0.2">
      <c r="A155" s="1294" t="s">
        <v>899</v>
      </c>
      <c r="B155" s="1294"/>
      <c r="C155" s="1294"/>
      <c r="D155" s="1294"/>
      <c r="E155" s="1294"/>
      <c r="F155" s="15"/>
      <c r="G155" s="15"/>
      <c r="H155" s="15"/>
      <c r="I155" s="15"/>
      <c r="J155" s="15"/>
    </row>
    <row r="156" spans="1:10" x14ac:dyDescent="0.2">
      <c r="A156" s="1315">
        <v>4</v>
      </c>
      <c r="B156" s="1315"/>
      <c r="C156" s="1315"/>
      <c r="D156" s="1315"/>
      <c r="E156" s="1315"/>
      <c r="F156" s="15"/>
      <c r="G156" s="15"/>
      <c r="H156" s="15"/>
      <c r="I156" s="15"/>
      <c r="J156" s="15"/>
    </row>
    <row r="157" spans="1:10" x14ac:dyDescent="0.2">
      <c r="A157" s="12"/>
      <c r="B157" s="12"/>
      <c r="C157" s="12"/>
      <c r="D157" s="12"/>
      <c r="E157" s="12"/>
      <c r="F157" s="15"/>
      <c r="G157" s="15"/>
      <c r="H157" s="15"/>
      <c r="I157" s="15"/>
      <c r="J157" s="15"/>
    </row>
    <row r="158" spans="1:10" ht="14.25" x14ac:dyDescent="0.2">
      <c r="B158" s="346"/>
      <c r="C158" s="386"/>
      <c r="D158" s="386"/>
      <c r="E158" s="386"/>
    </row>
    <row r="159" spans="1:10" ht="15.75" x14ac:dyDescent="0.25">
      <c r="A159" s="1368" t="s">
        <v>711</v>
      </c>
      <c r="B159" s="1368"/>
      <c r="C159" s="1368"/>
      <c r="D159" s="1368"/>
      <c r="E159" s="1368"/>
    </row>
    <row r="160" spans="1:10" s="1035" customFormat="1" ht="15.75" x14ac:dyDescent="0.25">
      <c r="A160" s="1367" t="s">
        <v>712</v>
      </c>
      <c r="B160" s="1367"/>
      <c r="C160" s="1367"/>
      <c r="D160" s="1367"/>
      <c r="E160" s="1367"/>
    </row>
    <row r="161" spans="1:10" ht="15.75" thickBot="1" x14ac:dyDescent="0.3">
      <c r="B161" s="216"/>
      <c r="C161" s="216"/>
      <c r="D161" s="216"/>
      <c r="E161" s="216" t="s">
        <v>190</v>
      </c>
    </row>
    <row r="162" spans="1:10" ht="27" thickBot="1" x14ac:dyDescent="0.3">
      <c r="A162" s="574" t="s">
        <v>322</v>
      </c>
      <c r="B162" s="230" t="s">
        <v>260</v>
      </c>
      <c r="C162" s="601" t="s">
        <v>184</v>
      </c>
      <c r="D162" s="601" t="s">
        <v>185</v>
      </c>
      <c r="E162" s="395" t="s">
        <v>5</v>
      </c>
    </row>
    <row r="163" spans="1:10" s="15" customFormat="1" ht="13.5" thickBot="1" x14ac:dyDescent="0.25">
      <c r="A163" s="535" t="s">
        <v>323</v>
      </c>
      <c r="B163" s="523" t="s">
        <v>324</v>
      </c>
      <c r="C163" s="523" t="s">
        <v>325</v>
      </c>
      <c r="D163" s="526" t="s">
        <v>326</v>
      </c>
      <c r="E163" s="515" t="s">
        <v>346</v>
      </c>
    </row>
    <row r="164" spans="1:10" ht="15" x14ac:dyDescent="0.25">
      <c r="A164" s="542" t="s">
        <v>327</v>
      </c>
      <c r="B164" s="231" t="s">
        <v>261</v>
      </c>
      <c r="C164" s="1036"/>
      <c r="D164" s="605"/>
      <c r="E164" s="1039">
        <f t="shared" ref="E164:E169" si="6">SUM(C164:D164)</f>
        <v>0</v>
      </c>
    </row>
    <row r="165" spans="1:10" ht="15" x14ac:dyDescent="0.25">
      <c r="A165" s="493" t="s">
        <v>328</v>
      </c>
      <c r="B165" s="232" t="s">
        <v>262</v>
      </c>
      <c r="C165" s="1037"/>
      <c r="D165" s="603"/>
      <c r="E165" s="600">
        <f t="shared" si="6"/>
        <v>0</v>
      </c>
    </row>
    <row r="166" spans="1:10" ht="15" x14ac:dyDescent="0.25">
      <c r="A166" s="488" t="s">
        <v>329</v>
      </c>
      <c r="B166" s="231" t="s">
        <v>263</v>
      </c>
      <c r="C166" s="1036"/>
      <c r="D166" s="602"/>
      <c r="E166" s="600">
        <f t="shared" si="6"/>
        <v>0</v>
      </c>
    </row>
    <row r="167" spans="1:10" ht="15" x14ac:dyDescent="0.25">
      <c r="A167" s="488" t="s">
        <v>330</v>
      </c>
      <c r="B167" s="233" t="s">
        <v>264</v>
      </c>
      <c r="C167" s="1037"/>
      <c r="D167" s="603"/>
      <c r="E167" s="600">
        <f t="shared" si="6"/>
        <v>0</v>
      </c>
    </row>
    <row r="168" spans="1:10" ht="15" x14ac:dyDescent="0.25">
      <c r="A168" s="488" t="s">
        <v>331</v>
      </c>
      <c r="B168" s="234" t="s">
        <v>249</v>
      </c>
      <c r="C168" s="1036"/>
      <c r="D168" s="602"/>
      <c r="E168" s="600">
        <f t="shared" si="6"/>
        <v>0</v>
      </c>
    </row>
    <row r="169" spans="1:10" ht="15.75" thickBot="1" x14ac:dyDescent="0.3">
      <c r="A169" s="454" t="s">
        <v>332</v>
      </c>
      <c r="B169" s="233" t="s">
        <v>265</v>
      </c>
      <c r="C169" s="1037"/>
      <c r="D169" s="603"/>
      <c r="E169" s="600">
        <f t="shared" si="6"/>
        <v>0</v>
      </c>
    </row>
    <row r="170" spans="1:10" ht="15" thickBot="1" x14ac:dyDescent="0.25">
      <c r="A170" s="568" t="s">
        <v>333</v>
      </c>
      <c r="B170" s="227" t="s">
        <v>266</v>
      </c>
      <c r="C170" s="1038">
        <f>SUM(C164:C169)</f>
        <v>0</v>
      </c>
      <c r="D170" s="1041">
        <v>0</v>
      </c>
      <c r="E170" s="1040">
        <f>SUM(E164:E169)</f>
        <v>0</v>
      </c>
    </row>
    <row r="171" spans="1:10" ht="13.5" thickBot="1" x14ac:dyDescent="0.25">
      <c r="A171" s="488" t="s">
        <v>334</v>
      </c>
      <c r="B171" s="14"/>
      <c r="C171" s="14"/>
      <c r="D171" s="14"/>
      <c r="E171" s="367"/>
    </row>
    <row r="172" spans="1:10" ht="15.75" thickBot="1" x14ac:dyDescent="0.3">
      <c r="A172" s="488" t="s">
        <v>335</v>
      </c>
      <c r="B172" s="230" t="s">
        <v>267</v>
      </c>
      <c r="C172" s="1042" t="s">
        <v>184</v>
      </c>
      <c r="D172" s="601" t="s">
        <v>185</v>
      </c>
      <c r="E172" s="596" t="s">
        <v>19</v>
      </c>
    </row>
    <row r="173" spans="1:10" ht="15.75" x14ac:dyDescent="0.25">
      <c r="A173" s="488" t="s">
        <v>336</v>
      </c>
      <c r="B173" s="380" t="s">
        <v>309</v>
      </c>
      <c r="C173" s="1043"/>
      <c r="D173" s="606"/>
      <c r="E173" s="1039">
        <f>SUM(C173:D173)</f>
        <v>0</v>
      </c>
    </row>
    <row r="174" spans="1:10" ht="15.75" x14ac:dyDescent="0.25">
      <c r="A174" s="488" t="s">
        <v>337</v>
      </c>
      <c r="B174" s="382" t="s">
        <v>310</v>
      </c>
      <c r="C174" s="1044"/>
      <c r="D174" s="608"/>
      <c r="E174" s="600">
        <f>SUM(C174:D174)</f>
        <v>0</v>
      </c>
      <c r="F174" s="15"/>
      <c r="G174" s="15"/>
      <c r="H174" s="15"/>
      <c r="I174" s="15"/>
      <c r="J174" s="15"/>
    </row>
    <row r="175" spans="1:10" ht="15.75" x14ac:dyDescent="0.25">
      <c r="A175" s="488" t="s">
        <v>338</v>
      </c>
      <c r="B175" s="382" t="s">
        <v>311</v>
      </c>
      <c r="C175" s="1044"/>
      <c r="D175" s="608"/>
      <c r="E175" s="600">
        <f>SUM(C175:D175)</f>
        <v>0</v>
      </c>
      <c r="F175" s="15"/>
      <c r="G175" s="15"/>
      <c r="H175" s="15"/>
      <c r="I175" s="15"/>
      <c r="J175" s="15"/>
    </row>
    <row r="176" spans="1:10" ht="15.75" x14ac:dyDescent="0.25">
      <c r="A176" s="488" t="s">
        <v>339</v>
      </c>
      <c r="B176" s="382" t="s">
        <v>312</v>
      </c>
      <c r="C176" s="1044"/>
      <c r="D176" s="608"/>
      <c r="E176" s="600">
        <f>SUM(C176:D176)</f>
        <v>0</v>
      </c>
      <c r="F176" s="15"/>
      <c r="G176" s="15"/>
      <c r="H176" s="15"/>
      <c r="I176" s="15"/>
      <c r="J176" s="15"/>
    </row>
    <row r="177" spans="1:10" ht="16.5" thickBot="1" x14ac:dyDescent="0.3">
      <c r="A177" s="494" t="s">
        <v>340</v>
      </c>
      <c r="B177" s="384" t="s">
        <v>313</v>
      </c>
      <c r="C177" s="1044"/>
      <c r="D177" s="608"/>
      <c r="E177" s="600">
        <f>SUM(C177:D177)</f>
        <v>0</v>
      </c>
      <c r="F177" s="15"/>
      <c r="G177" s="15"/>
      <c r="H177" s="15"/>
      <c r="I177" s="15"/>
      <c r="J177" s="15"/>
    </row>
    <row r="178" spans="1:10" ht="15" thickBot="1" x14ac:dyDescent="0.25">
      <c r="A178" s="433" t="s">
        <v>341</v>
      </c>
      <c r="B178" s="235" t="s">
        <v>270</v>
      </c>
      <c r="C178" s="1038">
        <f>SUM(C173:C177)</f>
        <v>0</v>
      </c>
      <c r="D178" s="879">
        <f>SUM(D173:D177)</f>
        <v>0</v>
      </c>
      <c r="E178" s="1040">
        <f>SUM(E173:E177)</f>
        <v>0</v>
      </c>
      <c r="F178" s="15"/>
      <c r="G178" s="15"/>
      <c r="H178" s="15"/>
      <c r="I178" s="15"/>
      <c r="J178" s="15"/>
    </row>
    <row r="179" spans="1:10" ht="14.25" x14ac:dyDescent="0.2">
      <c r="A179" s="432"/>
      <c r="B179" s="346"/>
      <c r="C179" s="386"/>
      <c r="D179" s="386"/>
      <c r="E179" s="386"/>
      <c r="F179" s="15"/>
      <c r="G179" s="15"/>
      <c r="H179" s="15"/>
      <c r="I179" s="15"/>
      <c r="J179" s="15"/>
    </row>
    <row r="180" spans="1:10" ht="14.25" x14ac:dyDescent="0.2">
      <c r="A180" s="432"/>
      <c r="B180" s="346"/>
      <c r="C180" s="386"/>
      <c r="D180" s="386"/>
      <c r="E180" s="386"/>
      <c r="F180" s="15"/>
      <c r="G180" s="15"/>
      <c r="H180" s="15"/>
      <c r="I180" s="15"/>
      <c r="J180" s="15"/>
    </row>
    <row r="181" spans="1:10" ht="14.25" x14ac:dyDescent="0.2">
      <c r="A181" s="432"/>
      <c r="B181" s="346"/>
      <c r="C181" s="386"/>
      <c r="D181" s="386"/>
      <c r="E181" s="386"/>
      <c r="F181" s="15"/>
      <c r="G181" s="15"/>
      <c r="H181" s="15"/>
      <c r="I181" s="15"/>
      <c r="J181" s="15"/>
    </row>
    <row r="182" spans="1:10" x14ac:dyDescent="0.2">
      <c r="A182" s="424"/>
      <c r="B182" s="424"/>
      <c r="C182" s="424"/>
      <c r="D182" s="424"/>
      <c r="E182" s="424"/>
    </row>
    <row r="183" spans="1:10" ht="15.75" x14ac:dyDescent="0.25">
      <c r="A183" s="1368" t="s">
        <v>713</v>
      </c>
      <c r="B183" s="1368"/>
      <c r="C183" s="1368"/>
      <c r="D183" s="1368"/>
      <c r="E183" s="1368"/>
    </row>
    <row r="184" spans="1:10" s="1035" customFormat="1" ht="15.75" x14ac:dyDescent="0.25">
      <c r="A184" s="1367" t="s">
        <v>718</v>
      </c>
      <c r="B184" s="1367"/>
      <c r="C184" s="1367"/>
      <c r="D184" s="1367"/>
      <c r="E184" s="1367"/>
    </row>
    <row r="185" spans="1:10" ht="15.75" thickBot="1" x14ac:dyDescent="0.3">
      <c r="B185" s="216"/>
      <c r="C185" s="216"/>
      <c r="D185" s="216"/>
      <c r="E185" s="216" t="s">
        <v>190</v>
      </c>
    </row>
    <row r="186" spans="1:10" ht="27" thickBot="1" x14ac:dyDescent="0.3">
      <c r="A186" s="574" t="s">
        <v>322</v>
      </c>
      <c r="B186" s="230" t="s">
        <v>260</v>
      </c>
      <c r="C186" s="601" t="s">
        <v>184</v>
      </c>
      <c r="D186" s="601" t="s">
        <v>185</v>
      </c>
      <c r="E186" s="395" t="s">
        <v>5</v>
      </c>
    </row>
    <row r="187" spans="1:10" s="15" customFormat="1" ht="13.5" thickBot="1" x14ac:dyDescent="0.25">
      <c r="A187" s="535" t="s">
        <v>323</v>
      </c>
      <c r="B187" s="523" t="s">
        <v>324</v>
      </c>
      <c r="C187" s="523" t="s">
        <v>325</v>
      </c>
      <c r="D187" s="526" t="s">
        <v>326</v>
      </c>
      <c r="E187" s="515" t="s">
        <v>346</v>
      </c>
    </row>
    <row r="188" spans="1:10" ht="15" x14ac:dyDescent="0.25">
      <c r="A188" s="542" t="s">
        <v>327</v>
      </c>
      <c r="B188" s="231" t="s">
        <v>261</v>
      </c>
      <c r="C188" s="1036"/>
      <c r="D188" s="605"/>
      <c r="E188" s="1039">
        <f t="shared" ref="E188:E193" si="7">SUM(C188:D188)</f>
        <v>0</v>
      </c>
    </row>
    <row r="189" spans="1:10" ht="15" x14ac:dyDescent="0.25">
      <c r="A189" s="493" t="s">
        <v>328</v>
      </c>
      <c r="B189" s="232" t="s">
        <v>262</v>
      </c>
      <c r="C189" s="1037"/>
      <c r="D189" s="603"/>
      <c r="E189" s="600">
        <f t="shared" si="7"/>
        <v>0</v>
      </c>
    </row>
    <row r="190" spans="1:10" ht="15" x14ac:dyDescent="0.25">
      <c r="A190" s="488" t="s">
        <v>329</v>
      </c>
      <c r="B190" s="231" t="s">
        <v>263</v>
      </c>
      <c r="C190" s="1036"/>
      <c r="D190" s="602"/>
      <c r="E190" s="600">
        <f t="shared" si="7"/>
        <v>0</v>
      </c>
    </row>
    <row r="191" spans="1:10" ht="15" x14ac:dyDescent="0.25">
      <c r="A191" s="488" t="s">
        <v>330</v>
      </c>
      <c r="B191" s="233" t="s">
        <v>264</v>
      </c>
      <c r="C191" s="1037"/>
      <c r="D191" s="603"/>
      <c r="E191" s="600">
        <f t="shared" si="7"/>
        <v>0</v>
      </c>
    </row>
    <row r="192" spans="1:10" ht="15" x14ac:dyDescent="0.25">
      <c r="A192" s="488" t="s">
        <v>331</v>
      </c>
      <c r="B192" s="234" t="s">
        <v>249</v>
      </c>
      <c r="C192" s="1036"/>
      <c r="D192" s="602"/>
      <c r="E192" s="600">
        <f t="shared" si="7"/>
        <v>0</v>
      </c>
    </row>
    <row r="193" spans="1:10" ht="15.75" thickBot="1" x14ac:dyDescent="0.3">
      <c r="A193" s="454" t="s">
        <v>332</v>
      </c>
      <c r="B193" s="233" t="s">
        <v>265</v>
      </c>
      <c r="C193" s="1037"/>
      <c r="D193" s="603"/>
      <c r="E193" s="600">
        <f t="shared" si="7"/>
        <v>0</v>
      </c>
    </row>
    <row r="194" spans="1:10" ht="15" thickBot="1" x14ac:dyDescent="0.25">
      <c r="A194" s="568" t="s">
        <v>333</v>
      </c>
      <c r="B194" s="227" t="s">
        <v>266</v>
      </c>
      <c r="C194" s="1038">
        <f>SUM(C188:C193)</f>
        <v>0</v>
      </c>
      <c r="D194" s="1041">
        <v>0</v>
      </c>
      <c r="E194" s="1040">
        <f>SUM(E188:E193)</f>
        <v>0</v>
      </c>
    </row>
    <row r="195" spans="1:10" ht="13.5" thickBot="1" x14ac:dyDescent="0.25">
      <c r="A195" s="488" t="s">
        <v>334</v>
      </c>
      <c r="B195" s="14"/>
      <c r="C195" s="14"/>
      <c r="D195" s="14"/>
      <c r="E195" s="367"/>
    </row>
    <row r="196" spans="1:10" ht="15.75" thickBot="1" x14ac:dyDescent="0.3">
      <c r="A196" s="488" t="s">
        <v>335</v>
      </c>
      <c r="B196" s="230" t="s">
        <v>267</v>
      </c>
      <c r="C196" s="1042" t="s">
        <v>184</v>
      </c>
      <c r="D196" s="601" t="s">
        <v>185</v>
      </c>
      <c r="E196" s="596" t="s">
        <v>19</v>
      </c>
    </row>
    <row r="197" spans="1:10" ht="15.75" x14ac:dyDescent="0.25">
      <c r="A197" s="488" t="s">
        <v>336</v>
      </c>
      <c r="B197" s="380" t="s">
        <v>309</v>
      </c>
      <c r="C197" s="1043"/>
      <c r="D197" s="606"/>
      <c r="E197" s="1039">
        <f>SUM(C197:D197)</f>
        <v>0</v>
      </c>
    </row>
    <row r="198" spans="1:10" ht="15.75" x14ac:dyDescent="0.25">
      <c r="A198" s="488" t="s">
        <v>337</v>
      </c>
      <c r="B198" s="382" t="s">
        <v>310</v>
      </c>
      <c r="C198" s="1044"/>
      <c r="D198" s="608"/>
      <c r="E198" s="600">
        <f>SUM(C198:D198)</f>
        <v>0</v>
      </c>
      <c r="F198" s="15"/>
      <c r="G198" s="15"/>
      <c r="H198" s="15"/>
      <c r="I198" s="15"/>
      <c r="J198" s="15"/>
    </row>
    <row r="199" spans="1:10" ht="15.75" x14ac:dyDescent="0.25">
      <c r="A199" s="488" t="s">
        <v>338</v>
      </c>
      <c r="B199" s="382" t="s">
        <v>311</v>
      </c>
      <c r="C199" s="1044"/>
      <c r="D199" s="608"/>
      <c r="E199" s="600">
        <f>SUM(C199:D199)</f>
        <v>0</v>
      </c>
      <c r="F199" s="15"/>
      <c r="G199" s="15"/>
      <c r="H199" s="15"/>
      <c r="I199" s="15"/>
      <c r="J199" s="15"/>
    </row>
    <row r="200" spans="1:10" ht="15.75" x14ac:dyDescent="0.25">
      <c r="A200" s="488" t="s">
        <v>339</v>
      </c>
      <c r="B200" s="382" t="s">
        <v>312</v>
      </c>
      <c r="C200" s="1044"/>
      <c r="D200" s="608"/>
      <c r="E200" s="600">
        <f>SUM(C200:D200)</f>
        <v>0</v>
      </c>
      <c r="F200" s="15"/>
      <c r="G200" s="15"/>
      <c r="H200" s="15"/>
      <c r="I200" s="15"/>
      <c r="J200" s="15"/>
    </row>
    <row r="201" spans="1:10" ht="16.5" thickBot="1" x14ac:dyDescent="0.3">
      <c r="A201" s="494" t="s">
        <v>340</v>
      </c>
      <c r="B201" s="384" t="s">
        <v>313</v>
      </c>
      <c r="C201" s="1044"/>
      <c r="D201" s="608"/>
      <c r="E201" s="600">
        <f>SUM(C201:D201)</f>
        <v>0</v>
      </c>
      <c r="F201" s="15"/>
      <c r="G201" s="15"/>
      <c r="H201" s="15"/>
      <c r="I201" s="15"/>
      <c r="J201" s="15"/>
    </row>
    <row r="202" spans="1:10" ht="15" thickBot="1" x14ac:dyDescent="0.25">
      <c r="A202" s="433" t="s">
        <v>341</v>
      </c>
      <c r="B202" s="235" t="s">
        <v>270</v>
      </c>
      <c r="C202" s="1038">
        <f>SUM(C197:C201)</f>
        <v>0</v>
      </c>
      <c r="D202" s="879">
        <f>SUM(D197:D201)</f>
        <v>0</v>
      </c>
      <c r="E202" s="1040">
        <f>SUM(E197:E201)</f>
        <v>0</v>
      </c>
      <c r="F202" s="15"/>
      <c r="G202" s="15"/>
      <c r="H202" s="15"/>
      <c r="I202" s="15"/>
      <c r="J202" s="15"/>
    </row>
    <row r="203" spans="1:10" ht="14.25" x14ac:dyDescent="0.2">
      <c r="A203" s="432"/>
      <c r="B203" s="346"/>
      <c r="C203" s="386"/>
      <c r="D203" s="386"/>
      <c r="E203" s="386"/>
      <c r="F203" s="15"/>
      <c r="G203" s="15"/>
      <c r="H203" s="15"/>
      <c r="I203" s="15"/>
      <c r="J203" s="15"/>
    </row>
    <row r="204" spans="1:10" ht="14.25" x14ac:dyDescent="0.2">
      <c r="A204" s="432"/>
      <c r="B204" s="346"/>
      <c r="C204" s="386"/>
      <c r="D204" s="386"/>
      <c r="E204" s="386"/>
      <c r="F204" s="15"/>
      <c r="G204" s="15"/>
      <c r="H204" s="15"/>
      <c r="I204" s="15"/>
      <c r="J204" s="15"/>
    </row>
    <row r="205" spans="1:10" ht="14.25" x14ac:dyDescent="0.2">
      <c r="A205" s="432"/>
      <c r="B205" s="346"/>
      <c r="C205" s="386"/>
      <c r="D205" s="386"/>
      <c r="E205" s="386"/>
      <c r="F205" s="15"/>
      <c r="G205" s="15"/>
      <c r="H205" s="15"/>
      <c r="I205" s="15"/>
      <c r="J205" s="15"/>
    </row>
    <row r="206" spans="1:10" ht="14.25" x14ac:dyDescent="0.2">
      <c r="A206" s="432"/>
      <c r="B206" s="346"/>
      <c r="C206" s="386"/>
      <c r="D206" s="386"/>
      <c r="E206" s="386"/>
      <c r="F206" s="15"/>
      <c r="G206" s="15"/>
      <c r="H206" s="15"/>
      <c r="I206" s="15"/>
      <c r="J206" s="15"/>
    </row>
    <row r="207" spans="1:10" x14ac:dyDescent="0.2">
      <c r="A207" s="1294" t="s">
        <v>898</v>
      </c>
      <c r="B207" s="1294"/>
      <c r="C207" s="1294"/>
      <c r="D207" s="1294"/>
      <c r="E207" s="1294"/>
      <c r="F207" s="15"/>
      <c r="G207" s="15"/>
      <c r="H207" s="15"/>
      <c r="I207" s="15"/>
      <c r="J207" s="15"/>
    </row>
    <row r="208" spans="1:10" x14ac:dyDescent="0.2">
      <c r="A208" s="1315">
        <v>5</v>
      </c>
      <c r="B208" s="1315"/>
      <c r="C208" s="1315"/>
      <c r="D208" s="1315"/>
      <c r="E208" s="1315"/>
      <c r="F208" s="15"/>
      <c r="G208" s="15"/>
      <c r="H208" s="15"/>
      <c r="I208" s="15"/>
      <c r="J208" s="15"/>
    </row>
    <row r="209" spans="1:10" x14ac:dyDescent="0.2">
      <c r="A209" s="12"/>
      <c r="B209" s="12"/>
      <c r="C209" s="12"/>
      <c r="D209" s="12"/>
      <c r="E209" s="12"/>
      <c r="F209" s="15"/>
      <c r="G209" s="15"/>
      <c r="H209" s="15"/>
      <c r="I209" s="15"/>
      <c r="J209" s="15"/>
    </row>
    <row r="210" spans="1:10" ht="14.25" x14ac:dyDescent="0.2">
      <c r="B210" s="346"/>
      <c r="C210" s="386"/>
      <c r="D210" s="386"/>
      <c r="E210" s="386"/>
    </row>
    <row r="211" spans="1:10" ht="15.75" x14ac:dyDescent="0.25">
      <c r="A211" s="1368" t="s">
        <v>714</v>
      </c>
      <c r="B211" s="1368"/>
      <c r="C211" s="1368"/>
      <c r="D211" s="1368"/>
      <c r="E211" s="1368"/>
    </row>
    <row r="212" spans="1:10" s="1035" customFormat="1" ht="15.75" x14ac:dyDescent="0.25">
      <c r="A212" s="1367" t="s">
        <v>719</v>
      </c>
      <c r="B212" s="1367"/>
      <c r="C212" s="1367"/>
      <c r="D212" s="1367"/>
      <c r="E212" s="1367"/>
    </row>
    <row r="213" spans="1:10" ht="15.75" thickBot="1" x14ac:dyDescent="0.3">
      <c r="B213" s="216"/>
      <c r="C213" s="216"/>
      <c r="D213" s="216"/>
      <c r="E213" s="216" t="s">
        <v>190</v>
      </c>
    </row>
    <row r="214" spans="1:10" ht="27" thickBot="1" x14ac:dyDescent="0.3">
      <c r="A214" s="574" t="s">
        <v>322</v>
      </c>
      <c r="B214" s="230" t="s">
        <v>260</v>
      </c>
      <c r="C214" s="601" t="s">
        <v>184</v>
      </c>
      <c r="D214" s="601" t="s">
        <v>185</v>
      </c>
      <c r="E214" s="395" t="s">
        <v>5</v>
      </c>
    </row>
    <row r="215" spans="1:10" s="15" customFormat="1" ht="13.5" thickBot="1" x14ac:dyDescent="0.25">
      <c r="A215" s="535" t="s">
        <v>323</v>
      </c>
      <c r="B215" s="523" t="s">
        <v>324</v>
      </c>
      <c r="C215" s="523" t="s">
        <v>325</v>
      </c>
      <c r="D215" s="526" t="s">
        <v>326</v>
      </c>
      <c r="E215" s="515" t="s">
        <v>346</v>
      </c>
    </row>
    <row r="216" spans="1:10" ht="15" x14ac:dyDescent="0.25">
      <c r="A216" s="542" t="s">
        <v>327</v>
      </c>
      <c r="B216" s="231" t="s">
        <v>261</v>
      </c>
      <c r="C216" s="1036"/>
      <c r="D216" s="605"/>
      <c r="E216" s="1039">
        <f t="shared" ref="E216:E221" si="8">SUM(C216:D216)</f>
        <v>0</v>
      </c>
    </row>
    <row r="217" spans="1:10" ht="15" x14ac:dyDescent="0.25">
      <c r="A217" s="493" t="s">
        <v>328</v>
      </c>
      <c r="B217" s="232" t="s">
        <v>262</v>
      </c>
      <c r="C217" s="1037"/>
      <c r="D217" s="603"/>
      <c r="E217" s="600">
        <f t="shared" si="8"/>
        <v>0</v>
      </c>
    </row>
    <row r="218" spans="1:10" ht="15" x14ac:dyDescent="0.25">
      <c r="A218" s="488" t="s">
        <v>329</v>
      </c>
      <c r="B218" s="231" t="s">
        <v>263</v>
      </c>
      <c r="C218" s="1036"/>
      <c r="D218" s="602"/>
      <c r="E218" s="600">
        <f t="shared" si="8"/>
        <v>0</v>
      </c>
    </row>
    <row r="219" spans="1:10" ht="15" x14ac:dyDescent="0.25">
      <c r="A219" s="488" t="s">
        <v>330</v>
      </c>
      <c r="B219" s="233" t="s">
        <v>264</v>
      </c>
      <c r="C219" s="1037"/>
      <c r="D219" s="603"/>
      <c r="E219" s="600">
        <f t="shared" si="8"/>
        <v>0</v>
      </c>
    </row>
    <row r="220" spans="1:10" ht="15" x14ac:dyDescent="0.25">
      <c r="A220" s="488" t="s">
        <v>331</v>
      </c>
      <c r="B220" s="234" t="s">
        <v>249</v>
      </c>
      <c r="C220" s="1036"/>
      <c r="D220" s="602"/>
      <c r="E220" s="600">
        <f t="shared" si="8"/>
        <v>0</v>
      </c>
    </row>
    <row r="221" spans="1:10" ht="15.75" thickBot="1" x14ac:dyDescent="0.3">
      <c r="A221" s="454" t="s">
        <v>332</v>
      </c>
      <c r="B221" s="233" t="s">
        <v>265</v>
      </c>
      <c r="C221" s="1037"/>
      <c r="D221" s="603"/>
      <c r="E221" s="600">
        <f t="shared" si="8"/>
        <v>0</v>
      </c>
    </row>
    <row r="222" spans="1:10" ht="15" thickBot="1" x14ac:dyDescent="0.25">
      <c r="A222" s="568" t="s">
        <v>333</v>
      </c>
      <c r="B222" s="227" t="s">
        <v>266</v>
      </c>
      <c r="C222" s="1038">
        <f>SUM(C216:C221)</f>
        <v>0</v>
      </c>
      <c r="D222" s="1041">
        <v>0</v>
      </c>
      <c r="E222" s="1040">
        <f>SUM(E216:E221)</f>
        <v>0</v>
      </c>
    </row>
    <row r="223" spans="1:10" ht="13.5" thickBot="1" x14ac:dyDescent="0.25">
      <c r="A223" s="488" t="s">
        <v>334</v>
      </c>
      <c r="B223" s="14"/>
      <c r="C223" s="14"/>
      <c r="D223" s="14"/>
      <c r="E223" s="367"/>
    </row>
    <row r="224" spans="1:10" ht="15.75" thickBot="1" x14ac:dyDescent="0.3">
      <c r="A224" s="488" t="s">
        <v>335</v>
      </c>
      <c r="B224" s="230" t="s">
        <v>267</v>
      </c>
      <c r="C224" s="1042" t="s">
        <v>184</v>
      </c>
      <c r="D224" s="601" t="s">
        <v>185</v>
      </c>
      <c r="E224" s="596" t="s">
        <v>19</v>
      </c>
    </row>
    <row r="225" spans="1:10" ht="15.75" x14ac:dyDescent="0.25">
      <c r="A225" s="488" t="s">
        <v>336</v>
      </c>
      <c r="B225" s="380" t="s">
        <v>309</v>
      </c>
      <c r="C225" s="1043"/>
      <c r="D225" s="606"/>
      <c r="E225" s="1039">
        <f>SUM(C225:D225)</f>
        <v>0</v>
      </c>
    </row>
    <row r="226" spans="1:10" ht="15.75" x14ac:dyDescent="0.25">
      <c r="A226" s="488" t="s">
        <v>337</v>
      </c>
      <c r="B226" s="382" t="s">
        <v>310</v>
      </c>
      <c r="C226" s="1044"/>
      <c r="D226" s="608"/>
      <c r="E226" s="600">
        <f>SUM(C226:D226)</f>
        <v>0</v>
      </c>
      <c r="F226" s="15"/>
      <c r="G226" s="15"/>
      <c r="H226" s="15"/>
      <c r="I226" s="15"/>
      <c r="J226" s="15"/>
    </row>
    <row r="227" spans="1:10" ht="15.75" x14ac:dyDescent="0.25">
      <c r="A227" s="488" t="s">
        <v>338</v>
      </c>
      <c r="B227" s="382" t="s">
        <v>311</v>
      </c>
      <c r="C227" s="1044"/>
      <c r="D227" s="608"/>
      <c r="E227" s="600">
        <f>SUM(C227:D227)</f>
        <v>0</v>
      </c>
      <c r="F227" s="15"/>
      <c r="G227" s="15"/>
      <c r="H227" s="15"/>
      <c r="I227" s="15"/>
      <c r="J227" s="15"/>
    </row>
    <row r="228" spans="1:10" ht="15.75" x14ac:dyDescent="0.25">
      <c r="A228" s="488" t="s">
        <v>339</v>
      </c>
      <c r="B228" s="382" t="s">
        <v>312</v>
      </c>
      <c r="C228" s="1044"/>
      <c r="D228" s="608"/>
      <c r="E228" s="600">
        <f>SUM(C228:D228)</f>
        <v>0</v>
      </c>
      <c r="F228" s="15"/>
      <c r="G228" s="15"/>
      <c r="H228" s="15"/>
      <c r="I228" s="15"/>
      <c r="J228" s="15"/>
    </row>
    <row r="229" spans="1:10" ht="16.5" thickBot="1" x14ac:dyDescent="0.3">
      <c r="A229" s="494" t="s">
        <v>340</v>
      </c>
      <c r="B229" s="384" t="s">
        <v>313</v>
      </c>
      <c r="C229" s="1044">
        <v>0</v>
      </c>
      <c r="D229" s="608"/>
      <c r="E229" s="600">
        <f>SUM(C229:D229)</f>
        <v>0</v>
      </c>
      <c r="F229" s="15"/>
      <c r="G229" s="15"/>
      <c r="H229" s="15"/>
      <c r="I229" s="15"/>
      <c r="J229" s="15"/>
    </row>
    <row r="230" spans="1:10" ht="15" thickBot="1" x14ac:dyDescent="0.25">
      <c r="A230" s="433" t="s">
        <v>341</v>
      </c>
      <c r="B230" s="235" t="s">
        <v>270</v>
      </c>
      <c r="C230" s="1038">
        <f>SUM(C225:C229)</f>
        <v>0</v>
      </c>
      <c r="D230" s="879">
        <f>SUM(D225:D229)</f>
        <v>0</v>
      </c>
      <c r="E230" s="1040">
        <f>SUM(E225:E229)</f>
        <v>0</v>
      </c>
      <c r="F230" s="15"/>
      <c r="G230" s="15"/>
      <c r="H230" s="15"/>
      <c r="I230" s="15"/>
      <c r="J230" s="15"/>
    </row>
    <row r="231" spans="1:10" ht="14.25" x14ac:dyDescent="0.2">
      <c r="A231" s="432"/>
      <c r="B231" s="346"/>
      <c r="C231" s="386"/>
      <c r="D231" s="386"/>
      <c r="E231" s="386"/>
      <c r="F231" s="15"/>
      <c r="G231" s="15"/>
      <c r="H231" s="15"/>
      <c r="I231" s="15"/>
      <c r="J231" s="15"/>
    </row>
    <row r="232" spans="1:10" ht="14.25" x14ac:dyDescent="0.2">
      <c r="A232" s="432"/>
      <c r="B232" s="346"/>
      <c r="C232" s="386"/>
      <c r="D232" s="386"/>
      <c r="E232" s="386"/>
      <c r="F232" s="15"/>
      <c r="G232" s="15"/>
      <c r="H232" s="15"/>
      <c r="I232" s="15"/>
      <c r="J232" s="15"/>
    </row>
    <row r="233" spans="1:10" ht="14.25" x14ac:dyDescent="0.2">
      <c r="A233" s="432"/>
      <c r="B233" s="346"/>
      <c r="C233" s="386"/>
      <c r="D233" s="386"/>
      <c r="E233" s="386"/>
      <c r="F233" s="15"/>
      <c r="G233" s="15"/>
      <c r="H233" s="15"/>
      <c r="I233" s="15"/>
      <c r="J233" s="15"/>
    </row>
    <row r="234" spans="1:10" ht="14.25" x14ac:dyDescent="0.2">
      <c r="B234" s="346"/>
      <c r="C234" s="386"/>
      <c r="D234" s="386"/>
      <c r="E234" s="386"/>
    </row>
    <row r="235" spans="1:10" ht="15.75" x14ac:dyDescent="0.25">
      <c r="A235" s="1368" t="s">
        <v>715</v>
      </c>
      <c r="B235" s="1368"/>
      <c r="C235" s="1368"/>
      <c r="D235" s="1368"/>
      <c r="E235" s="1368"/>
    </row>
    <row r="236" spans="1:10" s="1035" customFormat="1" ht="15.75" x14ac:dyDescent="0.25">
      <c r="A236" s="1367" t="s">
        <v>719</v>
      </c>
      <c r="B236" s="1367"/>
      <c r="C236" s="1367"/>
      <c r="D236" s="1367"/>
      <c r="E236" s="1367"/>
    </row>
    <row r="237" spans="1:10" ht="15.75" thickBot="1" x14ac:dyDescent="0.3">
      <c r="B237" s="216"/>
      <c r="C237" s="216"/>
      <c r="D237" s="216"/>
      <c r="E237" s="216" t="s">
        <v>190</v>
      </c>
    </row>
    <row r="238" spans="1:10" ht="27" thickBot="1" x14ac:dyDescent="0.3">
      <c r="A238" s="574" t="s">
        <v>322</v>
      </c>
      <c r="B238" s="230" t="s">
        <v>260</v>
      </c>
      <c r="C238" s="601" t="s">
        <v>184</v>
      </c>
      <c r="D238" s="601" t="s">
        <v>185</v>
      </c>
      <c r="E238" s="395" t="s">
        <v>5</v>
      </c>
    </row>
    <row r="239" spans="1:10" s="15" customFormat="1" ht="13.5" thickBot="1" x14ac:dyDescent="0.25">
      <c r="A239" s="535" t="s">
        <v>323</v>
      </c>
      <c r="B239" s="523" t="s">
        <v>324</v>
      </c>
      <c r="C239" s="523" t="s">
        <v>325</v>
      </c>
      <c r="D239" s="526" t="s">
        <v>326</v>
      </c>
      <c r="E239" s="515" t="s">
        <v>346</v>
      </c>
    </row>
    <row r="240" spans="1:10" ht="15" x14ac:dyDescent="0.25">
      <c r="A240" s="542" t="s">
        <v>327</v>
      </c>
      <c r="B240" s="231" t="s">
        <v>261</v>
      </c>
      <c r="C240" s="1036"/>
      <c r="D240" s="605"/>
      <c r="E240" s="1039">
        <f t="shared" ref="E240:E245" si="9">SUM(C240:D240)</f>
        <v>0</v>
      </c>
    </row>
    <row r="241" spans="1:10" ht="15" x14ac:dyDescent="0.25">
      <c r="A241" s="493" t="s">
        <v>328</v>
      </c>
      <c r="B241" s="232" t="s">
        <v>262</v>
      </c>
      <c r="C241" s="1037"/>
      <c r="D241" s="603"/>
      <c r="E241" s="600">
        <f t="shared" si="9"/>
        <v>0</v>
      </c>
    </row>
    <row r="242" spans="1:10" ht="15" x14ac:dyDescent="0.25">
      <c r="A242" s="488" t="s">
        <v>329</v>
      </c>
      <c r="B242" s="231" t="s">
        <v>263</v>
      </c>
      <c r="C242" s="1036"/>
      <c r="D242" s="602"/>
      <c r="E242" s="600">
        <f t="shared" si="9"/>
        <v>0</v>
      </c>
    </row>
    <row r="243" spans="1:10" ht="15" x14ac:dyDescent="0.25">
      <c r="A243" s="488" t="s">
        <v>330</v>
      </c>
      <c r="B243" s="233" t="s">
        <v>264</v>
      </c>
      <c r="C243" s="1037"/>
      <c r="D243" s="603"/>
      <c r="E243" s="600">
        <f t="shared" si="9"/>
        <v>0</v>
      </c>
    </row>
    <row r="244" spans="1:10" ht="15" x14ac:dyDescent="0.25">
      <c r="A244" s="488" t="s">
        <v>331</v>
      </c>
      <c r="B244" s="234" t="s">
        <v>249</v>
      </c>
      <c r="C244" s="1036"/>
      <c r="D244" s="602"/>
      <c r="E244" s="600">
        <f t="shared" si="9"/>
        <v>0</v>
      </c>
    </row>
    <row r="245" spans="1:10" ht="15.75" thickBot="1" x14ac:dyDescent="0.3">
      <c r="A245" s="454" t="s">
        <v>332</v>
      </c>
      <c r="B245" s="233" t="s">
        <v>265</v>
      </c>
      <c r="C245" s="1037"/>
      <c r="D245" s="603"/>
      <c r="E245" s="600">
        <f t="shared" si="9"/>
        <v>0</v>
      </c>
    </row>
    <row r="246" spans="1:10" ht="15" thickBot="1" x14ac:dyDescent="0.25">
      <c r="A246" s="568" t="s">
        <v>333</v>
      </c>
      <c r="B246" s="227" t="s">
        <v>266</v>
      </c>
      <c r="C246" s="1038">
        <f>SUM(C240:C245)</f>
        <v>0</v>
      </c>
      <c r="D246" s="1041">
        <v>0</v>
      </c>
      <c r="E246" s="1040">
        <f>SUM(E240:E245)</f>
        <v>0</v>
      </c>
    </row>
    <row r="247" spans="1:10" ht="13.5" thickBot="1" x14ac:dyDescent="0.25">
      <c r="A247" s="488" t="s">
        <v>334</v>
      </c>
      <c r="B247" s="14"/>
      <c r="C247" s="14"/>
      <c r="D247" s="14"/>
      <c r="E247" s="367"/>
    </row>
    <row r="248" spans="1:10" ht="15.75" thickBot="1" x14ac:dyDescent="0.3">
      <c r="A248" s="488" t="s">
        <v>335</v>
      </c>
      <c r="B248" s="230" t="s">
        <v>267</v>
      </c>
      <c r="C248" s="1042" t="s">
        <v>184</v>
      </c>
      <c r="D248" s="601" t="s">
        <v>185</v>
      </c>
      <c r="E248" s="596" t="s">
        <v>19</v>
      </c>
    </row>
    <row r="249" spans="1:10" ht="15.75" x14ac:dyDescent="0.25">
      <c r="A249" s="488" t="s">
        <v>336</v>
      </c>
      <c r="B249" s="380" t="s">
        <v>309</v>
      </c>
      <c r="C249" s="1043"/>
      <c r="D249" s="606"/>
      <c r="E249" s="1039">
        <f>SUM(C249:D249)</f>
        <v>0</v>
      </c>
    </row>
    <row r="250" spans="1:10" ht="15.75" x14ac:dyDescent="0.25">
      <c r="A250" s="488" t="s">
        <v>337</v>
      </c>
      <c r="B250" s="382" t="s">
        <v>310</v>
      </c>
      <c r="C250" s="1044"/>
      <c r="D250" s="608"/>
      <c r="E250" s="600">
        <f>SUM(C250:D250)</f>
        <v>0</v>
      </c>
      <c r="F250" s="15"/>
      <c r="G250" s="15"/>
      <c r="H250" s="15"/>
      <c r="I250" s="15"/>
      <c r="J250" s="15"/>
    </row>
    <row r="251" spans="1:10" ht="15.75" x14ac:dyDescent="0.25">
      <c r="A251" s="488" t="s">
        <v>338</v>
      </c>
      <c r="B251" s="382" t="s">
        <v>311</v>
      </c>
      <c r="C251" s="1044"/>
      <c r="D251" s="608"/>
      <c r="E251" s="600">
        <f>SUM(C251:D251)</f>
        <v>0</v>
      </c>
      <c r="F251" s="15"/>
      <c r="G251" s="15"/>
      <c r="H251" s="15"/>
      <c r="I251" s="15"/>
      <c r="J251" s="15"/>
    </row>
    <row r="252" spans="1:10" ht="15.75" x14ac:dyDescent="0.25">
      <c r="A252" s="488" t="s">
        <v>339</v>
      </c>
      <c r="B252" s="382" t="s">
        <v>312</v>
      </c>
      <c r="C252" s="1044"/>
      <c r="D252" s="608"/>
      <c r="E252" s="600">
        <f>SUM(C252:D252)</f>
        <v>0</v>
      </c>
      <c r="F252" s="15"/>
      <c r="G252" s="15"/>
      <c r="H252" s="15"/>
      <c r="I252" s="15"/>
      <c r="J252" s="15"/>
    </row>
    <row r="253" spans="1:10" ht="16.5" thickBot="1" x14ac:dyDescent="0.3">
      <c r="A253" s="494" t="s">
        <v>340</v>
      </c>
      <c r="B253" s="384" t="s">
        <v>313</v>
      </c>
      <c r="C253" s="1044"/>
      <c r="D253" s="608"/>
      <c r="E253" s="600">
        <f>SUM(C253:D253)</f>
        <v>0</v>
      </c>
      <c r="F253" s="15"/>
      <c r="G253" s="15"/>
      <c r="H253" s="15"/>
      <c r="I253" s="15"/>
      <c r="J253" s="15"/>
    </row>
    <row r="254" spans="1:10" ht="15" thickBot="1" x14ac:dyDescent="0.25">
      <c r="A254" s="433" t="s">
        <v>341</v>
      </c>
      <c r="B254" s="235" t="s">
        <v>270</v>
      </c>
      <c r="C254" s="1038">
        <f>SUM(C249:C253)</f>
        <v>0</v>
      </c>
      <c r="D254" s="879">
        <f>SUM(D249:D253)</f>
        <v>0</v>
      </c>
      <c r="E254" s="1040">
        <f>SUM(E249:E253)</f>
        <v>0</v>
      </c>
      <c r="F254" s="15"/>
      <c r="G254" s="15"/>
      <c r="H254" s="15"/>
      <c r="I254" s="15"/>
      <c r="J254" s="15"/>
    </row>
    <row r="255" spans="1:10" ht="14.25" x14ac:dyDescent="0.2">
      <c r="B255" s="346"/>
      <c r="C255" s="386"/>
      <c r="D255" s="386"/>
      <c r="E255" s="386"/>
    </row>
    <row r="256" spans="1:10" ht="14.25" x14ac:dyDescent="0.2">
      <c r="B256" s="346"/>
      <c r="C256" s="386"/>
      <c r="D256" s="386"/>
      <c r="E256" s="386"/>
    </row>
    <row r="257" spans="1:10" ht="14.25" x14ac:dyDescent="0.2">
      <c r="B257" s="346"/>
      <c r="C257" s="386"/>
      <c r="D257" s="386"/>
      <c r="E257" s="386"/>
    </row>
    <row r="258" spans="1:10" ht="14.25" x14ac:dyDescent="0.2">
      <c r="B258" s="346"/>
      <c r="C258" s="386"/>
      <c r="D258" s="386"/>
      <c r="E258" s="386"/>
    </row>
    <row r="259" spans="1:10" x14ac:dyDescent="0.2">
      <c r="A259" s="1294" t="s">
        <v>897</v>
      </c>
      <c r="B259" s="1294"/>
      <c r="C259" s="1294"/>
      <c r="D259" s="1294"/>
      <c r="E259" s="1294"/>
      <c r="F259" s="15"/>
      <c r="G259" s="15"/>
      <c r="H259" s="15"/>
      <c r="I259" s="15"/>
      <c r="J259" s="15"/>
    </row>
    <row r="260" spans="1:10" x14ac:dyDescent="0.2">
      <c r="A260" s="1315">
        <v>6</v>
      </c>
      <c r="B260" s="1315"/>
      <c r="C260" s="1315"/>
      <c r="D260" s="1315"/>
      <c r="E260" s="1315"/>
      <c r="F260" s="15"/>
      <c r="G260" s="15"/>
      <c r="H260" s="15"/>
      <c r="I260" s="15"/>
      <c r="J260" s="15"/>
    </row>
    <row r="261" spans="1:10" ht="14.25" x14ac:dyDescent="0.2">
      <c r="B261" s="346"/>
      <c r="C261" s="386"/>
      <c r="D261" s="386"/>
      <c r="E261" s="386"/>
    </row>
    <row r="262" spans="1:10" ht="14.25" x14ac:dyDescent="0.2">
      <c r="B262" s="346"/>
      <c r="C262" s="386"/>
      <c r="D262" s="386"/>
      <c r="E262" s="386"/>
    </row>
    <row r="263" spans="1:10" ht="32.25" customHeight="1" x14ac:dyDescent="0.25">
      <c r="A263" s="1368" t="s">
        <v>478</v>
      </c>
      <c r="B263" s="1368"/>
      <c r="C263" s="1368"/>
      <c r="D263" s="1368"/>
      <c r="E263" s="1368"/>
    </row>
    <row r="264" spans="1:10" ht="15.75" customHeight="1" x14ac:dyDescent="0.25">
      <c r="A264" s="1368" t="s">
        <v>479</v>
      </c>
      <c r="B264" s="1368"/>
      <c r="C264" s="1368"/>
      <c r="D264" s="1368"/>
      <c r="E264" s="1368"/>
    </row>
    <row r="265" spans="1:10" ht="15.75" thickBot="1" x14ac:dyDescent="0.3">
      <c r="B265" s="216"/>
      <c r="C265" s="216"/>
      <c r="D265" s="216"/>
      <c r="E265" s="216" t="s">
        <v>190</v>
      </c>
    </row>
    <row r="266" spans="1:10" ht="27" thickBot="1" x14ac:dyDescent="0.3">
      <c r="A266" s="574" t="s">
        <v>322</v>
      </c>
      <c r="B266" s="230" t="s">
        <v>260</v>
      </c>
      <c r="C266" s="1042">
        <v>2014</v>
      </c>
      <c r="D266" s="601">
        <v>2015</v>
      </c>
      <c r="E266" s="596" t="s">
        <v>5</v>
      </c>
    </row>
    <row r="267" spans="1:10" ht="13.5" thickBot="1" x14ac:dyDescent="0.25">
      <c r="A267" s="535" t="s">
        <v>323</v>
      </c>
      <c r="B267" s="523" t="s">
        <v>324</v>
      </c>
      <c r="C267" s="523" t="s">
        <v>325</v>
      </c>
      <c r="D267" s="526" t="s">
        <v>326</v>
      </c>
      <c r="E267" s="515" t="s">
        <v>346</v>
      </c>
    </row>
    <row r="268" spans="1:10" ht="15" x14ac:dyDescent="0.25">
      <c r="A268" s="542" t="s">
        <v>327</v>
      </c>
      <c r="B268" s="231" t="s">
        <v>261</v>
      </c>
      <c r="C268" s="1048"/>
      <c r="D268" s="602"/>
      <c r="E268" s="1039">
        <f t="shared" ref="E268:E273" si="10">SUM(C268:D268)</f>
        <v>0</v>
      </c>
    </row>
    <row r="269" spans="1:10" ht="15" x14ac:dyDescent="0.25">
      <c r="A269" s="493" t="s">
        <v>328</v>
      </c>
      <c r="B269" s="232" t="s">
        <v>262</v>
      </c>
      <c r="C269" s="1049"/>
      <c r="D269" s="603"/>
      <c r="E269" s="600">
        <f t="shared" si="10"/>
        <v>0</v>
      </c>
    </row>
    <row r="270" spans="1:10" ht="15" x14ac:dyDescent="0.25">
      <c r="A270" s="488" t="s">
        <v>329</v>
      </c>
      <c r="B270" s="231" t="s">
        <v>263</v>
      </c>
      <c r="C270" s="1048"/>
      <c r="D270" s="602"/>
      <c r="E270" s="600">
        <f t="shared" si="10"/>
        <v>0</v>
      </c>
    </row>
    <row r="271" spans="1:10" ht="15" x14ac:dyDescent="0.25">
      <c r="A271" s="488" t="s">
        <v>330</v>
      </c>
      <c r="B271" s="233" t="s">
        <v>264</v>
      </c>
      <c r="C271" s="1049"/>
      <c r="D271" s="603"/>
      <c r="E271" s="600">
        <f t="shared" si="10"/>
        <v>0</v>
      </c>
    </row>
    <row r="272" spans="1:10" ht="15" x14ac:dyDescent="0.25">
      <c r="A272" s="488" t="s">
        <v>331</v>
      </c>
      <c r="B272" s="234" t="s">
        <v>249</v>
      </c>
      <c r="C272" s="1048"/>
      <c r="D272" s="602"/>
      <c r="E272" s="600">
        <f t="shared" si="10"/>
        <v>0</v>
      </c>
    </row>
    <row r="273" spans="1:5" ht="15.75" thickBot="1" x14ac:dyDescent="0.3">
      <c r="A273" s="454" t="s">
        <v>332</v>
      </c>
      <c r="B273" s="233" t="s">
        <v>265</v>
      </c>
      <c r="C273" s="1049"/>
      <c r="D273" s="603"/>
      <c r="E273" s="600">
        <f t="shared" si="10"/>
        <v>0</v>
      </c>
    </row>
    <row r="274" spans="1:5" ht="15" thickBot="1" x14ac:dyDescent="0.25">
      <c r="A274" s="568" t="s">
        <v>333</v>
      </c>
      <c r="B274" s="227" t="s">
        <v>266</v>
      </c>
      <c r="C274" s="1050">
        <f>SUM(C268:C273)</f>
        <v>0</v>
      </c>
      <c r="D274" s="879">
        <f>SUM(D268:D273)</f>
        <v>0</v>
      </c>
      <c r="E274" s="1040">
        <f>SUM(E268:E273)</f>
        <v>0</v>
      </c>
    </row>
    <row r="275" spans="1:5" ht="13.5" thickBot="1" x14ac:dyDescent="0.25">
      <c r="A275" s="488" t="s">
        <v>334</v>
      </c>
      <c r="B275" s="14"/>
      <c r="C275" s="1047"/>
      <c r="D275" s="14"/>
      <c r="E275" s="367"/>
    </row>
    <row r="276" spans="1:5" ht="15.75" thickBot="1" x14ac:dyDescent="0.3">
      <c r="A276" s="488" t="s">
        <v>335</v>
      </c>
      <c r="B276" s="230" t="s">
        <v>267</v>
      </c>
      <c r="C276" s="1042">
        <v>2014</v>
      </c>
      <c r="D276" s="601">
        <v>2015</v>
      </c>
      <c r="E276" s="596" t="s">
        <v>19</v>
      </c>
    </row>
    <row r="277" spans="1:5" ht="15.75" x14ac:dyDescent="0.25">
      <c r="A277" s="488" t="s">
        <v>336</v>
      </c>
      <c r="B277" s="1045" t="s">
        <v>309</v>
      </c>
      <c r="C277" s="606"/>
      <c r="D277" s="606"/>
      <c r="E277" s="1039">
        <f>SUM(C277:D277)</f>
        <v>0</v>
      </c>
    </row>
    <row r="278" spans="1:5" ht="15.75" x14ac:dyDescent="0.25">
      <c r="A278" s="488" t="s">
        <v>337</v>
      </c>
      <c r="B278" s="397" t="s">
        <v>310</v>
      </c>
      <c r="C278" s="608"/>
      <c r="D278" s="608"/>
      <c r="E278" s="600">
        <f>SUM(C278:D278)</f>
        <v>0</v>
      </c>
    </row>
    <row r="279" spans="1:5" ht="15.75" x14ac:dyDescent="0.25">
      <c r="A279" s="488" t="s">
        <v>338</v>
      </c>
      <c r="B279" s="397" t="s">
        <v>311</v>
      </c>
      <c r="C279" s="608"/>
      <c r="D279" s="608"/>
      <c r="E279" s="600">
        <f>SUM(C279:D279)</f>
        <v>0</v>
      </c>
    </row>
    <row r="280" spans="1:5" ht="15.75" x14ac:dyDescent="0.25">
      <c r="A280" s="488" t="s">
        <v>339</v>
      </c>
      <c r="B280" s="397" t="s">
        <v>312</v>
      </c>
      <c r="C280" s="1049"/>
      <c r="D280" s="608"/>
      <c r="E280" s="600">
        <f>SUM(C280:D280)</f>
        <v>0</v>
      </c>
    </row>
    <row r="281" spans="1:5" ht="16.5" thickBot="1" x14ac:dyDescent="0.3">
      <c r="A281" s="494" t="s">
        <v>340</v>
      </c>
      <c r="B281" s="1046" t="s">
        <v>313</v>
      </c>
      <c r="C281" s="1049"/>
      <c r="D281" s="608"/>
      <c r="E281" s="600">
        <f>SUM(C281:D281)</f>
        <v>0</v>
      </c>
    </row>
    <row r="282" spans="1:5" ht="15" thickBot="1" x14ac:dyDescent="0.25">
      <c r="A282" s="433" t="s">
        <v>341</v>
      </c>
      <c r="B282" s="235" t="s">
        <v>270</v>
      </c>
      <c r="C282" s="1050">
        <f>SUM(C277:C281)</f>
        <v>0</v>
      </c>
      <c r="D282" s="1050">
        <f>SUM(D277:D281)</f>
        <v>0</v>
      </c>
      <c r="E282" s="879">
        <f>SUM(E277:E281)</f>
        <v>0</v>
      </c>
    </row>
    <row r="283" spans="1:5" ht="14.25" x14ac:dyDescent="0.2">
      <c r="A283" s="432"/>
      <c r="B283" s="346"/>
      <c r="C283" s="386"/>
      <c r="D283" s="386"/>
      <c r="E283" s="386"/>
    </row>
    <row r="284" spans="1:5" ht="14.25" x14ac:dyDescent="0.2">
      <c r="A284" s="432"/>
      <c r="B284" s="346"/>
      <c r="C284" s="386"/>
      <c r="D284" s="386"/>
      <c r="E284" s="386"/>
    </row>
    <row r="285" spans="1:5" ht="14.25" x14ac:dyDescent="0.2">
      <c r="A285" s="432"/>
      <c r="B285" s="346"/>
      <c r="C285" s="386"/>
      <c r="D285" s="386"/>
      <c r="E285" s="386"/>
    </row>
    <row r="286" spans="1:5" ht="14.25" x14ac:dyDescent="0.2">
      <c r="B286" s="346"/>
      <c r="C286" s="386"/>
      <c r="D286" s="386"/>
      <c r="E286" s="386"/>
    </row>
    <row r="287" spans="1:5" ht="15.75" x14ac:dyDescent="0.25">
      <c r="B287" s="342" t="s">
        <v>691</v>
      </c>
      <c r="C287" s="342"/>
      <c r="D287" s="1258" t="s">
        <v>810</v>
      </c>
      <c r="E287" s="342"/>
    </row>
    <row r="288" spans="1:5" ht="15.75" x14ac:dyDescent="0.25">
      <c r="B288" s="342"/>
      <c r="C288" s="342"/>
      <c r="D288" s="342"/>
      <c r="E288" s="342"/>
    </row>
    <row r="289" spans="1:10" ht="16.5" thickBot="1" x14ac:dyDescent="0.3">
      <c r="B289" s="342"/>
      <c r="C289" s="342"/>
      <c r="D289" s="342"/>
      <c r="E289" s="1258" t="s">
        <v>791</v>
      </c>
    </row>
    <row r="290" spans="1:10" ht="27" thickBot="1" x14ac:dyDescent="0.3">
      <c r="A290" s="574" t="s">
        <v>322</v>
      </c>
      <c r="B290" s="1373" t="s">
        <v>268</v>
      </c>
      <c r="C290" s="1374"/>
      <c r="D290" s="229" t="s">
        <v>269</v>
      </c>
      <c r="E290" s="223"/>
    </row>
    <row r="291" spans="1:10" s="15" customFormat="1" ht="13.5" thickBot="1" x14ac:dyDescent="0.25">
      <c r="A291" s="535" t="s">
        <v>323</v>
      </c>
      <c r="B291" s="1371" t="s">
        <v>324</v>
      </c>
      <c r="C291" s="1372"/>
      <c r="D291" s="1371" t="s">
        <v>325</v>
      </c>
      <c r="E291" s="1372"/>
    </row>
    <row r="292" spans="1:10" ht="15.75" x14ac:dyDescent="0.25">
      <c r="A292" s="542" t="s">
        <v>327</v>
      </c>
      <c r="B292" s="1353" t="s">
        <v>321</v>
      </c>
      <c r="C292" s="1354"/>
      <c r="D292" s="1355"/>
      <c r="E292" s="1356"/>
    </row>
    <row r="293" spans="1:10" ht="15.75" x14ac:dyDescent="0.25">
      <c r="A293" s="493" t="s">
        <v>328</v>
      </c>
      <c r="B293" s="1357" t="s">
        <v>320</v>
      </c>
      <c r="C293" s="1358"/>
      <c r="D293" s="1359"/>
      <c r="E293" s="1360"/>
    </row>
    <row r="294" spans="1:10" ht="16.5" thickBot="1" x14ac:dyDescent="0.3">
      <c r="A294" s="488" t="s">
        <v>329</v>
      </c>
      <c r="B294" s="1369"/>
      <c r="C294" s="1370"/>
      <c r="D294" s="1375"/>
      <c r="E294" s="1376"/>
    </row>
    <row r="295" spans="1:10" ht="16.5" thickBot="1" x14ac:dyDescent="0.3">
      <c r="A295" s="488" t="s">
        <v>330</v>
      </c>
      <c r="B295" s="1349" t="s">
        <v>19</v>
      </c>
      <c r="C295" s="1350"/>
      <c r="D295" s="1351">
        <f>SUM(D292:D294)</f>
        <v>0</v>
      </c>
      <c r="E295" s="1352"/>
    </row>
    <row r="296" spans="1:10" ht="14.25" x14ac:dyDescent="0.2">
      <c r="B296" s="346"/>
      <c r="C296" s="101"/>
      <c r="D296" s="101"/>
      <c r="E296" s="101"/>
    </row>
    <row r="297" spans="1:10" ht="14.25" x14ac:dyDescent="0.2">
      <c r="B297" s="346"/>
      <c r="C297" s="101"/>
      <c r="D297" s="101"/>
      <c r="E297" s="101"/>
    </row>
    <row r="298" spans="1:10" ht="14.25" x14ac:dyDescent="0.2">
      <c r="B298" s="346"/>
      <c r="C298" s="101"/>
      <c r="D298" s="101"/>
      <c r="E298" s="101"/>
    </row>
    <row r="299" spans="1:10" ht="14.25" x14ac:dyDescent="0.2">
      <c r="B299" s="346"/>
      <c r="C299" s="101"/>
      <c r="D299" s="101"/>
      <c r="E299" s="101"/>
    </row>
    <row r="300" spans="1:10" ht="14.25" x14ac:dyDescent="0.2">
      <c r="B300" s="346"/>
      <c r="C300" s="101"/>
      <c r="D300" s="101"/>
      <c r="E300" s="101"/>
    </row>
    <row r="301" spans="1:10" ht="14.25" x14ac:dyDescent="0.2">
      <c r="B301" s="346"/>
      <c r="C301" s="101"/>
      <c r="D301" s="101"/>
      <c r="E301" s="101"/>
    </row>
    <row r="302" spans="1:10" ht="14.25" x14ac:dyDescent="0.2">
      <c r="B302" s="346"/>
      <c r="C302" s="101"/>
      <c r="D302" s="101"/>
      <c r="E302" s="101"/>
      <c r="F302" s="15"/>
      <c r="G302" s="15"/>
      <c r="H302" s="15"/>
      <c r="I302" s="15"/>
      <c r="J302" s="15"/>
    </row>
    <row r="303" spans="1:10" ht="14.25" x14ac:dyDescent="0.2">
      <c r="B303" s="346"/>
      <c r="C303" s="101"/>
      <c r="D303" s="101"/>
      <c r="E303" s="101"/>
      <c r="F303" s="15"/>
      <c r="G303" s="15"/>
      <c r="H303" s="15"/>
      <c r="I303" s="15"/>
      <c r="J303" s="15"/>
    </row>
    <row r="304" spans="1:10" ht="14.25" x14ac:dyDescent="0.2">
      <c r="B304" s="346"/>
      <c r="C304" s="101"/>
      <c r="D304" s="101"/>
      <c r="E304" s="101"/>
      <c r="F304" s="15"/>
      <c r="G304" s="15"/>
      <c r="H304" s="15"/>
      <c r="I304" s="15"/>
      <c r="J304" s="15"/>
    </row>
    <row r="305" spans="2:10" ht="14.25" x14ac:dyDescent="0.2">
      <c r="B305" s="346"/>
      <c r="C305" s="101"/>
      <c r="D305" s="101"/>
      <c r="E305" s="101"/>
      <c r="F305" s="15"/>
      <c r="G305" s="15"/>
      <c r="H305" s="15"/>
      <c r="I305" s="15"/>
      <c r="J305" s="15"/>
    </row>
    <row r="306" spans="2:10" ht="14.25" x14ac:dyDescent="0.2">
      <c r="B306" s="346"/>
      <c r="C306" s="101"/>
      <c r="D306" s="101"/>
      <c r="E306" s="101"/>
      <c r="F306" s="15"/>
      <c r="G306" s="15"/>
      <c r="H306" s="15"/>
      <c r="I306" s="15"/>
      <c r="J306" s="15"/>
    </row>
    <row r="307" spans="2:10" ht="14.25" x14ac:dyDescent="0.2">
      <c r="B307" s="346"/>
      <c r="C307" s="101"/>
      <c r="D307" s="101"/>
      <c r="E307" s="101"/>
      <c r="F307" s="15"/>
      <c r="G307" s="15"/>
      <c r="H307" s="15"/>
      <c r="I307" s="15"/>
      <c r="J307" s="15"/>
    </row>
    <row r="308" spans="2:10" ht="14.25" x14ac:dyDescent="0.2">
      <c r="B308" s="346"/>
      <c r="C308" s="101"/>
      <c r="D308" s="101"/>
      <c r="E308" s="101"/>
      <c r="F308" s="15"/>
      <c r="G308" s="15"/>
      <c r="H308" s="15"/>
      <c r="I308" s="15"/>
      <c r="J308" s="15"/>
    </row>
    <row r="309" spans="2:10" ht="14.25" x14ac:dyDescent="0.2">
      <c r="B309" s="346"/>
      <c r="C309" s="101"/>
      <c r="D309" s="101"/>
      <c r="E309" s="101"/>
      <c r="F309" s="15"/>
      <c r="G309" s="15"/>
      <c r="H309" s="15"/>
      <c r="I309" s="15"/>
      <c r="J309" s="15"/>
    </row>
    <row r="310" spans="2:10" ht="14.25" x14ac:dyDescent="0.2">
      <c r="B310" s="346"/>
      <c r="C310" s="101"/>
      <c r="D310" s="101"/>
      <c r="E310" s="101"/>
      <c r="F310" s="15"/>
      <c r="G310" s="15"/>
      <c r="H310" s="15"/>
      <c r="I310" s="15"/>
      <c r="J310" s="15"/>
    </row>
    <row r="311" spans="2:10" ht="15.75" customHeight="1" x14ac:dyDescent="0.2">
      <c r="B311" s="346"/>
      <c r="C311" s="101"/>
      <c r="D311" s="101"/>
      <c r="E311" s="101"/>
      <c r="F311" s="15"/>
      <c r="G311" s="15"/>
      <c r="H311" s="15"/>
      <c r="I311" s="15"/>
      <c r="J311" s="15"/>
    </row>
    <row r="312" spans="2:10" ht="15.75" customHeight="1" x14ac:dyDescent="0.2">
      <c r="B312" s="346"/>
      <c r="C312" s="101"/>
      <c r="D312" s="101"/>
      <c r="E312" s="101"/>
      <c r="F312" s="15"/>
      <c r="G312" s="15"/>
      <c r="H312" s="15"/>
      <c r="I312" s="15"/>
      <c r="J312" s="15"/>
    </row>
    <row r="313" spans="2:10" ht="14.25" x14ac:dyDescent="0.2">
      <c r="B313" s="346"/>
      <c r="C313" s="101"/>
      <c r="D313" s="101"/>
      <c r="E313" s="101"/>
      <c r="F313" s="15"/>
      <c r="G313" s="15"/>
      <c r="H313" s="15"/>
      <c r="I313" s="15"/>
      <c r="J313" s="15"/>
    </row>
    <row r="314" spans="2:10" ht="14.25" x14ac:dyDescent="0.2">
      <c r="B314" s="346"/>
      <c r="C314" s="101"/>
      <c r="D314" s="101"/>
      <c r="E314" s="101"/>
      <c r="F314" s="15"/>
      <c r="G314" s="15"/>
      <c r="H314" s="15"/>
      <c r="I314" s="15"/>
      <c r="J314" s="15"/>
    </row>
    <row r="315" spans="2:10" ht="14.25" x14ac:dyDescent="0.2">
      <c r="B315" s="346"/>
      <c r="C315" s="101"/>
      <c r="D315" s="101"/>
      <c r="E315" s="101"/>
      <c r="F315" s="15"/>
      <c r="G315" s="15"/>
      <c r="H315" s="15"/>
      <c r="I315" s="15"/>
      <c r="J315" s="15"/>
    </row>
    <row r="316" spans="2:10" ht="14.25" x14ac:dyDescent="0.2">
      <c r="B316" s="346"/>
      <c r="C316" s="101"/>
      <c r="D316" s="101"/>
      <c r="E316" s="101"/>
      <c r="F316" s="15"/>
      <c r="G316" s="15"/>
      <c r="H316" s="15"/>
      <c r="I316" s="15"/>
      <c r="J316" s="15"/>
    </row>
    <row r="317" spans="2:10" ht="14.25" x14ac:dyDescent="0.2">
      <c r="B317" s="346"/>
      <c r="C317" s="101"/>
      <c r="D317" s="101"/>
      <c r="E317" s="101"/>
      <c r="F317" s="15"/>
      <c r="G317" s="15"/>
      <c r="H317" s="15"/>
      <c r="I317" s="15"/>
      <c r="J317" s="15"/>
    </row>
    <row r="318" spans="2:10" ht="14.25" x14ac:dyDescent="0.2">
      <c r="B318" s="346"/>
      <c r="C318" s="101"/>
      <c r="D318" s="101"/>
      <c r="E318" s="101"/>
      <c r="F318" s="15"/>
      <c r="G318" s="15"/>
      <c r="H318" s="15"/>
      <c r="I318" s="15"/>
      <c r="J318" s="15"/>
    </row>
    <row r="319" spans="2:10" ht="14.25" x14ac:dyDescent="0.2">
      <c r="B319" s="346"/>
      <c r="C319" s="101"/>
      <c r="D319" s="101"/>
      <c r="E319" s="101"/>
      <c r="F319" s="15"/>
      <c r="G319" s="15"/>
      <c r="H319" s="15"/>
      <c r="I319" s="15"/>
      <c r="J319" s="15"/>
    </row>
    <row r="320" spans="2:10" ht="14.25" x14ac:dyDescent="0.2">
      <c r="B320" s="346"/>
      <c r="C320" s="101"/>
      <c r="D320" s="101"/>
      <c r="E320" s="101"/>
      <c r="F320" s="15"/>
      <c r="G320" s="15"/>
      <c r="H320" s="15"/>
      <c r="I320" s="15"/>
      <c r="J320" s="15"/>
    </row>
    <row r="321" spans="1:10" ht="14.25" x14ac:dyDescent="0.2">
      <c r="B321" s="346"/>
      <c r="C321" s="101"/>
      <c r="D321" s="101"/>
      <c r="E321" s="101"/>
      <c r="F321" s="15"/>
      <c r="G321" s="15"/>
      <c r="H321" s="15"/>
      <c r="I321" s="15"/>
      <c r="J321" s="15"/>
    </row>
    <row r="322" spans="1:10" x14ac:dyDescent="0.2">
      <c r="F322" s="15"/>
      <c r="G322" s="15"/>
      <c r="H322" s="15"/>
      <c r="I322" s="15"/>
      <c r="J322" s="15"/>
    </row>
    <row r="323" spans="1:10" x14ac:dyDescent="0.2">
      <c r="F323" s="15"/>
      <c r="G323" s="15"/>
      <c r="H323" s="15"/>
      <c r="I323" s="15"/>
      <c r="J323" s="15"/>
    </row>
    <row r="324" spans="1:10" x14ac:dyDescent="0.2">
      <c r="F324" s="15"/>
      <c r="G324" s="15"/>
      <c r="H324" s="15"/>
      <c r="I324" s="15"/>
      <c r="J324" s="15"/>
    </row>
    <row r="325" spans="1:10" x14ac:dyDescent="0.2">
      <c r="F325" s="15"/>
      <c r="G325" s="15"/>
      <c r="H325" s="15"/>
      <c r="I325" s="15"/>
      <c r="J325" s="15"/>
    </row>
    <row r="326" spans="1:10" x14ac:dyDescent="0.2">
      <c r="A326" s="15"/>
      <c r="F326" s="15"/>
      <c r="G326" s="15"/>
      <c r="H326" s="15"/>
      <c r="I326" s="15"/>
      <c r="J326" s="15"/>
    </row>
    <row r="327" spans="1:10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</row>
    <row r="328" spans="1:10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</row>
    <row r="329" spans="1:10" x14ac:dyDescent="0.2">
      <c r="B329" s="15"/>
      <c r="C329" s="15"/>
      <c r="D329" s="15"/>
      <c r="E329" s="15"/>
      <c r="F329" s="15"/>
      <c r="G329" s="15"/>
      <c r="H329" s="15"/>
      <c r="I329" s="15"/>
      <c r="J329" s="15"/>
    </row>
    <row r="330" spans="1:10" x14ac:dyDescent="0.2">
      <c r="F330" s="15"/>
      <c r="G330" s="15"/>
      <c r="H330" s="15"/>
      <c r="I330" s="15"/>
      <c r="J330" s="15"/>
    </row>
    <row r="331" spans="1:10" x14ac:dyDescent="0.2">
      <c r="F331" s="15"/>
      <c r="G331" s="15"/>
      <c r="H331" s="15"/>
      <c r="I331" s="15"/>
      <c r="J331" s="15"/>
    </row>
    <row r="332" spans="1:10" x14ac:dyDescent="0.2">
      <c r="F332" s="15"/>
      <c r="G332" s="15"/>
      <c r="H332" s="15"/>
      <c r="I332" s="15"/>
      <c r="J332" s="15"/>
    </row>
    <row r="333" spans="1:10" x14ac:dyDescent="0.2">
      <c r="F333" s="15"/>
      <c r="G333" s="15"/>
      <c r="H333" s="15"/>
      <c r="I333" s="15"/>
      <c r="J333" s="15"/>
    </row>
    <row r="334" spans="1:10" x14ac:dyDescent="0.2">
      <c r="F334" s="15"/>
      <c r="G334" s="15"/>
      <c r="H334" s="15"/>
      <c r="I334" s="15"/>
      <c r="J334" s="15"/>
    </row>
    <row r="335" spans="1:10" x14ac:dyDescent="0.2">
      <c r="F335" s="15"/>
      <c r="G335" s="15"/>
      <c r="H335" s="15"/>
      <c r="I335" s="15"/>
      <c r="J335" s="15"/>
    </row>
    <row r="336" spans="1:10" x14ac:dyDescent="0.2">
      <c r="F336" s="15"/>
      <c r="G336" s="15"/>
      <c r="H336" s="15"/>
      <c r="I336" s="15"/>
      <c r="J336" s="15"/>
    </row>
    <row r="337" spans="6:10" x14ac:dyDescent="0.2">
      <c r="F337" s="15"/>
      <c r="G337" s="15"/>
      <c r="H337" s="15"/>
      <c r="I337" s="15"/>
      <c r="J337" s="15"/>
    </row>
    <row r="338" spans="6:10" x14ac:dyDescent="0.2">
      <c r="F338" s="15"/>
      <c r="G338" s="15"/>
      <c r="H338" s="15"/>
      <c r="I338" s="15"/>
      <c r="J338" s="15"/>
    </row>
    <row r="339" spans="6:10" x14ac:dyDescent="0.2">
      <c r="F339" s="15"/>
      <c r="G339" s="15"/>
      <c r="H339" s="15"/>
      <c r="I339" s="15"/>
      <c r="J339" s="15"/>
    </row>
    <row r="340" spans="6:10" x14ac:dyDescent="0.2">
      <c r="F340" s="15"/>
      <c r="G340" s="15"/>
      <c r="H340" s="15"/>
      <c r="I340" s="15"/>
      <c r="J340" s="15"/>
    </row>
    <row r="341" spans="6:10" x14ac:dyDescent="0.2">
      <c r="F341" s="15"/>
      <c r="G341" s="15"/>
      <c r="H341" s="15"/>
      <c r="I341" s="15"/>
      <c r="J341" s="15"/>
    </row>
    <row r="342" spans="6:10" x14ac:dyDescent="0.2">
      <c r="F342" s="15"/>
      <c r="G342" s="15"/>
      <c r="H342" s="15"/>
      <c r="I342" s="15"/>
      <c r="J342" s="15"/>
    </row>
    <row r="343" spans="6:10" x14ac:dyDescent="0.2">
      <c r="F343" s="15"/>
      <c r="G343" s="15"/>
      <c r="H343" s="15"/>
      <c r="I343" s="15"/>
      <c r="J343" s="15"/>
    </row>
    <row r="344" spans="6:10" x14ac:dyDescent="0.2">
      <c r="F344" s="15"/>
      <c r="G344" s="15"/>
      <c r="H344" s="15"/>
      <c r="I344" s="15"/>
      <c r="J344" s="15"/>
    </row>
    <row r="345" spans="6:10" x14ac:dyDescent="0.2">
      <c r="F345" s="15"/>
      <c r="G345" s="15"/>
      <c r="H345" s="15"/>
      <c r="I345" s="15"/>
      <c r="J345" s="15"/>
    </row>
    <row r="346" spans="6:10" x14ac:dyDescent="0.2">
      <c r="F346" s="15"/>
      <c r="G346" s="15"/>
      <c r="H346" s="15"/>
      <c r="I346" s="15"/>
      <c r="J346" s="15"/>
    </row>
    <row r="347" spans="6:10" x14ac:dyDescent="0.2">
      <c r="F347" s="15"/>
      <c r="G347" s="15"/>
      <c r="H347" s="15"/>
      <c r="I347" s="15"/>
      <c r="J347" s="15"/>
    </row>
    <row r="348" spans="6:10" x14ac:dyDescent="0.2">
      <c r="F348" s="15"/>
      <c r="G348" s="15"/>
      <c r="H348" s="15"/>
      <c r="I348" s="15"/>
      <c r="J348" s="15"/>
    </row>
    <row r="349" spans="6:10" x14ac:dyDescent="0.2">
      <c r="F349" s="15"/>
      <c r="G349" s="15"/>
      <c r="H349" s="15"/>
      <c r="I349" s="15"/>
      <c r="J349" s="15"/>
    </row>
    <row r="350" spans="6:10" x14ac:dyDescent="0.2">
      <c r="F350" s="15"/>
      <c r="G350" s="15"/>
      <c r="H350" s="15"/>
      <c r="I350" s="15"/>
      <c r="J350" s="15"/>
    </row>
    <row r="351" spans="6:10" x14ac:dyDescent="0.2">
      <c r="F351" s="15"/>
      <c r="G351" s="15"/>
      <c r="H351" s="15"/>
      <c r="I351" s="15"/>
      <c r="J351" s="15"/>
    </row>
    <row r="352" spans="6:10" x14ac:dyDescent="0.2">
      <c r="F352" s="15"/>
      <c r="G352" s="15"/>
      <c r="H352" s="15"/>
      <c r="I352" s="15"/>
      <c r="J352" s="15"/>
    </row>
    <row r="353" spans="6:10" x14ac:dyDescent="0.2">
      <c r="F353" s="15"/>
      <c r="G353" s="15"/>
      <c r="H353" s="15"/>
      <c r="I353" s="15"/>
      <c r="J353" s="15"/>
    </row>
    <row r="354" spans="6:10" x14ac:dyDescent="0.2">
      <c r="F354" s="15"/>
      <c r="G354" s="15"/>
      <c r="H354" s="15"/>
      <c r="I354" s="15"/>
      <c r="J354" s="15"/>
    </row>
    <row r="355" spans="6:10" x14ac:dyDescent="0.2">
      <c r="F355" s="15"/>
      <c r="G355" s="15"/>
      <c r="H355" s="15"/>
      <c r="I355" s="15"/>
      <c r="J355" s="15"/>
    </row>
    <row r="356" spans="6:10" x14ac:dyDescent="0.2">
      <c r="F356" s="15"/>
      <c r="G356" s="15"/>
      <c r="H356" s="15"/>
      <c r="I356" s="15"/>
      <c r="J356" s="15"/>
    </row>
    <row r="357" spans="6:10" x14ac:dyDescent="0.2">
      <c r="F357" s="15"/>
      <c r="G357" s="15"/>
      <c r="H357" s="15"/>
      <c r="I357" s="15"/>
      <c r="J357" s="15"/>
    </row>
    <row r="358" spans="6:10" x14ac:dyDescent="0.2">
      <c r="F358" s="15"/>
      <c r="G358" s="15"/>
      <c r="H358" s="15"/>
      <c r="I358" s="15"/>
      <c r="J358" s="15"/>
    </row>
    <row r="359" spans="6:10" x14ac:dyDescent="0.2">
      <c r="F359" s="15"/>
      <c r="G359" s="15"/>
      <c r="H359" s="15"/>
      <c r="I359" s="15"/>
      <c r="J359" s="15"/>
    </row>
    <row r="360" spans="6:10" x14ac:dyDescent="0.2">
      <c r="F360" s="15"/>
      <c r="G360" s="15"/>
      <c r="H360" s="15"/>
      <c r="I360" s="15"/>
      <c r="J360" s="15"/>
    </row>
    <row r="361" spans="6:10" x14ac:dyDescent="0.2">
      <c r="F361" s="15"/>
      <c r="G361" s="15"/>
      <c r="H361" s="15"/>
      <c r="I361" s="15"/>
      <c r="J361" s="15"/>
    </row>
    <row r="362" spans="6:10" x14ac:dyDescent="0.2">
      <c r="F362" s="15"/>
      <c r="G362" s="15"/>
      <c r="H362" s="15"/>
      <c r="I362" s="15"/>
      <c r="J362" s="15"/>
    </row>
    <row r="363" spans="6:10" x14ac:dyDescent="0.2">
      <c r="F363" s="15"/>
      <c r="G363" s="15"/>
      <c r="H363" s="15"/>
      <c r="I363" s="15"/>
      <c r="J363" s="15"/>
    </row>
    <row r="364" spans="6:10" x14ac:dyDescent="0.2">
      <c r="F364" s="15"/>
      <c r="G364" s="15"/>
      <c r="H364" s="15"/>
      <c r="I364" s="15"/>
      <c r="J364" s="15"/>
    </row>
    <row r="365" spans="6:10" x14ac:dyDescent="0.2">
      <c r="F365" s="15"/>
      <c r="G365" s="15"/>
      <c r="H365" s="15"/>
      <c r="I365" s="15"/>
      <c r="J365" s="15"/>
    </row>
    <row r="374" spans="1:5" s="15" customFormat="1" x14ac:dyDescent="0.2">
      <c r="A374"/>
      <c r="B374"/>
      <c r="C374"/>
      <c r="D374"/>
      <c r="E374"/>
    </row>
    <row r="385" spans="6:11" x14ac:dyDescent="0.2">
      <c r="F385" s="15"/>
      <c r="G385" s="15"/>
      <c r="H385" s="15"/>
      <c r="I385" s="15"/>
      <c r="J385" s="15"/>
    </row>
    <row r="386" spans="6:11" x14ac:dyDescent="0.2">
      <c r="F386" s="15"/>
      <c r="G386" s="15"/>
      <c r="H386" s="15"/>
      <c r="I386" s="15"/>
      <c r="J386" s="15"/>
    </row>
    <row r="387" spans="6:11" x14ac:dyDescent="0.2">
      <c r="F387" s="15"/>
      <c r="G387" s="15"/>
      <c r="H387" s="15"/>
      <c r="I387" s="15"/>
      <c r="J387" s="15"/>
    </row>
    <row r="388" spans="6:11" x14ac:dyDescent="0.2">
      <c r="F388" s="15"/>
      <c r="G388" s="15"/>
      <c r="H388" s="15"/>
      <c r="I388" s="15"/>
      <c r="J388" s="15"/>
    </row>
    <row r="389" spans="6:11" x14ac:dyDescent="0.2">
      <c r="F389" s="15"/>
      <c r="G389" s="15"/>
      <c r="H389" s="15"/>
      <c r="I389" s="15"/>
      <c r="J389" s="15"/>
    </row>
    <row r="390" spans="6:11" ht="15.75" x14ac:dyDescent="0.25">
      <c r="F390" s="15"/>
      <c r="G390" s="15"/>
      <c r="H390" s="15"/>
      <c r="I390" s="15"/>
      <c r="J390" s="15"/>
      <c r="K390" s="342"/>
    </row>
    <row r="391" spans="6:11" ht="15.75" x14ac:dyDescent="0.25">
      <c r="F391" s="15"/>
      <c r="G391" s="15"/>
      <c r="H391" s="15"/>
      <c r="I391" s="15"/>
      <c r="J391" s="15"/>
      <c r="K391" s="342"/>
    </row>
    <row r="392" spans="6:11" ht="15.75" x14ac:dyDescent="0.25">
      <c r="F392" s="15"/>
      <c r="G392" s="15"/>
      <c r="H392" s="15"/>
      <c r="I392" s="15"/>
      <c r="J392" s="15"/>
      <c r="K392" s="342"/>
    </row>
    <row r="399" spans="6:11" x14ac:dyDescent="0.2">
      <c r="F399" s="15"/>
      <c r="G399" s="15"/>
      <c r="H399" s="15"/>
      <c r="I399" s="15"/>
      <c r="J399" s="15"/>
    </row>
    <row r="400" spans="6:11" x14ac:dyDescent="0.2">
      <c r="F400" s="15"/>
      <c r="G400" s="15"/>
      <c r="H400" s="15"/>
      <c r="I400" s="15"/>
      <c r="J400" s="15"/>
    </row>
    <row r="401" spans="6:10" x14ac:dyDescent="0.2">
      <c r="F401" s="15"/>
      <c r="G401" s="15"/>
      <c r="H401" s="15"/>
      <c r="I401" s="15"/>
      <c r="J401" s="15"/>
    </row>
    <row r="402" spans="6:10" x14ac:dyDescent="0.2">
      <c r="F402" s="15"/>
      <c r="G402" s="15"/>
      <c r="H402" s="15"/>
      <c r="I402" s="15"/>
      <c r="J402" s="15"/>
    </row>
    <row r="403" spans="6:10" x14ac:dyDescent="0.2">
      <c r="F403" s="15"/>
      <c r="G403" s="15"/>
      <c r="H403" s="15"/>
      <c r="I403" s="15"/>
      <c r="J403" s="15"/>
    </row>
    <row r="404" spans="6:10" x14ac:dyDescent="0.2">
      <c r="F404" s="15"/>
      <c r="G404" s="15"/>
      <c r="H404" s="15"/>
      <c r="I404" s="15"/>
      <c r="J404" s="15"/>
    </row>
    <row r="405" spans="6:10" x14ac:dyDescent="0.2">
      <c r="F405" s="15"/>
      <c r="G405" s="15"/>
      <c r="H405" s="15"/>
      <c r="I405" s="15"/>
      <c r="J405" s="15"/>
    </row>
    <row r="406" spans="6:10" x14ac:dyDescent="0.2">
      <c r="F406" s="15"/>
      <c r="G406" s="15"/>
      <c r="H406" s="15"/>
      <c r="I406" s="15"/>
      <c r="J406" s="15"/>
    </row>
    <row r="407" spans="6:10" x14ac:dyDescent="0.2">
      <c r="F407" s="15"/>
      <c r="G407" s="15"/>
      <c r="H407" s="15"/>
      <c r="I407" s="15"/>
      <c r="J407" s="15"/>
    </row>
    <row r="408" spans="6:10" x14ac:dyDescent="0.2">
      <c r="F408" s="15"/>
      <c r="G408" s="15"/>
      <c r="H408" s="15"/>
      <c r="I408" s="15"/>
      <c r="J408" s="15"/>
    </row>
    <row r="409" spans="6:10" x14ac:dyDescent="0.2">
      <c r="F409" s="15"/>
      <c r="G409" s="15"/>
      <c r="H409" s="15"/>
      <c r="I409" s="15"/>
      <c r="J409" s="15"/>
    </row>
    <row r="410" spans="6:10" x14ac:dyDescent="0.2">
      <c r="F410" s="15"/>
      <c r="G410" s="15"/>
      <c r="H410" s="15"/>
      <c r="I410" s="15"/>
      <c r="J410" s="15"/>
    </row>
    <row r="411" spans="6:10" x14ac:dyDescent="0.2">
      <c r="F411" s="15"/>
      <c r="G411" s="15"/>
      <c r="H411" s="15"/>
      <c r="I411" s="15"/>
      <c r="J411" s="15"/>
    </row>
    <row r="412" spans="6:10" x14ac:dyDescent="0.2">
      <c r="F412" s="15"/>
      <c r="G412" s="15"/>
      <c r="H412" s="15"/>
      <c r="I412" s="15"/>
      <c r="J412" s="15"/>
    </row>
    <row r="413" spans="6:10" x14ac:dyDescent="0.2">
      <c r="F413" s="15"/>
      <c r="G413" s="15"/>
      <c r="H413" s="15"/>
      <c r="I413" s="15"/>
      <c r="J413" s="15"/>
    </row>
    <row r="414" spans="6:10" x14ac:dyDescent="0.2">
      <c r="F414" s="15"/>
      <c r="G414" s="15"/>
      <c r="H414" s="15"/>
      <c r="I414" s="15"/>
      <c r="J414" s="15"/>
    </row>
    <row r="415" spans="6:10" x14ac:dyDescent="0.2">
      <c r="F415" s="15"/>
      <c r="G415" s="15"/>
      <c r="H415" s="15"/>
      <c r="I415" s="15"/>
      <c r="J415" s="15"/>
    </row>
    <row r="416" spans="6:10" x14ac:dyDescent="0.2">
      <c r="F416" s="15"/>
      <c r="G416" s="15"/>
      <c r="H416" s="15"/>
      <c r="I416" s="15"/>
      <c r="J416" s="15"/>
    </row>
    <row r="417" spans="1:10" x14ac:dyDescent="0.2">
      <c r="F417" s="15"/>
      <c r="G417" s="15"/>
      <c r="H417" s="15"/>
      <c r="I417" s="15"/>
      <c r="J417" s="15"/>
    </row>
    <row r="418" spans="1:10" x14ac:dyDescent="0.2">
      <c r="F418" s="15"/>
      <c r="G418" s="15"/>
      <c r="H418" s="15"/>
      <c r="I418" s="15"/>
      <c r="J418" s="15"/>
    </row>
    <row r="419" spans="1:10" x14ac:dyDescent="0.2">
      <c r="F419" s="15"/>
      <c r="G419" s="15"/>
      <c r="H419" s="15"/>
      <c r="I419" s="15"/>
      <c r="J419" s="15"/>
    </row>
    <row r="420" spans="1:10" x14ac:dyDescent="0.2">
      <c r="F420" s="15"/>
      <c r="G420" s="15"/>
      <c r="H420" s="15"/>
      <c r="I420" s="15"/>
      <c r="J420" s="15"/>
    </row>
    <row r="421" spans="1:10" x14ac:dyDescent="0.2">
      <c r="F421" s="15"/>
      <c r="G421" s="15"/>
      <c r="H421" s="15"/>
      <c r="I421" s="15"/>
      <c r="J421" s="15"/>
    </row>
    <row r="422" spans="1:10" x14ac:dyDescent="0.2">
      <c r="F422" s="15"/>
      <c r="G422" s="15"/>
      <c r="H422" s="15"/>
      <c r="I422" s="15"/>
      <c r="J422" s="15"/>
    </row>
    <row r="423" spans="1:10" x14ac:dyDescent="0.2">
      <c r="F423" s="15"/>
      <c r="G423" s="15"/>
      <c r="H423" s="15"/>
      <c r="I423" s="15"/>
      <c r="J423" s="15"/>
    </row>
    <row r="424" spans="1:10" x14ac:dyDescent="0.2">
      <c r="F424" s="15"/>
      <c r="G424" s="15"/>
      <c r="H424" s="15"/>
      <c r="I424" s="15"/>
      <c r="J424" s="15"/>
    </row>
    <row r="430" spans="1:10" s="15" customFormat="1" x14ac:dyDescent="0.2">
      <c r="A430"/>
      <c r="B430"/>
      <c r="C430"/>
      <c r="D430"/>
      <c r="E430"/>
      <c r="F430"/>
      <c r="G430"/>
      <c r="H430"/>
      <c r="I430"/>
      <c r="J430"/>
    </row>
    <row r="431" spans="1:10" s="15" customFormat="1" x14ac:dyDescent="0.2">
      <c r="A431"/>
      <c r="B431"/>
      <c r="C431"/>
      <c r="D431"/>
      <c r="E431"/>
      <c r="F431"/>
      <c r="G431"/>
      <c r="H431"/>
      <c r="I431"/>
      <c r="J431"/>
    </row>
    <row r="432" spans="1:10" s="15" customFormat="1" x14ac:dyDescent="0.2">
      <c r="A432"/>
      <c r="B432"/>
      <c r="C432"/>
      <c r="D432"/>
      <c r="E432"/>
      <c r="F432"/>
      <c r="G432"/>
      <c r="H432"/>
      <c r="I432"/>
      <c r="J432"/>
    </row>
  </sheetData>
  <mergeCells count="49">
    <mergeCell ref="A109:E109"/>
    <mergeCell ref="A108:E108"/>
    <mergeCell ref="A263:E263"/>
    <mergeCell ref="A236:E236"/>
    <mergeCell ref="A259:E259"/>
    <mergeCell ref="A260:E260"/>
    <mergeCell ref="A235:E235"/>
    <mergeCell ref="A208:E208"/>
    <mergeCell ref="A156:E156"/>
    <mergeCell ref="A207:E207"/>
    <mergeCell ref="A132:E132"/>
    <mergeCell ref="A183:E183"/>
    <mergeCell ref="A184:E184"/>
    <mergeCell ref="A133:E133"/>
    <mergeCell ref="A56:E56"/>
    <mergeCell ref="A80:E80"/>
    <mergeCell ref="A159:E159"/>
    <mergeCell ref="B294:C294"/>
    <mergeCell ref="A264:E264"/>
    <mergeCell ref="D291:E291"/>
    <mergeCell ref="B290:C290"/>
    <mergeCell ref="D294:E294"/>
    <mergeCell ref="A211:E211"/>
    <mergeCell ref="A212:E212"/>
    <mergeCell ref="B291:C291"/>
    <mergeCell ref="A79:E79"/>
    <mergeCell ref="A160:E160"/>
    <mergeCell ref="A103:E103"/>
    <mergeCell ref="A104:E104"/>
    <mergeCell ref="A155:E155"/>
    <mergeCell ref="A8:E8"/>
    <mergeCell ref="A30:E30"/>
    <mergeCell ref="A9:C9"/>
    <mergeCell ref="A55:E55"/>
    <mergeCell ref="A51:E51"/>
    <mergeCell ref="A52:E52"/>
    <mergeCell ref="A29:E29"/>
    <mergeCell ref="A31:E31"/>
    <mergeCell ref="A1:E1"/>
    <mergeCell ref="A3:E3"/>
    <mergeCell ref="A4:E4"/>
    <mergeCell ref="A5:E5"/>
    <mergeCell ref="A7:E7"/>
    <mergeCell ref="B295:C295"/>
    <mergeCell ref="D295:E295"/>
    <mergeCell ref="B292:C292"/>
    <mergeCell ref="D292:E292"/>
    <mergeCell ref="B293:C293"/>
    <mergeCell ref="D293:E293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6" workbookViewId="0">
      <selection activeCell="A2" sqref="A2:E2"/>
    </sheetView>
  </sheetViews>
  <sheetFormatPr defaultRowHeight="12.75" x14ac:dyDescent="0.2"/>
  <cols>
    <col min="1" max="2" width="9.140625" customWidth="1"/>
    <col min="4" max="4" width="22" customWidth="1"/>
    <col min="5" max="5" width="18.85546875" customWidth="1"/>
  </cols>
  <sheetData>
    <row r="2" spans="1:7" x14ac:dyDescent="0.2">
      <c r="A2" s="1294" t="s">
        <v>903</v>
      </c>
      <c r="B2" s="1294"/>
      <c r="C2" s="1294"/>
      <c r="D2" s="1294"/>
      <c r="E2" s="1294"/>
      <c r="F2" s="1"/>
      <c r="G2" s="1"/>
    </row>
    <row r="3" spans="1:7" x14ac:dyDescent="0.2">
      <c r="A3" s="1"/>
      <c r="B3" s="1"/>
      <c r="C3" s="1"/>
      <c r="D3" s="1"/>
      <c r="E3" s="40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5.75" x14ac:dyDescent="0.25">
      <c r="A5" s="1"/>
      <c r="B5" s="122" t="s">
        <v>87</v>
      </c>
      <c r="C5" s="1"/>
      <c r="D5" s="1"/>
      <c r="E5" s="1"/>
      <c r="F5" s="1"/>
      <c r="G5" s="1"/>
    </row>
    <row r="6" spans="1:7" ht="15.75" x14ac:dyDescent="0.25">
      <c r="A6" s="1"/>
      <c r="B6" s="122" t="s">
        <v>88</v>
      </c>
      <c r="C6" s="122"/>
      <c r="D6" s="122"/>
      <c r="E6" s="122"/>
      <c r="F6" s="1"/>
      <c r="G6" s="1"/>
    </row>
    <row r="7" spans="1:7" ht="15.75" x14ac:dyDescent="0.25">
      <c r="A7" s="1"/>
      <c r="B7" s="122"/>
      <c r="C7" s="122"/>
      <c r="D7" s="122"/>
      <c r="E7" s="122"/>
      <c r="F7" s="1"/>
      <c r="G7" s="1"/>
    </row>
    <row r="8" spans="1:7" ht="15.75" x14ac:dyDescent="0.25">
      <c r="A8" s="1"/>
      <c r="B8" s="122"/>
      <c r="C8" s="122"/>
      <c r="D8" s="122" t="s">
        <v>811</v>
      </c>
      <c r="E8" s="122"/>
      <c r="F8" s="1"/>
      <c r="G8" s="1"/>
    </row>
    <row r="9" spans="1:7" ht="15.75" x14ac:dyDescent="0.25">
      <c r="A9" s="1"/>
      <c r="B9" s="122"/>
      <c r="C9" s="122"/>
      <c r="D9" s="122"/>
      <c r="E9" s="122"/>
      <c r="F9" s="1"/>
      <c r="G9" s="1"/>
    </row>
    <row r="10" spans="1:7" ht="15.75" x14ac:dyDescent="0.25">
      <c r="A10" s="1"/>
      <c r="B10" s="122"/>
      <c r="C10" s="122"/>
      <c r="D10" s="122"/>
      <c r="E10" s="122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ht="15.75" x14ac:dyDescent="0.25">
      <c r="A12" s="19" t="s">
        <v>89</v>
      </c>
      <c r="B12" s="13"/>
      <c r="C12" s="13"/>
      <c r="D12" s="13"/>
    </row>
    <row r="15" spans="1:7" ht="15.75" x14ac:dyDescent="0.25">
      <c r="A15" s="19" t="s">
        <v>90</v>
      </c>
      <c r="B15" s="19"/>
      <c r="C15" s="19"/>
      <c r="D15" s="19"/>
      <c r="E15" s="19"/>
      <c r="F15" s="1"/>
    </row>
    <row r="16" spans="1:7" ht="15.75" x14ac:dyDescent="0.25">
      <c r="A16" s="19" t="s">
        <v>91</v>
      </c>
      <c r="B16" s="19"/>
      <c r="C16" s="19"/>
      <c r="D16" s="19"/>
      <c r="E16" s="19"/>
      <c r="F16" s="1"/>
    </row>
    <row r="17" spans="1:6" x14ac:dyDescent="0.2">
      <c r="A17" s="458" t="s">
        <v>92</v>
      </c>
      <c r="B17" s="1"/>
      <c r="C17" s="1"/>
      <c r="D17" s="1"/>
      <c r="E17" s="1"/>
      <c r="F17" s="1"/>
    </row>
    <row r="18" spans="1:6" x14ac:dyDescent="0.2">
      <c r="A18" s="458"/>
      <c r="B18" s="1"/>
      <c r="C18" s="1"/>
      <c r="D18" s="1"/>
      <c r="E18" s="1"/>
      <c r="F18" s="1"/>
    </row>
    <row r="19" spans="1:6" x14ac:dyDescent="0.2">
      <c r="A19" s="458"/>
      <c r="B19" s="1"/>
      <c r="C19" s="1"/>
      <c r="D19" s="1"/>
      <c r="E19" s="1"/>
      <c r="F19" s="1"/>
    </row>
    <row r="20" spans="1:6" ht="13.5" thickBot="1" x14ac:dyDescent="0.25">
      <c r="A20" s="1"/>
      <c r="B20" s="1"/>
      <c r="C20" s="1"/>
      <c r="D20" s="1"/>
      <c r="E20" s="1"/>
      <c r="F20" s="1"/>
    </row>
    <row r="21" spans="1:6" x14ac:dyDescent="0.2">
      <c r="A21" s="459"/>
      <c r="B21" s="460"/>
      <c r="C21" s="461"/>
      <c r="D21" s="462"/>
      <c r="E21" s="463" t="s">
        <v>93</v>
      </c>
      <c r="F21" s="1"/>
    </row>
    <row r="22" spans="1:6" x14ac:dyDescent="0.2">
      <c r="A22" s="464" t="s">
        <v>94</v>
      </c>
      <c r="B22" s="1377" t="s">
        <v>95</v>
      </c>
      <c r="C22" s="1378"/>
      <c r="D22" s="1379"/>
      <c r="E22" s="464" t="s">
        <v>96</v>
      </c>
      <c r="F22" s="1"/>
    </row>
    <row r="23" spans="1:6" ht="13.5" thickBot="1" x14ac:dyDescent="0.25">
      <c r="A23" s="377"/>
      <c r="B23" s="244"/>
      <c r="C23" s="214"/>
      <c r="D23" s="465"/>
      <c r="E23" s="145" t="s">
        <v>97</v>
      </c>
      <c r="F23" s="1"/>
    </row>
    <row r="24" spans="1:6" x14ac:dyDescent="0.2">
      <c r="A24" s="459"/>
      <c r="B24" s="35"/>
      <c r="C24" s="35"/>
      <c r="D24" s="35"/>
      <c r="E24" s="463"/>
      <c r="F24" s="1"/>
    </row>
    <row r="25" spans="1:6" x14ac:dyDescent="0.2">
      <c r="A25" s="466">
        <v>1</v>
      </c>
      <c r="B25" s="246" t="s">
        <v>98</v>
      </c>
      <c r="C25" s="246"/>
      <c r="D25" s="246"/>
      <c r="E25" s="22"/>
      <c r="F25" s="1"/>
    </row>
    <row r="26" spans="1:6" x14ac:dyDescent="0.2">
      <c r="A26" s="241">
        <v>2</v>
      </c>
      <c r="B26" s="35" t="s">
        <v>99</v>
      </c>
      <c r="C26" s="35"/>
      <c r="D26" s="247"/>
      <c r="E26" s="26"/>
      <c r="F26" s="1"/>
    </row>
    <row r="27" spans="1:6" x14ac:dyDescent="0.2">
      <c r="A27" s="466"/>
      <c r="B27" s="246" t="s">
        <v>100</v>
      </c>
      <c r="C27" s="246"/>
      <c r="D27" s="245"/>
      <c r="E27" s="22"/>
      <c r="F27" s="1"/>
    </row>
    <row r="28" spans="1:6" x14ac:dyDescent="0.2">
      <c r="A28" s="241">
        <v>3</v>
      </c>
      <c r="B28" s="35" t="s">
        <v>101</v>
      </c>
      <c r="C28" s="35"/>
      <c r="D28" s="247"/>
      <c r="E28" s="26"/>
      <c r="F28" s="1"/>
    </row>
    <row r="29" spans="1:6" x14ac:dyDescent="0.2">
      <c r="A29" s="466"/>
      <c r="B29" s="246" t="s">
        <v>102</v>
      </c>
      <c r="C29" s="246"/>
      <c r="D29" s="245"/>
      <c r="E29" s="22"/>
      <c r="F29" s="1"/>
    </row>
    <row r="30" spans="1:6" x14ac:dyDescent="0.2">
      <c r="A30" s="466">
        <v>4</v>
      </c>
      <c r="B30" s="246" t="s">
        <v>103</v>
      </c>
      <c r="C30" s="246"/>
      <c r="D30" s="245"/>
      <c r="E30" s="22"/>
      <c r="F30" s="1"/>
    </row>
    <row r="31" spans="1:6" x14ac:dyDescent="0.2">
      <c r="A31" s="241">
        <v>5</v>
      </c>
      <c r="B31" s="35" t="s">
        <v>104</v>
      </c>
      <c r="C31" s="35"/>
      <c r="D31" s="247"/>
      <c r="E31" s="26"/>
      <c r="F31" s="1"/>
    </row>
    <row r="32" spans="1:6" x14ac:dyDescent="0.2">
      <c r="A32" s="466"/>
      <c r="B32" s="246" t="s">
        <v>105</v>
      </c>
      <c r="C32" s="246"/>
      <c r="D32" s="245"/>
      <c r="E32" s="22"/>
      <c r="F32" s="1"/>
    </row>
    <row r="33" spans="1:6" x14ac:dyDescent="0.2">
      <c r="A33" s="467">
        <v>6</v>
      </c>
      <c r="B33" s="6" t="s">
        <v>106</v>
      </c>
      <c r="C33" s="4"/>
      <c r="D33" s="215"/>
      <c r="E33" s="24"/>
      <c r="F33" s="1"/>
    </row>
    <row r="34" spans="1:6" ht="13.5" thickBot="1" x14ac:dyDescent="0.25">
      <c r="A34" s="242">
        <v>7</v>
      </c>
      <c r="B34" s="214" t="s">
        <v>107</v>
      </c>
      <c r="C34" s="214"/>
      <c r="D34" s="465"/>
      <c r="E34" s="186"/>
      <c r="F34" s="1"/>
    </row>
    <row r="35" spans="1:6" ht="16.5" thickBot="1" x14ac:dyDescent="0.3">
      <c r="A35" s="1"/>
      <c r="B35" s="136" t="s">
        <v>19</v>
      </c>
      <c r="C35" s="249"/>
      <c r="D35" s="250"/>
      <c r="E35" s="248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380" t="s">
        <v>389</v>
      </c>
      <c r="B37" s="1318"/>
      <c r="C37" s="1318"/>
      <c r="D37" s="1318"/>
      <c r="E37" s="1318"/>
      <c r="F37" s="1"/>
    </row>
    <row r="38" spans="1:6" x14ac:dyDescent="0.2">
      <c r="A38" s="1380" t="s">
        <v>108</v>
      </c>
      <c r="B38" s="1318"/>
      <c r="C38" s="1318"/>
      <c r="D38" s="1318"/>
      <c r="E38" s="1318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 t="s">
        <v>692</v>
      </c>
      <c r="C40" s="1" t="s">
        <v>812</v>
      </c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 t="s">
        <v>109</v>
      </c>
      <c r="F43" s="1"/>
    </row>
    <row r="44" spans="1:6" x14ac:dyDescent="0.2">
      <c r="A44" s="1"/>
      <c r="B44" s="1"/>
      <c r="C44" s="1"/>
      <c r="D44" s="1"/>
      <c r="E44" s="1" t="s">
        <v>110</v>
      </c>
      <c r="F44" s="1"/>
    </row>
    <row r="46" spans="1:6" ht="10.5" customHeight="1" x14ac:dyDescent="0.2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F1"/>
    </sheetView>
  </sheetViews>
  <sheetFormatPr defaultRowHeight="12.75" x14ac:dyDescent="0.2"/>
  <cols>
    <col min="1" max="1" width="21.5703125" customWidth="1"/>
    <col min="2" max="11" width="9.7109375" customWidth="1"/>
    <col min="12" max="12" width="9.5703125" customWidth="1"/>
  </cols>
  <sheetData>
    <row r="1" spans="1:12" x14ac:dyDescent="0.2">
      <c r="A1" s="1294" t="s">
        <v>904</v>
      </c>
      <c r="B1" s="1318"/>
      <c r="C1" s="1318"/>
      <c r="D1" s="1318"/>
      <c r="E1" s="1318"/>
      <c r="F1" s="1318"/>
    </row>
    <row r="2" spans="1:12" x14ac:dyDescent="0.2">
      <c r="A2" s="1361" t="s">
        <v>451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</row>
    <row r="3" spans="1:12" ht="13.5" thickBot="1" x14ac:dyDescent="0.25">
      <c r="A3" s="1"/>
      <c r="B3" s="1381" t="s">
        <v>776</v>
      </c>
      <c r="C3" s="1382"/>
      <c r="D3" s="1382"/>
      <c r="E3" s="1382"/>
      <c r="F3" s="1382"/>
      <c r="G3" s="1382"/>
      <c r="H3" s="1382"/>
      <c r="I3" s="1382"/>
      <c r="J3" s="1382"/>
      <c r="K3" s="1382"/>
      <c r="L3" s="1382"/>
    </row>
    <row r="4" spans="1:12" x14ac:dyDescent="0.2">
      <c r="A4" s="188" t="s">
        <v>3</v>
      </c>
      <c r="B4" s="889" t="s">
        <v>846</v>
      </c>
      <c r="C4" s="889" t="s">
        <v>415</v>
      </c>
      <c r="D4" s="889" t="s">
        <v>847</v>
      </c>
      <c r="E4" s="889" t="s">
        <v>416</v>
      </c>
      <c r="F4" s="889" t="s">
        <v>417</v>
      </c>
      <c r="G4" s="889" t="s">
        <v>418</v>
      </c>
      <c r="H4" s="889" t="s">
        <v>720</v>
      </c>
      <c r="I4" s="889" t="s">
        <v>755</v>
      </c>
      <c r="J4" s="889" t="s">
        <v>848</v>
      </c>
      <c r="K4" s="889" t="s">
        <v>849</v>
      </c>
      <c r="L4" s="734" t="s">
        <v>19</v>
      </c>
    </row>
    <row r="5" spans="1:12" ht="17.25" customHeight="1" x14ac:dyDescent="0.2">
      <c r="A5" s="735" t="s">
        <v>419</v>
      </c>
      <c r="B5" s="887">
        <v>2000000</v>
      </c>
      <c r="C5" s="887">
        <f>B5*1.005</f>
        <v>2009999.9999999998</v>
      </c>
      <c r="D5" s="887">
        <f t="shared" ref="D5:K5" si="0">C5*1.005</f>
        <v>2020049.9999999995</v>
      </c>
      <c r="E5" s="887">
        <f t="shared" si="0"/>
        <v>2030150.2499999993</v>
      </c>
      <c r="F5" s="887">
        <f t="shared" si="0"/>
        <v>2040301.001249999</v>
      </c>
      <c r="G5" s="887">
        <f t="shared" si="0"/>
        <v>2050502.5062562488</v>
      </c>
      <c r="H5" s="887">
        <f t="shared" si="0"/>
        <v>2060755.0187875298</v>
      </c>
      <c r="I5" s="887">
        <f t="shared" si="0"/>
        <v>2071058.7938814673</v>
      </c>
      <c r="J5" s="887">
        <f t="shared" si="0"/>
        <v>2081414.0878508745</v>
      </c>
      <c r="K5" s="887">
        <f t="shared" si="0"/>
        <v>2091821.1582901287</v>
      </c>
      <c r="L5" s="892">
        <f t="shared" ref="L5:L12" si="1">SUM(B5:K5)</f>
        <v>20456052.816316247</v>
      </c>
    </row>
    <row r="6" spans="1:12" ht="24.75" customHeight="1" x14ac:dyDescent="0.2">
      <c r="A6" s="735" t="s">
        <v>420</v>
      </c>
      <c r="B6" s="887">
        <v>2661363</v>
      </c>
      <c r="C6" s="887">
        <f>B6*1.05</f>
        <v>2794431.15</v>
      </c>
      <c r="D6" s="887">
        <f t="shared" ref="D6:K6" si="2">C6*1.05</f>
        <v>2934152.7075</v>
      </c>
      <c r="E6" s="887">
        <f t="shared" si="2"/>
        <v>3080860.3428750001</v>
      </c>
      <c r="F6" s="887">
        <f t="shared" si="2"/>
        <v>3234903.3600187502</v>
      </c>
      <c r="G6" s="887">
        <f t="shared" si="2"/>
        <v>3396648.5280196876</v>
      </c>
      <c r="H6" s="887">
        <f t="shared" si="2"/>
        <v>3566480.9544206723</v>
      </c>
      <c r="I6" s="887">
        <f t="shared" si="2"/>
        <v>3744805.0021417062</v>
      </c>
      <c r="J6" s="887">
        <f t="shared" si="2"/>
        <v>3932045.2522487915</v>
      </c>
      <c r="K6" s="887">
        <f t="shared" si="2"/>
        <v>4128647.5148612312</v>
      </c>
      <c r="L6" s="892">
        <f t="shared" si="1"/>
        <v>33474337.812085837</v>
      </c>
    </row>
    <row r="7" spans="1:12" ht="25.5" customHeight="1" x14ac:dyDescent="0.2">
      <c r="A7" s="735" t="s">
        <v>421</v>
      </c>
      <c r="B7" s="887"/>
      <c r="C7" s="887"/>
      <c r="D7" s="887"/>
      <c r="E7" s="887"/>
      <c r="F7" s="887"/>
      <c r="G7" s="887"/>
      <c r="H7" s="887"/>
      <c r="I7" s="887"/>
      <c r="J7" s="887"/>
      <c r="K7" s="887"/>
      <c r="L7" s="892">
        <f t="shared" si="1"/>
        <v>0</v>
      </c>
    </row>
    <row r="8" spans="1:12" ht="49.5" customHeight="1" x14ac:dyDescent="0.2">
      <c r="A8" s="735" t="s">
        <v>422</v>
      </c>
      <c r="B8" s="887"/>
      <c r="C8" s="887"/>
      <c r="D8" s="887"/>
      <c r="E8" s="887"/>
      <c r="F8" s="887"/>
      <c r="G8" s="887"/>
      <c r="H8" s="887"/>
      <c r="I8" s="887"/>
      <c r="J8" s="887"/>
      <c r="K8" s="887"/>
      <c r="L8" s="892">
        <f t="shared" si="1"/>
        <v>0</v>
      </c>
    </row>
    <row r="9" spans="1:12" ht="18.75" customHeight="1" x14ac:dyDescent="0.2">
      <c r="A9" s="735" t="s">
        <v>423</v>
      </c>
      <c r="B9" s="887">
        <f>'11-12-13.m.intézm.adó.közht.bev'!C27</f>
        <v>20000</v>
      </c>
      <c r="C9" s="887">
        <f>B9*1.005</f>
        <v>20099.999999999996</v>
      </c>
      <c r="D9" s="887">
        <f t="shared" ref="D9:K9" si="3">C9*1.005</f>
        <v>20200.499999999993</v>
      </c>
      <c r="E9" s="887">
        <f t="shared" si="3"/>
        <v>20301.502499999991</v>
      </c>
      <c r="F9" s="887">
        <f t="shared" si="3"/>
        <v>20403.010012499988</v>
      </c>
      <c r="G9" s="887">
        <f t="shared" si="3"/>
        <v>20505.025062562487</v>
      </c>
      <c r="H9" s="887">
        <f t="shared" si="3"/>
        <v>20607.550187875298</v>
      </c>
      <c r="I9" s="887">
        <f t="shared" si="3"/>
        <v>20710.587938814671</v>
      </c>
      <c r="J9" s="887">
        <f t="shared" si="3"/>
        <v>20814.140878508744</v>
      </c>
      <c r="K9" s="887">
        <f t="shared" si="3"/>
        <v>20918.211582901287</v>
      </c>
      <c r="L9" s="892">
        <f t="shared" si="1"/>
        <v>204560.52816316244</v>
      </c>
    </row>
    <row r="10" spans="1:12" ht="25.5" customHeight="1" thickBot="1" x14ac:dyDescent="0.25">
      <c r="A10" s="735" t="s">
        <v>424</v>
      </c>
      <c r="B10" s="887"/>
      <c r="C10" s="887"/>
      <c r="D10" s="887"/>
      <c r="E10" s="887"/>
      <c r="F10" s="887"/>
      <c r="G10" s="887"/>
      <c r="H10" s="887"/>
      <c r="I10" s="887"/>
      <c r="J10" s="887"/>
      <c r="K10" s="887"/>
      <c r="L10" s="892">
        <f t="shared" si="1"/>
        <v>0</v>
      </c>
    </row>
    <row r="11" spans="1:12" ht="18" customHeight="1" thickBot="1" x14ac:dyDescent="0.25">
      <c r="A11" s="732" t="s">
        <v>425</v>
      </c>
      <c r="B11" s="157">
        <f t="shared" ref="B11:K11" si="4">SUM(B5:B10)</f>
        <v>4681363</v>
      </c>
      <c r="C11" s="157">
        <f t="shared" si="4"/>
        <v>4824531.1499999994</v>
      </c>
      <c r="D11" s="157">
        <f t="shared" si="4"/>
        <v>4974403.2074999996</v>
      </c>
      <c r="E11" s="157">
        <f t="shared" si="4"/>
        <v>5131312.0953749996</v>
      </c>
      <c r="F11" s="157">
        <f t="shared" si="4"/>
        <v>5295607.3712812494</v>
      </c>
      <c r="G11" s="157">
        <f t="shared" si="4"/>
        <v>5467656.0593384989</v>
      </c>
      <c r="H11" s="157">
        <f t="shared" si="4"/>
        <v>5647843.5233960776</v>
      </c>
      <c r="I11" s="157">
        <f t="shared" si="4"/>
        <v>5836574.3839619877</v>
      </c>
      <c r="J11" s="157">
        <f t="shared" si="4"/>
        <v>6034273.4809781751</v>
      </c>
      <c r="K11" s="157">
        <f t="shared" si="4"/>
        <v>6241386.8847342608</v>
      </c>
      <c r="L11" s="890">
        <f t="shared" si="1"/>
        <v>54134951.156565249</v>
      </c>
    </row>
    <row r="12" spans="1:12" ht="16.5" customHeight="1" x14ac:dyDescent="0.2">
      <c r="A12" s="736" t="s">
        <v>426</v>
      </c>
      <c r="B12" s="720">
        <f>B11/2</f>
        <v>2340681.5</v>
      </c>
      <c r="C12" s="720">
        <f t="shared" ref="C12:K12" si="5">C11/2</f>
        <v>2412265.5749999997</v>
      </c>
      <c r="D12" s="720">
        <f t="shared" si="5"/>
        <v>2487201.6037499998</v>
      </c>
      <c r="E12" s="720">
        <f t="shared" si="5"/>
        <v>2565656.0476874998</v>
      </c>
      <c r="F12" s="720">
        <f t="shared" si="5"/>
        <v>2647803.6856406247</v>
      </c>
      <c r="G12" s="720">
        <f t="shared" si="5"/>
        <v>2733828.0296692494</v>
      </c>
      <c r="H12" s="720">
        <f t="shared" si="5"/>
        <v>2823921.7616980388</v>
      </c>
      <c r="I12" s="720">
        <f t="shared" si="5"/>
        <v>2918287.1919809938</v>
      </c>
      <c r="J12" s="720">
        <f t="shared" si="5"/>
        <v>3017136.7404890875</v>
      </c>
      <c r="K12" s="720">
        <f t="shared" si="5"/>
        <v>3120693.4423671304</v>
      </c>
      <c r="L12" s="891">
        <f t="shared" si="1"/>
        <v>27067475.578282624</v>
      </c>
    </row>
    <row r="13" spans="1:12" ht="33.75" customHeight="1" x14ac:dyDescent="0.2">
      <c r="A13" s="737" t="s">
        <v>427</v>
      </c>
      <c r="B13" s="888">
        <v>0</v>
      </c>
      <c r="C13" s="888">
        <v>0</v>
      </c>
      <c r="D13" s="888">
        <v>0</v>
      </c>
      <c r="E13" s="888">
        <v>0</v>
      </c>
      <c r="F13" s="888">
        <v>0</v>
      </c>
      <c r="G13" s="888">
        <v>0</v>
      </c>
      <c r="H13" s="888">
        <v>0</v>
      </c>
      <c r="I13" s="888">
        <v>0</v>
      </c>
      <c r="J13" s="888">
        <v>0</v>
      </c>
      <c r="K13" s="888">
        <v>0</v>
      </c>
      <c r="L13" s="838">
        <v>0</v>
      </c>
    </row>
    <row r="14" spans="1:12" ht="25.5" customHeight="1" x14ac:dyDescent="0.2">
      <c r="A14" s="735" t="s">
        <v>428</v>
      </c>
      <c r="B14" s="887">
        <v>0</v>
      </c>
      <c r="C14" s="887">
        <v>0</v>
      </c>
      <c r="D14" s="887">
        <v>0</v>
      </c>
      <c r="E14" s="887">
        <v>0</v>
      </c>
      <c r="F14" s="887">
        <v>0</v>
      </c>
      <c r="G14" s="887">
        <v>0</v>
      </c>
      <c r="H14" s="887">
        <v>0</v>
      </c>
      <c r="I14" s="887">
        <v>0</v>
      </c>
      <c r="J14" s="887">
        <v>0</v>
      </c>
      <c r="K14" s="887">
        <v>0</v>
      </c>
      <c r="L14" s="877">
        <v>0</v>
      </c>
    </row>
    <row r="15" spans="1:12" ht="16.5" customHeight="1" x14ac:dyDescent="0.2">
      <c r="A15" s="735" t="s">
        <v>429</v>
      </c>
      <c r="B15" s="887"/>
      <c r="C15" s="887"/>
      <c r="D15" s="887"/>
      <c r="E15" s="887"/>
      <c r="F15" s="887"/>
      <c r="G15" s="887"/>
      <c r="H15" s="887"/>
      <c r="I15" s="887"/>
      <c r="J15" s="887"/>
      <c r="K15" s="887"/>
      <c r="L15" s="877"/>
    </row>
    <row r="16" spans="1:12" ht="24.75" customHeight="1" x14ac:dyDescent="0.2">
      <c r="A16" s="735" t="s">
        <v>430</v>
      </c>
      <c r="B16" s="887"/>
      <c r="C16" s="887"/>
      <c r="D16" s="887"/>
      <c r="E16" s="887"/>
      <c r="F16" s="887"/>
      <c r="G16" s="887"/>
      <c r="H16" s="887"/>
      <c r="I16" s="887"/>
      <c r="J16" s="887"/>
      <c r="K16" s="887"/>
      <c r="L16" s="877"/>
    </row>
    <row r="17" spans="1:12" ht="33" customHeight="1" x14ac:dyDescent="0.2">
      <c r="A17" s="735" t="s">
        <v>431</v>
      </c>
      <c r="B17" s="887"/>
      <c r="C17" s="887"/>
      <c r="D17" s="887"/>
      <c r="E17" s="887"/>
      <c r="F17" s="887"/>
      <c r="G17" s="887"/>
      <c r="H17" s="887"/>
      <c r="I17" s="887"/>
      <c r="J17" s="887"/>
      <c r="K17" s="887"/>
      <c r="L17" s="877"/>
    </row>
    <row r="18" spans="1:12" ht="51" customHeight="1" x14ac:dyDescent="0.2">
      <c r="A18" s="735" t="s">
        <v>432</v>
      </c>
      <c r="B18" s="887"/>
      <c r="C18" s="887"/>
      <c r="D18" s="887"/>
      <c r="E18" s="887"/>
      <c r="F18" s="887"/>
      <c r="G18" s="887"/>
      <c r="H18" s="887"/>
      <c r="I18" s="887"/>
      <c r="J18" s="887"/>
      <c r="K18" s="887"/>
      <c r="L18" s="877"/>
    </row>
    <row r="19" spans="1:12" ht="26.25" customHeight="1" thickBot="1" x14ac:dyDescent="0.25">
      <c r="A19" s="738" t="s">
        <v>433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>
        <f>SUM(B19:K19)</f>
        <v>0</v>
      </c>
    </row>
    <row r="20" spans="1:12" ht="24.75" customHeight="1" thickBot="1" x14ac:dyDescent="0.25">
      <c r="A20" s="733" t="s">
        <v>434</v>
      </c>
      <c r="B20" s="721">
        <f>SUM(B13:B19)</f>
        <v>0</v>
      </c>
      <c r="C20" s="721">
        <f t="shared" ref="C20:K20" si="6">SUM(C13:C19)</f>
        <v>0</v>
      </c>
      <c r="D20" s="721">
        <f t="shared" si="6"/>
        <v>0</v>
      </c>
      <c r="E20" s="721">
        <f t="shared" si="6"/>
        <v>0</v>
      </c>
      <c r="F20" s="721">
        <f t="shared" si="6"/>
        <v>0</v>
      </c>
      <c r="G20" s="721">
        <f t="shared" si="6"/>
        <v>0</v>
      </c>
      <c r="H20" s="721">
        <f t="shared" si="6"/>
        <v>0</v>
      </c>
      <c r="I20" s="721">
        <f t="shared" si="6"/>
        <v>0</v>
      </c>
      <c r="J20" s="721">
        <f t="shared" si="6"/>
        <v>0</v>
      </c>
      <c r="K20" s="721">
        <f t="shared" si="6"/>
        <v>0</v>
      </c>
      <c r="L20" s="722">
        <f>SUM(B20:K20)</f>
        <v>0</v>
      </c>
    </row>
    <row r="21" spans="1:12" ht="38.25" customHeight="1" thickBot="1" x14ac:dyDescent="0.25">
      <c r="A21" s="732" t="s">
        <v>435</v>
      </c>
      <c r="B21" s="157">
        <f>B12-B20</f>
        <v>2340681.5</v>
      </c>
      <c r="C21" s="157">
        <f t="shared" ref="C21:L21" si="7">C12-C20</f>
        <v>2412265.5749999997</v>
      </c>
      <c r="D21" s="157">
        <f t="shared" si="7"/>
        <v>2487201.6037499998</v>
      </c>
      <c r="E21" s="157">
        <f t="shared" si="7"/>
        <v>2565656.0476874998</v>
      </c>
      <c r="F21" s="157">
        <f t="shared" si="7"/>
        <v>2647803.6856406247</v>
      </c>
      <c r="G21" s="157">
        <f t="shared" si="7"/>
        <v>2733828.0296692494</v>
      </c>
      <c r="H21" s="157">
        <f t="shared" si="7"/>
        <v>2823921.7616980388</v>
      </c>
      <c r="I21" s="157">
        <f t="shared" si="7"/>
        <v>2918287.1919809938</v>
      </c>
      <c r="J21" s="157">
        <f t="shared" si="7"/>
        <v>3017136.7404890875</v>
      </c>
      <c r="K21" s="157">
        <f t="shared" si="7"/>
        <v>3120693.4423671304</v>
      </c>
      <c r="L21" s="890">
        <f t="shared" si="7"/>
        <v>27067475.578282624</v>
      </c>
    </row>
    <row r="22" spans="1:12" x14ac:dyDescent="0.2">
      <c r="A22" s="1" t="s">
        <v>436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</row>
    <row r="25" spans="1:12" x14ac:dyDescent="0.2">
      <c r="A25" s="1"/>
    </row>
    <row r="26" spans="1:12" x14ac:dyDescent="0.2">
      <c r="A26" s="1"/>
    </row>
    <row r="27" spans="1:12" x14ac:dyDescent="0.2">
      <c r="A27" s="1"/>
    </row>
    <row r="28" spans="1:12" x14ac:dyDescent="0.2">
      <c r="A28" s="1"/>
    </row>
    <row r="29" spans="1:12" x14ac:dyDescent="0.2">
      <c r="A29" s="1"/>
    </row>
    <row r="30" spans="1:12" x14ac:dyDescent="0.2">
      <c r="A30" s="1"/>
    </row>
    <row r="31" spans="1:12" x14ac:dyDescent="0.2">
      <c r="A31" s="1"/>
    </row>
    <row r="32" spans="1:12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6" customFormat="1" x14ac:dyDescent="0.2">
      <c r="A42" s="40"/>
    </row>
    <row r="43" spans="1:1" x14ac:dyDescent="0.2">
      <c r="A43" s="1"/>
    </row>
  </sheetData>
  <mergeCells count="3">
    <mergeCell ref="B3:L3"/>
    <mergeCell ref="A1:F1"/>
    <mergeCell ref="A2:L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topLeftCell="A2" workbookViewId="0">
      <selection activeCell="A3" sqref="A3:F3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294" t="s">
        <v>905</v>
      </c>
      <c r="B3" s="1318"/>
      <c r="C3" s="1318"/>
      <c r="D3" s="1318"/>
      <c r="E3" s="1318"/>
      <c r="F3" s="1318"/>
      <c r="G3" s="1"/>
      <c r="H3" s="1"/>
      <c r="I3" s="216"/>
      <c r="J3" s="216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325" t="s">
        <v>113</v>
      </c>
      <c r="C6" s="1385"/>
      <c r="D6" s="1385"/>
      <c r="E6" s="1385"/>
      <c r="F6" s="1385"/>
      <c r="G6" s="1385"/>
      <c r="H6" s="1385"/>
      <c r="I6" s="1385"/>
      <c r="J6" s="1385"/>
      <c r="K6" s="1"/>
    </row>
    <row r="7" spans="1:11" x14ac:dyDescent="0.2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21" t="s">
        <v>776</v>
      </c>
      <c r="K9" s="1"/>
    </row>
    <row r="10" spans="1:11" ht="13.5" thickBot="1" x14ac:dyDescent="0.25">
      <c r="A10" s="1323" t="s">
        <v>322</v>
      </c>
      <c r="B10" s="217" t="s">
        <v>114</v>
      </c>
      <c r="C10" s="1387" t="s">
        <v>248</v>
      </c>
      <c r="D10" s="1388"/>
      <c r="E10" s="1389" t="s">
        <v>249</v>
      </c>
      <c r="F10" s="1388"/>
      <c r="G10" s="1390" t="s">
        <v>250</v>
      </c>
      <c r="H10" s="1388"/>
      <c r="I10" s="1389" t="s">
        <v>251</v>
      </c>
      <c r="J10" s="1387"/>
      <c r="K10" s="1383" t="s">
        <v>67</v>
      </c>
    </row>
    <row r="11" spans="1:11" ht="13.5" thickBot="1" x14ac:dyDescent="0.25">
      <c r="A11" s="1386"/>
      <c r="B11" s="219"/>
      <c r="C11" s="218" t="s">
        <v>115</v>
      </c>
      <c r="D11" s="220" t="s">
        <v>116</v>
      </c>
      <c r="E11" s="220" t="s">
        <v>252</v>
      </c>
      <c r="F11" s="220" t="s">
        <v>253</v>
      </c>
      <c r="G11" s="221" t="s">
        <v>254</v>
      </c>
      <c r="H11" s="221" t="s">
        <v>253</v>
      </c>
      <c r="I11" s="220" t="s">
        <v>255</v>
      </c>
      <c r="J11" s="218" t="s">
        <v>256</v>
      </c>
      <c r="K11" s="1384"/>
    </row>
    <row r="12" spans="1:11" ht="13.5" thickBot="1" x14ac:dyDescent="0.25">
      <c r="A12" s="535" t="s">
        <v>323</v>
      </c>
      <c r="B12" s="490" t="s">
        <v>324</v>
      </c>
      <c r="C12" s="490" t="s">
        <v>325</v>
      </c>
      <c r="D12" s="1228" t="s">
        <v>326</v>
      </c>
      <c r="E12" s="490" t="s">
        <v>346</v>
      </c>
      <c r="F12" s="490" t="s">
        <v>371</v>
      </c>
      <c r="G12" s="490" t="s">
        <v>372</v>
      </c>
      <c r="H12" s="490" t="s">
        <v>380</v>
      </c>
      <c r="I12" s="490" t="s">
        <v>381</v>
      </c>
      <c r="J12" s="218" t="s">
        <v>382</v>
      </c>
      <c r="K12" s="220" t="s">
        <v>385</v>
      </c>
    </row>
    <row r="13" spans="1:11" x14ac:dyDescent="0.2">
      <c r="A13" s="542" t="s">
        <v>327</v>
      </c>
      <c r="B13" s="222" t="s">
        <v>117</v>
      </c>
      <c r="C13" s="167">
        <v>7200500</v>
      </c>
      <c r="D13" s="1227">
        <v>6815200</v>
      </c>
      <c r="E13" s="173"/>
      <c r="F13" s="167"/>
      <c r="G13" s="172"/>
      <c r="H13" s="29"/>
      <c r="I13" s="172"/>
      <c r="J13" s="651"/>
      <c r="K13" s="167">
        <v>900000</v>
      </c>
    </row>
    <row r="14" spans="1:11" x14ac:dyDescent="0.2">
      <c r="A14" s="493" t="s">
        <v>328</v>
      </c>
      <c r="B14" s="222" t="s">
        <v>118</v>
      </c>
      <c r="C14" s="167">
        <v>6895500</v>
      </c>
      <c r="D14" s="160">
        <v>6850000</v>
      </c>
      <c r="E14" s="173"/>
      <c r="F14" s="167"/>
      <c r="G14" s="164"/>
      <c r="H14" s="127"/>
      <c r="I14" s="164"/>
      <c r="J14" s="368"/>
      <c r="K14" s="164">
        <v>1000000</v>
      </c>
    </row>
    <row r="15" spans="1:11" x14ac:dyDescent="0.2">
      <c r="A15" s="411" t="s">
        <v>329</v>
      </c>
      <c r="B15" s="222" t="s">
        <v>119</v>
      </c>
      <c r="C15" s="167">
        <v>7662300</v>
      </c>
      <c r="D15" s="160">
        <v>7230400</v>
      </c>
      <c r="E15" s="173"/>
      <c r="F15" s="167"/>
      <c r="G15" s="172"/>
      <c r="H15" s="29"/>
      <c r="I15" s="172"/>
      <c r="J15" s="278"/>
      <c r="K15" s="164">
        <v>990000</v>
      </c>
    </row>
    <row r="16" spans="1:11" x14ac:dyDescent="0.2">
      <c r="A16" s="411" t="s">
        <v>330</v>
      </c>
      <c r="B16" s="222" t="s">
        <v>120</v>
      </c>
      <c r="C16" s="167">
        <v>7665000</v>
      </c>
      <c r="D16" s="160">
        <v>7325000</v>
      </c>
      <c r="E16" s="173"/>
      <c r="F16" s="167"/>
      <c r="G16" s="164"/>
      <c r="H16" s="127"/>
      <c r="I16" s="164"/>
      <c r="J16" s="368"/>
      <c r="K16" s="164">
        <v>1020000</v>
      </c>
    </row>
    <row r="17" spans="1:11" x14ac:dyDescent="0.2">
      <c r="A17" s="411" t="s">
        <v>331</v>
      </c>
      <c r="B17" s="222" t="s">
        <v>121</v>
      </c>
      <c r="C17" s="167">
        <v>9315000</v>
      </c>
      <c r="D17" s="160">
        <v>8815600</v>
      </c>
      <c r="E17" s="173"/>
      <c r="F17" s="167"/>
      <c r="G17" s="172"/>
      <c r="H17" s="29"/>
      <c r="I17" s="172"/>
      <c r="J17" s="278"/>
      <c r="K17" s="164">
        <v>550000</v>
      </c>
    </row>
    <row r="18" spans="1:11" x14ac:dyDescent="0.2">
      <c r="A18" s="411" t="s">
        <v>332</v>
      </c>
      <c r="B18" s="222" t="s">
        <v>122</v>
      </c>
      <c r="C18" s="173">
        <v>8365200</v>
      </c>
      <c r="D18" s="167">
        <v>7123000</v>
      </c>
      <c r="E18" s="173"/>
      <c r="F18" s="167"/>
      <c r="G18" s="164"/>
      <c r="H18" s="127"/>
      <c r="I18" s="164"/>
      <c r="J18" s="368"/>
      <c r="K18" s="164">
        <v>780000</v>
      </c>
    </row>
    <row r="19" spans="1:11" x14ac:dyDescent="0.2">
      <c r="A19" s="411" t="s">
        <v>333</v>
      </c>
      <c r="B19" s="222" t="s">
        <v>123</v>
      </c>
      <c r="C19" s="164">
        <v>9455300</v>
      </c>
      <c r="D19" s="167">
        <v>10595294</v>
      </c>
      <c r="E19" s="173"/>
      <c r="F19" s="167"/>
      <c r="G19" s="172"/>
      <c r="H19" s="29"/>
      <c r="I19" s="172"/>
      <c r="J19" s="278"/>
      <c r="K19" s="164">
        <v>400000</v>
      </c>
    </row>
    <row r="20" spans="1:11" x14ac:dyDescent="0.2">
      <c r="A20" s="411" t="s">
        <v>334</v>
      </c>
      <c r="B20" s="1057" t="s">
        <v>124</v>
      </c>
      <c r="C20" s="887">
        <v>9865000</v>
      </c>
      <c r="D20" s="160">
        <v>10315000</v>
      </c>
      <c r="E20" s="173"/>
      <c r="F20" s="167"/>
      <c r="G20" s="164"/>
      <c r="H20" s="127"/>
      <c r="I20" s="164"/>
      <c r="J20" s="368"/>
      <c r="K20" s="164">
        <v>1100000</v>
      </c>
    </row>
    <row r="21" spans="1:11" x14ac:dyDescent="0.2">
      <c r="A21" s="411" t="s">
        <v>335</v>
      </c>
      <c r="B21" s="222" t="s">
        <v>125</v>
      </c>
      <c r="C21" s="173">
        <v>11100794</v>
      </c>
      <c r="D21" s="167">
        <v>8955300</v>
      </c>
      <c r="E21" s="173"/>
      <c r="F21" s="167"/>
      <c r="G21" s="172"/>
      <c r="H21" s="29"/>
      <c r="I21" s="172"/>
      <c r="J21" s="278"/>
      <c r="K21" s="164">
        <v>189829</v>
      </c>
    </row>
    <row r="22" spans="1:11" x14ac:dyDescent="0.2">
      <c r="A22" s="411" t="s">
        <v>336</v>
      </c>
      <c r="B22" s="222" t="s">
        <v>126</v>
      </c>
      <c r="C22" s="173">
        <v>10213000</v>
      </c>
      <c r="D22" s="167">
        <v>11330000</v>
      </c>
      <c r="E22" s="173"/>
      <c r="F22" s="167"/>
      <c r="G22" s="164"/>
      <c r="H22" s="652"/>
      <c r="I22" s="164"/>
      <c r="J22" s="653"/>
      <c r="K22" s="164">
        <v>6500000</v>
      </c>
    </row>
    <row r="23" spans="1:11" x14ac:dyDescent="0.2">
      <c r="A23" s="411" t="s">
        <v>337</v>
      </c>
      <c r="B23" s="222" t="s">
        <v>127</v>
      </c>
      <c r="C23" s="173">
        <v>9355000</v>
      </c>
      <c r="D23" s="167">
        <v>10211200</v>
      </c>
      <c r="E23" s="173"/>
      <c r="F23" s="167"/>
      <c r="G23" s="164"/>
      <c r="H23" s="127"/>
      <c r="I23" s="164"/>
      <c r="J23" s="368"/>
      <c r="K23" s="164">
        <v>500000</v>
      </c>
    </row>
    <row r="24" spans="1:11" ht="13.5" thickBot="1" x14ac:dyDescent="0.25">
      <c r="A24" s="471" t="s">
        <v>338</v>
      </c>
      <c r="B24" s="148" t="s">
        <v>128</v>
      </c>
      <c r="C24" s="173">
        <v>9875000</v>
      </c>
      <c r="D24" s="533">
        <v>11401600</v>
      </c>
      <c r="E24" s="173"/>
      <c r="F24" s="533"/>
      <c r="G24" s="172"/>
      <c r="H24" s="29"/>
      <c r="I24" s="172"/>
      <c r="J24" s="278"/>
      <c r="K24" s="169">
        <v>1250000</v>
      </c>
    </row>
    <row r="25" spans="1:11" ht="13.5" thickBot="1" x14ac:dyDescent="0.25">
      <c r="A25" s="433" t="s">
        <v>339</v>
      </c>
      <c r="B25" s="190" t="s">
        <v>19</v>
      </c>
      <c r="C25" s="290">
        <f>SUM(C13:C24)</f>
        <v>106967594</v>
      </c>
      <c r="D25" s="171">
        <f t="shared" ref="D25:I25" si="0">SUM(D13:D24)</f>
        <v>106967594</v>
      </c>
      <c r="E25" s="290">
        <f t="shared" si="0"/>
        <v>0</v>
      </c>
      <c r="F25" s="171">
        <f t="shared" si="0"/>
        <v>0</v>
      </c>
      <c r="G25" s="290">
        <f t="shared" si="0"/>
        <v>0</v>
      </c>
      <c r="H25" s="171">
        <f t="shared" si="0"/>
        <v>0</v>
      </c>
      <c r="I25" s="290">
        <f t="shared" si="0"/>
        <v>0</v>
      </c>
      <c r="J25" s="283">
        <f>SUM(J13:J24)</f>
        <v>0</v>
      </c>
      <c r="K25" s="171">
        <f>SUM(K13:K24)</f>
        <v>15179829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sqref="A1:F1"/>
    </sheetView>
  </sheetViews>
  <sheetFormatPr defaultRowHeight="12.75" x14ac:dyDescent="0.2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 x14ac:dyDescent="0.2">
      <c r="A1" s="1294" t="s">
        <v>906</v>
      </c>
      <c r="B1" s="1318"/>
      <c r="C1" s="1318"/>
      <c r="D1" s="1318"/>
      <c r="E1" s="1318"/>
      <c r="F1" s="1318"/>
      <c r="G1" s="1391"/>
      <c r="H1" s="1391"/>
      <c r="I1" s="1391"/>
      <c r="J1" s="1391"/>
      <c r="K1" s="1391"/>
      <c r="L1" s="1391"/>
    </row>
    <row r="2" spans="1:12" ht="7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B3" s="1391" t="s">
        <v>747</v>
      </c>
      <c r="C3" s="1391"/>
      <c r="D3" s="1391"/>
      <c r="E3" s="1391"/>
      <c r="F3" s="1391"/>
      <c r="G3" s="1391"/>
      <c r="H3" s="1391"/>
      <c r="I3" s="1391"/>
      <c r="J3" s="1391"/>
      <c r="K3" s="1391"/>
      <c r="L3" s="1391"/>
    </row>
    <row r="4" spans="1:12" x14ac:dyDescent="0.2">
      <c r="B4" s="1391" t="s">
        <v>129</v>
      </c>
      <c r="C4" s="1391"/>
      <c r="D4" s="1391"/>
      <c r="E4" s="1391"/>
      <c r="F4" s="1391"/>
      <c r="G4" s="1391"/>
      <c r="H4" s="1391"/>
      <c r="I4" s="1391"/>
      <c r="J4" s="1391"/>
      <c r="K4" s="1391"/>
      <c r="L4" s="1391"/>
    </row>
    <row r="5" spans="1:12" ht="13.5" thickBot="1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813</v>
      </c>
    </row>
    <row r="6" spans="1:12" ht="13.5" thickBot="1" x14ac:dyDescent="0.25">
      <c r="A6" s="1323" t="s">
        <v>322</v>
      </c>
      <c r="B6" s="1392" t="s">
        <v>130</v>
      </c>
      <c r="C6" s="1393" t="s">
        <v>131</v>
      </c>
      <c r="D6" s="1393"/>
      <c r="E6" s="1394" t="s">
        <v>132</v>
      </c>
      <c r="F6" s="1394"/>
      <c r="G6" s="1394"/>
      <c r="H6" s="1394"/>
      <c r="I6" s="1394"/>
      <c r="J6" s="1394"/>
      <c r="K6" s="1394"/>
      <c r="L6" s="1395" t="s">
        <v>133</v>
      </c>
    </row>
    <row r="7" spans="1:12" ht="33.75" customHeight="1" thickBot="1" x14ac:dyDescent="0.25">
      <c r="A7" s="1386"/>
      <c r="B7" s="1392"/>
      <c r="C7" s="351" t="s">
        <v>134</v>
      </c>
      <c r="D7" s="351" t="s">
        <v>135</v>
      </c>
      <c r="E7" s="351"/>
      <c r="F7" s="352"/>
      <c r="G7" s="352"/>
      <c r="H7" s="352"/>
      <c r="I7" s="352"/>
      <c r="J7" s="352"/>
      <c r="K7" s="352"/>
      <c r="L7" s="1395"/>
    </row>
    <row r="8" spans="1:12" ht="14.25" customHeight="1" thickBot="1" x14ac:dyDescent="0.25">
      <c r="A8" s="535" t="s">
        <v>383</v>
      </c>
      <c r="B8" s="535" t="s">
        <v>384</v>
      </c>
      <c r="C8" s="535" t="s">
        <v>325</v>
      </c>
      <c r="D8" s="535" t="s">
        <v>326</v>
      </c>
      <c r="E8" s="535" t="s">
        <v>346</v>
      </c>
      <c r="F8" s="535" t="s">
        <v>371</v>
      </c>
      <c r="G8" s="535" t="s">
        <v>372</v>
      </c>
      <c r="H8" s="535" t="s">
        <v>385</v>
      </c>
      <c r="I8" s="535" t="s">
        <v>381</v>
      </c>
      <c r="J8" s="535" t="s">
        <v>382</v>
      </c>
      <c r="K8" s="535" t="s">
        <v>385</v>
      </c>
      <c r="L8" s="535" t="s">
        <v>386</v>
      </c>
    </row>
    <row r="9" spans="1:12" ht="43.5" customHeight="1" x14ac:dyDescent="0.2">
      <c r="A9" s="541" t="s">
        <v>327</v>
      </c>
      <c r="B9" s="612" t="s">
        <v>850</v>
      </c>
      <c r="C9" s="72">
        <v>0</v>
      </c>
      <c r="D9" s="73">
        <v>0</v>
      </c>
      <c r="E9" s="73"/>
      <c r="F9" s="73"/>
      <c r="G9" s="863"/>
      <c r="H9" s="864"/>
      <c r="I9" s="864"/>
      <c r="J9" s="864"/>
      <c r="K9" s="864"/>
      <c r="L9" s="864">
        <f>SUM(C9:K9)</f>
        <v>0</v>
      </c>
    </row>
    <row r="10" spans="1:12" ht="28.5" customHeight="1" x14ac:dyDescent="0.2">
      <c r="A10" s="412" t="s">
        <v>328</v>
      </c>
      <c r="B10" s="613" t="s">
        <v>760</v>
      </c>
      <c r="C10" s="75">
        <v>0</v>
      </c>
      <c r="D10" s="75">
        <v>0</v>
      </c>
      <c r="E10" s="75"/>
      <c r="F10" s="75"/>
      <c r="G10" s="76"/>
      <c r="H10" s="77"/>
      <c r="I10" s="77"/>
      <c r="J10" s="77"/>
      <c r="K10" s="77"/>
      <c r="L10" s="78">
        <f>SUM(C10:K10)</f>
        <v>0</v>
      </c>
    </row>
    <row r="11" spans="1:12" ht="24.75" customHeight="1" x14ac:dyDescent="0.2">
      <c r="A11" s="411" t="s">
        <v>329</v>
      </c>
      <c r="B11" s="613" t="s">
        <v>136</v>
      </c>
      <c r="C11" s="79"/>
      <c r="D11" s="75"/>
      <c r="E11" s="75"/>
      <c r="F11" s="75"/>
      <c r="G11" s="76"/>
      <c r="H11" s="77"/>
      <c r="I11" s="77"/>
      <c r="J11" s="77"/>
      <c r="K11" s="77"/>
      <c r="L11" s="78"/>
    </row>
    <row r="12" spans="1:12" x14ac:dyDescent="0.2">
      <c r="A12" s="411" t="s">
        <v>331</v>
      </c>
      <c r="B12" s="614">
        <v>2017</v>
      </c>
      <c r="C12" s="80"/>
      <c r="D12" s="83"/>
      <c r="E12" s="32"/>
      <c r="F12" s="75"/>
      <c r="G12" s="81"/>
      <c r="H12" s="82"/>
      <c r="I12" s="25"/>
      <c r="J12" s="25"/>
      <c r="K12" s="82"/>
      <c r="L12" s="25">
        <f t="shared" ref="L12:L23" si="0">SUM(C12:K12)</f>
        <v>0</v>
      </c>
    </row>
    <row r="13" spans="1:12" x14ac:dyDescent="0.2">
      <c r="A13" s="411" t="s">
        <v>332</v>
      </c>
      <c r="B13" s="614">
        <v>2018</v>
      </c>
      <c r="C13" s="80"/>
      <c r="D13" s="83"/>
      <c r="E13" s="32"/>
      <c r="F13" s="75"/>
      <c r="G13" s="81"/>
      <c r="H13" s="82"/>
      <c r="I13" s="25"/>
      <c r="J13" s="25"/>
      <c r="K13" s="82"/>
      <c r="L13" s="25">
        <f t="shared" si="0"/>
        <v>0</v>
      </c>
    </row>
    <row r="14" spans="1:12" x14ac:dyDescent="0.2">
      <c r="A14" s="411" t="s">
        <v>333</v>
      </c>
      <c r="B14" s="614">
        <v>2019</v>
      </c>
      <c r="C14" s="80"/>
      <c r="D14" s="83"/>
      <c r="E14" s="32"/>
      <c r="F14" s="75"/>
      <c r="G14" s="81"/>
      <c r="H14" s="82"/>
      <c r="I14" s="25"/>
      <c r="J14" s="25"/>
      <c r="K14" s="82"/>
      <c r="L14" s="25">
        <f t="shared" si="0"/>
        <v>0</v>
      </c>
    </row>
    <row r="15" spans="1:12" x14ac:dyDescent="0.2">
      <c r="A15" s="411" t="s">
        <v>334</v>
      </c>
      <c r="B15" s="614">
        <v>2020</v>
      </c>
      <c r="C15" s="80"/>
      <c r="D15" s="83"/>
      <c r="E15" s="32"/>
      <c r="F15" s="75"/>
      <c r="G15" s="81"/>
      <c r="H15" s="82"/>
      <c r="I15" s="25"/>
      <c r="J15" s="25"/>
      <c r="K15" s="82"/>
      <c r="L15" s="25">
        <f t="shared" si="0"/>
        <v>0</v>
      </c>
    </row>
    <row r="16" spans="1:12" x14ac:dyDescent="0.2">
      <c r="A16" s="411" t="s">
        <v>335</v>
      </c>
      <c r="B16" s="614">
        <v>2021</v>
      </c>
      <c r="C16" s="80"/>
      <c r="D16" s="83"/>
      <c r="E16" s="32"/>
      <c r="F16" s="75"/>
      <c r="G16" s="81"/>
      <c r="H16" s="82"/>
      <c r="I16" s="25"/>
      <c r="J16" s="25"/>
      <c r="K16" s="82"/>
      <c r="L16" s="25">
        <f t="shared" si="0"/>
        <v>0</v>
      </c>
    </row>
    <row r="17" spans="1:12" x14ac:dyDescent="0.2">
      <c r="A17" s="411" t="s">
        <v>336</v>
      </c>
      <c r="B17" s="614">
        <v>2022</v>
      </c>
      <c r="C17" s="80"/>
      <c r="D17" s="83"/>
      <c r="E17" s="32"/>
      <c r="F17" s="75"/>
      <c r="G17" s="81"/>
      <c r="H17" s="82"/>
      <c r="I17" s="25"/>
      <c r="J17" s="25"/>
      <c r="K17" s="82"/>
      <c r="L17" s="25">
        <f t="shared" si="0"/>
        <v>0</v>
      </c>
    </row>
    <row r="18" spans="1:12" x14ac:dyDescent="0.2">
      <c r="A18" s="411" t="s">
        <v>337</v>
      </c>
      <c r="B18" s="614">
        <v>2023</v>
      </c>
      <c r="C18" s="80"/>
      <c r="D18" s="83"/>
      <c r="E18" s="32"/>
      <c r="F18" s="75"/>
      <c r="G18" s="81"/>
      <c r="H18" s="82"/>
      <c r="I18" s="25"/>
      <c r="J18" s="25"/>
      <c r="K18" s="82"/>
      <c r="L18" s="25">
        <f t="shared" si="0"/>
        <v>0</v>
      </c>
    </row>
    <row r="19" spans="1:12" x14ac:dyDescent="0.2">
      <c r="A19" s="411" t="s">
        <v>338</v>
      </c>
      <c r="B19" s="614">
        <v>2024</v>
      </c>
      <c r="C19" s="80"/>
      <c r="D19" s="83"/>
      <c r="E19" s="32"/>
      <c r="F19" s="75"/>
      <c r="G19" s="81"/>
      <c r="H19" s="82"/>
      <c r="I19" s="25"/>
      <c r="J19" s="25"/>
      <c r="K19" s="82"/>
      <c r="L19" s="25">
        <f t="shared" si="0"/>
        <v>0</v>
      </c>
    </row>
    <row r="20" spans="1:12" x14ac:dyDescent="0.2">
      <c r="A20" s="411" t="s">
        <v>339</v>
      </c>
      <c r="B20" s="614">
        <v>2025</v>
      </c>
      <c r="C20" s="80"/>
      <c r="D20" s="83"/>
      <c r="E20" s="32"/>
      <c r="F20" s="75"/>
      <c r="G20" s="81"/>
      <c r="H20" s="82"/>
      <c r="I20" s="25"/>
      <c r="J20" s="25"/>
      <c r="K20" s="82"/>
      <c r="L20" s="25">
        <f t="shared" si="0"/>
        <v>0</v>
      </c>
    </row>
    <row r="21" spans="1:12" x14ac:dyDescent="0.2">
      <c r="A21" s="411" t="s">
        <v>340</v>
      </c>
      <c r="B21" s="614">
        <v>2026</v>
      </c>
      <c r="C21" s="80"/>
      <c r="D21" s="83"/>
      <c r="E21" s="32"/>
      <c r="F21" s="75"/>
      <c r="G21" s="81"/>
      <c r="H21" s="82"/>
      <c r="I21" s="25"/>
      <c r="J21" s="25"/>
      <c r="K21" s="82"/>
      <c r="L21" s="25">
        <f t="shared" si="0"/>
        <v>0</v>
      </c>
    </row>
    <row r="22" spans="1:12" x14ac:dyDescent="0.2">
      <c r="A22" s="411" t="s">
        <v>341</v>
      </c>
      <c r="B22" s="614">
        <v>2027</v>
      </c>
      <c r="C22" s="80"/>
      <c r="D22" s="83"/>
      <c r="E22" s="32"/>
      <c r="F22" s="75"/>
      <c r="G22" s="81"/>
      <c r="H22" s="82"/>
      <c r="I22" s="25"/>
      <c r="J22" s="25"/>
      <c r="K22" s="82"/>
      <c r="L22" s="25">
        <f t="shared" si="0"/>
        <v>0</v>
      </c>
    </row>
    <row r="23" spans="1:12" x14ac:dyDescent="0.2">
      <c r="A23" s="411" t="s">
        <v>342</v>
      </c>
      <c r="B23" s="615">
        <v>2028</v>
      </c>
      <c r="C23" s="84"/>
      <c r="D23" s="83"/>
      <c r="E23" s="32"/>
      <c r="F23" s="83"/>
      <c r="G23" s="10"/>
      <c r="H23" s="31"/>
      <c r="I23" s="31"/>
      <c r="J23" s="25"/>
      <c r="K23" s="31"/>
      <c r="L23" s="31">
        <f t="shared" si="0"/>
        <v>0</v>
      </c>
    </row>
    <row r="24" spans="1:12" x14ac:dyDescent="0.2">
      <c r="A24" s="411" t="s">
        <v>343</v>
      </c>
      <c r="B24" s="614">
        <v>2029</v>
      </c>
      <c r="C24" s="80"/>
      <c r="D24" s="74"/>
      <c r="E24" s="32"/>
      <c r="F24" s="74"/>
      <c r="G24" s="8"/>
      <c r="H24" s="25"/>
      <c r="I24" s="25"/>
      <c r="J24" s="25"/>
      <c r="K24" s="25"/>
      <c r="L24" s="31">
        <f t="shared" ref="L24:L31" si="1">SUM(C24:K24)</f>
        <v>0</v>
      </c>
    </row>
    <row r="25" spans="1:12" x14ac:dyDescent="0.2">
      <c r="A25" s="411" t="s">
        <v>344</v>
      </c>
      <c r="B25" s="614">
        <v>2030</v>
      </c>
      <c r="C25" s="80"/>
      <c r="D25" s="74"/>
      <c r="E25" s="32"/>
      <c r="F25" s="74"/>
      <c r="G25" s="8"/>
      <c r="H25" s="25"/>
      <c r="I25" s="25"/>
      <c r="J25" s="25"/>
      <c r="K25" s="25"/>
      <c r="L25" s="31">
        <f t="shared" si="1"/>
        <v>0</v>
      </c>
    </row>
    <row r="26" spans="1:12" x14ac:dyDescent="0.2">
      <c r="A26" s="411" t="s">
        <v>345</v>
      </c>
      <c r="B26" s="614">
        <v>2031</v>
      </c>
      <c r="C26" s="80"/>
      <c r="D26" s="74"/>
      <c r="E26" s="32"/>
      <c r="F26" s="74"/>
      <c r="G26" s="8"/>
      <c r="H26" s="25"/>
      <c r="I26" s="25"/>
      <c r="J26" s="25"/>
      <c r="K26" s="25"/>
      <c r="L26" s="31">
        <f t="shared" si="1"/>
        <v>0</v>
      </c>
    </row>
    <row r="27" spans="1:12" x14ac:dyDescent="0.2">
      <c r="A27" s="411" t="s">
        <v>347</v>
      </c>
      <c r="B27" s="614">
        <v>2032</v>
      </c>
      <c r="C27" s="80"/>
      <c r="D27" s="74"/>
      <c r="E27" s="32"/>
      <c r="F27" s="74"/>
      <c r="G27" s="8"/>
      <c r="H27" s="25"/>
      <c r="I27" s="25"/>
      <c r="J27" s="25"/>
      <c r="K27" s="25"/>
      <c r="L27" s="31">
        <f t="shared" si="1"/>
        <v>0</v>
      </c>
    </row>
    <row r="28" spans="1:12" x14ac:dyDescent="0.2">
      <c r="A28" s="411" t="s">
        <v>348</v>
      </c>
      <c r="B28" s="614">
        <v>2033</v>
      </c>
      <c r="C28" s="80"/>
      <c r="D28" s="74"/>
      <c r="E28" s="32"/>
      <c r="F28" s="74"/>
      <c r="G28" s="8"/>
      <c r="H28" s="25"/>
      <c r="I28" s="25"/>
      <c r="J28" s="25"/>
      <c r="K28" s="25"/>
      <c r="L28" s="31">
        <f t="shared" si="1"/>
        <v>0</v>
      </c>
    </row>
    <row r="29" spans="1:12" x14ac:dyDescent="0.2">
      <c r="A29" s="411" t="s">
        <v>349</v>
      </c>
      <c r="B29" s="614">
        <v>2034</v>
      </c>
      <c r="C29" s="80"/>
      <c r="D29" s="74"/>
      <c r="E29" s="32"/>
      <c r="F29" s="74"/>
      <c r="G29" s="8"/>
      <c r="H29" s="25"/>
      <c r="I29" s="25"/>
      <c r="J29" s="25"/>
      <c r="K29" s="25"/>
      <c r="L29" s="31">
        <f t="shared" si="1"/>
        <v>0</v>
      </c>
    </row>
    <row r="30" spans="1:12" x14ac:dyDescent="0.2">
      <c r="A30" s="411" t="s">
        <v>350</v>
      </c>
      <c r="B30" s="614">
        <v>2035</v>
      </c>
      <c r="C30" s="80"/>
      <c r="D30" s="74"/>
      <c r="E30" s="32"/>
      <c r="F30" s="74"/>
      <c r="G30" s="8"/>
      <c r="H30" s="25"/>
      <c r="I30" s="25"/>
      <c r="J30" s="25"/>
      <c r="K30" s="25"/>
      <c r="L30" s="25">
        <f t="shared" si="1"/>
        <v>0</v>
      </c>
    </row>
    <row r="31" spans="1:12" ht="13.5" thickBot="1" x14ac:dyDescent="0.25">
      <c r="A31" s="471" t="s">
        <v>351</v>
      </c>
      <c r="B31" s="615">
        <v>2036</v>
      </c>
      <c r="C31" s="9"/>
      <c r="D31" s="9"/>
      <c r="E31" s="9"/>
      <c r="F31" s="9"/>
      <c r="G31" s="186"/>
      <c r="H31" s="1229"/>
      <c r="I31" s="31"/>
      <c r="J31" s="1229"/>
      <c r="K31" s="1229"/>
      <c r="L31" s="31">
        <f t="shared" si="1"/>
        <v>0</v>
      </c>
    </row>
    <row r="32" spans="1:12" ht="13.5" thickBot="1" x14ac:dyDescent="0.25">
      <c r="A32" s="684"/>
      <c r="B32" s="1230" t="s">
        <v>137</v>
      </c>
      <c r="C32" s="1231">
        <f>SUM(C12:C31)</f>
        <v>0</v>
      </c>
      <c r="D32" s="1231">
        <f t="shared" ref="D32:L32" si="2">SUM(D12:D31)</f>
        <v>0</v>
      </c>
      <c r="E32" s="1231">
        <f t="shared" si="2"/>
        <v>0</v>
      </c>
      <c r="F32" s="1231">
        <f t="shared" si="2"/>
        <v>0</v>
      </c>
      <c r="G32" s="1231">
        <f t="shared" si="2"/>
        <v>0</v>
      </c>
      <c r="H32" s="1231">
        <f t="shared" si="2"/>
        <v>0</v>
      </c>
      <c r="I32" s="1231">
        <f t="shared" si="2"/>
        <v>0</v>
      </c>
      <c r="J32" s="1231">
        <f t="shared" si="2"/>
        <v>0</v>
      </c>
      <c r="K32" s="1231">
        <f t="shared" si="2"/>
        <v>0</v>
      </c>
      <c r="L32" s="1231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1" sqref="B1"/>
    </sheetView>
  </sheetViews>
  <sheetFormatPr defaultRowHeight="12.75" x14ac:dyDescent="0.2"/>
  <cols>
    <col min="1" max="1" width="5.42578125" customWidth="1"/>
    <col min="2" max="2" width="64.28515625" customWidth="1"/>
    <col min="3" max="3" width="17.5703125" customWidth="1"/>
  </cols>
  <sheetData>
    <row r="1" spans="1:6" x14ac:dyDescent="0.2">
      <c r="A1" s="424"/>
      <c r="B1" s="1255" t="s">
        <v>907</v>
      </c>
      <c r="C1" s="179"/>
      <c r="D1" s="179"/>
      <c r="E1" s="179"/>
      <c r="F1" s="179"/>
    </row>
    <row r="2" spans="1:6" ht="12" customHeight="1" x14ac:dyDescent="0.2">
      <c r="B2" s="86"/>
      <c r="C2" s="87"/>
    </row>
    <row r="3" spans="1:6" ht="15.75" x14ac:dyDescent="0.25">
      <c r="B3" s="1397" t="s">
        <v>138</v>
      </c>
      <c r="C3" s="1397"/>
      <c r="D3" s="46"/>
      <c r="E3" s="46"/>
      <c r="F3" s="46"/>
    </row>
    <row r="4" spans="1:6" ht="15.75" x14ac:dyDescent="0.25">
      <c r="B4" s="1398" t="s">
        <v>814</v>
      </c>
      <c r="C4" s="1398"/>
      <c r="D4" s="11"/>
      <c r="E4" s="11"/>
      <c r="F4" s="11"/>
    </row>
    <row r="5" spans="1:6" x14ac:dyDescent="0.2">
      <c r="B5" s="88"/>
      <c r="C5" s="89"/>
    </row>
    <row r="6" spans="1:6" ht="13.5" thickBot="1" x14ac:dyDescent="0.25">
      <c r="B6" s="88"/>
      <c r="C6" s="90" t="s">
        <v>776</v>
      </c>
    </row>
    <row r="7" spans="1:6" ht="12.75" customHeight="1" x14ac:dyDescent="0.2">
      <c r="A7" s="1323" t="s">
        <v>322</v>
      </c>
      <c r="B7" s="1399" t="s">
        <v>139</v>
      </c>
      <c r="C7" s="1401" t="s">
        <v>140</v>
      </c>
    </row>
    <row r="8" spans="1:6" ht="13.5" customHeight="1" thickBot="1" x14ac:dyDescent="0.25">
      <c r="A8" s="1386"/>
      <c r="B8" s="1400"/>
      <c r="C8" s="1402"/>
    </row>
    <row r="9" spans="1:6" ht="13.5" thickBot="1" x14ac:dyDescent="0.25">
      <c r="A9" s="535" t="s">
        <v>383</v>
      </c>
      <c r="B9" s="609" t="s">
        <v>324</v>
      </c>
      <c r="C9" s="618" t="s">
        <v>325</v>
      </c>
    </row>
    <row r="10" spans="1:6" ht="15.75" x14ac:dyDescent="0.2">
      <c r="A10" s="541" t="s">
        <v>327</v>
      </c>
      <c r="B10" s="634" t="s">
        <v>141</v>
      </c>
      <c r="C10" s="255"/>
    </row>
    <row r="11" spans="1:6" ht="15.75" x14ac:dyDescent="0.2">
      <c r="A11" s="412" t="s">
        <v>328</v>
      </c>
      <c r="B11" s="634" t="s">
        <v>276</v>
      </c>
      <c r="C11" s="255"/>
    </row>
    <row r="12" spans="1:6" ht="15.75" x14ac:dyDescent="0.2">
      <c r="A12" s="411" t="s">
        <v>329</v>
      </c>
      <c r="B12" s="634" t="s">
        <v>277</v>
      </c>
      <c r="C12" s="255"/>
    </row>
    <row r="13" spans="1:6" ht="15.75" x14ac:dyDescent="0.2">
      <c r="A13" s="411" t="s">
        <v>330</v>
      </c>
      <c r="B13" s="634" t="s">
        <v>278</v>
      </c>
      <c r="C13" s="255"/>
    </row>
    <row r="14" spans="1:6" ht="15.75" x14ac:dyDescent="0.25">
      <c r="A14" s="411" t="s">
        <v>331</v>
      </c>
      <c r="B14" s="635" t="s">
        <v>142</v>
      </c>
      <c r="C14" s="256"/>
    </row>
    <row r="15" spans="1:6" ht="15.75" x14ac:dyDescent="0.25">
      <c r="A15" s="411" t="s">
        <v>332</v>
      </c>
      <c r="B15" s="636" t="s">
        <v>143</v>
      </c>
      <c r="C15" s="257"/>
    </row>
    <row r="16" spans="1:6" ht="15.75" x14ac:dyDescent="0.25">
      <c r="A16" s="411" t="s">
        <v>333</v>
      </c>
      <c r="B16" s="635" t="s">
        <v>279</v>
      </c>
      <c r="C16" s="257"/>
    </row>
    <row r="17" spans="1:3" ht="15.75" x14ac:dyDescent="0.25">
      <c r="A17" s="411" t="s">
        <v>334</v>
      </c>
      <c r="B17" s="637" t="s">
        <v>280</v>
      </c>
      <c r="C17" s="257"/>
    </row>
    <row r="18" spans="1:3" ht="15.75" x14ac:dyDescent="0.25">
      <c r="A18" s="411" t="s">
        <v>335</v>
      </c>
      <c r="B18" s="637" t="s">
        <v>281</v>
      </c>
      <c r="C18" s="257"/>
    </row>
    <row r="19" spans="1:3" ht="15.75" x14ac:dyDescent="0.25">
      <c r="A19" s="411" t="s">
        <v>336</v>
      </c>
      <c r="B19" s="637" t="s">
        <v>282</v>
      </c>
      <c r="C19" s="257"/>
    </row>
    <row r="20" spans="1:3" ht="15.75" x14ac:dyDescent="0.25">
      <c r="A20" s="411" t="s">
        <v>337</v>
      </c>
      <c r="B20" s="637" t="s">
        <v>144</v>
      </c>
      <c r="C20" s="257"/>
    </row>
    <row r="21" spans="1:3" ht="17.25" customHeight="1" x14ac:dyDescent="0.25">
      <c r="A21" s="411" t="s">
        <v>338</v>
      </c>
      <c r="B21" s="638" t="s">
        <v>145</v>
      </c>
      <c r="C21" s="257"/>
    </row>
    <row r="22" spans="1:3" ht="16.5" customHeight="1" x14ac:dyDescent="0.25">
      <c r="A22" s="411" t="s">
        <v>339</v>
      </c>
      <c r="B22" s="638" t="s">
        <v>146</v>
      </c>
      <c r="C22" s="257"/>
    </row>
    <row r="23" spans="1:3" ht="26.25" x14ac:dyDescent="0.25">
      <c r="A23" s="411" t="s">
        <v>340</v>
      </c>
      <c r="B23" s="638" t="s">
        <v>147</v>
      </c>
      <c r="C23" s="257"/>
    </row>
    <row r="24" spans="1:3" ht="15.75" x14ac:dyDescent="0.25">
      <c r="A24" s="411" t="s">
        <v>341</v>
      </c>
      <c r="B24" s="638" t="s">
        <v>148</v>
      </c>
      <c r="C24" s="257"/>
    </row>
    <row r="25" spans="1:3" ht="16.5" thickBot="1" x14ac:dyDescent="0.3">
      <c r="A25" s="423" t="s">
        <v>342</v>
      </c>
      <c r="B25" s="639" t="s">
        <v>149</v>
      </c>
      <c r="C25" s="258">
        <f>SUM(C10:C24)</f>
        <v>0</v>
      </c>
    </row>
    <row r="26" spans="1:3" x14ac:dyDescent="0.2">
      <c r="B26" s="86"/>
      <c r="C26" s="86"/>
    </row>
    <row r="27" spans="1:3" ht="12.75" customHeight="1" x14ac:dyDescent="0.2">
      <c r="B27" s="1396" t="s">
        <v>150</v>
      </c>
      <c r="C27" s="1396"/>
    </row>
    <row r="28" spans="1:3" ht="12.75" customHeight="1" x14ac:dyDescent="0.2">
      <c r="B28" s="1396" t="s">
        <v>151</v>
      </c>
      <c r="C28" s="1396"/>
    </row>
    <row r="29" spans="1:3" ht="13.5" customHeight="1" x14ac:dyDescent="0.2">
      <c r="B29" s="1396" t="s">
        <v>152</v>
      </c>
      <c r="C29" s="1396"/>
    </row>
    <row r="30" spans="1:3" ht="13.5" customHeight="1" x14ac:dyDescent="0.2">
      <c r="B30" s="91"/>
      <c r="C30" s="91"/>
    </row>
    <row r="31" spans="1:3" x14ac:dyDescent="0.2">
      <c r="B31" s="86"/>
      <c r="C31" s="86"/>
    </row>
    <row r="32" spans="1:3" x14ac:dyDescent="0.2">
      <c r="B32" s="86" t="s">
        <v>153</v>
      </c>
      <c r="C32" s="86"/>
    </row>
    <row r="33" spans="2:3" x14ac:dyDescent="0.2">
      <c r="B33" s="86" t="s">
        <v>154</v>
      </c>
      <c r="C33" s="86"/>
    </row>
    <row r="34" spans="2:3" x14ac:dyDescent="0.2">
      <c r="B34" s="86"/>
      <c r="C34" s="86"/>
    </row>
    <row r="35" spans="2:3" x14ac:dyDescent="0.2">
      <c r="B35" s="86"/>
      <c r="C35" s="86"/>
    </row>
    <row r="36" spans="2:3" x14ac:dyDescent="0.2">
      <c r="B36" s="86"/>
      <c r="C36" s="86"/>
    </row>
  </sheetData>
  <mergeCells count="8">
    <mergeCell ref="A7:A8"/>
    <mergeCell ref="B29:C29"/>
    <mergeCell ref="B3:C3"/>
    <mergeCell ref="B4:C4"/>
    <mergeCell ref="B7:B8"/>
    <mergeCell ref="C7:C8"/>
    <mergeCell ref="B27:C27"/>
    <mergeCell ref="B28:C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" sqref="B1:G1"/>
    </sheetView>
  </sheetViews>
  <sheetFormatPr defaultRowHeight="12.75" x14ac:dyDescent="0.2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 x14ac:dyDescent="0.2">
      <c r="B1" s="1294" t="s">
        <v>908</v>
      </c>
      <c r="C1" s="1318"/>
      <c r="D1" s="1318"/>
      <c r="E1" s="1318"/>
      <c r="F1" s="1318"/>
      <c r="G1" s="1318"/>
    </row>
    <row r="2" spans="1:7" ht="15.75" x14ac:dyDescent="0.25">
      <c r="A2" s="1325" t="s">
        <v>159</v>
      </c>
      <c r="B2" s="1315"/>
      <c r="C2" s="1315"/>
      <c r="D2" s="1315"/>
      <c r="E2" s="1315"/>
      <c r="F2" s="1315"/>
      <c r="G2" s="1315"/>
    </row>
    <row r="3" spans="1:7" x14ac:dyDescent="0.2">
      <c r="A3" s="1317" t="s">
        <v>160</v>
      </c>
      <c r="B3" s="1318"/>
      <c r="C3" s="1318"/>
      <c r="D3" s="1318"/>
      <c r="E3" s="1318"/>
      <c r="F3" s="1318"/>
      <c r="G3" s="1318"/>
    </row>
    <row r="4" spans="1:7" x14ac:dyDescent="0.2">
      <c r="A4" s="1361" t="s">
        <v>815</v>
      </c>
      <c r="B4" s="1315"/>
      <c r="C4" s="1315"/>
      <c r="D4" s="1315"/>
      <c r="E4" s="1315"/>
      <c r="F4" s="1315"/>
      <c r="G4" s="1315"/>
    </row>
    <row r="5" spans="1:7" ht="13.5" thickBot="1" x14ac:dyDescent="0.25">
      <c r="B5" s="1"/>
      <c r="C5" s="1"/>
      <c r="D5" s="1"/>
      <c r="E5" s="1"/>
      <c r="F5" s="1"/>
      <c r="G5" s="21" t="s">
        <v>791</v>
      </c>
    </row>
    <row r="6" spans="1:7" ht="13.5" thickBot="1" x14ac:dyDescent="0.25">
      <c r="A6" s="1347" t="s">
        <v>322</v>
      </c>
      <c r="B6" s="1403" t="s">
        <v>161</v>
      </c>
      <c r="C6" s="1405" t="s">
        <v>162</v>
      </c>
      <c r="D6" s="626" t="s">
        <v>163</v>
      </c>
      <c r="E6" s="627" t="s">
        <v>78</v>
      </c>
      <c r="F6" s="626" t="s">
        <v>164</v>
      </c>
      <c r="G6" s="628" t="s">
        <v>165</v>
      </c>
    </row>
    <row r="7" spans="1:7" ht="13.5" thickBot="1" x14ac:dyDescent="0.25">
      <c r="A7" s="1348"/>
      <c r="B7" s="1404"/>
      <c r="C7" s="1404"/>
      <c r="D7" s="241" t="s">
        <v>166</v>
      </c>
      <c r="E7" s="177" t="s">
        <v>167</v>
      </c>
      <c r="F7" s="241" t="s">
        <v>168</v>
      </c>
      <c r="G7" s="629" t="s">
        <v>169</v>
      </c>
    </row>
    <row r="8" spans="1:7" ht="13.5" thickBot="1" x14ac:dyDescent="0.25">
      <c r="A8" s="1348"/>
      <c r="B8" s="1404"/>
      <c r="C8" s="1404"/>
      <c r="D8" s="241" t="s">
        <v>170</v>
      </c>
      <c r="E8" s="177" t="s">
        <v>171</v>
      </c>
      <c r="F8" s="241" t="s">
        <v>171</v>
      </c>
      <c r="G8" s="629" t="s">
        <v>172</v>
      </c>
    </row>
    <row r="9" spans="1:7" ht="13.5" thickBot="1" x14ac:dyDescent="0.25">
      <c r="A9" s="490" t="s">
        <v>383</v>
      </c>
      <c r="B9" s="609" t="s">
        <v>324</v>
      </c>
      <c r="C9" s="618" t="s">
        <v>325</v>
      </c>
      <c r="D9" s="625" t="s">
        <v>326</v>
      </c>
      <c r="E9" s="436" t="s">
        <v>346</v>
      </c>
      <c r="F9" s="625" t="s">
        <v>371</v>
      </c>
      <c r="G9" s="437" t="s">
        <v>372</v>
      </c>
    </row>
    <row r="10" spans="1:7" x14ac:dyDescent="0.2">
      <c r="A10" s="468" t="s">
        <v>327</v>
      </c>
      <c r="B10" s="33"/>
      <c r="C10" s="22"/>
      <c r="D10" s="902"/>
      <c r="E10" s="28"/>
      <c r="F10" s="23"/>
      <c r="G10" s="275">
        <v>0</v>
      </c>
    </row>
    <row r="11" spans="1:7" x14ac:dyDescent="0.2">
      <c r="A11" s="493" t="s">
        <v>328</v>
      </c>
      <c r="B11" s="6"/>
      <c r="C11" s="243"/>
      <c r="D11" s="903"/>
      <c r="E11" s="30"/>
      <c r="F11" s="8"/>
      <c r="G11" s="277"/>
    </row>
    <row r="12" spans="1:7" x14ac:dyDescent="0.2">
      <c r="A12" s="452" t="s">
        <v>329</v>
      </c>
      <c r="B12" s="6"/>
      <c r="C12" s="22"/>
      <c r="D12" s="902"/>
      <c r="E12" s="28"/>
      <c r="F12" s="23"/>
      <c r="G12" s="275"/>
    </row>
    <row r="13" spans="1:7" x14ac:dyDescent="0.2">
      <c r="A13" s="452" t="s">
        <v>330</v>
      </c>
      <c r="B13" s="6"/>
      <c r="C13" s="243"/>
      <c r="D13" s="903"/>
      <c r="E13" s="30"/>
      <c r="F13" s="10"/>
      <c r="G13" s="286"/>
    </row>
    <row r="14" spans="1:7" x14ac:dyDescent="0.2">
      <c r="A14" s="452" t="s">
        <v>331</v>
      </c>
      <c r="B14" s="6"/>
      <c r="C14" s="243"/>
      <c r="D14" s="903"/>
      <c r="E14" s="30"/>
      <c r="F14" s="8"/>
      <c r="G14" s="277"/>
    </row>
    <row r="15" spans="1:7" x14ac:dyDescent="0.2">
      <c r="A15" s="452" t="s">
        <v>332</v>
      </c>
      <c r="B15" s="6"/>
      <c r="C15" s="24"/>
      <c r="D15" s="903"/>
      <c r="E15" s="4"/>
      <c r="F15" s="24"/>
      <c r="G15" s="611"/>
    </row>
    <row r="16" spans="1:7" x14ac:dyDescent="0.2">
      <c r="A16" s="452" t="s">
        <v>333</v>
      </c>
      <c r="B16" s="6"/>
      <c r="C16" s="243"/>
      <c r="D16" s="903"/>
      <c r="E16" s="30"/>
      <c r="F16" s="8"/>
      <c r="G16" s="277"/>
    </row>
    <row r="17" spans="1:7" x14ac:dyDescent="0.2">
      <c r="A17" s="452" t="s">
        <v>334</v>
      </c>
      <c r="B17" s="6"/>
      <c r="C17" s="243"/>
      <c r="D17" s="903"/>
      <c r="E17" s="30"/>
      <c r="F17" s="8"/>
      <c r="G17" s="277"/>
    </row>
    <row r="18" spans="1:7" x14ac:dyDescent="0.2">
      <c r="A18" s="452" t="s">
        <v>335</v>
      </c>
      <c r="B18" s="6"/>
      <c r="C18" s="243"/>
      <c r="D18" s="903"/>
      <c r="E18" s="30"/>
      <c r="F18" s="8"/>
      <c r="G18" s="277"/>
    </row>
    <row r="19" spans="1:7" x14ac:dyDescent="0.2">
      <c r="A19" s="452" t="s">
        <v>336</v>
      </c>
      <c r="B19" s="6"/>
      <c r="C19" s="24"/>
      <c r="D19" s="243"/>
      <c r="E19" s="4"/>
      <c r="F19" s="24"/>
      <c r="G19" s="611"/>
    </row>
    <row r="20" spans="1:7" x14ac:dyDescent="0.2">
      <c r="A20" s="452" t="s">
        <v>337</v>
      </c>
      <c r="B20" s="9"/>
      <c r="C20" s="243"/>
      <c r="D20" s="903"/>
      <c r="E20" s="30"/>
      <c r="F20" s="8"/>
      <c r="G20" s="277"/>
    </row>
    <row r="21" spans="1:7" ht="13.5" thickBot="1" x14ac:dyDescent="0.25">
      <c r="A21" s="454" t="s">
        <v>338</v>
      </c>
      <c r="B21" s="9"/>
      <c r="C21" s="630"/>
      <c r="D21" s="10"/>
      <c r="E21" s="123"/>
      <c r="F21" s="10"/>
      <c r="G21" s="286"/>
    </row>
    <row r="22" spans="1:7" ht="13.5" thickBot="1" x14ac:dyDescent="0.25">
      <c r="A22" s="544" t="s">
        <v>339</v>
      </c>
      <c r="B22" s="631" t="s">
        <v>19</v>
      </c>
      <c r="C22" s="625"/>
      <c r="D22" s="124">
        <f>SUM(D10:D21)</f>
        <v>0</v>
      </c>
      <c r="E22" s="290">
        <f>SUM(E10:E21)</f>
        <v>0</v>
      </c>
      <c r="F22" s="124">
        <f>SUM(F10:F21)</f>
        <v>0</v>
      </c>
      <c r="G22" s="272">
        <f>SUM(G10:G21)</f>
        <v>0</v>
      </c>
    </row>
    <row r="23" spans="1:7" x14ac:dyDescent="0.2">
      <c r="B23" s="35"/>
      <c r="C23" s="177"/>
      <c r="D23" s="29"/>
      <c r="E23" s="29"/>
      <c r="F23" s="29"/>
      <c r="G23" s="29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opLeftCell="A239" workbookViewId="0">
      <selection activeCell="A239" sqref="A239:E239"/>
    </sheetView>
  </sheetViews>
  <sheetFormatPr defaultRowHeight="12.75" x14ac:dyDescent="0.2"/>
  <cols>
    <col min="1" max="1" width="4.42578125" customWidth="1"/>
    <col min="2" max="2" width="39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 x14ac:dyDescent="0.25">
      <c r="A1" s="1294" t="s">
        <v>862</v>
      </c>
      <c r="B1" s="1294"/>
      <c r="C1" s="1294"/>
      <c r="D1" s="1294"/>
      <c r="E1" s="1294"/>
      <c r="F1" s="18"/>
      <c r="G1" s="18"/>
    </row>
    <row r="2" spans="1:7" ht="15" x14ac:dyDescent="0.25">
      <c r="A2" s="424"/>
      <c r="B2" s="424"/>
      <c r="C2" s="424"/>
      <c r="D2" s="424"/>
      <c r="E2" s="424"/>
      <c r="F2" s="18"/>
      <c r="G2" s="18"/>
    </row>
    <row r="3" spans="1:7" ht="15.75" x14ac:dyDescent="0.25">
      <c r="B3" s="1314" t="s">
        <v>777</v>
      </c>
      <c r="C3" s="1314"/>
      <c r="D3" s="1314"/>
      <c r="E3" s="1314"/>
      <c r="F3" s="36"/>
      <c r="G3" s="12"/>
    </row>
    <row r="4" spans="1:7" ht="15.75" x14ac:dyDescent="0.25">
      <c r="B4" s="20"/>
      <c r="C4" s="20"/>
      <c r="D4" s="20"/>
      <c r="E4" s="20"/>
      <c r="F4" s="36"/>
      <c r="G4" s="12"/>
    </row>
    <row r="5" spans="1:7" ht="13.5" thickBot="1" x14ac:dyDescent="0.25">
      <c r="B5" s="1"/>
      <c r="C5" s="1263" t="s">
        <v>779</v>
      </c>
      <c r="D5" s="1263" t="s">
        <v>780</v>
      </c>
      <c r="E5" s="1264" t="s">
        <v>781</v>
      </c>
    </row>
    <row r="6" spans="1:7" ht="27" thickBot="1" x14ac:dyDescent="0.3">
      <c r="A6" s="435" t="s">
        <v>322</v>
      </c>
      <c r="B6" s="697" t="s">
        <v>13</v>
      </c>
      <c r="C6" s="1259" t="s">
        <v>721</v>
      </c>
      <c r="D6" s="1260" t="s">
        <v>475</v>
      </c>
      <c r="E6" s="1259" t="s">
        <v>731</v>
      </c>
    </row>
    <row r="7" spans="1:7" x14ac:dyDescent="0.2">
      <c r="A7" s="698" t="s">
        <v>323</v>
      </c>
      <c r="B7" s="699" t="s">
        <v>324</v>
      </c>
      <c r="C7" s="708" t="s">
        <v>325</v>
      </c>
      <c r="D7" s="709" t="s">
        <v>326</v>
      </c>
      <c r="E7" s="709" t="s">
        <v>346</v>
      </c>
    </row>
    <row r="8" spans="1:7" x14ac:dyDescent="0.2">
      <c r="A8" s="412" t="s">
        <v>327</v>
      </c>
      <c r="B8" s="419" t="s">
        <v>223</v>
      </c>
      <c r="C8" s="368"/>
      <c r="D8" s="164"/>
      <c r="E8" s="164"/>
    </row>
    <row r="9" spans="1:7" x14ac:dyDescent="0.2">
      <c r="A9" s="411" t="s">
        <v>328</v>
      </c>
      <c r="B9" s="215" t="s">
        <v>6</v>
      </c>
      <c r="C9" s="916">
        <v>4997244</v>
      </c>
      <c r="D9" s="164"/>
      <c r="E9" s="164">
        <v>0</v>
      </c>
    </row>
    <row r="10" spans="1:7" x14ac:dyDescent="0.2">
      <c r="A10" s="411" t="s">
        <v>329</v>
      </c>
      <c r="B10" s="245" t="s">
        <v>7</v>
      </c>
      <c r="C10" s="916">
        <v>980629</v>
      </c>
      <c r="D10" s="164"/>
      <c r="E10" s="164">
        <v>0</v>
      </c>
    </row>
    <row r="11" spans="1:7" x14ac:dyDescent="0.2">
      <c r="A11" s="411" t="s">
        <v>330</v>
      </c>
      <c r="B11" s="245" t="s">
        <v>8</v>
      </c>
      <c r="C11" s="368">
        <v>3132100</v>
      </c>
      <c r="D11" s="164">
        <v>1440000</v>
      </c>
      <c r="E11" s="164">
        <v>1527710</v>
      </c>
    </row>
    <row r="12" spans="1:7" x14ac:dyDescent="0.2">
      <c r="A12" s="411" t="s">
        <v>331</v>
      </c>
      <c r="B12" s="245" t="s">
        <v>409</v>
      </c>
      <c r="C12" s="368">
        <v>0</v>
      </c>
      <c r="D12" s="164">
        <v>0</v>
      </c>
      <c r="E12" s="164">
        <v>0</v>
      </c>
    </row>
    <row r="13" spans="1:7" x14ac:dyDescent="0.2">
      <c r="A13" s="411" t="s">
        <v>332</v>
      </c>
      <c r="B13" s="245" t="s">
        <v>408</v>
      </c>
      <c r="C13" s="368"/>
      <c r="D13" s="164">
        <v>0</v>
      </c>
      <c r="E13" s="164">
        <v>0</v>
      </c>
    </row>
    <row r="14" spans="1:7" x14ac:dyDescent="0.2">
      <c r="A14" s="411" t="s">
        <v>333</v>
      </c>
      <c r="B14" s="245" t="s">
        <v>480</v>
      </c>
      <c r="C14" s="368">
        <v>3985672</v>
      </c>
      <c r="D14" s="368"/>
      <c r="E14" s="164">
        <f>E15+E16+E17+E18+E19+E20</f>
        <v>0</v>
      </c>
    </row>
    <row r="15" spans="1:7" x14ac:dyDescent="0.2">
      <c r="A15" s="411" t="s">
        <v>334</v>
      </c>
      <c r="B15" s="245" t="s">
        <v>824</v>
      </c>
      <c r="C15" s="368">
        <v>3985672</v>
      </c>
      <c r="D15" s="164"/>
      <c r="E15" s="164">
        <v>0</v>
      </c>
    </row>
    <row r="16" spans="1:7" s="16" customFormat="1" x14ac:dyDescent="0.2">
      <c r="A16" s="411" t="s">
        <v>335</v>
      </c>
      <c r="B16" s="245" t="s">
        <v>482</v>
      </c>
      <c r="C16" s="368"/>
      <c r="D16" s="164"/>
      <c r="E16" s="917"/>
    </row>
    <row r="17" spans="1:5" x14ac:dyDescent="0.2">
      <c r="A17" s="411" t="s">
        <v>336</v>
      </c>
      <c r="B17" s="245" t="s">
        <v>483</v>
      </c>
      <c r="C17" s="368"/>
      <c r="D17" s="164"/>
      <c r="E17" s="164"/>
    </row>
    <row r="18" spans="1:5" ht="11.25" customHeight="1" x14ac:dyDescent="0.2">
      <c r="A18" s="411" t="s">
        <v>337</v>
      </c>
      <c r="B18" s="420" t="s">
        <v>484</v>
      </c>
      <c r="C18" s="279"/>
      <c r="D18" s="164"/>
      <c r="E18" s="164"/>
    </row>
    <row r="19" spans="1:5" ht="11.25" customHeight="1" x14ac:dyDescent="0.2">
      <c r="A19" s="411" t="s">
        <v>338</v>
      </c>
      <c r="B19" s="942" t="s">
        <v>499</v>
      </c>
      <c r="C19" s="371"/>
      <c r="D19" s="165"/>
      <c r="E19" s="164"/>
    </row>
    <row r="20" spans="1:5" ht="11.25" customHeight="1" x14ac:dyDescent="0.2">
      <c r="A20" s="411" t="s">
        <v>339</v>
      </c>
      <c r="B20" s="943" t="s">
        <v>492</v>
      </c>
      <c r="C20" s="371"/>
      <c r="D20" s="165"/>
      <c r="E20" s="164"/>
    </row>
    <row r="21" spans="1:5" ht="13.5" thickBot="1" x14ac:dyDescent="0.25">
      <c r="A21" s="411" t="s">
        <v>340</v>
      </c>
      <c r="B21" s="247" t="s">
        <v>219</v>
      </c>
      <c r="C21" s="369"/>
      <c r="D21" s="169"/>
      <c r="E21" s="164"/>
    </row>
    <row r="22" spans="1:5" ht="13.5" thickBot="1" x14ac:dyDescent="0.25">
      <c r="A22" s="702" t="s">
        <v>341</v>
      </c>
      <c r="B22" s="703" t="s">
        <v>9</v>
      </c>
      <c r="C22" s="717">
        <f>C9+C10+C11+C12+C14+C21</f>
        <v>13095645</v>
      </c>
      <c r="D22" s="717">
        <v>1440000</v>
      </c>
      <c r="E22" s="718">
        <f>E9+E10+E11+E12+E14+E21</f>
        <v>1527710</v>
      </c>
    </row>
    <row r="23" spans="1:5" ht="13.5" thickTop="1" x14ac:dyDescent="0.2">
      <c r="A23" s="691"/>
      <c r="B23" s="419"/>
      <c r="C23" s="278"/>
      <c r="D23" s="278"/>
      <c r="E23" s="972"/>
    </row>
    <row r="24" spans="1:5" x14ac:dyDescent="0.2">
      <c r="A24" s="412" t="s">
        <v>342</v>
      </c>
      <c r="B24" s="421" t="s">
        <v>224</v>
      </c>
      <c r="C24" s="370"/>
      <c r="D24" s="370"/>
      <c r="E24" s="167"/>
    </row>
    <row r="25" spans="1:5" x14ac:dyDescent="0.2">
      <c r="A25" s="411" t="s">
        <v>343</v>
      </c>
      <c r="B25" s="245" t="s">
        <v>410</v>
      </c>
      <c r="C25" s="368">
        <v>200000</v>
      </c>
      <c r="D25" s="164"/>
      <c r="E25" s="164"/>
    </row>
    <row r="26" spans="1:5" x14ac:dyDescent="0.2">
      <c r="A26" s="411" t="s">
        <v>342</v>
      </c>
      <c r="B26" s="245" t="s">
        <v>411</v>
      </c>
      <c r="C26" s="368"/>
      <c r="D26" s="164"/>
      <c r="E26" s="164">
        <v>6499606</v>
      </c>
    </row>
    <row r="27" spans="1:5" x14ac:dyDescent="0.2">
      <c r="A27" s="411" t="s">
        <v>343</v>
      </c>
      <c r="B27" s="245" t="s">
        <v>220</v>
      </c>
      <c r="C27" s="279">
        <f>C28+C29+C30+C31+C32+C33+C34</f>
        <v>0</v>
      </c>
      <c r="D27" s="279">
        <f>D28+D29+D30+D31+D32+D33+D34</f>
        <v>0</v>
      </c>
      <c r="E27" s="168">
        <f>E28+E29+E30+E31+E32+E33+E34</f>
        <v>0</v>
      </c>
    </row>
    <row r="28" spans="1:5" x14ac:dyDescent="0.2">
      <c r="A28" s="411" t="s">
        <v>344</v>
      </c>
      <c r="B28" s="420" t="s">
        <v>485</v>
      </c>
      <c r="C28" s="368"/>
      <c r="D28" s="164"/>
      <c r="E28" s="164"/>
    </row>
    <row r="29" spans="1:5" x14ac:dyDescent="0.2">
      <c r="A29" s="411" t="s">
        <v>345</v>
      </c>
      <c r="B29" s="420" t="s">
        <v>487</v>
      </c>
      <c r="C29" s="368"/>
      <c r="D29" s="164"/>
      <c r="E29" s="164"/>
    </row>
    <row r="30" spans="1:5" x14ac:dyDescent="0.2">
      <c r="A30" s="411" t="s">
        <v>347</v>
      </c>
      <c r="B30" s="420" t="s">
        <v>486</v>
      </c>
      <c r="C30" s="368"/>
      <c r="D30" s="164"/>
      <c r="E30" s="164"/>
    </row>
    <row r="31" spans="1:5" x14ac:dyDescent="0.2">
      <c r="A31" s="411" t="s">
        <v>348</v>
      </c>
      <c r="B31" s="420" t="s">
        <v>488</v>
      </c>
      <c r="C31" s="368"/>
      <c r="D31" s="164"/>
      <c r="E31" s="164"/>
    </row>
    <row r="32" spans="1:5" x14ac:dyDescent="0.2">
      <c r="A32" s="411" t="s">
        <v>349</v>
      </c>
      <c r="B32" s="942" t="s">
        <v>489</v>
      </c>
      <c r="C32" s="368"/>
      <c r="D32" s="164"/>
      <c r="E32" s="164"/>
    </row>
    <row r="33" spans="1:5" x14ac:dyDescent="0.2">
      <c r="A33" s="411" t="s">
        <v>350</v>
      </c>
      <c r="B33" s="340" t="s">
        <v>490</v>
      </c>
      <c r="C33" s="368"/>
      <c r="D33" s="164"/>
      <c r="E33" s="164"/>
    </row>
    <row r="34" spans="1:5" x14ac:dyDescent="0.2">
      <c r="A34" s="411" t="s">
        <v>351</v>
      </c>
      <c r="B34" s="943" t="s">
        <v>507</v>
      </c>
      <c r="C34" s="368"/>
      <c r="D34" s="164"/>
      <c r="E34" s="164"/>
    </row>
    <row r="35" spans="1:5" x14ac:dyDescent="0.2">
      <c r="A35" s="411" t="s">
        <v>352</v>
      </c>
      <c r="B35" s="245" t="s">
        <v>493</v>
      </c>
      <c r="C35" s="368"/>
      <c r="D35" s="164"/>
      <c r="E35" s="164"/>
    </row>
    <row r="36" spans="1:5" ht="13.5" customHeight="1" thickBot="1" x14ac:dyDescent="0.25">
      <c r="A36" s="411" t="s">
        <v>353</v>
      </c>
      <c r="B36" s="247" t="s">
        <v>222</v>
      </c>
      <c r="C36" s="371">
        <f>-C12</f>
        <v>0</v>
      </c>
      <c r="D36" s="371">
        <f>-D12</f>
        <v>0</v>
      </c>
      <c r="E36" s="165">
        <f>-E12</f>
        <v>0</v>
      </c>
    </row>
    <row r="37" spans="1:5" ht="13.5" thickBot="1" x14ac:dyDescent="0.25">
      <c r="A37" s="702" t="s">
        <v>354</v>
      </c>
      <c r="B37" s="967" t="s">
        <v>10</v>
      </c>
      <c r="C37" s="990">
        <f>C25+C26+C27+C35+C36</f>
        <v>200000</v>
      </c>
      <c r="D37" s="990">
        <f>D25+D26+D27+D35+D36</f>
        <v>0</v>
      </c>
      <c r="E37" s="990">
        <f>E25+E26+E27+E35+E36</f>
        <v>6499606</v>
      </c>
    </row>
    <row r="38" spans="1:5" ht="27" thickTop="1" thickBot="1" x14ac:dyDescent="0.25">
      <c r="A38" s="702" t="s">
        <v>355</v>
      </c>
      <c r="B38" s="951" t="s">
        <v>494</v>
      </c>
      <c r="C38" s="989">
        <f>C22+C37</f>
        <v>13295645</v>
      </c>
      <c r="D38" s="989">
        <f>D22+D37</f>
        <v>1440000</v>
      </c>
      <c r="E38" s="989">
        <f>E22+E37</f>
        <v>8027316</v>
      </c>
    </row>
    <row r="39" spans="1:5" ht="13.5" thickTop="1" x14ac:dyDescent="0.2">
      <c r="A39" s="691"/>
      <c r="B39" s="958"/>
      <c r="C39" s="172"/>
      <c r="D39" s="29"/>
      <c r="E39" s="172"/>
    </row>
    <row r="40" spans="1:5" x14ac:dyDescent="0.2">
      <c r="A40" s="412" t="s">
        <v>405</v>
      </c>
      <c r="B40" s="534" t="s">
        <v>496</v>
      </c>
      <c r="C40" s="167"/>
      <c r="D40" s="173"/>
      <c r="E40" s="167"/>
    </row>
    <row r="41" spans="1:5" x14ac:dyDescent="0.2">
      <c r="A41" s="411" t="s">
        <v>357</v>
      </c>
      <c r="B41" s="246" t="s">
        <v>495</v>
      </c>
      <c r="C41" s="164"/>
      <c r="D41" s="127"/>
      <c r="E41" s="164"/>
    </row>
    <row r="42" spans="1:5" x14ac:dyDescent="0.2">
      <c r="A42" s="411" t="s">
        <v>358</v>
      </c>
      <c r="B42" s="788" t="s">
        <v>500</v>
      </c>
      <c r="C42" s="164"/>
      <c r="D42" s="127"/>
      <c r="E42" s="164"/>
    </row>
    <row r="43" spans="1:5" x14ac:dyDescent="0.2">
      <c r="A43" s="411" t="s">
        <v>359</v>
      </c>
      <c r="B43" s="788" t="s">
        <v>501</v>
      </c>
      <c r="C43" s="164"/>
      <c r="D43" s="127"/>
      <c r="E43" s="164"/>
    </row>
    <row r="44" spans="1:5" x14ac:dyDescent="0.2">
      <c r="A44" s="411" t="s">
        <v>360</v>
      </c>
      <c r="B44" s="788" t="s">
        <v>502</v>
      </c>
      <c r="C44" s="164"/>
      <c r="D44" s="127"/>
      <c r="E44" s="164"/>
    </row>
    <row r="45" spans="1:5" x14ac:dyDescent="0.2">
      <c r="A45" s="411" t="s">
        <v>361</v>
      </c>
      <c r="B45" s="952" t="s">
        <v>503</v>
      </c>
      <c r="C45" s="164"/>
      <c r="D45" s="127"/>
      <c r="E45" s="164"/>
    </row>
    <row r="46" spans="1:5" x14ac:dyDescent="0.2">
      <c r="A46" s="411" t="s">
        <v>362</v>
      </c>
      <c r="B46" s="953" t="s">
        <v>504</v>
      </c>
      <c r="C46" s="164"/>
      <c r="D46" s="127"/>
      <c r="E46" s="164"/>
    </row>
    <row r="47" spans="1:5" x14ac:dyDescent="0.2">
      <c r="A47" s="411" t="s">
        <v>363</v>
      </c>
      <c r="B47" s="954" t="s">
        <v>505</v>
      </c>
      <c r="C47" s="164"/>
      <c r="D47" s="127"/>
      <c r="E47" s="164"/>
    </row>
    <row r="48" spans="1:5" ht="13.5" thickBot="1" x14ac:dyDescent="0.25">
      <c r="A48" s="411" t="s">
        <v>364</v>
      </c>
      <c r="B48" s="955" t="s">
        <v>506</v>
      </c>
      <c r="C48" s="169"/>
      <c r="D48" s="128"/>
      <c r="E48" s="169"/>
    </row>
    <row r="49" spans="1:5" ht="13.5" thickBot="1" x14ac:dyDescent="0.25">
      <c r="A49" s="433" t="s">
        <v>365</v>
      </c>
      <c r="B49" s="347" t="s">
        <v>497</v>
      </c>
      <c r="C49" s="171">
        <f>C41+C42+C43+C44+C45+C46+C47+C48</f>
        <v>0</v>
      </c>
      <c r="D49" s="171">
        <f>D41+D42+D43+D44+D45+D46+D47+D48</f>
        <v>0</v>
      </c>
      <c r="E49" s="171">
        <f>E41+E42+E43+E44+E45+E46+E47+E48</f>
        <v>0</v>
      </c>
    </row>
    <row r="50" spans="1:5" x14ac:dyDescent="0.2">
      <c r="A50" s="691"/>
      <c r="B50" s="43"/>
      <c r="C50" s="172"/>
      <c r="D50" s="29"/>
      <c r="E50" s="172"/>
    </row>
    <row r="51" spans="1:5" ht="13.5" thickBot="1" x14ac:dyDescent="0.25">
      <c r="A51" s="498" t="s">
        <v>366</v>
      </c>
      <c r="B51" s="1155" t="s">
        <v>498</v>
      </c>
      <c r="C51" s="375">
        <f>C38+C49</f>
        <v>13295645</v>
      </c>
      <c r="D51" s="375">
        <f>D38+D49</f>
        <v>1440000</v>
      </c>
      <c r="E51" s="375">
        <f>E38+E49</f>
        <v>8027316</v>
      </c>
    </row>
    <row r="52" spans="1:5" x14ac:dyDescent="0.2">
      <c r="A52" s="432"/>
      <c r="B52" s="43"/>
      <c r="C52" s="29"/>
      <c r="D52" s="29"/>
      <c r="E52" s="29"/>
    </row>
    <row r="53" spans="1:5" x14ac:dyDescent="0.2">
      <c r="A53" s="432"/>
      <c r="B53" s="43"/>
      <c r="C53" s="29"/>
      <c r="D53" s="29"/>
      <c r="E53" s="29"/>
    </row>
    <row r="54" spans="1:5" x14ac:dyDescent="0.2">
      <c r="A54" s="432"/>
      <c r="B54" s="43"/>
      <c r="C54" s="29"/>
      <c r="D54" s="29"/>
      <c r="E54" s="29"/>
    </row>
    <row r="55" spans="1:5" x14ac:dyDescent="0.2">
      <c r="A55" s="432"/>
      <c r="B55" s="43"/>
      <c r="C55" s="29"/>
      <c r="D55" s="29"/>
      <c r="E55" s="29"/>
    </row>
    <row r="56" spans="1:5" x14ac:dyDescent="0.2">
      <c r="A56" s="432"/>
      <c r="B56" s="43"/>
      <c r="C56" s="29"/>
      <c r="D56" s="29"/>
      <c r="E56" s="29"/>
    </row>
    <row r="57" spans="1:5" x14ac:dyDescent="0.2">
      <c r="A57" s="432"/>
      <c r="B57" s="43"/>
      <c r="C57" s="29"/>
      <c r="D57" s="29"/>
      <c r="E57" s="29"/>
    </row>
    <row r="58" spans="1:5" x14ac:dyDescent="0.2">
      <c r="A58" s="432"/>
      <c r="B58" s="43"/>
      <c r="C58" s="29"/>
      <c r="D58" s="29"/>
      <c r="E58" s="29"/>
    </row>
    <row r="59" spans="1:5" x14ac:dyDescent="0.2">
      <c r="A59" s="432"/>
      <c r="B59" s="43"/>
      <c r="C59" s="29"/>
      <c r="D59" s="29"/>
      <c r="E59" s="29"/>
    </row>
    <row r="60" spans="1:5" x14ac:dyDescent="0.2">
      <c r="A60" s="432"/>
      <c r="B60" s="43"/>
      <c r="C60" s="29"/>
      <c r="D60" s="29"/>
      <c r="E60" s="29"/>
    </row>
    <row r="61" spans="1:5" ht="14.25" customHeight="1" x14ac:dyDescent="0.2">
      <c r="A61" s="1316"/>
      <c r="B61" s="1315"/>
      <c r="C61" s="1315"/>
      <c r="D61" s="1315"/>
      <c r="E61" s="1315"/>
    </row>
    <row r="62" spans="1:5" x14ac:dyDescent="0.2">
      <c r="A62" s="1294" t="s">
        <v>862</v>
      </c>
      <c r="B62" s="1294"/>
      <c r="C62" s="1294"/>
      <c r="D62" s="1294"/>
      <c r="E62" s="1294"/>
    </row>
    <row r="63" spans="1:5" x14ac:dyDescent="0.2">
      <c r="A63" s="424"/>
      <c r="B63" s="424"/>
      <c r="C63" s="424"/>
      <c r="D63" s="424"/>
      <c r="E63" s="424"/>
    </row>
    <row r="64" spans="1:5" ht="15.75" x14ac:dyDescent="0.25">
      <c r="B64" s="1314" t="s">
        <v>777</v>
      </c>
      <c r="C64" s="1314"/>
      <c r="D64" s="1314"/>
      <c r="E64" s="1314"/>
    </row>
    <row r="65" spans="1:5" ht="15.75" x14ac:dyDescent="0.25">
      <c r="B65" s="20"/>
      <c r="C65" s="20"/>
      <c r="D65" s="20"/>
      <c r="E65" s="20"/>
    </row>
    <row r="66" spans="1:5" ht="13.5" thickBot="1" x14ac:dyDescent="0.25">
      <c r="B66" s="1"/>
      <c r="C66" s="1262" t="s">
        <v>782</v>
      </c>
      <c r="D66" s="1262" t="s">
        <v>783</v>
      </c>
      <c r="E66" s="1264" t="s">
        <v>784</v>
      </c>
    </row>
    <row r="67" spans="1:5" ht="27" thickBot="1" x14ac:dyDescent="0.3">
      <c r="A67" s="435" t="s">
        <v>322</v>
      </c>
      <c r="B67" s="697" t="s">
        <v>13</v>
      </c>
      <c r="C67" s="1265" t="s">
        <v>722</v>
      </c>
      <c r="D67" s="1265" t="s">
        <v>751</v>
      </c>
      <c r="E67" s="1266" t="s">
        <v>739</v>
      </c>
    </row>
    <row r="68" spans="1:5" ht="12.75" customHeight="1" x14ac:dyDescent="0.2">
      <c r="A68" s="698" t="s">
        <v>323</v>
      </c>
      <c r="B68" s="699" t="s">
        <v>324</v>
      </c>
      <c r="C68" s="708" t="s">
        <v>325</v>
      </c>
      <c r="D68" s="709" t="s">
        <v>326</v>
      </c>
      <c r="E68" s="710" t="s">
        <v>346</v>
      </c>
    </row>
    <row r="69" spans="1:5" ht="11.25" customHeight="1" x14ac:dyDescent="0.2">
      <c r="A69" s="412" t="s">
        <v>327</v>
      </c>
      <c r="B69" s="419" t="s">
        <v>223</v>
      </c>
      <c r="C69" s="368"/>
      <c r="D69" s="164"/>
      <c r="E69" s="158"/>
    </row>
    <row r="70" spans="1:5" x14ac:dyDescent="0.2">
      <c r="A70" s="411" t="s">
        <v>328</v>
      </c>
      <c r="B70" s="215" t="s">
        <v>6</v>
      </c>
      <c r="C70" s="368"/>
      <c r="D70" s="164"/>
      <c r="E70" s="158">
        <v>2141784</v>
      </c>
    </row>
    <row r="71" spans="1:5" x14ac:dyDescent="0.2">
      <c r="A71" s="411" t="s">
        <v>329</v>
      </c>
      <c r="B71" s="245" t="s">
        <v>7</v>
      </c>
      <c r="C71" s="368"/>
      <c r="D71" s="164"/>
      <c r="E71" s="158">
        <v>491384</v>
      </c>
    </row>
    <row r="72" spans="1:5" x14ac:dyDescent="0.2">
      <c r="A72" s="411" t="s">
        <v>330</v>
      </c>
      <c r="B72" s="245" t="s">
        <v>8</v>
      </c>
      <c r="C72" s="368">
        <v>2501900</v>
      </c>
      <c r="D72" s="164">
        <v>711200</v>
      </c>
      <c r="E72" s="158">
        <v>555660</v>
      </c>
    </row>
    <row r="73" spans="1:5" x14ac:dyDescent="0.2">
      <c r="A73" s="411" t="s">
        <v>331</v>
      </c>
      <c r="B73" s="245" t="s">
        <v>409</v>
      </c>
      <c r="C73" s="368"/>
      <c r="D73" s="164"/>
      <c r="E73" s="158"/>
    </row>
    <row r="74" spans="1:5" x14ac:dyDescent="0.2">
      <c r="A74" s="411" t="s">
        <v>332</v>
      </c>
      <c r="B74" s="245" t="s">
        <v>408</v>
      </c>
      <c r="C74" s="368"/>
      <c r="D74" s="164"/>
      <c r="E74" s="158"/>
    </row>
    <row r="75" spans="1:5" x14ac:dyDescent="0.2">
      <c r="A75" s="411" t="s">
        <v>333</v>
      </c>
      <c r="B75" s="245" t="s">
        <v>480</v>
      </c>
      <c r="C75" s="368">
        <f>C76+C77+C78+C79+C80+C81</f>
        <v>0</v>
      </c>
      <c r="D75" s="368">
        <f>D76+D77+D78+D79+D80+D81</f>
        <v>0</v>
      </c>
      <c r="E75" s="164">
        <f>E76+E77+E78+E79+E80+E81</f>
        <v>0</v>
      </c>
    </row>
    <row r="76" spans="1:5" x14ac:dyDescent="0.2">
      <c r="A76" s="411" t="s">
        <v>334</v>
      </c>
      <c r="B76" s="245" t="s">
        <v>481</v>
      </c>
      <c r="C76" s="916"/>
      <c r="D76" s="164"/>
      <c r="E76" s="158"/>
    </row>
    <row r="77" spans="1:5" x14ac:dyDescent="0.2">
      <c r="A77" s="411" t="s">
        <v>335</v>
      </c>
      <c r="B77" s="245" t="s">
        <v>482</v>
      </c>
      <c r="C77" s="368"/>
      <c r="D77" s="164"/>
      <c r="E77" s="158"/>
    </row>
    <row r="78" spans="1:5" x14ac:dyDescent="0.2">
      <c r="A78" s="411" t="s">
        <v>336</v>
      </c>
      <c r="B78" s="245" t="s">
        <v>483</v>
      </c>
      <c r="C78" s="368"/>
      <c r="D78" s="164"/>
      <c r="E78" s="158"/>
    </row>
    <row r="79" spans="1:5" ht="13.5" customHeight="1" x14ac:dyDescent="0.2">
      <c r="A79" s="411" t="s">
        <v>337</v>
      </c>
      <c r="B79" s="420" t="s">
        <v>484</v>
      </c>
      <c r="C79" s="279"/>
      <c r="D79" s="168"/>
      <c r="E79" s="158">
        <f>'5.6.m.tám.ért.kiad.'!E30+'5.6.m.tám.ért.kiad.'!E31</f>
        <v>0</v>
      </c>
    </row>
    <row r="80" spans="1:5" ht="13.5" customHeight="1" x14ac:dyDescent="0.2">
      <c r="A80" s="411" t="s">
        <v>338</v>
      </c>
      <c r="B80" s="942" t="s">
        <v>499</v>
      </c>
      <c r="C80" s="371"/>
      <c r="D80" s="165"/>
      <c r="E80" s="158"/>
    </row>
    <row r="81" spans="1:5" ht="13.5" customHeight="1" x14ac:dyDescent="0.2">
      <c r="A81" s="411" t="s">
        <v>339</v>
      </c>
      <c r="B81" s="943" t="s">
        <v>492</v>
      </c>
      <c r="C81" s="371"/>
      <c r="D81" s="165"/>
      <c r="E81" s="158"/>
    </row>
    <row r="82" spans="1:5" s="16" customFormat="1" ht="13.5" thickBot="1" x14ac:dyDescent="0.25">
      <c r="A82" s="411" t="s">
        <v>340</v>
      </c>
      <c r="B82" s="247" t="s">
        <v>219</v>
      </c>
      <c r="C82" s="369"/>
      <c r="D82" s="169"/>
      <c r="E82" s="158"/>
    </row>
    <row r="83" spans="1:5" ht="18" customHeight="1" thickBot="1" x14ac:dyDescent="0.25">
      <c r="A83" s="702" t="s">
        <v>341</v>
      </c>
      <c r="B83" s="703" t="s">
        <v>9</v>
      </c>
      <c r="C83" s="717">
        <f>C70+C71+C72+C73+C75+C82</f>
        <v>2501900</v>
      </c>
      <c r="D83" s="717">
        <f>D70+D71+D72+D73+D75+D82</f>
        <v>711200</v>
      </c>
      <c r="E83" s="718">
        <f>E70+E71+E72+E73+E75+E82</f>
        <v>3188828</v>
      </c>
    </row>
    <row r="84" spans="1:5" ht="11.25" customHeight="1" thickTop="1" x14ac:dyDescent="0.2">
      <c r="A84" s="691"/>
      <c r="B84" s="419"/>
      <c r="C84" s="278"/>
      <c r="D84" s="278"/>
      <c r="E84" s="172"/>
    </row>
    <row r="85" spans="1:5" ht="13.5" customHeight="1" x14ac:dyDescent="0.2">
      <c r="A85" s="412" t="s">
        <v>342</v>
      </c>
      <c r="B85" s="421" t="s">
        <v>224</v>
      </c>
      <c r="C85" s="370"/>
      <c r="D85" s="370"/>
      <c r="E85" s="167"/>
    </row>
    <row r="86" spans="1:5" x14ac:dyDescent="0.2">
      <c r="A86" s="411" t="s">
        <v>343</v>
      </c>
      <c r="B86" s="245" t="s">
        <v>410</v>
      </c>
      <c r="C86" s="368"/>
      <c r="D86" s="368"/>
      <c r="E86" s="164"/>
    </row>
    <row r="87" spans="1:5" x14ac:dyDescent="0.2">
      <c r="A87" s="411" t="s">
        <v>342</v>
      </c>
      <c r="B87" s="245" t="s">
        <v>411</v>
      </c>
      <c r="C87" s="368"/>
      <c r="D87" s="368"/>
      <c r="E87" s="164"/>
    </row>
    <row r="88" spans="1:5" x14ac:dyDescent="0.2">
      <c r="A88" s="411" t="s">
        <v>343</v>
      </c>
      <c r="B88" s="245" t="s">
        <v>220</v>
      </c>
      <c r="C88" s="279"/>
      <c r="D88" s="368">
        <f>D89+D90+D91+D92+D93+D94+D95</f>
        <v>0</v>
      </c>
      <c r="E88" s="168">
        <f>E89+E90+E91+E92+E93+E94+E95</f>
        <v>0</v>
      </c>
    </row>
    <row r="89" spans="1:5" x14ac:dyDescent="0.2">
      <c r="A89" s="411" t="s">
        <v>344</v>
      </c>
      <c r="B89" s="420" t="s">
        <v>485</v>
      </c>
      <c r="C89" s="368"/>
      <c r="D89" s="368"/>
      <c r="E89" s="164"/>
    </row>
    <row r="90" spans="1:5" x14ac:dyDescent="0.2">
      <c r="A90" s="411" t="s">
        <v>345</v>
      </c>
      <c r="B90" s="420" t="s">
        <v>487</v>
      </c>
      <c r="C90" s="368"/>
      <c r="D90" s="368"/>
      <c r="E90" s="164"/>
    </row>
    <row r="91" spans="1:5" s="16" customFormat="1" x14ac:dyDescent="0.2">
      <c r="A91" s="411" t="s">
        <v>347</v>
      </c>
      <c r="B91" s="420" t="s">
        <v>486</v>
      </c>
      <c r="C91" s="368"/>
      <c r="D91" s="368"/>
      <c r="E91" s="164"/>
    </row>
    <row r="92" spans="1:5" s="16" customFormat="1" x14ac:dyDescent="0.2">
      <c r="A92" s="411" t="s">
        <v>348</v>
      </c>
      <c r="B92" s="420" t="s">
        <v>488</v>
      </c>
      <c r="C92" s="368"/>
      <c r="D92" s="368">
        <f>'7-8-9.m.szoc.ell.'!E53</f>
        <v>0</v>
      </c>
      <c r="E92" s="164"/>
    </row>
    <row r="93" spans="1:5" s="16" customFormat="1" x14ac:dyDescent="0.2">
      <c r="A93" s="411" t="s">
        <v>349</v>
      </c>
      <c r="B93" s="942" t="s">
        <v>489</v>
      </c>
      <c r="C93" s="368"/>
      <c r="D93" s="368">
        <f>'36.m.nyújtottnkölcsön'!C24</f>
        <v>0</v>
      </c>
      <c r="E93" s="164"/>
    </row>
    <row r="94" spans="1:5" s="16" customFormat="1" x14ac:dyDescent="0.2">
      <c r="A94" s="411" t="s">
        <v>350</v>
      </c>
      <c r="B94" s="340" t="s">
        <v>490</v>
      </c>
      <c r="C94" s="368"/>
      <c r="D94" s="368"/>
      <c r="E94" s="164"/>
    </row>
    <row r="95" spans="1:5" s="16" customFormat="1" x14ac:dyDescent="0.2">
      <c r="A95" s="411" t="s">
        <v>351</v>
      </c>
      <c r="B95" s="943" t="s">
        <v>507</v>
      </c>
      <c r="C95" s="368"/>
      <c r="D95" s="368"/>
      <c r="E95" s="164"/>
    </row>
    <row r="96" spans="1:5" x14ac:dyDescent="0.2">
      <c r="A96" s="411" t="s">
        <v>352</v>
      </c>
      <c r="B96" s="245" t="s">
        <v>493</v>
      </c>
      <c r="C96" s="368"/>
      <c r="D96" s="368"/>
      <c r="E96" s="164"/>
    </row>
    <row r="97" spans="1:5" ht="13.5" thickBot="1" x14ac:dyDescent="0.25">
      <c r="A97" s="411" t="s">
        <v>353</v>
      </c>
      <c r="B97" s="247" t="s">
        <v>222</v>
      </c>
      <c r="C97" s="369"/>
      <c r="D97" s="371">
        <f>-D73</f>
        <v>0</v>
      </c>
      <c r="E97" s="729">
        <f>-E73</f>
        <v>0</v>
      </c>
    </row>
    <row r="98" spans="1:5" ht="18.75" customHeight="1" thickBot="1" x14ac:dyDescent="0.25">
      <c r="A98" s="702" t="s">
        <v>354</v>
      </c>
      <c r="B98" s="703" t="s">
        <v>10</v>
      </c>
      <c r="C98" s="717">
        <f>C86+C87+C88+C96+C97</f>
        <v>0</v>
      </c>
      <c r="D98" s="717">
        <f>D86+D87+D88+D96+D97</f>
        <v>0</v>
      </c>
      <c r="E98" s="718">
        <f>E86+E87+E88+E96+E97</f>
        <v>0</v>
      </c>
    </row>
    <row r="99" spans="1:5" ht="27" thickTop="1" thickBot="1" x14ac:dyDescent="0.25">
      <c r="A99" s="702" t="s">
        <v>355</v>
      </c>
      <c r="B99" s="707" t="s">
        <v>494</v>
      </c>
      <c r="C99" s="706">
        <f>C83+C98</f>
        <v>2501900</v>
      </c>
      <c r="D99" s="706">
        <f>D83+D98</f>
        <v>711200</v>
      </c>
      <c r="E99" s="1121">
        <f>E83+E98</f>
        <v>3188828</v>
      </c>
    </row>
    <row r="100" spans="1:5" ht="13.5" thickTop="1" x14ac:dyDescent="0.2">
      <c r="A100" s="691"/>
      <c r="B100" s="958"/>
      <c r="C100" s="959"/>
      <c r="D100" s="786"/>
      <c r="E100" s="785"/>
    </row>
    <row r="101" spans="1:5" x14ac:dyDescent="0.2">
      <c r="A101" s="412" t="s">
        <v>405</v>
      </c>
      <c r="B101" s="534" t="s">
        <v>496</v>
      </c>
      <c r="C101" s="23"/>
      <c r="D101" s="28"/>
      <c r="E101" s="292"/>
    </row>
    <row r="102" spans="1:5" x14ac:dyDescent="0.2">
      <c r="A102" s="411" t="s">
        <v>357</v>
      </c>
      <c r="B102" s="246" t="s">
        <v>495</v>
      </c>
      <c r="C102" s="23"/>
      <c r="D102" s="30"/>
      <c r="E102" s="195"/>
    </row>
    <row r="103" spans="1:5" x14ac:dyDescent="0.2">
      <c r="A103" s="411" t="s">
        <v>358</v>
      </c>
      <c r="B103" s="788" t="s">
        <v>500</v>
      </c>
      <c r="C103" s="322"/>
      <c r="D103" s="778"/>
      <c r="E103" s="196"/>
    </row>
    <row r="104" spans="1:5" x14ac:dyDescent="0.2">
      <c r="A104" s="411" t="s">
        <v>359</v>
      </c>
      <c r="B104" s="788" t="s">
        <v>501</v>
      </c>
      <c r="C104" s="322"/>
      <c r="D104" s="173"/>
      <c r="E104" s="196"/>
    </row>
    <row r="105" spans="1:5" x14ac:dyDescent="0.2">
      <c r="A105" s="411" t="s">
        <v>360</v>
      </c>
      <c r="B105" s="788" t="s">
        <v>502</v>
      </c>
      <c r="C105" s="322"/>
      <c r="D105" s="173"/>
      <c r="E105" s="167"/>
    </row>
    <row r="106" spans="1:5" x14ac:dyDescent="0.2">
      <c r="A106" s="411" t="s">
        <v>361</v>
      </c>
      <c r="B106" s="944" t="s">
        <v>503</v>
      </c>
      <c r="C106" s="696"/>
      <c r="D106" s="28"/>
      <c r="E106" s="292"/>
    </row>
    <row r="107" spans="1:5" x14ac:dyDescent="0.2">
      <c r="A107" s="411" t="s">
        <v>362</v>
      </c>
      <c r="B107" s="945" t="s">
        <v>504</v>
      </c>
      <c r="C107" s="696"/>
      <c r="D107" s="778"/>
      <c r="E107" s="196"/>
    </row>
    <row r="108" spans="1:5" x14ac:dyDescent="0.2">
      <c r="A108" s="411" t="s">
        <v>363</v>
      </c>
      <c r="B108" s="946" t="s">
        <v>505</v>
      </c>
      <c r="C108" s="126"/>
      <c r="D108" s="127"/>
      <c r="E108" s="164"/>
    </row>
    <row r="109" spans="1:5" ht="13.5" thickBot="1" x14ac:dyDescent="0.25">
      <c r="A109" s="411" t="s">
        <v>364</v>
      </c>
      <c r="B109" s="422" t="s">
        <v>506</v>
      </c>
      <c r="C109" s="27"/>
      <c r="D109" s="29"/>
      <c r="E109" s="172"/>
    </row>
    <row r="110" spans="1:5" ht="13.5" thickBot="1" x14ac:dyDescent="0.25">
      <c r="A110" s="433" t="s">
        <v>365</v>
      </c>
      <c r="B110" s="347" t="s">
        <v>497</v>
      </c>
      <c r="C110" s="124">
        <f>SUM(C102:C109)</f>
        <v>0</v>
      </c>
      <c r="D110" s="124">
        <f>SUM(D102:D109)</f>
        <v>0</v>
      </c>
      <c r="E110" s="1023">
        <f>SUM(E102:E109)</f>
        <v>0</v>
      </c>
    </row>
    <row r="111" spans="1:5" x14ac:dyDescent="0.2">
      <c r="A111" s="691"/>
      <c r="B111" s="43"/>
      <c r="C111" s="957"/>
      <c r="D111" s="262"/>
      <c r="E111" s="296"/>
    </row>
    <row r="112" spans="1:5" ht="13.5" thickBot="1" x14ac:dyDescent="0.25">
      <c r="A112" s="719" t="s">
        <v>366</v>
      </c>
      <c r="B112" s="956" t="s">
        <v>498</v>
      </c>
      <c r="C112" s="948">
        <f>C99+C110</f>
        <v>2501900</v>
      </c>
      <c r="D112" s="960">
        <f>D99+D110</f>
        <v>711200</v>
      </c>
      <c r="E112" s="963">
        <f>E99+E110</f>
        <v>3188828</v>
      </c>
    </row>
    <row r="113" spans="1:5" ht="13.5" thickTop="1" x14ac:dyDescent="0.2">
      <c r="A113" s="432"/>
      <c r="B113" s="43"/>
      <c r="C113" s="29"/>
      <c r="D113" s="29"/>
      <c r="E113" s="29"/>
    </row>
    <row r="114" spans="1:5" x14ac:dyDescent="0.2">
      <c r="A114" s="432"/>
      <c r="B114" s="43"/>
      <c r="C114" s="29"/>
      <c r="D114" s="29"/>
      <c r="E114" s="29"/>
    </row>
    <row r="115" spans="1:5" x14ac:dyDescent="0.2">
      <c r="A115" s="432"/>
      <c r="B115" s="43"/>
      <c r="C115" s="29"/>
      <c r="D115" s="29"/>
      <c r="E115" s="29"/>
    </row>
    <row r="116" spans="1:5" x14ac:dyDescent="0.2">
      <c r="A116" s="432"/>
      <c r="B116" s="43"/>
      <c r="C116" s="29"/>
      <c r="D116" s="29"/>
      <c r="E116" s="29"/>
    </row>
    <row r="117" spans="1:5" x14ac:dyDescent="0.2">
      <c r="A117" s="432"/>
      <c r="B117" s="43"/>
      <c r="C117" s="29"/>
      <c r="D117" s="29"/>
      <c r="E117" s="29"/>
    </row>
    <row r="118" spans="1:5" x14ac:dyDescent="0.2">
      <c r="A118" s="432"/>
      <c r="B118" s="43"/>
      <c r="C118" s="29"/>
      <c r="D118" s="29"/>
      <c r="E118" s="29"/>
    </row>
    <row r="119" spans="1:5" x14ac:dyDescent="0.2">
      <c r="A119" s="432"/>
      <c r="B119" s="43"/>
      <c r="C119" s="29"/>
      <c r="D119" s="29"/>
      <c r="E119" s="29"/>
    </row>
    <row r="120" spans="1:5" x14ac:dyDescent="0.2">
      <c r="A120" s="1316"/>
      <c r="B120" s="1315"/>
      <c r="C120" s="1315"/>
      <c r="D120" s="1315"/>
      <c r="E120" s="1315"/>
    </row>
    <row r="121" spans="1:5" ht="13.5" customHeight="1" x14ac:dyDescent="0.2">
      <c r="A121" s="1294" t="s">
        <v>861</v>
      </c>
      <c r="B121" s="1294"/>
      <c r="C121" s="1294"/>
      <c r="D121" s="1294"/>
      <c r="E121" s="1294"/>
    </row>
    <row r="122" spans="1:5" ht="13.5" customHeight="1" x14ac:dyDescent="0.2">
      <c r="A122" s="424"/>
      <c r="B122" s="424"/>
      <c r="C122" s="424"/>
      <c r="D122" s="424"/>
      <c r="E122" s="424"/>
    </row>
    <row r="123" spans="1:5" ht="15.75" x14ac:dyDescent="0.25">
      <c r="B123" s="1314" t="s">
        <v>777</v>
      </c>
      <c r="C123" s="1314"/>
      <c r="D123" s="1314"/>
      <c r="E123" s="1314"/>
    </row>
    <row r="124" spans="1:5" ht="15.75" x14ac:dyDescent="0.25">
      <c r="B124" s="20"/>
      <c r="C124" s="20"/>
      <c r="D124" s="20"/>
      <c r="E124" s="20"/>
    </row>
    <row r="125" spans="1:5" ht="13.5" thickBot="1" x14ac:dyDescent="0.25">
      <c r="B125" s="1"/>
      <c r="C125" s="1263" t="s">
        <v>785</v>
      </c>
      <c r="D125" s="1263" t="s">
        <v>786</v>
      </c>
      <c r="E125" s="1264" t="s">
        <v>787</v>
      </c>
    </row>
    <row r="126" spans="1:5" ht="24" thickBot="1" x14ac:dyDescent="0.3">
      <c r="A126" s="435" t="s">
        <v>322</v>
      </c>
      <c r="B126" s="697" t="s">
        <v>13</v>
      </c>
      <c r="C126" s="1267" t="s">
        <v>663</v>
      </c>
      <c r="D126" s="1260" t="s">
        <v>732</v>
      </c>
      <c r="E126" s="1259" t="s">
        <v>733</v>
      </c>
    </row>
    <row r="127" spans="1:5" x14ac:dyDescent="0.2">
      <c r="A127" s="698" t="s">
        <v>323</v>
      </c>
      <c r="B127" s="699" t="s">
        <v>324</v>
      </c>
      <c r="C127" s="708" t="s">
        <v>325</v>
      </c>
      <c r="D127" s="709" t="s">
        <v>326</v>
      </c>
      <c r="E127" s="725" t="s">
        <v>346</v>
      </c>
    </row>
    <row r="128" spans="1:5" x14ac:dyDescent="0.2">
      <c r="A128" s="412" t="s">
        <v>327</v>
      </c>
      <c r="B128" s="419" t="s">
        <v>223</v>
      </c>
      <c r="C128" s="368"/>
      <c r="D128" s="164"/>
      <c r="E128" s="158"/>
    </row>
    <row r="129" spans="1:6" ht="12" customHeight="1" x14ac:dyDescent="0.2">
      <c r="A129" s="411" t="s">
        <v>328</v>
      </c>
      <c r="B129" s="215" t="s">
        <v>6</v>
      </c>
      <c r="C129" s="368">
        <v>7269210</v>
      </c>
      <c r="D129" s="917">
        <v>394170</v>
      </c>
      <c r="E129" s="158"/>
    </row>
    <row r="130" spans="1:6" x14ac:dyDescent="0.2">
      <c r="A130" s="411" t="s">
        <v>329</v>
      </c>
      <c r="B130" s="245" t="s">
        <v>7</v>
      </c>
      <c r="C130" s="368">
        <v>2244740</v>
      </c>
      <c r="D130" s="917">
        <v>80118</v>
      </c>
      <c r="E130" s="158"/>
    </row>
    <row r="131" spans="1:6" x14ac:dyDescent="0.2">
      <c r="A131" s="411" t="s">
        <v>330</v>
      </c>
      <c r="B131" s="245" t="s">
        <v>8</v>
      </c>
      <c r="C131" s="368"/>
      <c r="D131" s="164">
        <v>1347909</v>
      </c>
      <c r="E131" s="158">
        <v>642528</v>
      </c>
    </row>
    <row r="132" spans="1:6" x14ac:dyDescent="0.2">
      <c r="A132" s="411" t="s">
        <v>331</v>
      </c>
      <c r="B132" s="245" t="s">
        <v>409</v>
      </c>
      <c r="C132" s="368"/>
      <c r="D132" s="164"/>
      <c r="E132" s="158"/>
    </row>
    <row r="133" spans="1:6" x14ac:dyDescent="0.2">
      <c r="A133" s="411" t="s">
        <v>332</v>
      </c>
      <c r="B133" s="245" t="s">
        <v>408</v>
      </c>
      <c r="C133" s="368"/>
      <c r="D133" s="164"/>
      <c r="E133" s="158"/>
    </row>
    <row r="134" spans="1:6" x14ac:dyDescent="0.2">
      <c r="A134" s="411" t="s">
        <v>333</v>
      </c>
      <c r="B134" s="245" t="s">
        <v>480</v>
      </c>
      <c r="C134" s="368">
        <f>C135+C136+C137+C138+C139+C140</f>
        <v>0</v>
      </c>
      <c r="D134" s="368">
        <f>D135+D136+D137+D138+D139+D140</f>
        <v>0</v>
      </c>
      <c r="E134" s="164">
        <f>E135+E136+E137+E138+E139+E140</f>
        <v>0</v>
      </c>
    </row>
    <row r="135" spans="1:6" x14ac:dyDescent="0.2">
      <c r="A135" s="411" t="s">
        <v>334</v>
      </c>
      <c r="B135" s="245" t="s">
        <v>481</v>
      </c>
      <c r="C135" s="368"/>
      <c r="D135" s="164"/>
      <c r="E135" s="158"/>
    </row>
    <row r="136" spans="1:6" ht="12" customHeight="1" x14ac:dyDescent="0.2">
      <c r="A136" s="411" t="s">
        <v>335</v>
      </c>
      <c r="B136" s="245" t="s">
        <v>482</v>
      </c>
      <c r="C136" s="368"/>
      <c r="D136" s="164"/>
      <c r="E136" s="158"/>
    </row>
    <row r="137" spans="1:6" x14ac:dyDescent="0.2">
      <c r="A137" s="411" t="s">
        <v>336</v>
      </c>
      <c r="B137" s="245" t="s">
        <v>483</v>
      </c>
      <c r="C137" s="368"/>
      <c r="D137" s="164"/>
      <c r="E137" s="158"/>
    </row>
    <row r="138" spans="1:6" ht="14.25" customHeight="1" x14ac:dyDescent="0.2">
      <c r="A138" s="411" t="s">
        <v>337</v>
      </c>
      <c r="B138" s="420" t="s">
        <v>484</v>
      </c>
      <c r="C138" s="279"/>
      <c r="D138" s="168"/>
      <c r="E138" s="158"/>
    </row>
    <row r="139" spans="1:6" ht="14.25" customHeight="1" x14ac:dyDescent="0.2">
      <c r="A139" s="411" t="s">
        <v>338</v>
      </c>
      <c r="B139" s="942" t="s">
        <v>499</v>
      </c>
      <c r="C139" s="371"/>
      <c r="D139" s="165"/>
      <c r="E139" s="158"/>
    </row>
    <row r="140" spans="1:6" ht="14.25" customHeight="1" x14ac:dyDescent="0.2">
      <c r="A140" s="411" t="s">
        <v>339</v>
      </c>
      <c r="B140" s="943" t="s">
        <v>492</v>
      </c>
      <c r="C140" s="371"/>
      <c r="D140" s="165"/>
      <c r="E140" s="158"/>
    </row>
    <row r="141" spans="1:6" ht="13.5" customHeight="1" thickBot="1" x14ac:dyDescent="0.25">
      <c r="A141" s="411" t="s">
        <v>340</v>
      </c>
      <c r="B141" s="247" t="s">
        <v>219</v>
      </c>
      <c r="C141" s="369"/>
      <c r="D141" s="169"/>
      <c r="E141" s="158"/>
    </row>
    <row r="142" spans="1:6" s="16" customFormat="1" ht="13.5" thickBot="1" x14ac:dyDescent="0.25">
      <c r="A142" s="702" t="s">
        <v>341</v>
      </c>
      <c r="B142" s="703" t="s">
        <v>9</v>
      </c>
      <c r="C142" s="717">
        <f>C129+C130+C131+C132+C134+C141</f>
        <v>9513950</v>
      </c>
      <c r="D142" s="717">
        <f>D129+D130+D131+D132+D134+D141</f>
        <v>1822197</v>
      </c>
      <c r="E142" s="718">
        <f>E129+E130+E131+E132+E134+E141</f>
        <v>642528</v>
      </c>
      <c r="F142"/>
    </row>
    <row r="143" spans="1:6" s="16" customFormat="1" ht="13.5" thickTop="1" x14ac:dyDescent="0.2">
      <c r="A143" s="691"/>
      <c r="B143" s="419"/>
      <c r="C143" s="278"/>
      <c r="D143" s="278"/>
      <c r="E143" s="172"/>
      <c r="F143"/>
    </row>
    <row r="144" spans="1:6" ht="14.25" customHeight="1" x14ac:dyDescent="0.2">
      <c r="A144" s="412" t="s">
        <v>342</v>
      </c>
      <c r="B144" s="421" t="s">
        <v>224</v>
      </c>
      <c r="C144" s="370"/>
      <c r="D144" s="370"/>
      <c r="E144" s="167"/>
    </row>
    <row r="145" spans="1:6" x14ac:dyDescent="0.2">
      <c r="A145" s="411" t="s">
        <v>343</v>
      </c>
      <c r="B145" s="245" t="s">
        <v>410</v>
      </c>
      <c r="C145" s="368"/>
      <c r="D145" s="368"/>
      <c r="E145" s="164"/>
    </row>
    <row r="146" spans="1:6" ht="14.25" customHeight="1" x14ac:dyDescent="0.2">
      <c r="A146" s="411" t="s">
        <v>342</v>
      </c>
      <c r="B146" s="245" t="s">
        <v>411</v>
      </c>
      <c r="C146" s="368"/>
      <c r="D146" s="368"/>
      <c r="E146" s="164"/>
    </row>
    <row r="147" spans="1:6" s="16" customFormat="1" ht="14.25" customHeight="1" x14ac:dyDescent="0.2">
      <c r="A147" s="411" t="s">
        <v>343</v>
      </c>
      <c r="B147" s="245" t="s">
        <v>220</v>
      </c>
      <c r="C147" s="279">
        <f>C148+C149+C150+C151+C152+C153+C154</f>
        <v>0</v>
      </c>
      <c r="D147" s="279">
        <f>D148+D149+D150+D151+D152+D153+D154</f>
        <v>0</v>
      </c>
      <c r="E147" s="168">
        <f>E148+E149+E150+E151+E152+E153+E154</f>
        <v>0</v>
      </c>
      <c r="F147"/>
    </row>
    <row r="148" spans="1:6" x14ac:dyDescent="0.2">
      <c r="A148" s="411" t="s">
        <v>344</v>
      </c>
      <c r="B148" s="420" t="s">
        <v>485</v>
      </c>
      <c r="C148" s="368"/>
      <c r="D148" s="368"/>
      <c r="E148" s="164"/>
    </row>
    <row r="149" spans="1:6" x14ac:dyDescent="0.2">
      <c r="A149" s="411" t="s">
        <v>345</v>
      </c>
      <c r="B149" s="420" t="s">
        <v>487</v>
      </c>
      <c r="C149" s="368"/>
      <c r="D149" s="368"/>
      <c r="E149" s="164"/>
    </row>
    <row r="150" spans="1:6" ht="12.75" customHeight="1" x14ac:dyDescent="0.2">
      <c r="A150" s="411" t="s">
        <v>347</v>
      </c>
      <c r="B150" s="420" t="s">
        <v>486</v>
      </c>
      <c r="C150" s="368"/>
      <c r="D150" s="368"/>
      <c r="E150" s="164"/>
    </row>
    <row r="151" spans="1:6" ht="12.75" customHeight="1" x14ac:dyDescent="0.2">
      <c r="A151" s="411" t="s">
        <v>348</v>
      </c>
      <c r="B151" s="420" t="s">
        <v>488</v>
      </c>
      <c r="C151" s="368"/>
      <c r="D151" s="368"/>
      <c r="E151" s="164"/>
    </row>
    <row r="152" spans="1:6" ht="12.75" customHeight="1" x14ac:dyDescent="0.2">
      <c r="A152" s="411" t="s">
        <v>349</v>
      </c>
      <c r="B152" s="942" t="s">
        <v>489</v>
      </c>
      <c r="C152" s="368"/>
      <c r="D152" s="368"/>
      <c r="E152" s="164"/>
    </row>
    <row r="153" spans="1:6" ht="12.75" customHeight="1" x14ac:dyDescent="0.2">
      <c r="A153" s="411" t="s">
        <v>350</v>
      </c>
      <c r="B153" s="340" t="s">
        <v>490</v>
      </c>
      <c r="C153" s="368"/>
      <c r="D153" s="368"/>
      <c r="E153" s="164"/>
    </row>
    <row r="154" spans="1:6" ht="12.75" customHeight="1" x14ac:dyDescent="0.2">
      <c r="A154" s="411" t="s">
        <v>351</v>
      </c>
      <c r="B154" s="943" t="s">
        <v>507</v>
      </c>
      <c r="C154" s="368"/>
      <c r="D154" s="368"/>
      <c r="E154" s="164"/>
    </row>
    <row r="155" spans="1:6" x14ac:dyDescent="0.2">
      <c r="A155" s="411" t="s">
        <v>352</v>
      </c>
      <c r="B155" s="245" t="s">
        <v>493</v>
      </c>
      <c r="C155" s="368"/>
      <c r="D155" s="368"/>
      <c r="E155" s="164"/>
    </row>
    <row r="156" spans="1:6" ht="13.5" thickBot="1" x14ac:dyDescent="0.25">
      <c r="A156" s="411" t="s">
        <v>353</v>
      </c>
      <c r="B156" s="247" t="s">
        <v>222</v>
      </c>
      <c r="C156" s="371">
        <f>-C132</f>
        <v>0</v>
      </c>
      <c r="D156" s="371">
        <f>-D132</f>
        <v>0</v>
      </c>
      <c r="E156" s="729">
        <f>-E132</f>
        <v>0</v>
      </c>
    </row>
    <row r="157" spans="1:6" ht="13.5" thickBot="1" x14ac:dyDescent="0.25">
      <c r="A157" s="702" t="s">
        <v>354</v>
      </c>
      <c r="B157" s="703" t="s">
        <v>10</v>
      </c>
      <c r="C157" s="717">
        <f>C145+C146+C147+C155+C156</f>
        <v>0</v>
      </c>
      <c r="D157" s="717">
        <f>D145+D146+D147+D155+D156</f>
        <v>0</v>
      </c>
      <c r="E157" s="718">
        <f>E145+E146+E147+E155+E156</f>
        <v>0</v>
      </c>
    </row>
    <row r="158" spans="1:6" ht="27" thickTop="1" thickBot="1" x14ac:dyDescent="0.25">
      <c r="A158" s="702" t="s">
        <v>355</v>
      </c>
      <c r="B158" s="707" t="s">
        <v>494</v>
      </c>
      <c r="C158" s="991">
        <f>C142+C157</f>
        <v>9513950</v>
      </c>
      <c r="D158" s="991">
        <f>D142+D157</f>
        <v>1822197</v>
      </c>
      <c r="E158" s="1120">
        <f>E142+E157</f>
        <v>642528</v>
      </c>
    </row>
    <row r="159" spans="1:6" ht="13.5" thickTop="1" x14ac:dyDescent="0.2">
      <c r="A159" s="691"/>
      <c r="B159" s="958"/>
      <c r="C159" s="977"/>
      <c r="D159" s="977"/>
      <c r="E159" s="977"/>
    </row>
    <row r="160" spans="1:6" x14ac:dyDescent="0.2">
      <c r="A160" s="412" t="s">
        <v>405</v>
      </c>
      <c r="B160" s="534" t="s">
        <v>496</v>
      </c>
      <c r="C160" s="372"/>
      <c r="D160" s="170"/>
      <c r="E160" s="160"/>
    </row>
    <row r="161" spans="1:5" x14ac:dyDescent="0.2">
      <c r="A161" s="411" t="s">
        <v>357</v>
      </c>
      <c r="B161" s="246" t="s">
        <v>495</v>
      </c>
      <c r="C161" s="368"/>
      <c r="D161" s="164"/>
      <c r="E161" s="158"/>
    </row>
    <row r="162" spans="1:5" x14ac:dyDescent="0.2">
      <c r="A162" s="411" t="s">
        <v>358</v>
      </c>
      <c r="B162" s="788" t="s">
        <v>500</v>
      </c>
      <c r="C162" s="368"/>
      <c r="D162" s="368"/>
      <c r="E162" s="164"/>
    </row>
    <row r="163" spans="1:5" x14ac:dyDescent="0.2">
      <c r="A163" s="411" t="s">
        <v>359</v>
      </c>
      <c r="B163" s="788" t="s">
        <v>501</v>
      </c>
      <c r="C163" s="370"/>
      <c r="D163" s="167"/>
      <c r="E163" s="160"/>
    </row>
    <row r="164" spans="1:5" x14ac:dyDescent="0.2">
      <c r="A164" s="411" t="s">
        <v>360</v>
      </c>
      <c r="B164" s="788" t="s">
        <v>502</v>
      </c>
      <c r="C164" s="279"/>
      <c r="D164" s="168"/>
      <c r="E164" s="161"/>
    </row>
    <row r="165" spans="1:5" x14ac:dyDescent="0.2">
      <c r="A165" s="411" t="s">
        <v>361</v>
      </c>
      <c r="B165" s="944" t="s">
        <v>503</v>
      </c>
      <c r="C165" s="368"/>
      <c r="D165" s="164"/>
      <c r="E165" s="161"/>
    </row>
    <row r="166" spans="1:5" x14ac:dyDescent="0.2">
      <c r="A166" s="411" t="s">
        <v>362</v>
      </c>
      <c r="B166" s="945" t="s">
        <v>504</v>
      </c>
      <c r="C166" s="368"/>
      <c r="D166" s="164"/>
      <c r="E166" s="161"/>
    </row>
    <row r="167" spans="1:5" x14ac:dyDescent="0.2">
      <c r="A167" s="411" t="s">
        <v>363</v>
      </c>
      <c r="B167" s="946" t="s">
        <v>505</v>
      </c>
      <c r="C167" s="270"/>
      <c r="D167" s="164"/>
      <c r="E167" s="161"/>
    </row>
    <row r="168" spans="1:5" ht="13.5" thickBot="1" x14ac:dyDescent="0.25">
      <c r="A168" s="411" t="s">
        <v>364</v>
      </c>
      <c r="B168" s="422" t="s">
        <v>506</v>
      </c>
      <c r="C168" s="278"/>
      <c r="D168" s="278"/>
      <c r="E168" s="172"/>
    </row>
    <row r="169" spans="1:5" ht="13.5" thickBot="1" x14ac:dyDescent="0.25">
      <c r="A169" s="433" t="s">
        <v>365</v>
      </c>
      <c r="B169" s="347" t="s">
        <v>497</v>
      </c>
      <c r="C169" s="283">
        <f>SUM(C161:C168)</f>
        <v>0</v>
      </c>
      <c r="D169" s="283">
        <f>SUM(D161:D168)</f>
        <v>0</v>
      </c>
      <c r="E169" s="171">
        <f>SUM(E161:E168)</f>
        <v>0</v>
      </c>
    </row>
    <row r="170" spans="1:5" x14ac:dyDescent="0.2">
      <c r="A170" s="691"/>
      <c r="B170" s="43"/>
      <c r="C170" s="964"/>
      <c r="D170" s="919"/>
      <c r="E170" s="919"/>
    </row>
    <row r="171" spans="1:5" ht="13.5" thickBot="1" x14ac:dyDescent="0.25">
      <c r="A171" s="719" t="s">
        <v>366</v>
      </c>
      <c r="B171" s="956" t="s">
        <v>498</v>
      </c>
      <c r="C171" s="963">
        <f>C158+C169</f>
        <v>9513950</v>
      </c>
      <c r="D171" s="963">
        <f>D158+D169</f>
        <v>1822197</v>
      </c>
      <c r="E171" s="963">
        <f>E158+E169</f>
        <v>642528</v>
      </c>
    </row>
    <row r="172" spans="1:5" ht="13.5" thickTop="1" x14ac:dyDescent="0.2">
      <c r="A172" s="432"/>
      <c r="B172" s="932"/>
      <c r="C172" s="325"/>
      <c r="D172" s="29"/>
      <c r="E172" s="29"/>
    </row>
    <row r="173" spans="1:5" x14ac:dyDescent="0.2">
      <c r="A173" s="432"/>
      <c r="B173" s="932"/>
      <c r="C173" s="325"/>
      <c r="D173" s="29"/>
      <c r="E173" s="29"/>
    </row>
    <row r="174" spans="1:5" x14ac:dyDescent="0.2">
      <c r="A174" s="432"/>
      <c r="B174" s="932"/>
      <c r="C174" s="325"/>
      <c r="D174" s="29"/>
      <c r="E174" s="29"/>
    </row>
    <row r="175" spans="1:5" x14ac:dyDescent="0.2">
      <c r="A175" s="432"/>
      <c r="B175" s="932"/>
      <c r="C175" s="325"/>
      <c r="D175" s="29"/>
      <c r="E175" s="29"/>
    </row>
    <row r="176" spans="1:5" x14ac:dyDescent="0.2">
      <c r="A176" s="432"/>
      <c r="B176" s="932"/>
      <c r="C176" s="325"/>
      <c r="D176" s="29"/>
      <c r="E176" s="29"/>
    </row>
    <row r="178" spans="1:11" x14ac:dyDescent="0.2">
      <c r="A178" s="1316"/>
      <c r="B178" s="1315"/>
      <c r="C178" s="1315"/>
      <c r="D178" s="1315"/>
      <c r="E178" s="1315"/>
    </row>
    <row r="179" spans="1:11" x14ac:dyDescent="0.2">
      <c r="A179" s="1294" t="s">
        <v>862</v>
      </c>
      <c r="B179" s="1294"/>
      <c r="C179" s="1294"/>
      <c r="D179" s="1294"/>
      <c r="E179" s="1294"/>
    </row>
    <row r="180" spans="1:11" x14ac:dyDescent="0.2">
      <c r="A180" s="424"/>
      <c r="B180" s="424"/>
      <c r="C180" s="424"/>
      <c r="D180" s="424"/>
      <c r="E180" s="424"/>
    </row>
    <row r="181" spans="1:11" ht="15.75" x14ac:dyDescent="0.25">
      <c r="B181" s="1314" t="s">
        <v>777</v>
      </c>
      <c r="C181" s="1314"/>
      <c r="D181" s="1314"/>
      <c r="E181" s="1314"/>
    </row>
    <row r="182" spans="1:11" ht="15.75" x14ac:dyDescent="0.25">
      <c r="B182" s="20"/>
      <c r="C182" s="20"/>
      <c r="D182" s="20"/>
      <c r="E182" s="20"/>
    </row>
    <row r="183" spans="1:11" ht="13.5" thickBot="1" x14ac:dyDescent="0.25">
      <c r="B183" s="40">
        <v>104051</v>
      </c>
      <c r="C183" s="1261" t="s">
        <v>828</v>
      </c>
      <c r="D183" s="1263" t="s">
        <v>845</v>
      </c>
      <c r="E183" s="1269" t="s">
        <v>825</v>
      </c>
    </row>
    <row r="184" spans="1:11" ht="39.75" thickBot="1" x14ac:dyDescent="0.3">
      <c r="A184" s="435" t="s">
        <v>322</v>
      </c>
      <c r="B184" s="697" t="s">
        <v>13</v>
      </c>
      <c r="C184" s="1259" t="s">
        <v>827</v>
      </c>
      <c r="D184" s="1268" t="s">
        <v>734</v>
      </c>
      <c r="E184" s="1260" t="s">
        <v>826</v>
      </c>
      <c r="K184" s="1280"/>
    </row>
    <row r="185" spans="1:11" x14ac:dyDescent="0.2">
      <c r="A185" s="698" t="s">
        <v>323</v>
      </c>
      <c r="B185" s="699" t="s">
        <v>324</v>
      </c>
      <c r="C185" s="723" t="s">
        <v>325</v>
      </c>
      <c r="D185" s="709" t="s">
        <v>326</v>
      </c>
      <c r="E185" s="710" t="s">
        <v>346</v>
      </c>
    </row>
    <row r="186" spans="1:11" x14ac:dyDescent="0.2">
      <c r="A186" s="412" t="s">
        <v>327</v>
      </c>
      <c r="B186" s="419" t="s">
        <v>223</v>
      </c>
      <c r="C186" s="368">
        <v>3647000</v>
      </c>
      <c r="D186" s="164"/>
      <c r="E186" s="158">
        <v>1514170</v>
      </c>
    </row>
    <row r="187" spans="1:11" x14ac:dyDescent="0.2">
      <c r="A187" s="411" t="s">
        <v>328</v>
      </c>
      <c r="B187" s="215" t="s">
        <v>6</v>
      </c>
      <c r="C187" s="368"/>
      <c r="D187" s="164"/>
      <c r="E187" s="158"/>
    </row>
    <row r="188" spans="1:11" x14ac:dyDescent="0.2">
      <c r="A188" s="411" t="s">
        <v>329</v>
      </c>
      <c r="B188" s="245" t="s">
        <v>7</v>
      </c>
      <c r="C188" s="368"/>
      <c r="D188" s="164"/>
      <c r="E188" s="158"/>
    </row>
    <row r="189" spans="1:11" x14ac:dyDescent="0.2">
      <c r="A189" s="411" t="s">
        <v>330</v>
      </c>
      <c r="B189" s="245" t="s">
        <v>8</v>
      </c>
      <c r="C189" s="368">
        <v>193800</v>
      </c>
      <c r="D189" s="164"/>
      <c r="E189" s="158">
        <v>1514170</v>
      </c>
    </row>
    <row r="190" spans="1:11" x14ac:dyDescent="0.2">
      <c r="A190" s="411" t="s">
        <v>331</v>
      </c>
      <c r="B190" s="245" t="s">
        <v>409</v>
      </c>
      <c r="C190" s="368"/>
      <c r="D190" s="164"/>
      <c r="E190" s="158"/>
    </row>
    <row r="191" spans="1:11" x14ac:dyDescent="0.2">
      <c r="A191" s="411" t="s">
        <v>332</v>
      </c>
      <c r="B191" s="245" t="s">
        <v>408</v>
      </c>
      <c r="C191" s="368"/>
      <c r="D191" s="164"/>
      <c r="E191" s="158"/>
    </row>
    <row r="192" spans="1:11" x14ac:dyDescent="0.2">
      <c r="A192" s="411" t="s">
        <v>333</v>
      </c>
      <c r="B192" s="245" t="s">
        <v>480</v>
      </c>
      <c r="C192" s="368">
        <v>150000</v>
      </c>
      <c r="D192" s="368"/>
      <c r="E192" s="164"/>
      <c r="H192" s="14"/>
    </row>
    <row r="193" spans="1:8" x14ac:dyDescent="0.2">
      <c r="A193" s="411" t="s">
        <v>334</v>
      </c>
      <c r="B193" s="245" t="s">
        <v>481</v>
      </c>
      <c r="C193" s="368"/>
      <c r="D193" s="164"/>
      <c r="E193" s="158"/>
      <c r="H193" s="14"/>
    </row>
    <row r="194" spans="1:8" x14ac:dyDescent="0.2">
      <c r="A194" s="411" t="s">
        <v>335</v>
      </c>
      <c r="B194" s="245" t="s">
        <v>482</v>
      </c>
      <c r="C194" s="368"/>
      <c r="D194" s="164"/>
      <c r="E194" s="158"/>
    </row>
    <row r="195" spans="1:8" x14ac:dyDescent="0.2">
      <c r="A195" s="411" t="s">
        <v>336</v>
      </c>
      <c r="B195" s="245" t="s">
        <v>483</v>
      </c>
      <c r="C195" s="368"/>
      <c r="D195" s="164"/>
      <c r="E195" s="158"/>
    </row>
    <row r="196" spans="1:8" x14ac:dyDescent="0.2">
      <c r="A196" s="411" t="s">
        <v>337</v>
      </c>
      <c r="B196" s="420" t="s">
        <v>844</v>
      </c>
      <c r="C196" s="279">
        <v>150000</v>
      </c>
      <c r="D196" s="168"/>
      <c r="E196" s="158"/>
    </row>
    <row r="197" spans="1:8" x14ac:dyDescent="0.2">
      <c r="A197" s="411" t="s">
        <v>338</v>
      </c>
      <c r="B197" s="942" t="s">
        <v>499</v>
      </c>
      <c r="C197" s="371"/>
      <c r="D197" s="165"/>
      <c r="E197" s="158"/>
    </row>
    <row r="198" spans="1:8" x14ac:dyDescent="0.2">
      <c r="A198" s="411" t="s">
        <v>339</v>
      </c>
      <c r="B198" s="943" t="s">
        <v>492</v>
      </c>
      <c r="C198" s="371"/>
      <c r="D198" s="165"/>
      <c r="E198" s="158"/>
    </row>
    <row r="199" spans="1:8" ht="13.5" thickBot="1" x14ac:dyDescent="0.25">
      <c r="A199" s="411" t="s">
        <v>340</v>
      </c>
      <c r="B199" s="247" t="s">
        <v>843</v>
      </c>
      <c r="C199" s="369">
        <v>3303200</v>
      </c>
      <c r="D199" s="169"/>
      <c r="E199" s="158"/>
    </row>
    <row r="200" spans="1:8" ht="13.5" thickBot="1" x14ac:dyDescent="0.25">
      <c r="A200" s="702" t="s">
        <v>341</v>
      </c>
      <c r="B200" s="703" t="s">
        <v>9</v>
      </c>
      <c r="C200" s="717">
        <f>C187+C188+C189+C190+C192+C199</f>
        <v>3647000</v>
      </c>
      <c r="D200" s="717">
        <f>D187+D188+D189+D190+D192+D199</f>
        <v>0</v>
      </c>
      <c r="E200" s="718">
        <v>1514170</v>
      </c>
    </row>
    <row r="201" spans="1:8" ht="13.5" thickTop="1" x14ac:dyDescent="0.2">
      <c r="A201" s="691"/>
      <c r="B201" s="419"/>
      <c r="C201" s="975"/>
      <c r="D201" s="975"/>
      <c r="E201" s="976"/>
    </row>
    <row r="202" spans="1:8" x14ac:dyDescent="0.2">
      <c r="A202" s="412" t="s">
        <v>342</v>
      </c>
      <c r="B202" s="421" t="s">
        <v>224</v>
      </c>
      <c r="C202" s="370"/>
      <c r="D202" s="167"/>
      <c r="E202" s="160"/>
    </row>
    <row r="203" spans="1:8" x14ac:dyDescent="0.2">
      <c r="A203" s="411" t="s">
        <v>343</v>
      </c>
      <c r="B203" s="245" t="s">
        <v>410</v>
      </c>
      <c r="C203" s="368"/>
      <c r="D203" s="164"/>
      <c r="E203" s="158"/>
    </row>
    <row r="204" spans="1:8" x14ac:dyDescent="0.2">
      <c r="A204" s="411" t="s">
        <v>342</v>
      </c>
      <c r="B204" s="245" t="s">
        <v>411</v>
      </c>
      <c r="C204" s="368"/>
      <c r="D204" s="368"/>
      <c r="E204" s="164"/>
    </row>
    <row r="205" spans="1:8" x14ac:dyDescent="0.2">
      <c r="A205" s="411" t="s">
        <v>343</v>
      </c>
      <c r="B205" s="245" t="s">
        <v>220</v>
      </c>
      <c r="C205" s="164">
        <f>C206+C207+C208+C209+C210+C211+C212</f>
        <v>0</v>
      </c>
      <c r="D205" s="164">
        <f>D206+D207+D208+D209+D210+D211+D212</f>
        <v>0</v>
      </c>
      <c r="E205" s="164"/>
    </row>
    <row r="206" spans="1:8" x14ac:dyDescent="0.2">
      <c r="A206" s="411" t="s">
        <v>344</v>
      </c>
      <c r="B206" s="420" t="s">
        <v>485</v>
      </c>
      <c r="C206" s="368"/>
      <c r="D206" s="164"/>
      <c r="E206" s="158"/>
    </row>
    <row r="207" spans="1:8" x14ac:dyDescent="0.2">
      <c r="A207" s="411" t="s">
        <v>345</v>
      </c>
      <c r="B207" s="420" t="s">
        <v>487</v>
      </c>
      <c r="C207" s="368"/>
      <c r="D207" s="164"/>
      <c r="E207" s="158"/>
    </row>
    <row r="208" spans="1:8" x14ac:dyDescent="0.2">
      <c r="A208" s="411" t="s">
        <v>347</v>
      </c>
      <c r="B208" s="420" t="s">
        <v>486</v>
      </c>
      <c r="C208" s="368"/>
      <c r="D208" s="164"/>
      <c r="E208" s="158"/>
    </row>
    <row r="209" spans="1:5" x14ac:dyDescent="0.2">
      <c r="A209" s="411" t="s">
        <v>348</v>
      </c>
      <c r="B209" s="420" t="s">
        <v>488</v>
      </c>
      <c r="C209" s="368"/>
      <c r="D209" s="164">
        <f>'7-8-9.m.szoc.ell.'!E52</f>
        <v>0</v>
      </c>
      <c r="E209" s="158"/>
    </row>
    <row r="210" spans="1:5" x14ac:dyDescent="0.2">
      <c r="A210" s="411" t="s">
        <v>349</v>
      </c>
      <c r="B210" s="942" t="s">
        <v>489</v>
      </c>
      <c r="C210" s="368"/>
      <c r="D210" s="164"/>
      <c r="E210" s="158"/>
    </row>
    <row r="211" spans="1:5" x14ac:dyDescent="0.2">
      <c r="A211" s="411" t="s">
        <v>350</v>
      </c>
      <c r="B211" s="340" t="s">
        <v>490</v>
      </c>
      <c r="C211" s="368"/>
      <c r="D211" s="164"/>
      <c r="E211" s="158"/>
    </row>
    <row r="212" spans="1:5" x14ac:dyDescent="0.2">
      <c r="A212" s="411" t="s">
        <v>351</v>
      </c>
      <c r="B212" s="943" t="s">
        <v>507</v>
      </c>
      <c r="C212" s="368"/>
      <c r="D212" s="164"/>
      <c r="E212" s="158"/>
    </row>
    <row r="213" spans="1:5" x14ac:dyDescent="0.2">
      <c r="A213" s="411" t="s">
        <v>352</v>
      </c>
      <c r="B213" s="245" t="s">
        <v>493</v>
      </c>
      <c r="C213" s="269"/>
      <c r="D213" s="368"/>
      <c r="E213" s="168"/>
    </row>
    <row r="214" spans="1:5" ht="13.5" thickBot="1" x14ac:dyDescent="0.25">
      <c r="A214" s="411" t="s">
        <v>353</v>
      </c>
      <c r="B214" s="247" t="s">
        <v>222</v>
      </c>
      <c r="C214" s="278">
        <f>-C190</f>
        <v>0</v>
      </c>
      <c r="D214" s="278">
        <f>-D190</f>
        <v>0</v>
      </c>
      <c r="E214" s="172"/>
    </row>
    <row r="215" spans="1:5" ht="13.5" thickBot="1" x14ac:dyDescent="0.25">
      <c r="A215" s="702" t="s">
        <v>354</v>
      </c>
      <c r="B215" s="703" t="s">
        <v>10</v>
      </c>
      <c r="C215" s="971">
        <f>C203+C204+C205+C213+C214</f>
        <v>0</v>
      </c>
      <c r="D215" s="971">
        <f>D203+D204+D205+D213+D214</f>
        <v>0</v>
      </c>
      <c r="E215" s="1000"/>
    </row>
    <row r="216" spans="1:5" ht="27" thickTop="1" thickBot="1" x14ac:dyDescent="0.25">
      <c r="A216" s="702" t="s">
        <v>355</v>
      </c>
      <c r="B216" s="707" t="s">
        <v>494</v>
      </c>
      <c r="C216" s="289">
        <f>C215+C200</f>
        <v>3647000</v>
      </c>
      <c r="D216" s="289">
        <f>D215+D200</f>
        <v>0</v>
      </c>
      <c r="E216" s="296">
        <v>1514170</v>
      </c>
    </row>
    <row r="217" spans="1:5" ht="13.5" thickTop="1" x14ac:dyDescent="0.2">
      <c r="A217" s="691"/>
      <c r="B217" s="958"/>
      <c r="C217" s="968"/>
      <c r="D217" s="968"/>
      <c r="E217" s="972"/>
    </row>
    <row r="218" spans="1:5" x14ac:dyDescent="0.2">
      <c r="A218" s="412" t="s">
        <v>405</v>
      </c>
      <c r="B218" s="534" t="s">
        <v>496</v>
      </c>
      <c r="C218" s="370"/>
      <c r="D218" s="167"/>
      <c r="E218" s="160"/>
    </row>
    <row r="219" spans="1:5" x14ac:dyDescent="0.2">
      <c r="A219" s="411" t="s">
        <v>357</v>
      </c>
      <c r="B219" s="246" t="s">
        <v>495</v>
      </c>
      <c r="C219" s="368"/>
      <c r="D219" s="368"/>
      <c r="E219" s="164"/>
    </row>
    <row r="220" spans="1:5" x14ac:dyDescent="0.2">
      <c r="A220" s="411" t="s">
        <v>358</v>
      </c>
      <c r="B220" s="788" t="s">
        <v>500</v>
      </c>
      <c r="C220" s="370"/>
      <c r="D220" s="167"/>
      <c r="E220" s="160"/>
    </row>
    <row r="221" spans="1:5" x14ac:dyDescent="0.2">
      <c r="A221" s="411" t="s">
        <v>359</v>
      </c>
      <c r="B221" s="788" t="s">
        <v>501</v>
      </c>
      <c r="C221" s="279"/>
      <c r="D221" s="164">
        <v>25779240</v>
      </c>
      <c r="E221" s="161"/>
    </row>
    <row r="222" spans="1:5" x14ac:dyDescent="0.2">
      <c r="A222" s="411" t="s">
        <v>360</v>
      </c>
      <c r="B222" s="788" t="s">
        <v>502</v>
      </c>
      <c r="C222" s="368"/>
      <c r="D222" s="164"/>
      <c r="E222" s="161"/>
    </row>
    <row r="223" spans="1:5" x14ac:dyDescent="0.2">
      <c r="A223" s="411" t="s">
        <v>361</v>
      </c>
      <c r="B223" s="944" t="s">
        <v>503</v>
      </c>
      <c r="C223" s="270"/>
      <c r="D223" s="164"/>
      <c r="E223" s="161"/>
    </row>
    <row r="224" spans="1:5" x14ac:dyDescent="0.2">
      <c r="A224" s="411" t="s">
        <v>362</v>
      </c>
      <c r="B224" s="945" t="s">
        <v>829</v>
      </c>
      <c r="C224" s="270"/>
      <c r="D224" s="164">
        <v>1797354</v>
      </c>
      <c r="E224" s="161"/>
    </row>
    <row r="225" spans="1:5" x14ac:dyDescent="0.2">
      <c r="A225" s="411" t="s">
        <v>363</v>
      </c>
      <c r="B225" s="946" t="s">
        <v>505</v>
      </c>
      <c r="C225" s="270"/>
      <c r="D225" s="368"/>
      <c r="E225" s="164"/>
    </row>
    <row r="226" spans="1:5" ht="13.5" thickBot="1" x14ac:dyDescent="0.25">
      <c r="A226" s="411" t="s">
        <v>364</v>
      </c>
      <c r="B226" s="422" t="s">
        <v>506</v>
      </c>
      <c r="C226" s="289"/>
      <c r="D226" s="278"/>
      <c r="E226" s="296"/>
    </row>
    <row r="227" spans="1:5" ht="13.5" thickBot="1" x14ac:dyDescent="0.25">
      <c r="A227" s="433" t="s">
        <v>365</v>
      </c>
      <c r="B227" s="347" t="s">
        <v>497</v>
      </c>
      <c r="C227" s="950">
        <f>SUM(C219:C226)</f>
        <v>0</v>
      </c>
      <c r="D227" s="994">
        <f>SUM(D219:D226)</f>
        <v>27576594</v>
      </c>
      <c r="E227" s="1072"/>
    </row>
    <row r="228" spans="1:5" x14ac:dyDescent="0.2">
      <c r="A228" s="691"/>
      <c r="B228" s="43"/>
      <c r="C228" s="964"/>
      <c r="D228" s="919"/>
      <c r="E228" s="919"/>
    </row>
    <row r="229" spans="1:5" ht="13.5" thickBot="1" x14ac:dyDescent="0.25">
      <c r="A229" s="719" t="s">
        <v>366</v>
      </c>
      <c r="B229" s="956" t="s">
        <v>498</v>
      </c>
      <c r="C229" s="973">
        <f>C216+C227</f>
        <v>3647000</v>
      </c>
      <c r="D229" s="973">
        <f>D216+D227</f>
        <v>27576594</v>
      </c>
      <c r="E229" s="974">
        <f>E216+E227</f>
        <v>1514170</v>
      </c>
    </row>
    <row r="230" spans="1:5" ht="13.5" thickTop="1" x14ac:dyDescent="0.2">
      <c r="A230" s="432"/>
      <c r="B230" s="932"/>
      <c r="C230" s="29"/>
      <c r="D230" s="29"/>
      <c r="E230" s="29"/>
    </row>
    <row r="231" spans="1:5" x14ac:dyDescent="0.2">
      <c r="A231" s="432"/>
      <c r="B231" s="932"/>
      <c r="C231" s="29"/>
      <c r="D231" s="29"/>
      <c r="E231" s="29"/>
    </row>
    <row r="232" spans="1:5" x14ac:dyDescent="0.2">
      <c r="A232" s="432"/>
      <c r="B232" s="932"/>
      <c r="C232" s="29"/>
      <c r="D232" s="29"/>
      <c r="E232" s="29"/>
    </row>
    <row r="233" spans="1:5" x14ac:dyDescent="0.2">
      <c r="A233" s="432"/>
      <c r="B233" s="932"/>
      <c r="C233" s="29"/>
      <c r="D233" s="29"/>
      <c r="E233" s="29"/>
    </row>
    <row r="234" spans="1:5" x14ac:dyDescent="0.2">
      <c r="A234" s="432"/>
      <c r="B234" s="932"/>
      <c r="C234" s="29"/>
      <c r="D234" s="29"/>
      <c r="E234" s="29"/>
    </row>
    <row r="235" spans="1:5" x14ac:dyDescent="0.2">
      <c r="A235" s="432"/>
      <c r="B235" s="932"/>
      <c r="C235" s="29"/>
      <c r="D235" s="29"/>
      <c r="E235" s="29"/>
    </row>
    <row r="236" spans="1:5" ht="12.75" customHeight="1" x14ac:dyDescent="0.2"/>
    <row r="237" spans="1:5" ht="12.75" customHeight="1" x14ac:dyDescent="0.2"/>
    <row r="238" spans="1:5" x14ac:dyDescent="0.2">
      <c r="A238" s="1316"/>
      <c r="B238" s="1315"/>
      <c r="C238" s="1315"/>
      <c r="D238" s="1315"/>
      <c r="E238" s="1315"/>
    </row>
    <row r="239" spans="1:5" x14ac:dyDescent="0.2">
      <c r="A239" s="1294" t="s">
        <v>935</v>
      </c>
      <c r="B239" s="1294"/>
      <c r="C239" s="1294"/>
      <c r="D239" s="1294"/>
      <c r="E239" s="1294"/>
    </row>
    <row r="240" spans="1:5" x14ac:dyDescent="0.2">
      <c r="A240" s="424"/>
      <c r="B240" s="424"/>
      <c r="C240" s="424"/>
      <c r="D240" s="424"/>
      <c r="E240" s="424"/>
    </row>
    <row r="241" spans="1:5" ht="15.75" x14ac:dyDescent="0.25">
      <c r="B241" s="1314" t="s">
        <v>777</v>
      </c>
      <c r="C241" s="1314"/>
      <c r="D241" s="1314"/>
      <c r="E241" s="1314"/>
    </row>
    <row r="242" spans="1:5" ht="13.5" thickBot="1" x14ac:dyDescent="0.25">
      <c r="B242" s="1"/>
      <c r="C242" s="1"/>
      <c r="D242" s="1279" t="s">
        <v>837</v>
      </c>
      <c r="E242" s="21" t="s">
        <v>789</v>
      </c>
    </row>
    <row r="243" spans="1:5" ht="27" thickBot="1" x14ac:dyDescent="0.3">
      <c r="A243" s="435" t="s">
        <v>322</v>
      </c>
      <c r="B243" s="697" t="s">
        <v>13</v>
      </c>
      <c r="C243" s="431" t="s">
        <v>16</v>
      </c>
      <c r="D243" s="178" t="s">
        <v>836</v>
      </c>
      <c r="E243" s="37" t="s">
        <v>18</v>
      </c>
    </row>
    <row r="244" spans="1:5" x14ac:dyDescent="0.2">
      <c r="A244" s="698" t="s">
        <v>323</v>
      </c>
      <c r="B244" s="699" t="s">
        <v>324</v>
      </c>
      <c r="C244" s="708" t="s">
        <v>325</v>
      </c>
      <c r="D244" s="709" t="s">
        <v>326</v>
      </c>
      <c r="E244" s="1109" t="s">
        <v>346</v>
      </c>
    </row>
    <row r="245" spans="1:5" x14ac:dyDescent="0.2">
      <c r="A245" s="412" t="s">
        <v>327</v>
      </c>
      <c r="B245" s="419" t="s">
        <v>223</v>
      </c>
      <c r="C245" s="368">
        <v>31972456</v>
      </c>
      <c r="D245" s="164"/>
      <c r="E245" s="1110">
        <v>31972456</v>
      </c>
    </row>
    <row r="246" spans="1:5" x14ac:dyDescent="0.2">
      <c r="A246" s="411" t="s">
        <v>328</v>
      </c>
      <c r="B246" s="215" t="s">
        <v>6</v>
      </c>
      <c r="C246" s="368">
        <v>14802408</v>
      </c>
      <c r="D246" s="164"/>
      <c r="E246" s="1110">
        <f>SUM(C246:D246)</f>
        <v>14802408</v>
      </c>
    </row>
    <row r="247" spans="1:5" x14ac:dyDescent="0.2">
      <c r="A247" s="411" t="s">
        <v>329</v>
      </c>
      <c r="B247" s="245" t="s">
        <v>7</v>
      </c>
      <c r="C247" s="368">
        <v>3796871</v>
      </c>
      <c r="D247" s="164"/>
      <c r="E247" s="1110">
        <f>SUM(C247:D247)</f>
        <v>3796871</v>
      </c>
    </row>
    <row r="248" spans="1:5" x14ac:dyDescent="0.2">
      <c r="A248" s="411" t="s">
        <v>330</v>
      </c>
      <c r="B248" s="245" t="s">
        <v>8</v>
      </c>
      <c r="C248" s="368">
        <v>13373177</v>
      </c>
      <c r="D248" s="164"/>
      <c r="E248" s="1110">
        <f>SUM(C248:D248)</f>
        <v>13373177</v>
      </c>
    </row>
    <row r="249" spans="1:5" x14ac:dyDescent="0.2">
      <c r="A249" s="411" t="s">
        <v>331</v>
      </c>
      <c r="B249" s="245" t="s">
        <v>409</v>
      </c>
      <c r="C249" s="368">
        <f>E190+D190+C190+E132+D132+C132+E73+D73+C73+E12+D12+C12</f>
        <v>0</v>
      </c>
      <c r="D249" s="164"/>
      <c r="E249" s="1110">
        <f>SUM(C249:D249)</f>
        <v>0</v>
      </c>
    </row>
    <row r="250" spans="1:5" x14ac:dyDescent="0.2">
      <c r="A250" s="411" t="s">
        <v>332</v>
      </c>
      <c r="B250" s="245" t="s">
        <v>408</v>
      </c>
      <c r="C250" s="368"/>
      <c r="D250" s="164"/>
      <c r="E250" s="1110">
        <f>SUM(C250:D250)</f>
        <v>0</v>
      </c>
    </row>
    <row r="251" spans="1:5" x14ac:dyDescent="0.2">
      <c r="A251" s="411" t="s">
        <v>333</v>
      </c>
      <c r="B251" s="245" t="s">
        <v>480</v>
      </c>
      <c r="C251" s="368">
        <v>4135672</v>
      </c>
      <c r="D251" s="368">
        <f>D252+D253+D254+D255+D256+D257</f>
        <v>150000</v>
      </c>
      <c r="E251" s="1111">
        <v>4285672</v>
      </c>
    </row>
    <row r="252" spans="1:5" x14ac:dyDescent="0.2">
      <c r="A252" s="411" t="s">
        <v>334</v>
      </c>
      <c r="B252" s="245" t="s">
        <v>481</v>
      </c>
      <c r="C252" s="368">
        <v>3985672</v>
      </c>
      <c r="D252" s="164">
        <v>150000</v>
      </c>
      <c r="E252" s="1110">
        <f t="shared" ref="E252:E258" si="0">SUM(C252:D252)</f>
        <v>4135672</v>
      </c>
    </row>
    <row r="253" spans="1:5" x14ac:dyDescent="0.2">
      <c r="A253" s="411" t="s">
        <v>335</v>
      </c>
      <c r="B253" s="245" t="s">
        <v>482</v>
      </c>
      <c r="C253" s="368">
        <f t="shared" ref="C253:C257" si="1">E194+D194+C194+E136+D136+C136+E77+D77+C77+E16+D16+C16</f>
        <v>0</v>
      </c>
      <c r="D253" s="164"/>
      <c r="E253" s="1110">
        <f t="shared" si="0"/>
        <v>0</v>
      </c>
    </row>
    <row r="254" spans="1:5" x14ac:dyDescent="0.2">
      <c r="A254" s="411" t="s">
        <v>336</v>
      </c>
      <c r="B254" s="245" t="s">
        <v>483</v>
      </c>
      <c r="C254" s="368">
        <f t="shared" si="1"/>
        <v>0</v>
      </c>
      <c r="D254" s="164"/>
      <c r="E254" s="1110">
        <f t="shared" si="0"/>
        <v>0</v>
      </c>
    </row>
    <row r="255" spans="1:5" x14ac:dyDescent="0.2">
      <c r="A255" s="411" t="s">
        <v>337</v>
      </c>
      <c r="B255" s="420" t="s">
        <v>484</v>
      </c>
      <c r="C255" s="368">
        <v>150000</v>
      </c>
      <c r="D255" s="164"/>
      <c r="E255" s="1110"/>
    </row>
    <row r="256" spans="1:5" x14ac:dyDescent="0.2">
      <c r="A256" s="411" t="s">
        <v>338</v>
      </c>
      <c r="B256" s="942" t="s">
        <v>499</v>
      </c>
      <c r="C256" s="368">
        <f t="shared" si="1"/>
        <v>0</v>
      </c>
      <c r="D256" s="164"/>
      <c r="E256" s="1110">
        <f t="shared" si="0"/>
        <v>0</v>
      </c>
    </row>
    <row r="257" spans="1:5" x14ac:dyDescent="0.2">
      <c r="A257" s="411" t="s">
        <v>339</v>
      </c>
      <c r="B257" s="943" t="s">
        <v>492</v>
      </c>
      <c r="C257" s="368">
        <f t="shared" si="1"/>
        <v>0</v>
      </c>
      <c r="D257" s="164">
        <f>'nem kell11'!C18</f>
        <v>0</v>
      </c>
      <c r="E257" s="1110">
        <f t="shared" si="0"/>
        <v>0</v>
      </c>
    </row>
    <row r="258" spans="1:5" ht="13.5" thickBot="1" x14ac:dyDescent="0.25">
      <c r="A258" s="411" t="s">
        <v>340</v>
      </c>
      <c r="B258" s="247" t="s">
        <v>219</v>
      </c>
      <c r="C258" s="368">
        <v>3303200</v>
      </c>
      <c r="D258" s="164"/>
      <c r="E258" s="1110">
        <f t="shared" si="0"/>
        <v>3303200</v>
      </c>
    </row>
    <row r="259" spans="1:5" ht="13.5" thickBot="1" x14ac:dyDescent="0.25">
      <c r="A259" s="702" t="s">
        <v>341</v>
      </c>
      <c r="B259" s="703" t="s">
        <v>9</v>
      </c>
      <c r="C259" s="717">
        <v>39411328</v>
      </c>
      <c r="D259" s="718">
        <f>D246+D247+D248+D249+D251+D258</f>
        <v>150000</v>
      </c>
      <c r="E259" s="1112">
        <f>E246+E247+E248+E249+E251+E258</f>
        <v>39561328</v>
      </c>
    </row>
    <row r="260" spans="1:5" ht="13.5" thickTop="1" x14ac:dyDescent="0.2">
      <c r="A260" s="691"/>
      <c r="B260" s="419"/>
      <c r="C260" s="997"/>
      <c r="D260" s="972"/>
      <c r="E260" s="1113"/>
    </row>
    <row r="261" spans="1:5" x14ac:dyDescent="0.2">
      <c r="A261" s="412" t="s">
        <v>342</v>
      </c>
      <c r="B261" s="421" t="s">
        <v>224</v>
      </c>
      <c r="C261" s="370"/>
      <c r="D261" s="167"/>
      <c r="E261" s="1114"/>
    </row>
    <row r="262" spans="1:5" x14ac:dyDescent="0.2">
      <c r="A262" s="411" t="s">
        <v>343</v>
      </c>
      <c r="B262" s="245" t="s">
        <v>410</v>
      </c>
      <c r="C262" s="368">
        <v>200000</v>
      </c>
      <c r="D262" s="164"/>
      <c r="E262" s="1110">
        <f>SUM(C262:D262)</f>
        <v>200000</v>
      </c>
    </row>
    <row r="263" spans="1:5" x14ac:dyDescent="0.2">
      <c r="A263" s="411" t="s">
        <v>342</v>
      </c>
      <c r="B263" s="245" t="s">
        <v>411</v>
      </c>
      <c r="C263" s="368">
        <v>6499606</v>
      </c>
      <c r="D263" s="164"/>
      <c r="E263" s="1110">
        <f>SUM(C263:D263)</f>
        <v>6499606</v>
      </c>
    </row>
    <row r="264" spans="1:5" x14ac:dyDescent="0.2">
      <c r="A264" s="411" t="s">
        <v>343</v>
      </c>
      <c r="B264" s="245" t="s">
        <v>220</v>
      </c>
      <c r="C264" s="368">
        <f t="shared" ref="C264:C272" si="2">E205+D205+C205+E147+D147+C147+E88+D88+C88+E27+D27+C27</f>
        <v>0</v>
      </c>
      <c r="D264" s="164">
        <f>D265+D266+D267+D268+D269+D270+D271</f>
        <v>0</v>
      </c>
      <c r="E264" s="1110">
        <f>E265+E266+E267+E268+E269+E270+E271</f>
        <v>0</v>
      </c>
    </row>
    <row r="265" spans="1:5" x14ac:dyDescent="0.2">
      <c r="A265" s="411" t="s">
        <v>344</v>
      </c>
      <c r="B265" s="420" t="s">
        <v>485</v>
      </c>
      <c r="C265" s="368">
        <f t="shared" si="2"/>
        <v>0</v>
      </c>
      <c r="D265" s="164"/>
      <c r="E265" s="1110">
        <f>SUM(C265:D265)</f>
        <v>0</v>
      </c>
    </row>
    <row r="266" spans="1:5" x14ac:dyDescent="0.2">
      <c r="A266" s="411" t="s">
        <v>345</v>
      </c>
      <c r="B266" s="420" t="s">
        <v>487</v>
      </c>
      <c r="C266" s="368">
        <f t="shared" si="2"/>
        <v>0</v>
      </c>
      <c r="D266" s="164"/>
      <c r="E266" s="1110">
        <f t="shared" ref="E266:E273" si="3">SUM(C266:D266)</f>
        <v>0</v>
      </c>
    </row>
    <row r="267" spans="1:5" x14ac:dyDescent="0.2">
      <c r="A267" s="411" t="s">
        <v>347</v>
      </c>
      <c r="B267" s="420" t="s">
        <v>486</v>
      </c>
      <c r="C267" s="368">
        <f t="shared" si="2"/>
        <v>0</v>
      </c>
      <c r="D267" s="164"/>
      <c r="E267" s="1110">
        <f t="shared" si="3"/>
        <v>0</v>
      </c>
    </row>
    <row r="268" spans="1:5" x14ac:dyDescent="0.2">
      <c r="A268" s="411" t="s">
        <v>348</v>
      </c>
      <c r="B268" s="420" t="s">
        <v>488</v>
      </c>
      <c r="C268" s="368">
        <f t="shared" si="2"/>
        <v>0</v>
      </c>
      <c r="D268" s="164"/>
      <c r="E268" s="1110">
        <f t="shared" si="3"/>
        <v>0</v>
      </c>
    </row>
    <row r="269" spans="1:5" x14ac:dyDescent="0.2">
      <c r="A269" s="411" t="s">
        <v>349</v>
      </c>
      <c r="B269" s="942" t="s">
        <v>489</v>
      </c>
      <c r="C269" s="368">
        <f t="shared" si="2"/>
        <v>0</v>
      </c>
      <c r="D269" s="164"/>
      <c r="E269" s="1110">
        <f t="shared" si="3"/>
        <v>0</v>
      </c>
    </row>
    <row r="270" spans="1:5" x14ac:dyDescent="0.2">
      <c r="A270" s="411" t="s">
        <v>350</v>
      </c>
      <c r="B270" s="340" t="s">
        <v>490</v>
      </c>
      <c r="C270" s="368">
        <f t="shared" si="2"/>
        <v>0</v>
      </c>
      <c r="D270" s="164"/>
      <c r="E270" s="1110">
        <f t="shared" si="3"/>
        <v>0</v>
      </c>
    </row>
    <row r="271" spans="1:5" ht="11.25" customHeight="1" x14ac:dyDescent="0.2">
      <c r="A271" s="411" t="s">
        <v>351</v>
      </c>
      <c r="B271" s="943" t="s">
        <v>507</v>
      </c>
      <c r="C271" s="368">
        <f t="shared" si="2"/>
        <v>0</v>
      </c>
      <c r="D271" s="164">
        <f>'nem kell11'!C32</f>
        <v>0</v>
      </c>
      <c r="E271" s="1110">
        <f t="shared" si="3"/>
        <v>0</v>
      </c>
    </row>
    <row r="272" spans="1:5" x14ac:dyDescent="0.2">
      <c r="A272" s="411" t="s">
        <v>352</v>
      </c>
      <c r="B272" s="245" t="s">
        <v>493</v>
      </c>
      <c r="C272" s="368">
        <f t="shared" si="2"/>
        <v>0</v>
      </c>
      <c r="D272" s="164"/>
      <c r="E272" s="1110">
        <f t="shared" si="3"/>
        <v>0</v>
      </c>
    </row>
    <row r="273" spans="1:6" ht="13.5" thickBot="1" x14ac:dyDescent="0.25">
      <c r="A273" s="411" t="s">
        <v>353</v>
      </c>
      <c r="B273" s="35" t="s">
        <v>222</v>
      </c>
      <c r="C273" s="368">
        <f>E214+D214+C214+E156+D156+C156+E97+D97+C97+E36+D36+C36</f>
        <v>0</v>
      </c>
      <c r="D273" s="533"/>
      <c r="E273" s="1110">
        <f t="shared" si="3"/>
        <v>0</v>
      </c>
    </row>
    <row r="274" spans="1:6" ht="13.5" thickBot="1" x14ac:dyDescent="0.25">
      <c r="A274" s="702" t="s">
        <v>354</v>
      </c>
      <c r="B274" s="967" t="s">
        <v>10</v>
      </c>
      <c r="C274" s="993">
        <f>C262+C263+C264+C272+C273</f>
        <v>6699606</v>
      </c>
      <c r="D274" s="993">
        <f>D262+D263+D264+D272+D273</f>
        <v>0</v>
      </c>
      <c r="E274" s="1115">
        <f>E262+E263+E264+E272+E273</f>
        <v>6699606</v>
      </c>
      <c r="F274" s="85"/>
    </row>
    <row r="275" spans="1:6" ht="27" thickTop="1" thickBot="1" x14ac:dyDescent="0.25">
      <c r="A275" s="702" t="s">
        <v>355</v>
      </c>
      <c r="B275" s="707" t="s">
        <v>494</v>
      </c>
      <c r="C275" s="978">
        <f>C259+C274</f>
        <v>46110934</v>
      </c>
      <c r="D275" s="978">
        <f>D259+D274</f>
        <v>150000</v>
      </c>
      <c r="E275" s="978">
        <f>E259+E274</f>
        <v>46260934</v>
      </c>
    </row>
    <row r="276" spans="1:6" ht="13.5" thickTop="1" x14ac:dyDescent="0.2">
      <c r="A276" s="691"/>
      <c r="B276" s="958"/>
      <c r="C276" s="977"/>
      <c r="D276" s="977"/>
      <c r="E276" s="1116"/>
    </row>
    <row r="277" spans="1:6" x14ac:dyDescent="0.2">
      <c r="A277" s="412" t="s">
        <v>405</v>
      </c>
      <c r="B277" s="534" t="s">
        <v>496</v>
      </c>
      <c r="C277" s="370"/>
      <c r="D277" s="167"/>
      <c r="E277" s="1114"/>
    </row>
    <row r="278" spans="1:6" x14ac:dyDescent="0.2">
      <c r="A278" s="411" t="s">
        <v>357</v>
      </c>
      <c r="B278" s="246" t="s">
        <v>495</v>
      </c>
      <c r="C278" s="368">
        <f>E219+D219+C219+E161+D161+C161+E102+D102+C102+E41+D41+C41</f>
        <v>0</v>
      </c>
      <c r="D278" s="368"/>
      <c r="E278" s="1111">
        <f>SUM(C278:D278)</f>
        <v>0</v>
      </c>
    </row>
    <row r="279" spans="1:6" x14ac:dyDescent="0.2">
      <c r="A279" s="411" t="s">
        <v>358</v>
      </c>
      <c r="B279" s="788" t="s">
        <v>500</v>
      </c>
      <c r="C279" s="368">
        <f t="shared" ref="C279:C284" si="4">E220+D220+C220+E162+D162+C162+E103+D103+C103+E42+D42+C42</f>
        <v>0</v>
      </c>
      <c r="D279" s="167"/>
      <c r="E279" s="1111">
        <f t="shared" ref="E279:E285" si="5">SUM(C279:D279)</f>
        <v>0</v>
      </c>
    </row>
    <row r="280" spans="1:6" x14ac:dyDescent="0.2">
      <c r="A280" s="411" t="s">
        <v>359</v>
      </c>
      <c r="B280" s="788" t="s">
        <v>501</v>
      </c>
      <c r="C280" s="368">
        <v>25779240</v>
      </c>
      <c r="D280" s="164"/>
      <c r="E280" s="1111">
        <f t="shared" si="5"/>
        <v>25779240</v>
      </c>
    </row>
    <row r="281" spans="1:6" x14ac:dyDescent="0.2">
      <c r="A281" s="411" t="s">
        <v>360</v>
      </c>
      <c r="B281" s="788" t="s">
        <v>502</v>
      </c>
      <c r="C281" s="368">
        <f t="shared" si="4"/>
        <v>0</v>
      </c>
      <c r="D281" s="164"/>
      <c r="E281" s="1111">
        <f t="shared" si="5"/>
        <v>0</v>
      </c>
    </row>
    <row r="282" spans="1:6" x14ac:dyDescent="0.2">
      <c r="A282" s="411" t="s">
        <v>361</v>
      </c>
      <c r="B282" s="944" t="s">
        <v>503</v>
      </c>
      <c r="C282" s="368">
        <f t="shared" si="4"/>
        <v>0</v>
      </c>
      <c r="D282" s="164"/>
      <c r="E282" s="1111">
        <f t="shared" si="5"/>
        <v>0</v>
      </c>
    </row>
    <row r="283" spans="1:6" x14ac:dyDescent="0.2">
      <c r="A283" s="411" t="s">
        <v>362</v>
      </c>
      <c r="B283" s="945" t="s">
        <v>830</v>
      </c>
      <c r="C283" s="368">
        <f t="shared" si="4"/>
        <v>1797354</v>
      </c>
      <c r="D283" s="164"/>
      <c r="E283" s="1111">
        <f t="shared" si="5"/>
        <v>1797354</v>
      </c>
    </row>
    <row r="284" spans="1:6" x14ac:dyDescent="0.2">
      <c r="A284" s="411" t="s">
        <v>363</v>
      </c>
      <c r="B284" s="946" t="s">
        <v>505</v>
      </c>
      <c r="C284" s="368">
        <f t="shared" si="4"/>
        <v>0</v>
      </c>
      <c r="D284" s="368"/>
      <c r="E284" s="1111">
        <f t="shared" si="5"/>
        <v>0</v>
      </c>
    </row>
    <row r="285" spans="1:6" ht="13.5" thickBot="1" x14ac:dyDescent="0.25">
      <c r="A285" s="411" t="s">
        <v>364</v>
      </c>
      <c r="B285" s="955" t="s">
        <v>506</v>
      </c>
      <c r="C285" s="368">
        <f>E226+D226+C226+E168+D168+C168+E109+D109+C109+E48+D48+C48</f>
        <v>0</v>
      </c>
      <c r="D285" s="289"/>
      <c r="E285" s="1111">
        <f t="shared" si="5"/>
        <v>0</v>
      </c>
    </row>
    <row r="286" spans="1:6" ht="13.5" thickBot="1" x14ac:dyDescent="0.25">
      <c r="A286" s="433" t="s">
        <v>365</v>
      </c>
      <c r="B286" s="347" t="s">
        <v>497</v>
      </c>
      <c r="C286" s="994">
        <f>SUM(C278:C285)</f>
        <v>27576594</v>
      </c>
      <c r="D286" s="994">
        <f>SUM(D278:D285)</f>
        <v>0</v>
      </c>
      <c r="E286" s="1117">
        <f>SUM(E278:E285)</f>
        <v>27576594</v>
      </c>
    </row>
    <row r="287" spans="1:6" x14ac:dyDescent="0.2">
      <c r="A287" s="691"/>
      <c r="B287" s="43"/>
      <c r="C287" s="919"/>
      <c r="D287" s="919"/>
      <c r="E287" s="1118"/>
    </row>
    <row r="288" spans="1:6" ht="13.5" thickBot="1" x14ac:dyDescent="0.25">
      <c r="A288" s="719" t="s">
        <v>366</v>
      </c>
      <c r="B288" s="956" t="s">
        <v>498</v>
      </c>
      <c r="C288" s="974">
        <f>C286+C275</f>
        <v>73687528</v>
      </c>
      <c r="D288" s="974">
        <f>D286+D275</f>
        <v>150000</v>
      </c>
      <c r="E288" s="1119">
        <f>E286+E275</f>
        <v>73837528</v>
      </c>
    </row>
    <row r="289" ht="13.5" thickTop="1" x14ac:dyDescent="0.2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6.5703125" customWidth="1"/>
    <col min="4" max="4" width="9.5703125" customWidth="1"/>
    <col min="5" max="5" width="9.140625" customWidth="1"/>
    <col min="11" max="11" width="9.5703125" customWidth="1"/>
  </cols>
  <sheetData>
    <row r="2" spans="1:14" x14ac:dyDescent="0.2">
      <c r="A2" s="1294" t="s">
        <v>909</v>
      </c>
      <c r="B2" s="1318"/>
      <c r="C2" s="1318"/>
      <c r="D2" s="1318"/>
      <c r="E2" s="1318"/>
      <c r="F2" s="1318"/>
      <c r="G2" s="1"/>
      <c r="H2" s="1"/>
      <c r="I2" s="1"/>
      <c r="J2" s="1"/>
      <c r="K2" s="94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408" t="s">
        <v>138</v>
      </c>
      <c r="C4" s="1408"/>
      <c r="D4" s="1408"/>
      <c r="E4" s="1408"/>
      <c r="F4" s="1408"/>
      <c r="G4" s="1408"/>
      <c r="H4" s="1408"/>
      <c r="I4" s="1408"/>
      <c r="J4" s="1408"/>
      <c r="K4" s="1408"/>
      <c r="L4" s="1408"/>
      <c r="M4" s="1408"/>
    </row>
    <row r="5" spans="1:14" ht="18.75" x14ac:dyDescent="0.3">
      <c r="B5" s="1409" t="s">
        <v>173</v>
      </c>
      <c r="C5" s="1409"/>
      <c r="D5" s="1409"/>
      <c r="E5" s="1409"/>
      <c r="F5" s="1409"/>
      <c r="G5" s="1409"/>
      <c r="H5" s="1409"/>
      <c r="I5" s="1409"/>
      <c r="J5" s="1409"/>
      <c r="K5" s="1409"/>
      <c r="L5" s="1409"/>
      <c r="M5" s="1409"/>
    </row>
    <row r="6" spans="1:14" ht="18" x14ac:dyDescent="0.25">
      <c r="B6" s="95"/>
      <c r="C6" s="95"/>
      <c r="D6" s="95"/>
      <c r="E6" s="95"/>
      <c r="F6" s="95"/>
    </row>
    <row r="7" spans="1:14" ht="18" x14ac:dyDescent="0.25">
      <c r="B7" s="95"/>
      <c r="C7" s="95"/>
      <c r="D7" s="95"/>
      <c r="E7" s="95"/>
      <c r="F7" s="95"/>
    </row>
    <row r="8" spans="1:14" ht="13.5" thickBot="1" x14ac:dyDescent="0.25">
      <c r="H8" s="1410"/>
      <c r="I8" s="1410"/>
      <c r="J8" s="1410"/>
      <c r="K8" s="1410"/>
      <c r="L8" s="45" t="s">
        <v>776</v>
      </c>
    </row>
    <row r="9" spans="1:14" ht="15" thickBot="1" x14ac:dyDescent="0.25">
      <c r="A9" s="1323" t="s">
        <v>322</v>
      </c>
      <c r="B9" s="1411" t="s">
        <v>174</v>
      </c>
      <c r="C9" s="1413" t="s">
        <v>162</v>
      </c>
      <c r="D9" s="1415" t="s">
        <v>816</v>
      </c>
      <c r="E9" s="1406" t="s">
        <v>175</v>
      </c>
      <c r="F9" s="1406"/>
      <c r="G9" s="1406"/>
      <c r="H9" s="1406"/>
      <c r="I9" s="1406"/>
      <c r="J9" s="1406"/>
      <c r="K9" s="1406"/>
      <c r="L9" s="1406"/>
      <c r="M9" s="1406"/>
      <c r="N9" s="1407"/>
    </row>
    <row r="10" spans="1:14" ht="32.25" customHeight="1" thickBot="1" x14ac:dyDescent="0.25">
      <c r="A10" s="1386"/>
      <c r="B10" s="1412"/>
      <c r="C10" s="1414"/>
      <c r="D10" s="1416"/>
      <c r="E10" s="1202">
        <v>2017</v>
      </c>
      <c r="F10" s="1202"/>
      <c r="G10" s="1202"/>
      <c r="H10" s="1202"/>
      <c r="I10" s="1202"/>
      <c r="J10" s="1202"/>
      <c r="K10" s="1202"/>
      <c r="L10" s="1202"/>
      <c r="M10" s="1203"/>
      <c r="N10" s="1204"/>
    </row>
    <row r="11" spans="1:14" ht="18" customHeight="1" thickBot="1" x14ac:dyDescent="0.25">
      <c r="A11" s="535" t="s">
        <v>323</v>
      </c>
      <c r="B11" s="490" t="s">
        <v>384</v>
      </c>
      <c r="C11" s="490" t="s">
        <v>325</v>
      </c>
      <c r="D11" s="490" t="s">
        <v>326</v>
      </c>
      <c r="E11" s="1205" t="s">
        <v>346</v>
      </c>
      <c r="F11" s="1205"/>
      <c r="G11" s="1205"/>
      <c r="H11" s="1205"/>
      <c r="I11" s="1205"/>
      <c r="J11" s="1205"/>
      <c r="K11" s="1205"/>
      <c r="L11" s="1205"/>
      <c r="M11" s="1205"/>
      <c r="N11" s="1205"/>
    </row>
    <row r="12" spans="1:14" ht="31.5" customHeight="1" x14ac:dyDescent="0.25">
      <c r="A12" s="542" t="s">
        <v>327</v>
      </c>
      <c r="B12" s="191"/>
      <c r="C12" s="632"/>
      <c r="D12" s="98">
        <f>'33.m. hitel áll'!D10</f>
        <v>0</v>
      </c>
      <c r="E12" s="1206">
        <f t="shared" ref="E12:E17" si="0">D12</f>
        <v>0</v>
      </c>
      <c r="F12" s="1206"/>
      <c r="G12" s="1206"/>
      <c r="H12" s="1206"/>
      <c r="I12" s="1206"/>
      <c r="J12" s="1206"/>
      <c r="K12" s="1206"/>
      <c r="L12" s="1207"/>
      <c r="M12" s="1208"/>
      <c r="N12" s="1209"/>
    </row>
    <row r="13" spans="1:14" ht="31.5" customHeight="1" x14ac:dyDescent="0.25">
      <c r="A13" s="452" t="s">
        <v>328</v>
      </c>
      <c r="B13" s="96"/>
      <c r="C13" s="97"/>
      <c r="D13" s="99">
        <f>'33.m. hitel áll'!D12</f>
        <v>0</v>
      </c>
      <c r="E13" s="1206">
        <f t="shared" si="0"/>
        <v>0</v>
      </c>
      <c r="F13" s="1210"/>
      <c r="G13" s="1211"/>
      <c r="H13" s="1210"/>
      <c r="I13" s="1212"/>
      <c r="J13" s="103"/>
      <c r="K13" s="1213"/>
      <c r="L13" s="1214"/>
      <c r="M13" s="1215"/>
      <c r="N13" s="1209"/>
    </row>
    <row r="14" spans="1:14" ht="26.25" customHeight="1" x14ac:dyDescent="0.25">
      <c r="A14" s="452" t="s">
        <v>329</v>
      </c>
      <c r="B14" s="96"/>
      <c r="C14" s="97"/>
      <c r="D14" s="99">
        <f>'33.m. hitel áll'!D11</f>
        <v>0</v>
      </c>
      <c r="E14" s="1206">
        <f t="shared" si="0"/>
        <v>0</v>
      </c>
      <c r="F14" s="1210"/>
      <c r="G14" s="1211"/>
      <c r="H14" s="1210"/>
      <c r="I14" s="1212"/>
      <c r="J14" s="103"/>
      <c r="K14" s="1216"/>
      <c r="L14" s="1212"/>
      <c r="M14" s="237"/>
      <c r="N14" s="1217"/>
    </row>
    <row r="15" spans="1:14" ht="24.75" customHeight="1" x14ac:dyDescent="0.25">
      <c r="A15" s="452" t="s">
        <v>330</v>
      </c>
      <c r="B15" s="100"/>
      <c r="C15" s="97"/>
      <c r="D15" s="99">
        <f>'33.m. hitel áll'!D14</f>
        <v>0</v>
      </c>
      <c r="E15" s="1206">
        <f t="shared" si="0"/>
        <v>0</v>
      </c>
      <c r="F15" s="1210"/>
      <c r="G15" s="1211"/>
      <c r="H15" s="1210"/>
      <c r="I15" s="1210"/>
      <c r="J15" s="1210"/>
      <c r="K15" s="1210"/>
      <c r="L15" s="1211"/>
      <c r="M15" s="1215"/>
      <c r="N15" s="1218"/>
    </row>
    <row r="16" spans="1:14" ht="18.75" customHeight="1" x14ac:dyDescent="0.25">
      <c r="A16" s="452" t="s">
        <v>331</v>
      </c>
      <c r="B16" s="96"/>
      <c r="C16" s="97"/>
      <c r="D16" s="99">
        <f>'33.m. hitel áll'!D13</f>
        <v>0</v>
      </c>
      <c r="E16" s="1206">
        <f t="shared" si="0"/>
        <v>0</v>
      </c>
      <c r="F16" s="1210"/>
      <c r="G16" s="1210"/>
      <c r="H16" s="1210"/>
      <c r="I16" s="1210"/>
      <c r="J16" s="1211"/>
      <c r="K16" s="1216"/>
      <c r="L16" s="1212"/>
      <c r="M16" s="237"/>
      <c r="N16" s="1217"/>
    </row>
    <row r="17" spans="1:14" ht="19.5" customHeight="1" thickBot="1" x14ac:dyDescent="0.3">
      <c r="A17" s="454" t="s">
        <v>332</v>
      </c>
      <c r="B17" s="904"/>
      <c r="C17" s="905"/>
      <c r="D17" s="906">
        <f>'33.m. hitel áll'!D20</f>
        <v>0</v>
      </c>
      <c r="E17" s="1206">
        <f t="shared" si="0"/>
        <v>0</v>
      </c>
      <c r="F17" s="1220"/>
      <c r="G17" s="1219"/>
      <c r="H17" s="1220"/>
      <c r="I17" s="1220"/>
      <c r="J17" s="1219"/>
      <c r="K17" s="1221"/>
      <c r="L17" s="1219"/>
      <c r="M17" s="1222"/>
      <c r="N17" s="1223"/>
    </row>
    <row r="18" spans="1:14" ht="24.75" customHeight="1" thickBot="1" x14ac:dyDescent="0.25">
      <c r="A18" s="433" t="s">
        <v>333</v>
      </c>
      <c r="B18" s="907" t="s">
        <v>30</v>
      </c>
      <c r="C18" s="908" t="s">
        <v>176</v>
      </c>
      <c r="D18" s="909">
        <f>SUM(D12:D17)</f>
        <v>0</v>
      </c>
      <c r="E18" s="909">
        <f>SUM(E12:E17)</f>
        <v>0</v>
      </c>
      <c r="F18" s="910">
        <f t="shared" ref="F18:K18" si="1">SUM(F12:F17)</f>
        <v>0</v>
      </c>
      <c r="G18" s="910">
        <f t="shared" si="1"/>
        <v>0</v>
      </c>
      <c r="H18" s="910">
        <f t="shared" si="1"/>
        <v>0</v>
      </c>
      <c r="I18" s="910">
        <f t="shared" si="1"/>
        <v>0</v>
      </c>
      <c r="J18" s="910">
        <f t="shared" si="1"/>
        <v>0</v>
      </c>
      <c r="K18" s="911">
        <f t="shared" si="1"/>
        <v>0</v>
      </c>
      <c r="L18" s="912">
        <f>SUM(L12:L17)</f>
        <v>0</v>
      </c>
      <c r="M18" s="912">
        <f>SUM(M12:M17)</f>
        <v>0</v>
      </c>
      <c r="N18" s="913">
        <f>SUM(N12:N17)</f>
        <v>0</v>
      </c>
    </row>
    <row r="19" spans="1:14" ht="14.25" x14ac:dyDescent="0.2">
      <c r="B19" s="43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4" ht="14.25" x14ac:dyDescent="0.2">
      <c r="B20" s="43"/>
      <c r="C20" s="101"/>
      <c r="D20" s="102"/>
      <c r="E20" s="102"/>
      <c r="F20" s="102"/>
      <c r="G20" s="102"/>
      <c r="H20" s="102"/>
      <c r="I20" s="102"/>
      <c r="J20" s="102"/>
      <c r="K20" s="102"/>
      <c r="L20" s="102"/>
      <c r="M20" s="102"/>
    </row>
    <row r="21" spans="1:14" ht="14.25" x14ac:dyDescent="0.2">
      <c r="B21" s="43"/>
      <c r="C21" s="101"/>
      <c r="D21" s="102"/>
      <c r="E21" s="102"/>
      <c r="F21" s="102"/>
      <c r="G21" s="102"/>
      <c r="H21" s="102"/>
      <c r="I21" s="102"/>
      <c r="J21" s="102"/>
      <c r="K21" s="102"/>
      <c r="L21" s="102"/>
      <c r="M21" s="102"/>
    </row>
    <row r="22" spans="1:14" ht="14.25" x14ac:dyDescent="0.2">
      <c r="B22" s="43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</row>
    <row r="23" spans="1:14" ht="14.25" x14ac:dyDescent="0.2">
      <c r="B23" s="43"/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1:14" ht="14.25" x14ac:dyDescent="0.2">
      <c r="B24" s="43"/>
      <c r="C24" s="101"/>
      <c r="D24" s="102"/>
      <c r="E24" s="102"/>
      <c r="F24" s="102"/>
      <c r="G24" s="102"/>
      <c r="H24" s="102"/>
      <c r="I24" s="102"/>
      <c r="J24" s="102"/>
      <c r="K24" s="102"/>
      <c r="L24" s="102"/>
      <c r="M24" s="102"/>
    </row>
    <row r="25" spans="1:14" ht="14.25" x14ac:dyDescent="0.2">
      <c r="B25" s="43"/>
      <c r="C25" s="101"/>
      <c r="D25" s="102"/>
      <c r="E25" s="102"/>
      <c r="F25" s="102"/>
      <c r="G25" s="102"/>
      <c r="H25" s="102"/>
      <c r="I25" s="102"/>
      <c r="J25" s="102"/>
      <c r="K25" s="102"/>
      <c r="L25" s="102"/>
      <c r="M25" s="102"/>
    </row>
    <row r="26" spans="1:14" ht="14.25" x14ac:dyDescent="0.2">
      <c r="B26" s="43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4" ht="14.25" x14ac:dyDescent="0.2">
      <c r="B27" s="43"/>
      <c r="C27" s="101"/>
      <c r="D27" s="102"/>
      <c r="E27" s="102"/>
      <c r="F27" s="102"/>
      <c r="G27" s="102"/>
      <c r="H27" s="102"/>
      <c r="I27" s="102"/>
      <c r="J27" s="102"/>
      <c r="K27" s="102"/>
      <c r="L27" s="102"/>
      <c r="M27" s="102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20" sqref="B20"/>
    </sheetView>
  </sheetViews>
  <sheetFormatPr defaultRowHeight="12.75" x14ac:dyDescent="0.2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 x14ac:dyDescent="0.2">
      <c r="A1" s="424"/>
      <c r="B1" s="1253" t="s">
        <v>910</v>
      </c>
      <c r="C1" s="1255"/>
      <c r="D1" s="179"/>
      <c r="E1" s="179"/>
      <c r="F1" s="179"/>
    </row>
    <row r="2" spans="1:6" ht="15" x14ac:dyDescent="0.25">
      <c r="B2" s="1"/>
      <c r="C2" s="1"/>
      <c r="D2" s="216"/>
    </row>
    <row r="3" spans="1:6" ht="15.75" x14ac:dyDescent="0.25">
      <c r="B3" s="1341" t="s">
        <v>138</v>
      </c>
      <c r="C3" s="1341"/>
      <c r="D3" s="1341"/>
    </row>
    <row r="4" spans="1:6" ht="15.75" x14ac:dyDescent="0.25">
      <c r="B4" s="1314" t="s">
        <v>177</v>
      </c>
      <c r="C4" s="1314"/>
      <c r="D4" s="1314"/>
    </row>
    <row r="5" spans="1:6" ht="15.75" x14ac:dyDescent="0.25">
      <c r="B5" s="1314" t="s">
        <v>414</v>
      </c>
      <c r="C5" s="1314"/>
      <c r="D5" s="1314"/>
    </row>
    <row r="6" spans="1:6" ht="15.75" x14ac:dyDescent="0.25">
      <c r="B6" s="41"/>
      <c r="C6" s="41"/>
      <c r="D6" s="41"/>
    </row>
    <row r="7" spans="1:6" ht="13.5" thickBot="1" x14ac:dyDescent="0.25">
      <c r="B7" s="1"/>
      <c r="C7" s="1"/>
      <c r="D7" s="69" t="s">
        <v>778</v>
      </c>
    </row>
    <row r="8" spans="1:6" ht="16.5" customHeight="1" thickBot="1" x14ac:dyDescent="0.3">
      <c r="A8" s="1323" t="s">
        <v>322</v>
      </c>
      <c r="B8" s="1419" t="s">
        <v>178</v>
      </c>
      <c r="C8" s="1417" t="s">
        <v>179</v>
      </c>
      <c r="D8" s="1418"/>
      <c r="E8" s="1335"/>
    </row>
    <row r="9" spans="1:6" ht="16.5" thickBot="1" x14ac:dyDescent="0.3">
      <c r="A9" s="1386"/>
      <c r="B9" s="1421"/>
      <c r="C9" s="665" t="s">
        <v>445</v>
      </c>
      <c r="D9" s="839" t="s">
        <v>446</v>
      </c>
      <c r="E9" s="847" t="s">
        <v>203</v>
      </c>
    </row>
    <row r="10" spans="1:6" ht="16.5" thickBot="1" x14ac:dyDescent="0.3">
      <c r="A10" s="490" t="s">
        <v>383</v>
      </c>
      <c r="B10" s="664" t="s">
        <v>324</v>
      </c>
      <c r="C10" s="666" t="s">
        <v>325</v>
      </c>
      <c r="D10" s="436" t="s">
        <v>326</v>
      </c>
      <c r="E10" s="846" t="s">
        <v>346</v>
      </c>
    </row>
    <row r="11" spans="1:6" ht="15.75" x14ac:dyDescent="0.25">
      <c r="A11" s="542" t="s">
        <v>327</v>
      </c>
      <c r="B11" s="71"/>
      <c r="C11" s="239"/>
      <c r="D11" s="71"/>
      <c r="E11" s="843"/>
    </row>
    <row r="12" spans="1:6" ht="15.75" x14ac:dyDescent="0.25">
      <c r="A12" s="452" t="s">
        <v>328</v>
      </c>
      <c r="B12" s="71"/>
      <c r="C12" s="239"/>
      <c r="D12" s="71"/>
      <c r="E12" s="841"/>
    </row>
    <row r="13" spans="1:6" ht="15.75" x14ac:dyDescent="0.25">
      <c r="A13" s="452" t="s">
        <v>329</v>
      </c>
      <c r="B13" s="71"/>
      <c r="C13" s="239"/>
      <c r="D13" s="71"/>
      <c r="E13" s="841"/>
    </row>
    <row r="14" spans="1:6" ht="15.75" x14ac:dyDescent="0.25">
      <c r="A14" s="452" t="s">
        <v>330</v>
      </c>
      <c r="B14" s="71"/>
      <c r="C14" s="239"/>
      <c r="D14" s="71"/>
      <c r="E14" s="841"/>
    </row>
    <row r="15" spans="1:6" ht="15.75" x14ac:dyDescent="0.25">
      <c r="A15" s="452" t="s">
        <v>331</v>
      </c>
      <c r="B15" s="71"/>
      <c r="C15" s="239"/>
      <c r="D15" s="71"/>
      <c r="E15" s="841"/>
    </row>
    <row r="16" spans="1:6" ht="16.5" thickBot="1" x14ac:dyDescent="0.3">
      <c r="A16" s="454" t="s">
        <v>332</v>
      </c>
      <c r="B16" s="47"/>
      <c r="C16" s="240"/>
      <c r="D16" s="47"/>
      <c r="E16" s="845"/>
    </row>
    <row r="17" spans="1:6" ht="16.5" thickBot="1" x14ac:dyDescent="0.3">
      <c r="A17" s="433" t="s">
        <v>333</v>
      </c>
      <c r="B17" s="624" t="s">
        <v>19</v>
      </c>
      <c r="C17" s="633"/>
      <c r="D17" s="840"/>
      <c r="E17" s="844"/>
    </row>
    <row r="18" spans="1:6" x14ac:dyDescent="0.2">
      <c r="B18" s="43"/>
      <c r="C18" s="35"/>
      <c r="D18" s="1"/>
    </row>
    <row r="19" spans="1:6" x14ac:dyDescent="0.2">
      <c r="B19" s="43"/>
      <c r="C19" s="35"/>
      <c r="D19" s="1"/>
    </row>
    <row r="20" spans="1:6" x14ac:dyDescent="0.2">
      <c r="A20" s="424"/>
      <c r="B20" s="1253" t="s">
        <v>911</v>
      </c>
      <c r="C20" s="1255"/>
      <c r="D20" s="179"/>
      <c r="E20" s="179"/>
      <c r="F20" s="179"/>
    </row>
    <row r="21" spans="1:6" x14ac:dyDescent="0.2">
      <c r="B21" s="1"/>
      <c r="C21" s="1"/>
      <c r="D21" s="1"/>
    </row>
    <row r="22" spans="1:6" ht="15.75" x14ac:dyDescent="0.25">
      <c r="B22" s="1341" t="s">
        <v>138</v>
      </c>
      <c r="C22" s="1341"/>
      <c r="D22" s="1341"/>
    </row>
    <row r="23" spans="1:6" ht="15.75" x14ac:dyDescent="0.25">
      <c r="B23" s="1314" t="s">
        <v>180</v>
      </c>
      <c r="C23" s="1314"/>
      <c r="D23" s="1314"/>
    </row>
    <row r="24" spans="1:6" ht="15.75" x14ac:dyDescent="0.25">
      <c r="B24" s="1314" t="s">
        <v>414</v>
      </c>
      <c r="C24" s="1314"/>
      <c r="D24" s="1314"/>
    </row>
    <row r="25" spans="1:6" x14ac:dyDescent="0.2">
      <c r="B25" s="1"/>
      <c r="C25" s="1"/>
      <c r="D25" s="1"/>
    </row>
    <row r="26" spans="1:6" ht="13.5" thickBot="1" x14ac:dyDescent="0.25">
      <c r="B26" s="1"/>
      <c r="C26" s="1"/>
      <c r="D26" s="69" t="s">
        <v>817</v>
      </c>
    </row>
    <row r="27" spans="1:6" ht="16.5" customHeight="1" thickBot="1" x14ac:dyDescent="0.3">
      <c r="A27" s="1323" t="s">
        <v>322</v>
      </c>
      <c r="B27" s="1419" t="s">
        <v>3</v>
      </c>
      <c r="C27" s="1417" t="s">
        <v>179</v>
      </c>
      <c r="D27" s="1418"/>
      <c r="E27" s="1335"/>
    </row>
    <row r="28" spans="1:6" ht="16.5" thickBot="1" x14ac:dyDescent="0.3">
      <c r="A28" s="1386"/>
      <c r="B28" s="1420"/>
      <c r="C28" s="850" t="s">
        <v>445</v>
      </c>
      <c r="D28" s="839" t="s">
        <v>446</v>
      </c>
      <c r="E28" s="847" t="s">
        <v>203</v>
      </c>
    </row>
    <row r="29" spans="1:6" ht="16.5" thickBot="1" x14ac:dyDescent="0.3">
      <c r="A29" s="490" t="s">
        <v>383</v>
      </c>
      <c r="B29" s="664" t="s">
        <v>324</v>
      </c>
      <c r="C29" s="666" t="s">
        <v>325</v>
      </c>
      <c r="D29" s="436" t="s">
        <v>326</v>
      </c>
      <c r="E29" s="846" t="s">
        <v>346</v>
      </c>
    </row>
    <row r="30" spans="1:6" ht="15.75" x14ac:dyDescent="0.25">
      <c r="A30" s="542" t="s">
        <v>327</v>
      </c>
      <c r="B30" s="848" t="s">
        <v>851</v>
      </c>
      <c r="C30" s="1232">
        <v>16898924</v>
      </c>
      <c r="D30" s="71"/>
      <c r="E30" s="843"/>
    </row>
    <row r="31" spans="1:6" ht="15.75" x14ac:dyDescent="0.25">
      <c r="A31" s="452" t="s">
        <v>328</v>
      </c>
      <c r="B31" s="71" t="s">
        <v>181</v>
      </c>
      <c r="C31" s="1232">
        <v>106967594</v>
      </c>
      <c r="D31" s="71"/>
      <c r="E31" s="841"/>
    </row>
    <row r="32" spans="1:6" ht="15.75" x14ac:dyDescent="0.25">
      <c r="A32" s="452" t="s">
        <v>329</v>
      </c>
      <c r="B32" s="71" t="s">
        <v>182</v>
      </c>
      <c r="C32" s="1232">
        <v>113467594</v>
      </c>
      <c r="D32" s="71"/>
      <c r="E32" s="841"/>
    </row>
    <row r="33" spans="1:5" ht="16.5" thickBot="1" x14ac:dyDescent="0.3">
      <c r="A33" s="472" t="s">
        <v>330</v>
      </c>
      <c r="B33" s="849" t="s">
        <v>856</v>
      </c>
      <c r="C33" s="1233">
        <v>10398924</v>
      </c>
      <c r="D33" s="851"/>
      <c r="E33" s="842"/>
    </row>
    <row r="34" spans="1:5" x14ac:dyDescent="0.2">
      <c r="B34" s="1"/>
    </row>
    <row r="35" spans="1:5" x14ac:dyDescent="0.2">
      <c r="B35" s="1"/>
    </row>
    <row r="36" spans="1:5" x14ac:dyDescent="0.2">
      <c r="B36" s="1"/>
    </row>
    <row r="37" spans="1:5" x14ac:dyDescent="0.2">
      <c r="B37" s="1"/>
      <c r="C37" s="1"/>
      <c r="D37" s="1"/>
    </row>
    <row r="38" spans="1:5" x14ac:dyDescent="0.2">
      <c r="B38" s="1"/>
      <c r="C38" s="1"/>
      <c r="D38" s="1"/>
    </row>
    <row r="39" spans="1:5" x14ac:dyDescent="0.2">
      <c r="B39" s="1"/>
      <c r="C39" s="1"/>
      <c r="D39" s="1"/>
    </row>
    <row r="40" spans="1:5" x14ac:dyDescent="0.2">
      <c r="B40" s="1"/>
      <c r="C40" s="1"/>
      <c r="D40" s="1"/>
    </row>
    <row r="41" spans="1:5" x14ac:dyDescent="0.2">
      <c r="B41" s="1"/>
      <c r="C41" s="1"/>
      <c r="D41" s="1"/>
    </row>
    <row r="42" spans="1:5" x14ac:dyDescent="0.2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topLeftCell="A227" workbookViewId="0">
      <selection activeCell="A216" sqref="A216:E216"/>
    </sheetView>
  </sheetViews>
  <sheetFormatPr defaultRowHeight="12.75" x14ac:dyDescent="0.2"/>
  <cols>
    <col min="1" max="1" width="4.85546875" customWidth="1"/>
    <col min="2" max="2" width="40.140625" customWidth="1"/>
    <col min="3" max="3" width="10.42578125" customWidth="1"/>
    <col min="4" max="4" width="10.5703125" customWidth="1"/>
    <col min="5" max="5" width="10.140625" customWidth="1"/>
    <col min="6" max="6" width="10" customWidth="1"/>
  </cols>
  <sheetData>
    <row r="1" spans="1:6" x14ac:dyDescent="0.2">
      <c r="A1" s="1294" t="s">
        <v>912</v>
      </c>
      <c r="B1" s="1294"/>
      <c r="C1" s="1294"/>
      <c r="D1" s="1294"/>
      <c r="E1" s="1294"/>
    </row>
    <row r="2" spans="1:6" x14ac:dyDescent="0.2">
      <c r="A2" s="424"/>
      <c r="B2" s="424"/>
      <c r="C2" s="424"/>
      <c r="D2" s="424"/>
      <c r="E2" s="424"/>
    </row>
    <row r="3" spans="1:6" ht="14.25" x14ac:dyDescent="0.2">
      <c r="A3" s="1422" t="s">
        <v>818</v>
      </c>
      <c r="B3" s="1423"/>
      <c r="C3" s="1423"/>
      <c r="D3" s="1423"/>
      <c r="E3" s="1423"/>
      <c r="F3" s="1423"/>
    </row>
    <row r="4" spans="1:6" ht="15.75" x14ac:dyDescent="0.25">
      <c r="B4" s="20"/>
      <c r="C4" s="20"/>
      <c r="D4" s="20"/>
      <c r="E4" s="20"/>
    </row>
    <row r="5" spans="1:6" ht="15.75" x14ac:dyDescent="0.25">
      <c r="B5" s="20" t="s">
        <v>655</v>
      </c>
      <c r="C5" s="20"/>
      <c r="D5" s="20"/>
      <c r="E5" s="20"/>
    </row>
    <row r="6" spans="1:6" ht="13.5" thickBot="1" x14ac:dyDescent="0.25">
      <c r="B6" s="1"/>
      <c r="C6" s="1"/>
      <c r="D6" s="1"/>
      <c r="E6" s="21" t="s">
        <v>789</v>
      </c>
    </row>
    <row r="7" spans="1:6" ht="60.75" thickBot="1" x14ac:dyDescent="0.3">
      <c r="A7" s="435" t="s">
        <v>322</v>
      </c>
      <c r="B7" s="697" t="s">
        <v>13</v>
      </c>
      <c r="C7" s="427" t="s">
        <v>656</v>
      </c>
      <c r="D7" s="428" t="s">
        <v>657</v>
      </c>
      <c r="E7" s="427" t="s">
        <v>654</v>
      </c>
      <c r="F7" s="428" t="s">
        <v>653</v>
      </c>
    </row>
    <row r="8" spans="1:6" x14ac:dyDescent="0.2">
      <c r="A8" s="698" t="s">
        <v>323</v>
      </c>
      <c r="B8" s="699" t="s">
        <v>324</v>
      </c>
      <c r="C8" s="708" t="s">
        <v>325</v>
      </c>
      <c r="D8" s="709" t="s">
        <v>326</v>
      </c>
      <c r="E8" s="894" t="s">
        <v>346</v>
      </c>
      <c r="F8" s="895" t="s">
        <v>371</v>
      </c>
    </row>
    <row r="9" spans="1:6" x14ac:dyDescent="0.2">
      <c r="A9" s="412" t="s">
        <v>327</v>
      </c>
      <c r="B9" s="419" t="s">
        <v>223</v>
      </c>
      <c r="C9" s="368"/>
      <c r="D9" s="164"/>
      <c r="E9" s="368"/>
      <c r="F9" s="147"/>
    </row>
    <row r="10" spans="1:6" x14ac:dyDescent="0.2">
      <c r="A10" s="411" t="s">
        <v>328</v>
      </c>
      <c r="B10" s="215" t="s">
        <v>6</v>
      </c>
      <c r="C10" s="368"/>
      <c r="D10" s="164"/>
      <c r="E10" s="368"/>
      <c r="F10" s="164">
        <f>SUM(C10:E10)</f>
        <v>0</v>
      </c>
    </row>
    <row r="11" spans="1:6" x14ac:dyDescent="0.2">
      <c r="A11" s="411" t="s">
        <v>329</v>
      </c>
      <c r="B11" s="245" t="s">
        <v>7</v>
      </c>
      <c r="C11" s="368"/>
      <c r="D11" s="164"/>
      <c r="E11" s="368"/>
      <c r="F11" s="164">
        <f>SUM(C11:E11)</f>
        <v>0</v>
      </c>
    </row>
    <row r="12" spans="1:6" x14ac:dyDescent="0.2">
      <c r="A12" s="411" t="s">
        <v>330</v>
      </c>
      <c r="B12" s="245" t="s">
        <v>8</v>
      </c>
      <c r="C12" s="368"/>
      <c r="D12" s="164"/>
      <c r="E12" s="368"/>
      <c r="F12" s="164">
        <f>SUM(C12:E12)</f>
        <v>0</v>
      </c>
    </row>
    <row r="13" spans="1:6" x14ac:dyDescent="0.2">
      <c r="A13" s="411" t="s">
        <v>331</v>
      </c>
      <c r="B13" s="245" t="s">
        <v>409</v>
      </c>
      <c r="C13" s="368"/>
      <c r="D13" s="164"/>
      <c r="E13" s="368"/>
      <c r="F13" s="164">
        <f>SUM(C13:E13)</f>
        <v>0</v>
      </c>
    </row>
    <row r="14" spans="1:6" x14ac:dyDescent="0.2">
      <c r="A14" s="411" t="s">
        <v>332</v>
      </c>
      <c r="B14" s="245" t="s">
        <v>408</v>
      </c>
      <c r="C14" s="368"/>
      <c r="D14" s="164"/>
      <c r="E14" s="368"/>
      <c r="F14" s="164">
        <f>SUM(C14:E14)</f>
        <v>0</v>
      </c>
    </row>
    <row r="15" spans="1:6" x14ac:dyDescent="0.2">
      <c r="A15" s="411" t="s">
        <v>333</v>
      </c>
      <c r="B15" s="245" t="s">
        <v>480</v>
      </c>
      <c r="C15" s="368"/>
      <c r="D15" s="368"/>
      <c r="E15" s="368"/>
      <c r="F15" s="164">
        <f>F16+F17+F18+F19+F20+F21</f>
        <v>0</v>
      </c>
    </row>
    <row r="16" spans="1:6" x14ac:dyDescent="0.2">
      <c r="A16" s="411" t="s">
        <v>334</v>
      </c>
      <c r="B16" s="245" t="s">
        <v>481</v>
      </c>
      <c r="C16" s="368"/>
      <c r="D16" s="164"/>
      <c r="E16" s="368"/>
      <c r="F16" s="164">
        <f>E16+D16+C16</f>
        <v>0</v>
      </c>
    </row>
    <row r="17" spans="1:6" x14ac:dyDescent="0.2">
      <c r="A17" s="411" t="s">
        <v>335</v>
      </c>
      <c r="B17" s="245" t="s">
        <v>482</v>
      </c>
      <c r="C17" s="368"/>
      <c r="D17" s="164"/>
      <c r="E17" s="368"/>
      <c r="F17" s="164">
        <f t="shared" ref="F17:F22" si="0">E17+D17+C17</f>
        <v>0</v>
      </c>
    </row>
    <row r="18" spans="1:6" x14ac:dyDescent="0.2">
      <c r="A18" s="411" t="s">
        <v>336</v>
      </c>
      <c r="B18" s="245" t="s">
        <v>483</v>
      </c>
      <c r="C18" s="368"/>
      <c r="D18" s="164"/>
      <c r="E18" s="368"/>
      <c r="F18" s="164">
        <f t="shared" si="0"/>
        <v>0</v>
      </c>
    </row>
    <row r="19" spans="1:6" x14ac:dyDescent="0.2">
      <c r="A19" s="411" t="s">
        <v>337</v>
      </c>
      <c r="B19" s="420" t="s">
        <v>484</v>
      </c>
      <c r="C19" s="279"/>
      <c r="D19" s="168"/>
      <c r="E19" s="368"/>
      <c r="F19" s="164">
        <f t="shared" si="0"/>
        <v>0</v>
      </c>
    </row>
    <row r="20" spans="1:6" x14ac:dyDescent="0.2">
      <c r="A20" s="411" t="s">
        <v>338</v>
      </c>
      <c r="B20" s="942" t="s">
        <v>499</v>
      </c>
      <c r="C20" s="371"/>
      <c r="D20" s="165"/>
      <c r="E20" s="368"/>
      <c r="F20" s="164">
        <f t="shared" si="0"/>
        <v>0</v>
      </c>
    </row>
    <row r="21" spans="1:6" x14ac:dyDescent="0.2">
      <c r="A21" s="411" t="s">
        <v>339</v>
      </c>
      <c r="B21" s="943" t="s">
        <v>492</v>
      </c>
      <c r="C21" s="371"/>
      <c r="D21" s="165"/>
      <c r="E21" s="368"/>
      <c r="F21" s="164">
        <f t="shared" si="0"/>
        <v>0</v>
      </c>
    </row>
    <row r="22" spans="1:6" ht="13.5" thickBot="1" x14ac:dyDescent="0.25">
      <c r="A22" s="411" t="s">
        <v>340</v>
      </c>
      <c r="B22" s="247" t="s">
        <v>219</v>
      </c>
      <c r="C22" s="369"/>
      <c r="D22" s="169"/>
      <c r="E22" s="368"/>
      <c r="F22" s="366">
        <f t="shared" si="0"/>
        <v>0</v>
      </c>
    </row>
    <row r="23" spans="1:6" ht="13.5" thickBot="1" x14ac:dyDescent="0.25">
      <c r="A23" s="702" t="s">
        <v>341</v>
      </c>
      <c r="B23" s="703" t="s">
        <v>9</v>
      </c>
      <c r="C23" s="711"/>
      <c r="D23" s="711"/>
      <c r="E23" s="711"/>
      <c r="F23" s="712">
        <f>F10+F11+F12+F13+F15+F22</f>
        <v>0</v>
      </c>
    </row>
    <row r="24" spans="1:6" ht="13.5" thickTop="1" x14ac:dyDescent="0.2">
      <c r="A24" s="691"/>
      <c r="B24" s="419"/>
      <c r="C24" s="278"/>
      <c r="D24" s="278"/>
      <c r="E24" s="278"/>
      <c r="F24" s="172"/>
    </row>
    <row r="25" spans="1:6" x14ac:dyDescent="0.2">
      <c r="A25" s="412" t="s">
        <v>342</v>
      </c>
      <c r="B25" s="421" t="s">
        <v>224</v>
      </c>
      <c r="C25" s="370"/>
      <c r="D25" s="167"/>
      <c r="E25" s="370"/>
      <c r="F25" s="222"/>
    </row>
    <row r="26" spans="1:6" x14ac:dyDescent="0.2">
      <c r="A26" s="411" t="s">
        <v>343</v>
      </c>
      <c r="B26" s="245" t="s">
        <v>410</v>
      </c>
      <c r="C26" s="368"/>
      <c r="D26" s="164"/>
      <c r="E26" s="368"/>
      <c r="F26" s="164">
        <f>SUM(C26:E26)</f>
        <v>0</v>
      </c>
    </row>
    <row r="27" spans="1:6" x14ac:dyDescent="0.2">
      <c r="A27" s="411" t="s">
        <v>342</v>
      </c>
      <c r="B27" s="245" t="s">
        <v>411</v>
      </c>
      <c r="C27" s="368"/>
      <c r="D27" s="164"/>
      <c r="E27" s="368"/>
      <c r="F27" s="147"/>
    </row>
    <row r="28" spans="1:6" x14ac:dyDescent="0.2">
      <c r="A28" s="411" t="s">
        <v>343</v>
      </c>
      <c r="B28" s="245" t="s">
        <v>220</v>
      </c>
      <c r="C28" s="279"/>
      <c r="D28" s="279"/>
      <c r="E28" s="279"/>
      <c r="F28" s="168">
        <f>F29+F30+F31</f>
        <v>0</v>
      </c>
    </row>
    <row r="29" spans="1:6" x14ac:dyDescent="0.2">
      <c r="A29" s="411" t="s">
        <v>344</v>
      </c>
      <c r="B29" s="420" t="s">
        <v>485</v>
      </c>
      <c r="C29" s="368"/>
      <c r="D29" s="164"/>
      <c r="E29" s="368"/>
      <c r="F29" s="147"/>
    </row>
    <row r="30" spans="1:6" x14ac:dyDescent="0.2">
      <c r="A30" s="411" t="s">
        <v>345</v>
      </c>
      <c r="B30" s="420" t="s">
        <v>487</v>
      </c>
      <c r="C30" s="368"/>
      <c r="D30" s="164"/>
      <c r="E30" s="368"/>
      <c r="F30" s="147"/>
    </row>
    <row r="31" spans="1:6" x14ac:dyDescent="0.2">
      <c r="A31" s="411" t="s">
        <v>347</v>
      </c>
      <c r="B31" s="420" t="s">
        <v>486</v>
      </c>
      <c r="C31" s="368"/>
      <c r="D31" s="164"/>
      <c r="E31" s="368"/>
      <c r="F31" s="477"/>
    </row>
    <row r="32" spans="1:6" x14ac:dyDescent="0.2">
      <c r="A32" s="411" t="s">
        <v>348</v>
      </c>
      <c r="B32" s="420" t="s">
        <v>488</v>
      </c>
      <c r="C32" s="368"/>
      <c r="D32" s="164"/>
      <c r="E32" s="368"/>
      <c r="F32" s="477"/>
    </row>
    <row r="33" spans="1:6" x14ac:dyDescent="0.2">
      <c r="A33" s="411" t="s">
        <v>349</v>
      </c>
      <c r="B33" s="942" t="s">
        <v>489</v>
      </c>
      <c r="C33" s="368"/>
      <c r="D33" s="164"/>
      <c r="E33" s="368"/>
      <c r="F33" s="477"/>
    </row>
    <row r="34" spans="1:6" x14ac:dyDescent="0.2">
      <c r="A34" s="411" t="s">
        <v>350</v>
      </c>
      <c r="B34" s="340" t="s">
        <v>490</v>
      </c>
      <c r="C34" s="368"/>
      <c r="D34" s="164"/>
      <c r="E34" s="368"/>
      <c r="F34" s="477"/>
    </row>
    <row r="35" spans="1:6" x14ac:dyDescent="0.2">
      <c r="A35" s="411" t="s">
        <v>351</v>
      </c>
      <c r="B35" s="943" t="s">
        <v>507</v>
      </c>
      <c r="C35" s="368"/>
      <c r="D35" s="164"/>
      <c r="E35" s="368"/>
      <c r="F35" s="477"/>
    </row>
    <row r="36" spans="1:6" x14ac:dyDescent="0.2">
      <c r="A36" s="411" t="s">
        <v>352</v>
      </c>
      <c r="B36" s="245" t="s">
        <v>493</v>
      </c>
      <c r="C36" s="368"/>
      <c r="D36" s="164"/>
      <c r="E36" s="368"/>
      <c r="F36" s="147"/>
    </row>
    <row r="37" spans="1:6" ht="13.5" thickBot="1" x14ac:dyDescent="0.25">
      <c r="A37" s="411" t="s">
        <v>353</v>
      </c>
      <c r="B37" s="247" t="s">
        <v>222</v>
      </c>
      <c r="C37" s="371"/>
      <c r="D37" s="371"/>
      <c r="E37" s="371"/>
      <c r="F37" s="165">
        <f>-F13</f>
        <v>0</v>
      </c>
    </row>
    <row r="38" spans="1:6" ht="13.5" thickBot="1" x14ac:dyDescent="0.25">
      <c r="A38" s="702" t="s">
        <v>354</v>
      </c>
      <c r="B38" s="703" t="s">
        <v>10</v>
      </c>
      <c r="C38" s="711"/>
      <c r="D38" s="711"/>
      <c r="E38" s="711"/>
      <c r="F38" s="712">
        <f>F26+F27+F28+F36+F37</f>
        <v>0</v>
      </c>
    </row>
    <row r="39" spans="1:6" ht="27" thickTop="1" thickBot="1" x14ac:dyDescent="0.25">
      <c r="A39" s="702" t="s">
        <v>355</v>
      </c>
      <c r="B39" s="707" t="s">
        <v>494</v>
      </c>
      <c r="C39" s="714"/>
      <c r="D39" s="714"/>
      <c r="E39" s="714"/>
      <c r="F39" s="715">
        <f>F23+F38</f>
        <v>0</v>
      </c>
    </row>
    <row r="40" spans="1:6" ht="13.5" thickTop="1" x14ac:dyDescent="0.2">
      <c r="A40" s="691"/>
      <c r="B40" s="958"/>
      <c r="C40" s="289"/>
      <c r="D40" s="289"/>
      <c r="E40" s="289"/>
      <c r="F40" s="296"/>
    </row>
    <row r="41" spans="1:6" x14ac:dyDescent="0.2">
      <c r="A41" s="412" t="s">
        <v>405</v>
      </c>
      <c r="B41" s="534" t="s">
        <v>496</v>
      </c>
      <c r="C41" s="713"/>
      <c r="D41" s="167"/>
      <c r="E41" s="370"/>
      <c r="F41" s="222"/>
    </row>
    <row r="42" spans="1:6" x14ac:dyDescent="0.2">
      <c r="A42" s="411" t="s">
        <v>357</v>
      </c>
      <c r="B42" s="246" t="s">
        <v>495</v>
      </c>
      <c r="C42" s="373"/>
      <c r="D42" s="164"/>
      <c r="E42" s="368"/>
      <c r="F42" s="147"/>
    </row>
    <row r="43" spans="1:6" x14ac:dyDescent="0.2">
      <c r="A43" s="411" t="s">
        <v>358</v>
      </c>
      <c r="B43" s="788" t="s">
        <v>500</v>
      </c>
      <c r="C43" s="949"/>
      <c r="D43" s="169"/>
      <c r="E43" s="369"/>
      <c r="F43" s="365"/>
    </row>
    <row r="44" spans="1:6" x14ac:dyDescent="0.2">
      <c r="A44" s="411" t="s">
        <v>359</v>
      </c>
      <c r="B44" s="788" t="s">
        <v>501</v>
      </c>
      <c r="C44" s="949"/>
      <c r="D44" s="169"/>
      <c r="E44" s="369"/>
      <c r="F44" s="365"/>
    </row>
    <row r="45" spans="1:6" x14ac:dyDescent="0.2">
      <c r="A45" s="411" t="s">
        <v>360</v>
      </c>
      <c r="B45" s="788" t="s">
        <v>502</v>
      </c>
      <c r="C45" s="949"/>
      <c r="D45" s="169"/>
      <c r="E45" s="369"/>
      <c r="F45" s="365"/>
    </row>
    <row r="46" spans="1:6" x14ac:dyDescent="0.2">
      <c r="A46" s="411" t="s">
        <v>361</v>
      </c>
      <c r="B46" s="944" t="s">
        <v>503</v>
      </c>
      <c r="C46" s="949"/>
      <c r="D46" s="169"/>
      <c r="E46" s="369"/>
      <c r="F46" s="365"/>
    </row>
    <row r="47" spans="1:6" x14ac:dyDescent="0.2">
      <c r="A47" s="411" t="s">
        <v>362</v>
      </c>
      <c r="B47" s="945" t="s">
        <v>504</v>
      </c>
      <c r="C47" s="949"/>
      <c r="D47" s="169"/>
      <c r="E47" s="369"/>
      <c r="F47" s="365"/>
    </row>
    <row r="48" spans="1:6" x14ac:dyDescent="0.2">
      <c r="A48" s="411" t="s">
        <v>363</v>
      </c>
      <c r="B48" s="946" t="s">
        <v>505</v>
      </c>
      <c r="C48" s="949"/>
      <c r="D48" s="169"/>
      <c r="E48" s="369"/>
      <c r="F48" s="365"/>
    </row>
    <row r="49" spans="1:6" ht="13.5" thickBot="1" x14ac:dyDescent="0.25">
      <c r="A49" s="411" t="s">
        <v>364</v>
      </c>
      <c r="B49" s="422" t="s">
        <v>506</v>
      </c>
      <c r="C49" s="949"/>
      <c r="D49" s="169"/>
      <c r="E49" s="369"/>
      <c r="F49" s="365"/>
    </row>
    <row r="50" spans="1:6" ht="13.5" thickBot="1" x14ac:dyDescent="0.25">
      <c r="A50" s="433" t="s">
        <v>365</v>
      </c>
      <c r="B50" s="347" t="s">
        <v>497</v>
      </c>
      <c r="C50" s="950"/>
      <c r="D50" s="287"/>
      <c r="E50" s="166"/>
      <c r="F50" s="752"/>
    </row>
    <row r="51" spans="1:6" x14ac:dyDescent="0.2">
      <c r="A51" s="691"/>
      <c r="B51" s="43"/>
      <c r="C51" s="964"/>
      <c r="D51" s="966"/>
      <c r="E51" s="919"/>
      <c r="F51" s="784"/>
    </row>
    <row r="52" spans="1:6" ht="13.5" thickBot="1" x14ac:dyDescent="0.25">
      <c r="A52" s="719" t="s">
        <v>366</v>
      </c>
      <c r="B52" s="956" t="s">
        <v>498</v>
      </c>
      <c r="C52" s="963"/>
      <c r="D52" s="965"/>
      <c r="E52" s="963"/>
      <c r="F52" s="963">
        <f>F39+F50</f>
        <v>0</v>
      </c>
    </row>
    <row r="53" spans="1:6" ht="13.5" thickTop="1" x14ac:dyDescent="0.2"/>
    <row r="54" spans="1:6" x14ac:dyDescent="0.2">
      <c r="A54" s="1315">
        <v>2</v>
      </c>
      <c r="B54" s="1315"/>
      <c r="C54" s="1315"/>
      <c r="D54" s="1315"/>
      <c r="E54" s="1315"/>
      <c r="F54" s="1315"/>
    </row>
    <row r="55" spans="1:6" x14ac:dyDescent="0.2">
      <c r="A55" s="1294" t="s">
        <v>913</v>
      </c>
      <c r="B55" s="1294"/>
      <c r="C55" s="1294"/>
      <c r="D55" s="1294"/>
      <c r="E55" s="1294"/>
    </row>
    <row r="56" spans="1:6" x14ac:dyDescent="0.2">
      <c r="A56" s="424"/>
      <c r="B56" s="424"/>
      <c r="C56" s="424"/>
      <c r="D56" s="424"/>
      <c r="E56" s="424"/>
    </row>
    <row r="57" spans="1:6" ht="14.25" x14ac:dyDescent="0.2">
      <c r="A57" s="1422" t="s">
        <v>819</v>
      </c>
      <c r="B57" s="1423"/>
      <c r="C57" s="1423"/>
      <c r="D57" s="1423"/>
      <c r="E57" s="1423"/>
      <c r="F57" s="1423"/>
    </row>
    <row r="58" spans="1:6" ht="15.75" x14ac:dyDescent="0.25">
      <c r="B58" s="20"/>
      <c r="C58" s="20"/>
      <c r="D58" s="20"/>
      <c r="E58" s="20"/>
    </row>
    <row r="59" spans="1:6" ht="15.75" x14ac:dyDescent="0.25">
      <c r="B59" s="20" t="s">
        <v>55</v>
      </c>
      <c r="C59" s="20"/>
      <c r="D59" s="20"/>
      <c r="E59" s="20"/>
    </row>
    <row r="60" spans="1:6" ht="13.5" thickBot="1" x14ac:dyDescent="0.25">
      <c r="B60" s="1"/>
      <c r="C60" s="1"/>
      <c r="D60" s="1"/>
      <c r="E60" s="21" t="s">
        <v>789</v>
      </c>
    </row>
    <row r="61" spans="1:6" ht="48.75" thickBot="1" x14ac:dyDescent="0.3">
      <c r="A61" s="435" t="s">
        <v>322</v>
      </c>
      <c r="B61" s="697" t="s">
        <v>13</v>
      </c>
      <c r="C61" s="427" t="s">
        <v>658</v>
      </c>
      <c r="D61" s="428" t="s">
        <v>659</v>
      </c>
      <c r="E61" s="427" t="s">
        <v>654</v>
      </c>
      <c r="F61" s="428" t="s">
        <v>653</v>
      </c>
    </row>
    <row r="62" spans="1:6" x14ac:dyDescent="0.2">
      <c r="A62" s="698" t="s">
        <v>323</v>
      </c>
      <c r="B62" s="699" t="s">
        <v>324</v>
      </c>
      <c r="C62" s="708" t="s">
        <v>325</v>
      </c>
      <c r="D62" s="709" t="s">
        <v>326</v>
      </c>
      <c r="E62" s="894" t="s">
        <v>346</v>
      </c>
      <c r="F62" s="895" t="s">
        <v>371</v>
      </c>
    </row>
    <row r="63" spans="1:6" x14ac:dyDescent="0.2">
      <c r="A63" s="412" t="s">
        <v>327</v>
      </c>
      <c r="B63" s="419" t="s">
        <v>223</v>
      </c>
      <c r="C63" s="368"/>
      <c r="D63" s="164"/>
      <c r="E63" s="368"/>
      <c r="F63" s="147"/>
    </row>
    <row r="64" spans="1:6" x14ac:dyDescent="0.2">
      <c r="A64" s="411" t="s">
        <v>328</v>
      </c>
      <c r="B64" s="215" t="s">
        <v>6</v>
      </c>
      <c r="C64" s="368"/>
      <c r="D64" s="164"/>
      <c r="E64" s="368"/>
      <c r="F64" s="164">
        <f>SUM(C64:E64)</f>
        <v>0</v>
      </c>
    </row>
    <row r="65" spans="1:6" x14ac:dyDescent="0.2">
      <c r="A65" s="411" t="s">
        <v>329</v>
      </c>
      <c r="B65" s="245" t="s">
        <v>7</v>
      </c>
      <c r="C65" s="368"/>
      <c r="D65" s="164"/>
      <c r="E65" s="368"/>
      <c r="F65" s="164">
        <f>SUM(C65:E65)</f>
        <v>0</v>
      </c>
    </row>
    <row r="66" spans="1:6" x14ac:dyDescent="0.2">
      <c r="A66" s="411" t="s">
        <v>330</v>
      </c>
      <c r="B66" s="245" t="s">
        <v>8</v>
      </c>
      <c r="C66" s="368"/>
      <c r="D66" s="164"/>
      <c r="E66" s="368"/>
      <c r="F66" s="164">
        <f>SUM(C66:E66)</f>
        <v>0</v>
      </c>
    </row>
    <row r="67" spans="1:6" x14ac:dyDescent="0.2">
      <c r="A67" s="411" t="s">
        <v>331</v>
      </c>
      <c r="B67" s="245" t="s">
        <v>409</v>
      </c>
      <c r="C67" s="368"/>
      <c r="D67" s="164"/>
      <c r="E67" s="368"/>
      <c r="F67" s="164">
        <f>SUM(C67:E67)</f>
        <v>0</v>
      </c>
    </row>
    <row r="68" spans="1:6" x14ac:dyDescent="0.2">
      <c r="A68" s="411" t="s">
        <v>332</v>
      </c>
      <c r="B68" s="245" t="s">
        <v>408</v>
      </c>
      <c r="C68" s="368"/>
      <c r="D68" s="164"/>
      <c r="E68" s="368"/>
      <c r="F68" s="164">
        <f>SUM(C68:E68)</f>
        <v>0</v>
      </c>
    </row>
    <row r="69" spans="1:6" x14ac:dyDescent="0.2">
      <c r="A69" s="411" t="s">
        <v>333</v>
      </c>
      <c r="B69" s="245" t="s">
        <v>480</v>
      </c>
      <c r="C69" s="368"/>
      <c r="D69" s="368"/>
      <c r="E69" s="368"/>
      <c r="F69" s="164">
        <f>F70+F71+F72+F73+F74+F75</f>
        <v>0</v>
      </c>
    </row>
    <row r="70" spans="1:6" x14ac:dyDescent="0.2">
      <c r="A70" s="411" t="s">
        <v>334</v>
      </c>
      <c r="B70" s="245" t="s">
        <v>481</v>
      </c>
      <c r="C70" s="368"/>
      <c r="D70" s="164"/>
      <c r="E70" s="368"/>
      <c r="F70" s="164">
        <f>E70+D70+C70</f>
        <v>0</v>
      </c>
    </row>
    <row r="71" spans="1:6" x14ac:dyDescent="0.2">
      <c r="A71" s="411" t="s">
        <v>335</v>
      </c>
      <c r="B71" s="245" t="s">
        <v>482</v>
      </c>
      <c r="C71" s="368"/>
      <c r="D71" s="164"/>
      <c r="E71" s="368"/>
      <c r="F71" s="164">
        <f t="shared" ref="F71:F76" si="1">E71+D71+C71</f>
        <v>0</v>
      </c>
    </row>
    <row r="72" spans="1:6" x14ac:dyDescent="0.2">
      <c r="A72" s="411" t="s">
        <v>336</v>
      </c>
      <c r="B72" s="245" t="s">
        <v>483</v>
      </c>
      <c r="C72" s="368"/>
      <c r="D72" s="164"/>
      <c r="E72" s="368"/>
      <c r="F72" s="164">
        <f t="shared" si="1"/>
        <v>0</v>
      </c>
    </row>
    <row r="73" spans="1:6" x14ac:dyDescent="0.2">
      <c r="A73" s="411" t="s">
        <v>337</v>
      </c>
      <c r="B73" s="420" t="s">
        <v>484</v>
      </c>
      <c r="C73" s="279"/>
      <c r="D73" s="168"/>
      <c r="E73" s="368"/>
      <c r="F73" s="164">
        <f t="shared" si="1"/>
        <v>0</v>
      </c>
    </row>
    <row r="74" spans="1:6" x14ac:dyDescent="0.2">
      <c r="A74" s="411" t="s">
        <v>338</v>
      </c>
      <c r="B74" s="942" t="s">
        <v>499</v>
      </c>
      <c r="C74" s="371"/>
      <c r="D74" s="165"/>
      <c r="E74" s="368"/>
      <c r="F74" s="164">
        <f t="shared" si="1"/>
        <v>0</v>
      </c>
    </row>
    <row r="75" spans="1:6" x14ac:dyDescent="0.2">
      <c r="A75" s="411" t="s">
        <v>339</v>
      </c>
      <c r="B75" s="943" t="s">
        <v>492</v>
      </c>
      <c r="C75" s="371"/>
      <c r="D75" s="165"/>
      <c r="E75" s="368"/>
      <c r="F75" s="164">
        <f t="shared" si="1"/>
        <v>0</v>
      </c>
    </row>
    <row r="76" spans="1:6" ht="13.5" thickBot="1" x14ac:dyDescent="0.25">
      <c r="A76" s="411" t="s">
        <v>340</v>
      </c>
      <c r="B76" s="247" t="s">
        <v>219</v>
      </c>
      <c r="C76" s="369"/>
      <c r="D76" s="169"/>
      <c r="E76" s="368"/>
      <c r="F76" s="366">
        <f t="shared" si="1"/>
        <v>0</v>
      </c>
    </row>
    <row r="77" spans="1:6" ht="13.5" thickBot="1" x14ac:dyDescent="0.25">
      <c r="A77" s="702" t="s">
        <v>341</v>
      </c>
      <c r="B77" s="703" t="s">
        <v>9</v>
      </c>
      <c r="C77" s="711"/>
      <c r="D77" s="711"/>
      <c r="E77" s="711"/>
      <c r="F77" s="712">
        <f>F64+F65+F66+F67+F69+F76</f>
        <v>0</v>
      </c>
    </row>
    <row r="78" spans="1:6" ht="13.5" thickTop="1" x14ac:dyDescent="0.2">
      <c r="A78" s="691"/>
      <c r="B78" s="419"/>
      <c r="C78" s="278"/>
      <c r="D78" s="278"/>
      <c r="E78" s="278"/>
      <c r="F78" s="172"/>
    </row>
    <row r="79" spans="1:6" x14ac:dyDescent="0.2">
      <c r="A79" s="412" t="s">
        <v>342</v>
      </c>
      <c r="B79" s="421" t="s">
        <v>224</v>
      </c>
      <c r="C79" s="370"/>
      <c r="D79" s="167"/>
      <c r="E79" s="370"/>
      <c r="F79" s="222"/>
    </row>
    <row r="80" spans="1:6" x14ac:dyDescent="0.2">
      <c r="A80" s="411" t="s">
        <v>343</v>
      </c>
      <c r="B80" s="245" t="s">
        <v>410</v>
      </c>
      <c r="C80" s="368"/>
      <c r="D80" s="164"/>
      <c r="E80" s="368"/>
      <c r="F80" s="164">
        <f>SUM(C80:E80)</f>
        <v>0</v>
      </c>
    </row>
    <row r="81" spans="1:6" x14ac:dyDescent="0.2">
      <c r="A81" s="411" t="s">
        <v>342</v>
      </c>
      <c r="B81" s="245" t="s">
        <v>411</v>
      </c>
      <c r="C81" s="368"/>
      <c r="D81" s="164"/>
      <c r="E81" s="368"/>
      <c r="F81" s="147"/>
    </row>
    <row r="82" spans="1:6" x14ac:dyDescent="0.2">
      <c r="A82" s="411" t="s">
        <v>343</v>
      </c>
      <c r="B82" s="245" t="s">
        <v>220</v>
      </c>
      <c r="C82" s="279"/>
      <c r="D82" s="279"/>
      <c r="E82" s="279"/>
      <c r="F82" s="168">
        <f>F83+F84+F85</f>
        <v>0</v>
      </c>
    </row>
    <row r="83" spans="1:6" x14ac:dyDescent="0.2">
      <c r="A83" s="411" t="s">
        <v>344</v>
      </c>
      <c r="B83" s="420" t="s">
        <v>485</v>
      </c>
      <c r="C83" s="368"/>
      <c r="D83" s="164"/>
      <c r="E83" s="368"/>
      <c r="F83" s="147"/>
    </row>
    <row r="84" spans="1:6" x14ac:dyDescent="0.2">
      <c r="A84" s="411" t="s">
        <v>345</v>
      </c>
      <c r="B84" s="420" t="s">
        <v>487</v>
      </c>
      <c r="C84" s="368"/>
      <c r="D84" s="164"/>
      <c r="E84" s="368"/>
      <c r="F84" s="147"/>
    </row>
    <row r="85" spans="1:6" x14ac:dyDescent="0.2">
      <c r="A85" s="411" t="s">
        <v>347</v>
      </c>
      <c r="B85" s="420" t="s">
        <v>486</v>
      </c>
      <c r="C85" s="368"/>
      <c r="D85" s="164"/>
      <c r="E85" s="368"/>
      <c r="F85" s="477"/>
    </row>
    <row r="86" spans="1:6" x14ac:dyDescent="0.2">
      <c r="A86" s="411" t="s">
        <v>348</v>
      </c>
      <c r="B86" s="420" t="s">
        <v>488</v>
      </c>
      <c r="C86" s="368"/>
      <c r="D86" s="164"/>
      <c r="E86" s="368"/>
      <c r="F86" s="477"/>
    </row>
    <row r="87" spans="1:6" x14ac:dyDescent="0.2">
      <c r="A87" s="411" t="s">
        <v>349</v>
      </c>
      <c r="B87" s="942" t="s">
        <v>489</v>
      </c>
      <c r="C87" s="368"/>
      <c r="D87" s="164"/>
      <c r="E87" s="368"/>
      <c r="F87" s="477"/>
    </row>
    <row r="88" spans="1:6" x14ac:dyDescent="0.2">
      <c r="A88" s="411" t="s">
        <v>350</v>
      </c>
      <c r="B88" s="340" t="s">
        <v>490</v>
      </c>
      <c r="C88" s="368"/>
      <c r="D88" s="164"/>
      <c r="E88" s="368"/>
      <c r="F88" s="477"/>
    </row>
    <row r="89" spans="1:6" x14ac:dyDescent="0.2">
      <c r="A89" s="411" t="s">
        <v>351</v>
      </c>
      <c r="B89" s="943" t="s">
        <v>507</v>
      </c>
      <c r="C89" s="368"/>
      <c r="D89" s="164"/>
      <c r="E89" s="368"/>
      <c r="F89" s="477"/>
    </row>
    <row r="90" spans="1:6" x14ac:dyDescent="0.2">
      <c r="A90" s="411" t="s">
        <v>352</v>
      </c>
      <c r="B90" s="245" t="s">
        <v>493</v>
      </c>
      <c r="C90" s="368"/>
      <c r="D90" s="164"/>
      <c r="E90" s="368"/>
      <c r="F90" s="147"/>
    </row>
    <row r="91" spans="1:6" ht="13.5" thickBot="1" x14ac:dyDescent="0.25">
      <c r="A91" s="411" t="s">
        <v>353</v>
      </c>
      <c r="B91" s="247" t="s">
        <v>222</v>
      </c>
      <c r="C91" s="371"/>
      <c r="D91" s="371"/>
      <c r="E91" s="371"/>
      <c r="F91" s="165">
        <f>-F67</f>
        <v>0</v>
      </c>
    </row>
    <row r="92" spans="1:6" ht="13.5" thickBot="1" x14ac:dyDescent="0.25">
      <c r="A92" s="702" t="s">
        <v>354</v>
      </c>
      <c r="B92" s="703" t="s">
        <v>10</v>
      </c>
      <c r="C92" s="711"/>
      <c r="D92" s="711"/>
      <c r="E92" s="711"/>
      <c r="F92" s="712">
        <f>F80+F81+F82+F90+F91</f>
        <v>0</v>
      </c>
    </row>
    <row r="93" spans="1:6" ht="27" thickTop="1" thickBot="1" x14ac:dyDescent="0.25">
      <c r="A93" s="702" t="s">
        <v>355</v>
      </c>
      <c r="B93" s="707" t="s">
        <v>494</v>
      </c>
      <c r="C93" s="714"/>
      <c r="D93" s="714"/>
      <c r="E93" s="714"/>
      <c r="F93" s="715">
        <f>F77+F92</f>
        <v>0</v>
      </c>
    </row>
    <row r="94" spans="1:6" ht="13.5" thickTop="1" x14ac:dyDescent="0.2">
      <c r="A94" s="691"/>
      <c r="B94" s="958"/>
      <c r="C94" s="289"/>
      <c r="D94" s="289"/>
      <c r="E94" s="289"/>
      <c r="F94" s="296"/>
    </row>
    <row r="95" spans="1:6" x14ac:dyDescent="0.2">
      <c r="A95" s="412" t="s">
        <v>405</v>
      </c>
      <c r="B95" s="534" t="s">
        <v>496</v>
      </c>
      <c r="C95" s="713"/>
      <c r="D95" s="167"/>
      <c r="E95" s="370"/>
      <c r="F95" s="222"/>
    </row>
    <row r="96" spans="1:6" x14ac:dyDescent="0.2">
      <c r="A96" s="411" t="s">
        <v>357</v>
      </c>
      <c r="B96" s="246" t="s">
        <v>495</v>
      </c>
      <c r="C96" s="373"/>
      <c r="D96" s="164"/>
      <c r="E96" s="368"/>
      <c r="F96" s="147"/>
    </row>
    <row r="97" spans="1:6" x14ac:dyDescent="0.2">
      <c r="A97" s="411" t="s">
        <v>358</v>
      </c>
      <c r="B97" s="788" t="s">
        <v>500</v>
      </c>
      <c r="C97" s="949"/>
      <c r="D97" s="169"/>
      <c r="E97" s="369"/>
      <c r="F97" s="365"/>
    </row>
    <row r="98" spans="1:6" x14ac:dyDescent="0.2">
      <c r="A98" s="411" t="s">
        <v>359</v>
      </c>
      <c r="B98" s="788" t="s">
        <v>501</v>
      </c>
      <c r="C98" s="949"/>
      <c r="D98" s="169"/>
      <c r="E98" s="369"/>
      <c r="F98" s="365"/>
    </row>
    <row r="99" spans="1:6" x14ac:dyDescent="0.2">
      <c r="A99" s="411" t="s">
        <v>360</v>
      </c>
      <c r="B99" s="788" t="s">
        <v>502</v>
      </c>
      <c r="C99" s="949"/>
      <c r="D99" s="169"/>
      <c r="E99" s="369"/>
      <c r="F99" s="365"/>
    </row>
    <row r="100" spans="1:6" x14ac:dyDescent="0.2">
      <c r="A100" s="411" t="s">
        <v>361</v>
      </c>
      <c r="B100" s="944" t="s">
        <v>503</v>
      </c>
      <c r="C100" s="949"/>
      <c r="D100" s="169"/>
      <c r="E100" s="369"/>
      <c r="F100" s="365"/>
    </row>
    <row r="101" spans="1:6" x14ac:dyDescent="0.2">
      <c r="A101" s="411" t="s">
        <v>362</v>
      </c>
      <c r="B101" s="945" t="s">
        <v>504</v>
      </c>
      <c r="C101" s="949"/>
      <c r="D101" s="169"/>
      <c r="E101" s="369"/>
      <c r="F101" s="365"/>
    </row>
    <row r="102" spans="1:6" x14ac:dyDescent="0.2">
      <c r="A102" s="411" t="s">
        <v>363</v>
      </c>
      <c r="B102" s="946" t="s">
        <v>505</v>
      </c>
      <c r="C102" s="949"/>
      <c r="D102" s="169"/>
      <c r="E102" s="369"/>
      <c r="F102" s="365"/>
    </row>
    <row r="103" spans="1:6" ht="13.5" thickBot="1" x14ac:dyDescent="0.25">
      <c r="A103" s="411" t="s">
        <v>364</v>
      </c>
      <c r="B103" s="422" t="s">
        <v>506</v>
      </c>
      <c r="C103" s="949"/>
      <c r="D103" s="169"/>
      <c r="E103" s="369"/>
      <c r="F103" s="365"/>
    </row>
    <row r="104" spans="1:6" ht="13.5" thickBot="1" x14ac:dyDescent="0.25">
      <c r="A104" s="433" t="s">
        <v>365</v>
      </c>
      <c r="B104" s="347" t="s">
        <v>497</v>
      </c>
      <c r="C104" s="950"/>
      <c r="D104" s="287"/>
      <c r="E104" s="166"/>
      <c r="F104" s="752"/>
    </row>
    <row r="105" spans="1:6" x14ac:dyDescent="0.2">
      <c r="A105" s="691"/>
      <c r="B105" s="43"/>
      <c r="C105" s="964"/>
      <c r="D105" s="966"/>
      <c r="E105" s="919"/>
      <c r="F105" s="784"/>
    </row>
    <row r="106" spans="1:6" ht="13.5" thickBot="1" x14ac:dyDescent="0.25">
      <c r="A106" s="719" t="s">
        <v>366</v>
      </c>
      <c r="B106" s="956" t="s">
        <v>498</v>
      </c>
      <c r="C106" s="963">
        <f>C93+C104</f>
        <v>0</v>
      </c>
      <c r="D106" s="965">
        <f>D93+D104</f>
        <v>0</v>
      </c>
      <c r="E106" s="963">
        <f>E93+E104</f>
        <v>0</v>
      </c>
      <c r="F106" s="963">
        <f>F93+F104</f>
        <v>0</v>
      </c>
    </row>
    <row r="107" spans="1:6" ht="13.5" thickTop="1" x14ac:dyDescent="0.2"/>
    <row r="108" spans="1:6" x14ac:dyDescent="0.2">
      <c r="A108" s="1315">
        <v>3</v>
      </c>
      <c r="B108" s="1315"/>
      <c r="C108" s="1315"/>
      <c r="D108" s="1315"/>
      <c r="E108" s="1315"/>
      <c r="F108" s="1315"/>
    </row>
    <row r="109" spans="1:6" x14ac:dyDescent="0.2">
      <c r="A109" s="1294" t="s">
        <v>914</v>
      </c>
      <c r="B109" s="1294"/>
      <c r="C109" s="1294"/>
      <c r="D109" s="1294"/>
      <c r="E109" s="1294"/>
    </row>
    <row r="110" spans="1:6" x14ac:dyDescent="0.2">
      <c r="A110" s="424"/>
      <c r="B110" s="424"/>
      <c r="C110" s="424"/>
      <c r="D110" s="424"/>
      <c r="E110" s="424"/>
    </row>
    <row r="111" spans="1:6" ht="14.25" x14ac:dyDescent="0.2">
      <c r="A111" s="1422" t="s">
        <v>818</v>
      </c>
      <c r="B111" s="1423"/>
      <c r="C111" s="1423"/>
      <c r="D111" s="1423"/>
      <c r="E111" s="1423"/>
      <c r="F111" s="1423"/>
    </row>
    <row r="112" spans="1:6" ht="15.75" x14ac:dyDescent="0.25">
      <c r="B112" s="20"/>
      <c r="C112" s="20"/>
      <c r="D112" s="20"/>
      <c r="E112" s="20"/>
    </row>
    <row r="113" spans="1:6" ht="15.75" x14ac:dyDescent="0.25">
      <c r="B113" s="20" t="s">
        <v>437</v>
      </c>
      <c r="C113" s="20"/>
      <c r="D113" s="20"/>
      <c r="E113" s="20"/>
    </row>
    <row r="114" spans="1:6" ht="13.5" thickBot="1" x14ac:dyDescent="0.25">
      <c r="B114" s="1"/>
      <c r="C114" s="1"/>
      <c r="D114" s="1"/>
      <c r="E114" s="21" t="s">
        <v>789</v>
      </c>
    </row>
    <row r="115" spans="1:6" ht="48.75" thickBot="1" x14ac:dyDescent="0.3">
      <c r="A115" s="435" t="s">
        <v>322</v>
      </c>
      <c r="B115" s="697" t="s">
        <v>13</v>
      </c>
      <c r="C115" s="427" t="s">
        <v>658</v>
      </c>
      <c r="D115" s="428" t="s">
        <v>659</v>
      </c>
      <c r="E115" s="427" t="s">
        <v>654</v>
      </c>
      <c r="F115" s="428" t="s">
        <v>653</v>
      </c>
    </row>
    <row r="116" spans="1:6" x14ac:dyDescent="0.2">
      <c r="A116" s="698" t="s">
        <v>323</v>
      </c>
      <c r="B116" s="699" t="s">
        <v>324</v>
      </c>
      <c r="C116" s="708" t="s">
        <v>325</v>
      </c>
      <c r="D116" s="709" t="s">
        <v>326</v>
      </c>
      <c r="E116" s="894" t="s">
        <v>346</v>
      </c>
      <c r="F116" s="895" t="s">
        <v>371</v>
      </c>
    </row>
    <row r="117" spans="1:6" x14ac:dyDescent="0.2">
      <c r="A117" s="412" t="s">
        <v>327</v>
      </c>
      <c r="B117" s="419" t="s">
        <v>223</v>
      </c>
      <c r="C117" s="368"/>
      <c r="D117" s="164"/>
      <c r="E117" s="368"/>
      <c r="F117" s="147"/>
    </row>
    <row r="118" spans="1:6" x14ac:dyDescent="0.2">
      <c r="A118" s="411" t="s">
        <v>328</v>
      </c>
      <c r="B118" s="215" t="s">
        <v>6</v>
      </c>
      <c r="C118" s="368"/>
      <c r="D118" s="164"/>
      <c r="E118" s="368"/>
      <c r="F118" s="164">
        <f>SUM(C118:E118)</f>
        <v>0</v>
      </c>
    </row>
    <row r="119" spans="1:6" x14ac:dyDescent="0.2">
      <c r="A119" s="411" t="s">
        <v>329</v>
      </c>
      <c r="B119" s="245" t="s">
        <v>7</v>
      </c>
      <c r="C119" s="368"/>
      <c r="D119" s="164"/>
      <c r="E119" s="368"/>
      <c r="F119" s="164">
        <f>SUM(C119:E119)</f>
        <v>0</v>
      </c>
    </row>
    <row r="120" spans="1:6" x14ac:dyDescent="0.2">
      <c r="A120" s="411" t="s">
        <v>330</v>
      </c>
      <c r="B120" s="245" t="s">
        <v>8</v>
      </c>
      <c r="C120" s="368"/>
      <c r="D120" s="164"/>
      <c r="E120" s="368"/>
      <c r="F120" s="164">
        <f>SUM(C120:E120)</f>
        <v>0</v>
      </c>
    </row>
    <row r="121" spans="1:6" x14ac:dyDescent="0.2">
      <c r="A121" s="411" t="s">
        <v>331</v>
      </c>
      <c r="B121" s="245" t="s">
        <v>409</v>
      </c>
      <c r="C121" s="368"/>
      <c r="D121" s="164"/>
      <c r="E121" s="368"/>
      <c r="F121" s="164">
        <f>SUM(C121:E121)</f>
        <v>0</v>
      </c>
    </row>
    <row r="122" spans="1:6" x14ac:dyDescent="0.2">
      <c r="A122" s="411" t="s">
        <v>332</v>
      </c>
      <c r="B122" s="245" t="s">
        <v>408</v>
      </c>
      <c r="C122" s="368"/>
      <c r="D122" s="164"/>
      <c r="E122" s="368"/>
      <c r="F122" s="164">
        <f>SUM(C122:E122)</f>
        <v>0</v>
      </c>
    </row>
    <row r="123" spans="1:6" x14ac:dyDescent="0.2">
      <c r="A123" s="411" t="s">
        <v>333</v>
      </c>
      <c r="B123" s="245" t="s">
        <v>480</v>
      </c>
      <c r="C123" s="368"/>
      <c r="D123" s="368"/>
      <c r="E123" s="368"/>
      <c r="F123" s="164">
        <f>F124+F125+F126+F127+F128+F129</f>
        <v>0</v>
      </c>
    </row>
    <row r="124" spans="1:6" x14ac:dyDescent="0.2">
      <c r="A124" s="411" t="s">
        <v>334</v>
      </c>
      <c r="B124" s="245" t="s">
        <v>481</v>
      </c>
      <c r="C124" s="368"/>
      <c r="D124" s="164"/>
      <c r="E124" s="368"/>
      <c r="F124" s="164">
        <f>E124+D124+C124</f>
        <v>0</v>
      </c>
    </row>
    <row r="125" spans="1:6" x14ac:dyDescent="0.2">
      <c r="A125" s="411" t="s">
        <v>335</v>
      </c>
      <c r="B125" s="245" t="s">
        <v>482</v>
      </c>
      <c r="C125" s="368"/>
      <c r="D125" s="164"/>
      <c r="E125" s="368"/>
      <c r="F125" s="164">
        <f t="shared" ref="F125:F130" si="2">E125+D125+C125</f>
        <v>0</v>
      </c>
    </row>
    <row r="126" spans="1:6" x14ac:dyDescent="0.2">
      <c r="A126" s="411" t="s">
        <v>336</v>
      </c>
      <c r="B126" s="245" t="s">
        <v>483</v>
      </c>
      <c r="C126" s="368"/>
      <c r="D126" s="164"/>
      <c r="E126" s="368"/>
      <c r="F126" s="164">
        <f t="shared" si="2"/>
        <v>0</v>
      </c>
    </row>
    <row r="127" spans="1:6" x14ac:dyDescent="0.2">
      <c r="A127" s="411" t="s">
        <v>337</v>
      </c>
      <c r="B127" s="420" t="s">
        <v>484</v>
      </c>
      <c r="C127" s="279"/>
      <c r="D127" s="168"/>
      <c r="E127" s="368"/>
      <c r="F127" s="164">
        <f t="shared" si="2"/>
        <v>0</v>
      </c>
    </row>
    <row r="128" spans="1:6" x14ac:dyDescent="0.2">
      <c r="A128" s="411" t="s">
        <v>338</v>
      </c>
      <c r="B128" s="942" t="s">
        <v>499</v>
      </c>
      <c r="C128" s="371"/>
      <c r="D128" s="165"/>
      <c r="E128" s="368"/>
      <c r="F128" s="164">
        <f t="shared" si="2"/>
        <v>0</v>
      </c>
    </row>
    <row r="129" spans="1:6" x14ac:dyDescent="0.2">
      <c r="A129" s="411" t="s">
        <v>339</v>
      </c>
      <c r="B129" s="943" t="s">
        <v>492</v>
      </c>
      <c r="C129" s="371"/>
      <c r="D129" s="165"/>
      <c r="E129" s="368"/>
      <c r="F129" s="164">
        <f t="shared" si="2"/>
        <v>0</v>
      </c>
    </row>
    <row r="130" spans="1:6" ht="13.5" thickBot="1" x14ac:dyDescent="0.25">
      <c r="A130" s="411" t="s">
        <v>340</v>
      </c>
      <c r="B130" s="247" t="s">
        <v>219</v>
      </c>
      <c r="C130" s="369"/>
      <c r="D130" s="169"/>
      <c r="E130" s="368"/>
      <c r="F130" s="366">
        <f t="shared" si="2"/>
        <v>0</v>
      </c>
    </row>
    <row r="131" spans="1:6" ht="13.5" thickBot="1" x14ac:dyDescent="0.25">
      <c r="A131" s="702" t="s">
        <v>341</v>
      </c>
      <c r="B131" s="703" t="s">
        <v>9</v>
      </c>
      <c r="C131" s="711">
        <f>C118+C119+C120+C121+C123+C130</f>
        <v>0</v>
      </c>
      <c r="D131" s="711">
        <f>D118+D119+D120+D121+D123+D130</f>
        <v>0</v>
      </c>
      <c r="E131" s="711">
        <f>E118+E119+E120+E121+E123+E130</f>
        <v>0</v>
      </c>
      <c r="F131" s="712">
        <f>F118+F119+F120+F121+F123+F130</f>
        <v>0</v>
      </c>
    </row>
    <row r="132" spans="1:6" ht="13.5" thickTop="1" x14ac:dyDescent="0.2">
      <c r="A132" s="691"/>
      <c r="B132" s="419"/>
      <c r="C132" s="278"/>
      <c r="D132" s="278"/>
      <c r="E132" s="278"/>
      <c r="F132" s="172"/>
    </row>
    <row r="133" spans="1:6" x14ac:dyDescent="0.2">
      <c r="A133" s="412" t="s">
        <v>342</v>
      </c>
      <c r="B133" s="421" t="s">
        <v>224</v>
      </c>
      <c r="C133" s="370"/>
      <c r="D133" s="167"/>
      <c r="E133" s="370"/>
      <c r="F133" s="222"/>
    </row>
    <row r="134" spans="1:6" x14ac:dyDescent="0.2">
      <c r="A134" s="411" t="s">
        <v>343</v>
      </c>
      <c r="B134" s="245" t="s">
        <v>410</v>
      </c>
      <c r="C134" s="368"/>
      <c r="D134" s="164"/>
      <c r="E134" s="368"/>
      <c r="F134" s="164">
        <f>SUM(C134:E134)</f>
        <v>0</v>
      </c>
    </row>
    <row r="135" spans="1:6" x14ac:dyDescent="0.2">
      <c r="A135" s="411" t="s">
        <v>342</v>
      </c>
      <c r="B135" s="245" t="s">
        <v>411</v>
      </c>
      <c r="C135" s="368"/>
      <c r="D135" s="164"/>
      <c r="E135" s="368"/>
      <c r="F135" s="147"/>
    </row>
    <row r="136" spans="1:6" x14ac:dyDescent="0.2">
      <c r="A136" s="411" t="s">
        <v>343</v>
      </c>
      <c r="B136" s="245" t="s">
        <v>220</v>
      </c>
      <c r="C136" s="279"/>
      <c r="D136" s="279"/>
      <c r="E136" s="279"/>
      <c r="F136" s="168">
        <f>F137+F138+F139</f>
        <v>0</v>
      </c>
    </row>
    <row r="137" spans="1:6" x14ac:dyDescent="0.2">
      <c r="A137" s="411" t="s">
        <v>344</v>
      </c>
      <c r="B137" s="420" t="s">
        <v>485</v>
      </c>
      <c r="C137" s="368"/>
      <c r="D137" s="164"/>
      <c r="E137" s="368"/>
      <c r="F137" s="147"/>
    </row>
    <row r="138" spans="1:6" x14ac:dyDescent="0.2">
      <c r="A138" s="411" t="s">
        <v>345</v>
      </c>
      <c r="B138" s="420" t="s">
        <v>487</v>
      </c>
      <c r="C138" s="368"/>
      <c r="D138" s="164"/>
      <c r="E138" s="368"/>
      <c r="F138" s="147"/>
    </row>
    <row r="139" spans="1:6" x14ac:dyDescent="0.2">
      <c r="A139" s="411" t="s">
        <v>347</v>
      </c>
      <c r="B139" s="420" t="s">
        <v>486</v>
      </c>
      <c r="C139" s="368"/>
      <c r="D139" s="164"/>
      <c r="E139" s="368"/>
      <c r="F139" s="477"/>
    </row>
    <row r="140" spans="1:6" x14ac:dyDescent="0.2">
      <c r="A140" s="411" t="s">
        <v>348</v>
      </c>
      <c r="B140" s="420" t="s">
        <v>488</v>
      </c>
      <c r="C140" s="368"/>
      <c r="D140" s="164"/>
      <c r="E140" s="368"/>
      <c r="F140" s="477"/>
    </row>
    <row r="141" spans="1:6" x14ac:dyDescent="0.2">
      <c r="A141" s="411" t="s">
        <v>349</v>
      </c>
      <c r="B141" s="942" t="s">
        <v>489</v>
      </c>
      <c r="C141" s="368"/>
      <c r="D141" s="164"/>
      <c r="E141" s="368"/>
      <c r="F141" s="477"/>
    </row>
    <row r="142" spans="1:6" x14ac:dyDescent="0.2">
      <c r="A142" s="411" t="s">
        <v>350</v>
      </c>
      <c r="B142" s="340" t="s">
        <v>490</v>
      </c>
      <c r="C142" s="368"/>
      <c r="D142" s="164"/>
      <c r="E142" s="368"/>
      <c r="F142" s="477"/>
    </row>
    <row r="143" spans="1:6" x14ac:dyDescent="0.2">
      <c r="A143" s="411" t="s">
        <v>351</v>
      </c>
      <c r="B143" s="943" t="s">
        <v>507</v>
      </c>
      <c r="C143" s="368"/>
      <c r="D143" s="164"/>
      <c r="E143" s="368"/>
      <c r="F143" s="477"/>
    </row>
    <row r="144" spans="1:6" x14ac:dyDescent="0.2">
      <c r="A144" s="411" t="s">
        <v>352</v>
      </c>
      <c r="B144" s="245" t="s">
        <v>493</v>
      </c>
      <c r="C144" s="368"/>
      <c r="D144" s="164"/>
      <c r="E144" s="368"/>
      <c r="F144" s="147"/>
    </row>
    <row r="145" spans="1:6" ht="13.5" thickBot="1" x14ac:dyDescent="0.25">
      <c r="A145" s="411" t="s">
        <v>353</v>
      </c>
      <c r="B145" s="247" t="s">
        <v>222</v>
      </c>
      <c r="C145" s="371"/>
      <c r="D145" s="371"/>
      <c r="E145" s="371"/>
      <c r="F145" s="165">
        <f>-F121</f>
        <v>0</v>
      </c>
    </row>
    <row r="146" spans="1:6" ht="13.5" thickBot="1" x14ac:dyDescent="0.25">
      <c r="A146" s="702" t="s">
        <v>354</v>
      </c>
      <c r="B146" s="703" t="s">
        <v>10</v>
      </c>
      <c r="C146" s="711">
        <f>C134+C135+C136+C144+C145</f>
        <v>0</v>
      </c>
      <c r="D146" s="711">
        <f>D134+D135+D136+D144+D145</f>
        <v>0</v>
      </c>
      <c r="E146" s="711">
        <f>E134+E135+E136+E144+E145</f>
        <v>0</v>
      </c>
      <c r="F146" s="712">
        <f>F134+F135+F136+F144+F145</f>
        <v>0</v>
      </c>
    </row>
    <row r="147" spans="1:6" ht="27" thickTop="1" thickBot="1" x14ac:dyDescent="0.25">
      <c r="A147" s="702" t="s">
        <v>355</v>
      </c>
      <c r="B147" s="707" t="s">
        <v>494</v>
      </c>
      <c r="C147" s="714">
        <f>C131+C146</f>
        <v>0</v>
      </c>
      <c r="D147" s="714">
        <f>D131+D146</f>
        <v>0</v>
      </c>
      <c r="E147" s="714">
        <f>E131+E146</f>
        <v>0</v>
      </c>
      <c r="F147" s="715">
        <f>F131+F146</f>
        <v>0</v>
      </c>
    </row>
    <row r="148" spans="1:6" ht="13.5" thickTop="1" x14ac:dyDescent="0.2">
      <c r="A148" s="691"/>
      <c r="B148" s="958"/>
      <c r="C148" s="289"/>
      <c r="D148" s="289"/>
      <c r="E148" s="289"/>
      <c r="F148" s="296"/>
    </row>
    <row r="149" spans="1:6" x14ac:dyDescent="0.2">
      <c r="A149" s="412" t="s">
        <v>405</v>
      </c>
      <c r="B149" s="534" t="s">
        <v>496</v>
      </c>
      <c r="C149" s="713"/>
      <c r="D149" s="167"/>
      <c r="E149" s="370"/>
      <c r="F149" s="222"/>
    </row>
    <row r="150" spans="1:6" x14ac:dyDescent="0.2">
      <c r="A150" s="411" t="s">
        <v>357</v>
      </c>
      <c r="B150" s="246" t="s">
        <v>495</v>
      </c>
      <c r="C150" s="373"/>
      <c r="D150" s="164"/>
      <c r="E150" s="368"/>
      <c r="F150" s="147"/>
    </row>
    <row r="151" spans="1:6" x14ac:dyDescent="0.2">
      <c r="A151" s="411" t="s">
        <v>358</v>
      </c>
      <c r="B151" s="788" t="s">
        <v>500</v>
      </c>
      <c r="C151" s="949"/>
      <c r="D151" s="169"/>
      <c r="E151" s="369"/>
      <c r="F151" s="365"/>
    </row>
    <row r="152" spans="1:6" x14ac:dyDescent="0.2">
      <c r="A152" s="411" t="s">
        <v>359</v>
      </c>
      <c r="B152" s="788" t="s">
        <v>501</v>
      </c>
      <c r="C152" s="949"/>
      <c r="D152" s="169"/>
      <c r="E152" s="369"/>
      <c r="F152" s="365"/>
    </row>
    <row r="153" spans="1:6" x14ac:dyDescent="0.2">
      <c r="A153" s="411" t="s">
        <v>360</v>
      </c>
      <c r="B153" s="788" t="s">
        <v>502</v>
      </c>
      <c r="C153" s="949"/>
      <c r="D153" s="169"/>
      <c r="E153" s="369"/>
      <c r="F153" s="365"/>
    </row>
    <row r="154" spans="1:6" x14ac:dyDescent="0.2">
      <c r="A154" s="411" t="s">
        <v>361</v>
      </c>
      <c r="B154" s="944" t="s">
        <v>503</v>
      </c>
      <c r="C154" s="949"/>
      <c r="D154" s="169"/>
      <c r="E154" s="369"/>
      <c r="F154" s="365"/>
    </row>
    <row r="155" spans="1:6" x14ac:dyDescent="0.2">
      <c r="A155" s="411" t="s">
        <v>362</v>
      </c>
      <c r="B155" s="945" t="s">
        <v>504</v>
      </c>
      <c r="C155" s="949"/>
      <c r="D155" s="169"/>
      <c r="E155" s="369"/>
      <c r="F155" s="365"/>
    </row>
    <row r="156" spans="1:6" x14ac:dyDescent="0.2">
      <c r="A156" s="411" t="s">
        <v>363</v>
      </c>
      <c r="B156" s="946" t="s">
        <v>505</v>
      </c>
      <c r="C156" s="949"/>
      <c r="D156" s="169"/>
      <c r="E156" s="369"/>
      <c r="F156" s="365"/>
    </row>
    <row r="157" spans="1:6" ht="13.5" thickBot="1" x14ac:dyDescent="0.25">
      <c r="A157" s="411" t="s">
        <v>364</v>
      </c>
      <c r="B157" s="422" t="s">
        <v>506</v>
      </c>
      <c r="C157" s="949"/>
      <c r="D157" s="169"/>
      <c r="E157" s="369"/>
      <c r="F157" s="365"/>
    </row>
    <row r="158" spans="1:6" ht="13.5" thickBot="1" x14ac:dyDescent="0.25">
      <c r="A158" s="433" t="s">
        <v>365</v>
      </c>
      <c r="B158" s="347" t="s">
        <v>497</v>
      </c>
      <c r="C158" s="950"/>
      <c r="D158" s="287"/>
      <c r="E158" s="166"/>
      <c r="F158" s="752"/>
    </row>
    <row r="159" spans="1:6" x14ac:dyDescent="0.2">
      <c r="A159" s="691"/>
      <c r="B159" s="43"/>
      <c r="C159" s="964"/>
      <c r="D159" s="966"/>
      <c r="E159" s="919"/>
      <c r="F159" s="784"/>
    </row>
    <row r="160" spans="1:6" ht="13.5" thickBot="1" x14ac:dyDescent="0.25">
      <c r="A160" s="719" t="s">
        <v>366</v>
      </c>
      <c r="B160" s="956" t="s">
        <v>498</v>
      </c>
      <c r="C160" s="963">
        <f>C147+C158</f>
        <v>0</v>
      </c>
      <c r="D160" s="965">
        <f>D147+D158</f>
        <v>0</v>
      </c>
      <c r="E160" s="963">
        <f>E147+E158</f>
        <v>0</v>
      </c>
      <c r="F160" s="963">
        <f>F147+F158</f>
        <v>0</v>
      </c>
    </row>
    <row r="161" spans="1:6" ht="13.5" thickTop="1" x14ac:dyDescent="0.2"/>
    <row r="162" spans="1:6" x14ac:dyDescent="0.2">
      <c r="A162" s="1315">
        <v>4</v>
      </c>
      <c r="B162" s="1315"/>
      <c r="C162" s="1315"/>
      <c r="D162" s="1315"/>
      <c r="E162" s="1315"/>
      <c r="F162" s="1315"/>
    </row>
    <row r="163" spans="1:6" x14ac:dyDescent="0.2">
      <c r="A163" s="1294" t="s">
        <v>915</v>
      </c>
      <c r="B163" s="1294"/>
      <c r="C163" s="1294"/>
      <c r="D163" s="1294"/>
      <c r="E163" s="1294"/>
    </row>
    <row r="164" spans="1:6" ht="9" customHeight="1" x14ac:dyDescent="0.2">
      <c r="A164" s="424"/>
      <c r="B164" s="424"/>
      <c r="C164" s="424"/>
      <c r="D164" s="424"/>
      <c r="E164" s="424"/>
    </row>
    <row r="165" spans="1:6" ht="14.25" x14ac:dyDescent="0.2">
      <c r="A165" s="1422" t="s">
        <v>818</v>
      </c>
      <c r="B165" s="1423"/>
      <c r="C165" s="1423"/>
      <c r="D165" s="1423"/>
      <c r="E165" s="1423"/>
      <c r="F165" s="1423"/>
    </row>
    <row r="166" spans="1:6" ht="9.75" customHeight="1" x14ac:dyDescent="0.25">
      <c r="B166" s="20"/>
      <c r="C166" s="20"/>
      <c r="D166" s="20"/>
      <c r="E166" s="20"/>
    </row>
    <row r="167" spans="1:6" ht="15.75" x14ac:dyDescent="0.25">
      <c r="B167" s="20" t="s">
        <v>406</v>
      </c>
      <c r="C167" s="20"/>
      <c r="D167" s="20"/>
      <c r="E167" s="20"/>
    </row>
    <row r="168" spans="1:6" ht="13.5" thickBot="1" x14ac:dyDescent="0.25">
      <c r="B168" s="1"/>
      <c r="C168" s="1"/>
      <c r="D168" s="1"/>
      <c r="E168" s="21" t="s">
        <v>789</v>
      </c>
    </row>
    <row r="169" spans="1:6" ht="72.75" thickBot="1" x14ac:dyDescent="0.3">
      <c r="A169" s="435" t="s">
        <v>322</v>
      </c>
      <c r="B169" s="697" t="s">
        <v>13</v>
      </c>
      <c r="C169" s="427" t="s">
        <v>661</v>
      </c>
      <c r="D169" s="428" t="s">
        <v>659</v>
      </c>
      <c r="E169" s="427" t="s">
        <v>662</v>
      </c>
      <c r="F169" s="428" t="s">
        <v>653</v>
      </c>
    </row>
    <row r="170" spans="1:6" x14ac:dyDescent="0.2">
      <c r="A170" s="698" t="s">
        <v>323</v>
      </c>
      <c r="B170" s="699" t="s">
        <v>324</v>
      </c>
      <c r="C170" s="708" t="s">
        <v>325</v>
      </c>
      <c r="D170" s="709" t="s">
        <v>326</v>
      </c>
      <c r="E170" s="894" t="s">
        <v>346</v>
      </c>
      <c r="F170" s="895" t="s">
        <v>371</v>
      </c>
    </row>
    <row r="171" spans="1:6" x14ac:dyDescent="0.2">
      <c r="A171" s="412" t="s">
        <v>327</v>
      </c>
      <c r="B171" s="419" t="s">
        <v>223</v>
      </c>
      <c r="C171" s="368"/>
      <c r="D171" s="164"/>
      <c r="E171" s="368"/>
      <c r="F171" s="147"/>
    </row>
    <row r="172" spans="1:6" x14ac:dyDescent="0.2">
      <c r="A172" s="411" t="s">
        <v>328</v>
      </c>
      <c r="B172" s="215" t="s">
        <v>6</v>
      </c>
      <c r="C172" s="368">
        <f>C118+C64+C10</f>
        <v>0</v>
      </c>
      <c r="D172" s="368">
        <f>D118+D64+D10</f>
        <v>0</v>
      </c>
      <c r="E172" s="368">
        <f>E118+E64+E10</f>
        <v>0</v>
      </c>
      <c r="F172" s="164">
        <f>SUM(C172:E172)</f>
        <v>0</v>
      </c>
    </row>
    <row r="173" spans="1:6" x14ac:dyDescent="0.2">
      <c r="A173" s="411" t="s">
        <v>329</v>
      </c>
      <c r="B173" s="245" t="s">
        <v>7</v>
      </c>
      <c r="C173" s="368">
        <f t="shared" ref="C173:E176" si="3">C119+C65+C11</f>
        <v>0</v>
      </c>
      <c r="D173" s="368">
        <f t="shared" si="3"/>
        <v>0</v>
      </c>
      <c r="E173" s="368">
        <f t="shared" si="3"/>
        <v>0</v>
      </c>
      <c r="F173" s="164">
        <f>SUM(C173:E173)</f>
        <v>0</v>
      </c>
    </row>
    <row r="174" spans="1:6" x14ac:dyDescent="0.2">
      <c r="A174" s="411" t="s">
        <v>330</v>
      </c>
      <c r="B174" s="245" t="s">
        <v>8</v>
      </c>
      <c r="C174" s="368">
        <f t="shared" si="3"/>
        <v>0</v>
      </c>
      <c r="D174" s="368">
        <f t="shared" si="3"/>
        <v>0</v>
      </c>
      <c r="E174" s="368">
        <f t="shared" si="3"/>
        <v>0</v>
      </c>
      <c r="F174" s="164">
        <f>SUM(C174:E174)</f>
        <v>0</v>
      </c>
    </row>
    <row r="175" spans="1:6" x14ac:dyDescent="0.2">
      <c r="A175" s="411" t="s">
        <v>331</v>
      </c>
      <c r="B175" s="245" t="s">
        <v>409</v>
      </c>
      <c r="C175" s="368">
        <f t="shared" si="3"/>
        <v>0</v>
      </c>
      <c r="D175" s="368">
        <f t="shared" si="3"/>
        <v>0</v>
      </c>
      <c r="E175" s="368">
        <f t="shared" si="3"/>
        <v>0</v>
      </c>
      <c r="F175" s="164">
        <f>SUM(C175:E175)</f>
        <v>0</v>
      </c>
    </row>
    <row r="176" spans="1:6" x14ac:dyDescent="0.2">
      <c r="A176" s="411" t="s">
        <v>332</v>
      </c>
      <c r="B176" s="245" t="s">
        <v>408</v>
      </c>
      <c r="C176" s="368">
        <f t="shared" si="3"/>
        <v>0</v>
      </c>
      <c r="D176" s="368">
        <f t="shared" si="3"/>
        <v>0</v>
      </c>
      <c r="E176" s="368">
        <f t="shared" si="3"/>
        <v>0</v>
      </c>
      <c r="F176" s="164">
        <f>SUM(C176:E176)</f>
        <v>0</v>
      </c>
    </row>
    <row r="177" spans="1:6" x14ac:dyDescent="0.2">
      <c r="A177" s="411" t="s">
        <v>333</v>
      </c>
      <c r="B177" s="245" t="s">
        <v>480</v>
      </c>
      <c r="C177" s="368">
        <f>C178+C179+C180+C181+C182+C183</f>
        <v>0</v>
      </c>
      <c r="D177" s="368">
        <f>D178+D179+D180+D181+D182+D183</f>
        <v>0</v>
      </c>
      <c r="E177" s="368">
        <f>E178+E179+E180+E181+E182+E183</f>
        <v>0</v>
      </c>
      <c r="F177" s="164">
        <f>F178+F179+F180+F181+F182+F183</f>
        <v>0</v>
      </c>
    </row>
    <row r="178" spans="1:6" x14ac:dyDescent="0.2">
      <c r="A178" s="411" t="s">
        <v>334</v>
      </c>
      <c r="B178" s="245" t="s">
        <v>481</v>
      </c>
      <c r="C178" s="368">
        <v>0</v>
      </c>
      <c r="D178" s="164">
        <v>0</v>
      </c>
      <c r="E178" s="368">
        <v>0</v>
      </c>
      <c r="F178" s="164">
        <f t="shared" ref="F178:F184" si="4">E178+D178+C178</f>
        <v>0</v>
      </c>
    </row>
    <row r="179" spans="1:6" x14ac:dyDescent="0.2">
      <c r="A179" s="411" t="s">
        <v>335</v>
      </c>
      <c r="B179" s="245" t="s">
        <v>482</v>
      </c>
      <c r="C179" s="368">
        <f>C125+C71+C17</f>
        <v>0</v>
      </c>
      <c r="D179" s="368">
        <f>D125+D71+D17</f>
        <v>0</v>
      </c>
      <c r="E179" s="368">
        <f>E125+E71+E17</f>
        <v>0</v>
      </c>
      <c r="F179" s="164">
        <f t="shared" si="4"/>
        <v>0</v>
      </c>
    </row>
    <row r="180" spans="1:6" x14ac:dyDescent="0.2">
      <c r="A180" s="411" t="s">
        <v>336</v>
      </c>
      <c r="B180" s="245" t="s">
        <v>483</v>
      </c>
      <c r="C180" s="368">
        <f t="shared" ref="C180:E184" si="5">C126+C72+C18</f>
        <v>0</v>
      </c>
      <c r="D180" s="368">
        <f t="shared" si="5"/>
        <v>0</v>
      </c>
      <c r="E180" s="368">
        <f t="shared" si="5"/>
        <v>0</v>
      </c>
      <c r="F180" s="164">
        <f t="shared" si="4"/>
        <v>0</v>
      </c>
    </row>
    <row r="181" spans="1:6" x14ac:dyDescent="0.2">
      <c r="A181" s="411" t="s">
        <v>337</v>
      </c>
      <c r="B181" s="420" t="s">
        <v>484</v>
      </c>
      <c r="C181" s="368">
        <f t="shared" si="5"/>
        <v>0</v>
      </c>
      <c r="D181" s="368">
        <f t="shared" si="5"/>
        <v>0</v>
      </c>
      <c r="E181" s="368">
        <f t="shared" si="5"/>
        <v>0</v>
      </c>
      <c r="F181" s="164">
        <f t="shared" si="4"/>
        <v>0</v>
      </c>
    </row>
    <row r="182" spans="1:6" x14ac:dyDescent="0.2">
      <c r="A182" s="411" t="s">
        <v>338</v>
      </c>
      <c r="B182" s="942" t="s">
        <v>499</v>
      </c>
      <c r="C182" s="368">
        <f t="shared" si="5"/>
        <v>0</v>
      </c>
      <c r="D182" s="368">
        <f t="shared" si="5"/>
        <v>0</v>
      </c>
      <c r="E182" s="368">
        <f t="shared" si="5"/>
        <v>0</v>
      </c>
      <c r="F182" s="164">
        <f t="shared" si="4"/>
        <v>0</v>
      </c>
    </row>
    <row r="183" spans="1:6" x14ac:dyDescent="0.2">
      <c r="A183" s="411" t="s">
        <v>339</v>
      </c>
      <c r="B183" s="943" t="s">
        <v>492</v>
      </c>
      <c r="C183" s="368">
        <f t="shared" si="5"/>
        <v>0</v>
      </c>
      <c r="D183" s="368">
        <f t="shared" si="5"/>
        <v>0</v>
      </c>
      <c r="E183" s="368">
        <f t="shared" si="5"/>
        <v>0</v>
      </c>
      <c r="F183" s="164">
        <f t="shared" si="4"/>
        <v>0</v>
      </c>
    </row>
    <row r="184" spans="1:6" ht="13.5" thickBot="1" x14ac:dyDescent="0.25">
      <c r="A184" s="411" t="s">
        <v>340</v>
      </c>
      <c r="B184" s="247" t="s">
        <v>219</v>
      </c>
      <c r="C184" s="368">
        <f t="shared" si="5"/>
        <v>0</v>
      </c>
      <c r="D184" s="368">
        <f t="shared" si="5"/>
        <v>0</v>
      </c>
      <c r="E184" s="368">
        <f t="shared" si="5"/>
        <v>0</v>
      </c>
      <c r="F184" s="366">
        <f t="shared" si="4"/>
        <v>0</v>
      </c>
    </row>
    <row r="185" spans="1:6" ht="13.5" thickBot="1" x14ac:dyDescent="0.25">
      <c r="A185" s="702" t="s">
        <v>341</v>
      </c>
      <c r="B185" s="703" t="s">
        <v>9</v>
      </c>
      <c r="C185" s="711">
        <f>C172+C173+C174+C175+C177+C184</f>
        <v>0</v>
      </c>
      <c r="D185" s="711">
        <f>D172+D173+D174+D175+D177+D184</f>
        <v>0</v>
      </c>
      <c r="E185" s="711">
        <f>E172+E173+E174+E175+E177+E184</f>
        <v>0</v>
      </c>
      <c r="F185" s="712">
        <f>F172+F173+F174+F175+F177+F184</f>
        <v>0</v>
      </c>
    </row>
    <row r="186" spans="1:6" ht="13.5" thickTop="1" x14ac:dyDescent="0.2">
      <c r="A186" s="691"/>
      <c r="B186" s="419"/>
      <c r="C186" s="278"/>
      <c r="D186" s="278"/>
      <c r="E186" s="278"/>
      <c r="F186" s="172"/>
    </row>
    <row r="187" spans="1:6" x14ac:dyDescent="0.2">
      <c r="A187" s="412" t="s">
        <v>342</v>
      </c>
      <c r="B187" s="421" t="s">
        <v>224</v>
      </c>
      <c r="C187" s="370"/>
      <c r="D187" s="167"/>
      <c r="E187" s="370"/>
      <c r="F187" s="222"/>
    </row>
    <row r="188" spans="1:6" x14ac:dyDescent="0.2">
      <c r="A188" s="411" t="s">
        <v>343</v>
      </c>
      <c r="B188" s="245" t="s">
        <v>410</v>
      </c>
      <c r="C188" s="368">
        <f t="shared" ref="C188:E189" si="6">C134+C80+C26</f>
        <v>0</v>
      </c>
      <c r="D188" s="368">
        <f t="shared" si="6"/>
        <v>0</v>
      </c>
      <c r="E188" s="368">
        <f t="shared" si="6"/>
        <v>0</v>
      </c>
      <c r="F188" s="164">
        <f>SUM(C188:E188)</f>
        <v>0</v>
      </c>
    </row>
    <row r="189" spans="1:6" x14ac:dyDescent="0.2">
      <c r="A189" s="411" t="s">
        <v>342</v>
      </c>
      <c r="B189" s="245" t="s">
        <v>411</v>
      </c>
      <c r="C189" s="368">
        <f t="shared" si="6"/>
        <v>0</v>
      </c>
      <c r="D189" s="368">
        <f t="shared" si="6"/>
        <v>0</v>
      </c>
      <c r="E189" s="368">
        <f t="shared" si="6"/>
        <v>0</v>
      </c>
      <c r="F189" s="164">
        <f>SUM(C189:E189)</f>
        <v>0</v>
      </c>
    </row>
    <row r="190" spans="1:6" x14ac:dyDescent="0.2">
      <c r="A190" s="411" t="s">
        <v>343</v>
      </c>
      <c r="B190" s="245" t="s">
        <v>220</v>
      </c>
      <c r="C190" s="279">
        <f>C191+C192+C193</f>
        <v>0</v>
      </c>
      <c r="D190" s="279">
        <f>D191+D192+D193</f>
        <v>0</v>
      </c>
      <c r="E190" s="279">
        <f>E191+E192+E193</f>
        <v>0</v>
      </c>
      <c r="F190" s="168">
        <f>F191+F192+F193</f>
        <v>0</v>
      </c>
    </row>
    <row r="191" spans="1:6" x14ac:dyDescent="0.2">
      <c r="A191" s="411" t="s">
        <v>344</v>
      </c>
      <c r="B191" s="420" t="s">
        <v>485</v>
      </c>
      <c r="C191" s="368">
        <f>C137+C83+C29</f>
        <v>0</v>
      </c>
      <c r="D191" s="368">
        <f>D137+D83+D29</f>
        <v>0</v>
      </c>
      <c r="E191" s="368">
        <f>E137+E83+E29</f>
        <v>0</v>
      </c>
      <c r="F191" s="164">
        <f>SUM(C191:E191)</f>
        <v>0</v>
      </c>
    </row>
    <row r="192" spans="1:6" x14ac:dyDescent="0.2">
      <c r="A192" s="411" t="s">
        <v>345</v>
      </c>
      <c r="B192" s="420" t="s">
        <v>487</v>
      </c>
      <c r="C192" s="368">
        <f t="shared" ref="C192:E198" si="7">C138+C84+C30</f>
        <v>0</v>
      </c>
      <c r="D192" s="368">
        <f t="shared" si="7"/>
        <v>0</v>
      </c>
      <c r="E192" s="368">
        <f t="shared" si="7"/>
        <v>0</v>
      </c>
      <c r="F192" s="164">
        <f t="shared" ref="F192:F198" si="8">SUM(C192:E192)</f>
        <v>0</v>
      </c>
    </row>
    <row r="193" spans="1:6" x14ac:dyDescent="0.2">
      <c r="A193" s="411" t="s">
        <v>347</v>
      </c>
      <c r="B193" s="420" t="s">
        <v>486</v>
      </c>
      <c r="C193" s="368">
        <f t="shared" si="7"/>
        <v>0</v>
      </c>
      <c r="D193" s="368">
        <f t="shared" si="7"/>
        <v>0</v>
      </c>
      <c r="E193" s="368">
        <f t="shared" si="7"/>
        <v>0</v>
      </c>
      <c r="F193" s="164">
        <f t="shared" si="8"/>
        <v>0</v>
      </c>
    </row>
    <row r="194" spans="1:6" x14ac:dyDescent="0.2">
      <c r="A194" s="411" t="s">
        <v>348</v>
      </c>
      <c r="B194" s="420" t="s">
        <v>488</v>
      </c>
      <c r="C194" s="368">
        <f t="shared" si="7"/>
        <v>0</v>
      </c>
      <c r="D194" s="368">
        <f t="shared" si="7"/>
        <v>0</v>
      </c>
      <c r="E194" s="368">
        <f t="shared" si="7"/>
        <v>0</v>
      </c>
      <c r="F194" s="164">
        <f t="shared" si="8"/>
        <v>0</v>
      </c>
    </row>
    <row r="195" spans="1:6" x14ac:dyDescent="0.2">
      <c r="A195" s="411" t="s">
        <v>349</v>
      </c>
      <c r="B195" s="942" t="s">
        <v>489</v>
      </c>
      <c r="C195" s="368">
        <f t="shared" si="7"/>
        <v>0</v>
      </c>
      <c r="D195" s="368">
        <f t="shared" si="7"/>
        <v>0</v>
      </c>
      <c r="E195" s="368">
        <f t="shared" si="7"/>
        <v>0</v>
      </c>
      <c r="F195" s="164">
        <f t="shared" si="8"/>
        <v>0</v>
      </c>
    </row>
    <row r="196" spans="1:6" x14ac:dyDescent="0.2">
      <c r="A196" s="411" t="s">
        <v>350</v>
      </c>
      <c r="B196" s="340" t="s">
        <v>490</v>
      </c>
      <c r="C196" s="368">
        <f t="shared" si="7"/>
        <v>0</v>
      </c>
      <c r="D196" s="368">
        <f t="shared" si="7"/>
        <v>0</v>
      </c>
      <c r="E196" s="368">
        <f t="shared" si="7"/>
        <v>0</v>
      </c>
      <c r="F196" s="164">
        <f t="shared" si="8"/>
        <v>0</v>
      </c>
    </row>
    <row r="197" spans="1:6" x14ac:dyDescent="0.2">
      <c r="A197" s="411" t="s">
        <v>351</v>
      </c>
      <c r="B197" s="943" t="s">
        <v>507</v>
      </c>
      <c r="C197" s="368">
        <f t="shared" si="7"/>
        <v>0</v>
      </c>
      <c r="D197" s="368">
        <f t="shared" si="7"/>
        <v>0</v>
      </c>
      <c r="E197" s="368">
        <f t="shared" si="7"/>
        <v>0</v>
      </c>
      <c r="F197" s="164">
        <f t="shared" si="8"/>
        <v>0</v>
      </c>
    </row>
    <row r="198" spans="1:6" x14ac:dyDescent="0.2">
      <c r="A198" s="411" t="s">
        <v>352</v>
      </c>
      <c r="B198" s="245" t="s">
        <v>493</v>
      </c>
      <c r="C198" s="368">
        <f t="shared" si="7"/>
        <v>0</v>
      </c>
      <c r="D198" s="368">
        <f t="shared" si="7"/>
        <v>0</v>
      </c>
      <c r="E198" s="368">
        <f t="shared" si="7"/>
        <v>0</v>
      </c>
      <c r="F198" s="164">
        <f t="shared" si="8"/>
        <v>0</v>
      </c>
    </row>
    <row r="199" spans="1:6" ht="13.5" thickBot="1" x14ac:dyDescent="0.25">
      <c r="A199" s="411" t="s">
        <v>353</v>
      </c>
      <c r="B199" s="247" t="s">
        <v>222</v>
      </c>
      <c r="C199" s="371">
        <f>-C175</f>
        <v>0</v>
      </c>
      <c r="D199" s="371">
        <f>-D175</f>
        <v>0</v>
      </c>
      <c r="E199" s="371">
        <f>-E175</f>
        <v>0</v>
      </c>
      <c r="F199" s="165">
        <f>-F175</f>
        <v>0</v>
      </c>
    </row>
    <row r="200" spans="1:6" ht="13.5" thickBot="1" x14ac:dyDescent="0.25">
      <c r="A200" s="702" t="s">
        <v>354</v>
      </c>
      <c r="B200" s="703" t="s">
        <v>10</v>
      </c>
      <c r="C200" s="711">
        <f>C188+C189+C190+C198+C199</f>
        <v>0</v>
      </c>
      <c r="D200" s="711">
        <f>D188+D189+D190+D198+D199</f>
        <v>0</v>
      </c>
      <c r="E200" s="711">
        <f>E188+E189+E190+E198+E199</f>
        <v>0</v>
      </c>
      <c r="F200" s="712">
        <f>F188+F189+F190+F198+F199</f>
        <v>0</v>
      </c>
    </row>
    <row r="201" spans="1:6" ht="27" thickTop="1" thickBot="1" x14ac:dyDescent="0.25">
      <c r="A201" s="702" t="s">
        <v>355</v>
      </c>
      <c r="B201" s="707" t="s">
        <v>494</v>
      </c>
      <c r="C201" s="714">
        <f>C185+C200</f>
        <v>0</v>
      </c>
      <c r="D201" s="714">
        <f>D185+D200</f>
        <v>0</v>
      </c>
      <c r="E201" s="714">
        <f>E185+E200</f>
        <v>0</v>
      </c>
      <c r="F201" s="715">
        <f>F185+F200</f>
        <v>0</v>
      </c>
    </row>
    <row r="202" spans="1:6" ht="13.5" thickTop="1" x14ac:dyDescent="0.2">
      <c r="A202" s="691"/>
      <c r="B202" s="958"/>
      <c r="C202" s="289"/>
      <c r="D202" s="289"/>
      <c r="E202" s="289"/>
      <c r="F202" s="296"/>
    </row>
    <row r="203" spans="1:6" x14ac:dyDescent="0.2">
      <c r="A203" s="412" t="s">
        <v>405</v>
      </c>
      <c r="B203" s="534" t="s">
        <v>496</v>
      </c>
      <c r="C203" s="713"/>
      <c r="D203" s="167"/>
      <c r="E203" s="370"/>
      <c r="F203" s="222"/>
    </row>
    <row r="204" spans="1:6" x14ac:dyDescent="0.2">
      <c r="A204" s="411" t="s">
        <v>357</v>
      </c>
      <c r="B204" s="246" t="s">
        <v>495</v>
      </c>
      <c r="C204" s="368">
        <f>C150+C96+C42</f>
        <v>0</v>
      </c>
      <c r="D204" s="368">
        <f>D150+D96+D42</f>
        <v>0</v>
      </c>
      <c r="E204" s="368">
        <f>E150+E96+E42</f>
        <v>0</v>
      </c>
      <c r="F204" s="164">
        <f>F150+F96+F42</f>
        <v>0</v>
      </c>
    </row>
    <row r="205" spans="1:6" x14ac:dyDescent="0.2">
      <c r="A205" s="411" t="s">
        <v>358</v>
      </c>
      <c r="B205" s="788" t="s">
        <v>500</v>
      </c>
      <c r="C205" s="368">
        <f t="shared" ref="C205:F211" si="9">C151+C97+C43</f>
        <v>0</v>
      </c>
      <c r="D205" s="368">
        <f t="shared" si="9"/>
        <v>0</v>
      </c>
      <c r="E205" s="368">
        <f t="shared" si="9"/>
        <v>0</v>
      </c>
      <c r="F205" s="164">
        <f t="shared" si="9"/>
        <v>0</v>
      </c>
    </row>
    <row r="206" spans="1:6" x14ac:dyDescent="0.2">
      <c r="A206" s="411" t="s">
        <v>359</v>
      </c>
      <c r="B206" s="788" t="s">
        <v>501</v>
      </c>
      <c r="C206" s="368">
        <f t="shared" si="9"/>
        <v>0</v>
      </c>
      <c r="D206" s="368">
        <f t="shared" si="9"/>
        <v>0</v>
      </c>
      <c r="E206" s="368">
        <f t="shared" si="9"/>
        <v>0</v>
      </c>
      <c r="F206" s="164">
        <f t="shared" si="9"/>
        <v>0</v>
      </c>
    </row>
    <row r="207" spans="1:6" x14ac:dyDescent="0.2">
      <c r="A207" s="411" t="s">
        <v>360</v>
      </c>
      <c r="B207" s="788" t="s">
        <v>502</v>
      </c>
      <c r="C207" s="368">
        <f t="shared" si="9"/>
        <v>0</v>
      </c>
      <c r="D207" s="368">
        <f t="shared" si="9"/>
        <v>0</v>
      </c>
      <c r="E207" s="368">
        <f t="shared" si="9"/>
        <v>0</v>
      </c>
      <c r="F207" s="164">
        <f t="shared" si="9"/>
        <v>0</v>
      </c>
    </row>
    <row r="208" spans="1:6" x14ac:dyDescent="0.2">
      <c r="A208" s="411" t="s">
        <v>361</v>
      </c>
      <c r="B208" s="944" t="s">
        <v>503</v>
      </c>
      <c r="C208" s="368">
        <f t="shared" si="9"/>
        <v>0</v>
      </c>
      <c r="D208" s="368">
        <f t="shared" si="9"/>
        <v>0</v>
      </c>
      <c r="E208" s="368">
        <f t="shared" si="9"/>
        <v>0</v>
      </c>
      <c r="F208" s="164">
        <f t="shared" si="9"/>
        <v>0</v>
      </c>
    </row>
    <row r="209" spans="1:6" x14ac:dyDescent="0.2">
      <c r="A209" s="411" t="s">
        <v>362</v>
      </c>
      <c r="B209" s="945" t="s">
        <v>504</v>
      </c>
      <c r="C209" s="368">
        <f t="shared" si="9"/>
        <v>0</v>
      </c>
      <c r="D209" s="368">
        <f t="shared" si="9"/>
        <v>0</v>
      </c>
      <c r="E209" s="368">
        <f t="shared" si="9"/>
        <v>0</v>
      </c>
      <c r="F209" s="164">
        <f t="shared" si="9"/>
        <v>0</v>
      </c>
    </row>
    <row r="210" spans="1:6" x14ac:dyDescent="0.2">
      <c r="A210" s="411" t="s">
        <v>363</v>
      </c>
      <c r="B210" s="946" t="s">
        <v>505</v>
      </c>
      <c r="C210" s="368">
        <f t="shared" si="9"/>
        <v>0</v>
      </c>
      <c r="D210" s="368">
        <f t="shared" si="9"/>
        <v>0</v>
      </c>
      <c r="E210" s="368">
        <f t="shared" si="9"/>
        <v>0</v>
      </c>
      <c r="F210" s="164">
        <f t="shared" si="9"/>
        <v>0</v>
      </c>
    </row>
    <row r="211" spans="1:6" ht="13.5" thickBot="1" x14ac:dyDescent="0.25">
      <c r="A211" s="411" t="s">
        <v>364</v>
      </c>
      <c r="B211" s="422" t="s">
        <v>506</v>
      </c>
      <c r="C211" s="368">
        <f t="shared" si="9"/>
        <v>0</v>
      </c>
      <c r="D211" s="368">
        <f t="shared" si="9"/>
        <v>0</v>
      </c>
      <c r="E211" s="368">
        <f t="shared" si="9"/>
        <v>0</v>
      </c>
      <c r="F211" s="164">
        <f t="shared" si="9"/>
        <v>0</v>
      </c>
    </row>
    <row r="212" spans="1:6" ht="13.5" thickBot="1" x14ac:dyDescent="0.25">
      <c r="A212" s="433" t="s">
        <v>365</v>
      </c>
      <c r="B212" s="347" t="s">
        <v>497</v>
      </c>
      <c r="C212" s="950">
        <f>SUM(C204:C211)</f>
        <v>0</v>
      </c>
      <c r="D212" s="950">
        <f>SUM(D204:D211)</f>
        <v>0</v>
      </c>
      <c r="E212" s="950">
        <f>SUM(E204:E211)</f>
        <v>0</v>
      </c>
      <c r="F212" s="950">
        <f>SUM(F204:F211)</f>
        <v>0</v>
      </c>
    </row>
    <row r="213" spans="1:6" x14ac:dyDescent="0.2">
      <c r="A213" s="691"/>
      <c r="B213" s="43"/>
      <c r="C213" s="964"/>
      <c r="D213" s="966"/>
      <c r="E213" s="919"/>
      <c r="F213" s="784"/>
    </row>
    <row r="214" spans="1:6" ht="13.5" thickBot="1" x14ac:dyDescent="0.25">
      <c r="A214" s="719" t="s">
        <v>366</v>
      </c>
      <c r="B214" s="956" t="s">
        <v>498</v>
      </c>
      <c r="C214" s="963">
        <f>C201+C212</f>
        <v>0</v>
      </c>
      <c r="D214" s="965">
        <f>D201+D212</f>
        <v>0</v>
      </c>
      <c r="E214" s="963">
        <f>E201+E212</f>
        <v>0</v>
      </c>
      <c r="F214" s="963">
        <f>F201+F212</f>
        <v>0</v>
      </c>
    </row>
    <row r="215" spans="1:6" ht="13.5" thickTop="1" x14ac:dyDescent="0.2">
      <c r="A215" s="1315">
        <v>5</v>
      </c>
      <c r="B215" s="1315"/>
      <c r="C215" s="1315"/>
      <c r="D215" s="1315"/>
      <c r="E215" s="1315"/>
      <c r="F215" s="1315"/>
    </row>
    <row r="216" spans="1:6" x14ac:dyDescent="0.2">
      <c r="A216" s="1294" t="s">
        <v>913</v>
      </c>
      <c r="B216" s="1294"/>
      <c r="C216" s="1294"/>
      <c r="D216" s="1294"/>
      <c r="E216" s="1294"/>
    </row>
    <row r="217" spans="1:6" ht="7.5" customHeight="1" x14ac:dyDescent="0.2">
      <c r="A217" s="424"/>
      <c r="B217" s="424"/>
      <c r="C217" s="424"/>
      <c r="D217" s="424"/>
      <c r="E217" s="424"/>
    </row>
    <row r="218" spans="1:6" ht="14.25" x14ac:dyDescent="0.2">
      <c r="A218" s="1422" t="s">
        <v>818</v>
      </c>
      <c r="B218" s="1423"/>
      <c r="C218" s="1423"/>
      <c r="D218" s="1423"/>
      <c r="E218" s="1423"/>
      <c r="F218" s="1423"/>
    </row>
    <row r="219" spans="1:6" ht="9.75" customHeight="1" x14ac:dyDescent="0.25">
      <c r="B219" s="20"/>
      <c r="C219" s="20"/>
      <c r="D219" s="20"/>
      <c r="E219" s="20"/>
    </row>
    <row r="220" spans="1:6" ht="15.75" x14ac:dyDescent="0.25">
      <c r="B220" s="20" t="s">
        <v>660</v>
      </c>
      <c r="C220" s="20"/>
      <c r="D220" s="20"/>
      <c r="E220" s="20"/>
    </row>
    <row r="221" spans="1:6" ht="13.5" thickBot="1" x14ac:dyDescent="0.25">
      <c r="B221" s="1"/>
      <c r="C221" s="1"/>
      <c r="D221" s="1"/>
      <c r="E221" s="21" t="s">
        <v>778</v>
      </c>
    </row>
    <row r="222" spans="1:6" ht="72.75" thickBot="1" x14ac:dyDescent="0.3">
      <c r="A222" s="435" t="s">
        <v>322</v>
      </c>
      <c r="B222" s="697" t="s">
        <v>13</v>
      </c>
      <c r="C222" s="427" t="s">
        <v>661</v>
      </c>
      <c r="D222" s="428" t="s">
        <v>659</v>
      </c>
      <c r="E222" s="427" t="s">
        <v>662</v>
      </c>
      <c r="F222" s="428" t="s">
        <v>653</v>
      </c>
    </row>
    <row r="223" spans="1:6" x14ac:dyDescent="0.2">
      <c r="A223" s="698" t="s">
        <v>323</v>
      </c>
      <c r="B223" s="699" t="s">
        <v>324</v>
      </c>
      <c r="C223" s="708" t="s">
        <v>325</v>
      </c>
      <c r="D223" s="709" t="s">
        <v>326</v>
      </c>
      <c r="E223" s="894" t="s">
        <v>346</v>
      </c>
      <c r="F223" s="895" t="s">
        <v>371</v>
      </c>
    </row>
    <row r="224" spans="1:6" x14ac:dyDescent="0.2">
      <c r="A224" s="412" t="s">
        <v>327</v>
      </c>
      <c r="B224" s="419" t="s">
        <v>223</v>
      </c>
      <c r="C224" s="368"/>
      <c r="D224" s="164"/>
      <c r="E224" s="368"/>
      <c r="F224" s="147"/>
    </row>
    <row r="225" spans="1:6" x14ac:dyDescent="0.2">
      <c r="A225" s="411" t="s">
        <v>328</v>
      </c>
      <c r="B225" s="215" t="s">
        <v>6</v>
      </c>
      <c r="C225" s="368"/>
      <c r="D225" s="164"/>
      <c r="E225" s="368"/>
      <c r="F225" s="164">
        <f>'nem kell1'!D69</f>
        <v>0</v>
      </c>
    </row>
    <row r="226" spans="1:6" x14ac:dyDescent="0.2">
      <c r="A226" s="411" t="s">
        <v>329</v>
      </c>
      <c r="B226" s="245" t="s">
        <v>7</v>
      </c>
      <c r="C226" s="368"/>
      <c r="D226" s="164"/>
      <c r="E226" s="368"/>
      <c r="F226" s="164">
        <f>'nem kell1'!D70</f>
        <v>0</v>
      </c>
    </row>
    <row r="227" spans="1:6" x14ac:dyDescent="0.2">
      <c r="A227" s="411" t="s">
        <v>330</v>
      </c>
      <c r="B227" s="245" t="s">
        <v>8</v>
      </c>
      <c r="C227" s="368"/>
      <c r="D227" s="164"/>
      <c r="E227" s="368"/>
      <c r="F227" s="164">
        <f>'nem kell1'!D71</f>
        <v>0</v>
      </c>
    </row>
    <row r="228" spans="1:6" x14ac:dyDescent="0.2">
      <c r="A228" s="411" t="s">
        <v>331</v>
      </c>
      <c r="B228" s="245" t="s">
        <v>409</v>
      </c>
      <c r="C228" s="368"/>
      <c r="D228" s="164"/>
      <c r="E228" s="368"/>
      <c r="F228" s="164">
        <f>SUM(C228:E228)</f>
        <v>0</v>
      </c>
    </row>
    <row r="229" spans="1:6" x14ac:dyDescent="0.2">
      <c r="A229" s="411" t="s">
        <v>332</v>
      </c>
      <c r="B229" s="245" t="s">
        <v>408</v>
      </c>
      <c r="C229" s="368"/>
      <c r="D229" s="164"/>
      <c r="E229" s="368"/>
      <c r="F229" s="164">
        <f>SUM(C229:E229)</f>
        <v>0</v>
      </c>
    </row>
    <row r="230" spans="1:6" x14ac:dyDescent="0.2">
      <c r="A230" s="411" t="s">
        <v>333</v>
      </c>
      <c r="B230" s="245" t="s">
        <v>480</v>
      </c>
      <c r="C230" s="368"/>
      <c r="D230" s="368"/>
      <c r="E230" s="368"/>
      <c r="F230" s="164">
        <f>F231+F232+F233+F234+F235+F236</f>
        <v>0</v>
      </c>
    </row>
    <row r="231" spans="1:6" x14ac:dyDescent="0.2">
      <c r="A231" s="411" t="s">
        <v>334</v>
      </c>
      <c r="B231" s="245" t="s">
        <v>481</v>
      </c>
      <c r="C231" s="368"/>
      <c r="D231" s="164"/>
      <c r="E231" s="368"/>
      <c r="F231" s="164">
        <f>E231+D231+C231</f>
        <v>0</v>
      </c>
    </row>
    <row r="232" spans="1:6" x14ac:dyDescent="0.2">
      <c r="A232" s="411" t="s">
        <v>335</v>
      </c>
      <c r="B232" s="245" t="s">
        <v>482</v>
      </c>
      <c r="C232" s="368"/>
      <c r="D232" s="164"/>
      <c r="E232" s="368"/>
      <c r="F232" s="164">
        <f t="shared" ref="F232:F237" si="10">E232+D232+C232</f>
        <v>0</v>
      </c>
    </row>
    <row r="233" spans="1:6" x14ac:dyDescent="0.2">
      <c r="A233" s="411" t="s">
        <v>336</v>
      </c>
      <c r="B233" s="245" t="s">
        <v>483</v>
      </c>
      <c r="C233" s="368"/>
      <c r="D233" s="164"/>
      <c r="E233" s="368"/>
      <c r="F233" s="164">
        <f t="shared" si="10"/>
        <v>0</v>
      </c>
    </row>
    <row r="234" spans="1:6" x14ac:dyDescent="0.2">
      <c r="A234" s="411" t="s">
        <v>337</v>
      </c>
      <c r="B234" s="420" t="s">
        <v>484</v>
      </c>
      <c r="C234" s="279"/>
      <c r="D234" s="168"/>
      <c r="E234" s="368"/>
      <c r="F234" s="164">
        <f t="shared" si="10"/>
        <v>0</v>
      </c>
    </row>
    <row r="235" spans="1:6" x14ac:dyDescent="0.2">
      <c r="A235" s="411" t="s">
        <v>338</v>
      </c>
      <c r="B235" s="942" t="s">
        <v>499</v>
      </c>
      <c r="C235" s="371"/>
      <c r="D235" s="165"/>
      <c r="E235" s="368"/>
      <c r="F235" s="164">
        <f t="shared" si="10"/>
        <v>0</v>
      </c>
    </row>
    <row r="236" spans="1:6" x14ac:dyDescent="0.2">
      <c r="A236" s="411" t="s">
        <v>339</v>
      </c>
      <c r="B236" s="943" t="s">
        <v>492</v>
      </c>
      <c r="C236" s="371"/>
      <c r="D236" s="165"/>
      <c r="E236" s="368"/>
      <c r="F236" s="164">
        <f t="shared" si="10"/>
        <v>0</v>
      </c>
    </row>
    <row r="237" spans="1:6" ht="13.5" thickBot="1" x14ac:dyDescent="0.25">
      <c r="A237" s="411" t="s">
        <v>340</v>
      </c>
      <c r="B237" s="247" t="s">
        <v>219</v>
      </c>
      <c r="C237" s="369"/>
      <c r="D237" s="169"/>
      <c r="E237" s="368"/>
      <c r="F237" s="366">
        <f t="shared" si="10"/>
        <v>0</v>
      </c>
    </row>
    <row r="238" spans="1:6" ht="13.5" thickBot="1" x14ac:dyDescent="0.25">
      <c r="A238" s="702" t="s">
        <v>341</v>
      </c>
      <c r="B238" s="703" t="s">
        <v>9</v>
      </c>
      <c r="C238" s="711">
        <f>C225+C226+C227+C228+C230+C237</f>
        <v>0</v>
      </c>
      <c r="D238" s="711">
        <f>D225+D226+D227+D228+D230+D237</f>
        <v>0</v>
      </c>
      <c r="E238" s="711">
        <f>E225+E226+E227+E228+E230+E237</f>
        <v>0</v>
      </c>
      <c r="F238" s="712">
        <f>F225+F226+F227+F228+F230+F237</f>
        <v>0</v>
      </c>
    </row>
    <row r="239" spans="1:6" ht="13.5" thickTop="1" x14ac:dyDescent="0.2">
      <c r="A239" s="691"/>
      <c r="B239" s="419"/>
      <c r="C239" s="278"/>
      <c r="D239" s="278"/>
      <c r="E239" s="278"/>
      <c r="F239" s="172"/>
    </row>
    <row r="240" spans="1:6" x14ac:dyDescent="0.2">
      <c r="A240" s="412" t="s">
        <v>342</v>
      </c>
      <c r="B240" s="421" t="s">
        <v>224</v>
      </c>
      <c r="C240" s="370"/>
      <c r="D240" s="167"/>
      <c r="E240" s="370"/>
      <c r="F240" s="222"/>
    </row>
    <row r="241" spans="1:6" x14ac:dyDescent="0.2">
      <c r="A241" s="411" t="s">
        <v>343</v>
      </c>
      <c r="B241" s="245" t="s">
        <v>410</v>
      </c>
      <c r="C241" s="368"/>
      <c r="D241" s="164"/>
      <c r="E241" s="368"/>
      <c r="F241" s="164">
        <f>SUM(C241:E241)</f>
        <v>0</v>
      </c>
    </row>
    <row r="242" spans="1:6" x14ac:dyDescent="0.2">
      <c r="A242" s="411" t="s">
        <v>342</v>
      </c>
      <c r="B242" s="245" t="s">
        <v>411</v>
      </c>
      <c r="C242" s="368"/>
      <c r="D242" s="164"/>
      <c r="E242" s="368"/>
      <c r="F242" s="147"/>
    </row>
    <row r="243" spans="1:6" x14ac:dyDescent="0.2">
      <c r="A243" s="411" t="s">
        <v>343</v>
      </c>
      <c r="B243" s="245" t="s">
        <v>220</v>
      </c>
      <c r="C243" s="279">
        <f>C244+C245+C246</f>
        <v>0</v>
      </c>
      <c r="D243" s="279">
        <f>D244+D245+D246</f>
        <v>0</v>
      </c>
      <c r="E243" s="279">
        <f>E244+E245+E246</f>
        <v>0</v>
      </c>
      <c r="F243" s="168">
        <f>F244+F245+F246</f>
        <v>0</v>
      </c>
    </row>
    <row r="244" spans="1:6" x14ac:dyDescent="0.2">
      <c r="A244" s="411" t="s">
        <v>344</v>
      </c>
      <c r="B244" s="420" t="s">
        <v>485</v>
      </c>
      <c r="C244" s="368"/>
      <c r="D244" s="164"/>
      <c r="E244" s="368"/>
      <c r="F244" s="147"/>
    </row>
    <row r="245" spans="1:6" x14ac:dyDescent="0.2">
      <c r="A245" s="411" t="s">
        <v>345</v>
      </c>
      <c r="B245" s="420" t="s">
        <v>487</v>
      </c>
      <c r="C245" s="368"/>
      <c r="D245" s="164"/>
      <c r="E245" s="368"/>
      <c r="F245" s="147"/>
    </row>
    <row r="246" spans="1:6" x14ac:dyDescent="0.2">
      <c r="A246" s="411" t="s">
        <v>347</v>
      </c>
      <c r="B246" s="420" t="s">
        <v>486</v>
      </c>
      <c r="C246" s="368"/>
      <c r="D246" s="164"/>
      <c r="E246" s="368"/>
      <c r="F246" s="477"/>
    </row>
    <row r="247" spans="1:6" x14ac:dyDescent="0.2">
      <c r="A247" s="411" t="s">
        <v>348</v>
      </c>
      <c r="B247" s="420" t="s">
        <v>488</v>
      </c>
      <c r="C247" s="368"/>
      <c r="D247" s="164"/>
      <c r="E247" s="368"/>
      <c r="F247" s="477"/>
    </row>
    <row r="248" spans="1:6" x14ac:dyDescent="0.2">
      <c r="A248" s="411" t="s">
        <v>349</v>
      </c>
      <c r="B248" s="942" t="s">
        <v>489</v>
      </c>
      <c r="C248" s="368"/>
      <c r="D248" s="164"/>
      <c r="E248" s="368"/>
      <c r="F248" s="477"/>
    </row>
    <row r="249" spans="1:6" x14ac:dyDescent="0.2">
      <c r="A249" s="411" t="s">
        <v>350</v>
      </c>
      <c r="B249" s="340" t="s">
        <v>490</v>
      </c>
      <c r="C249" s="368"/>
      <c r="D249" s="164"/>
      <c r="E249" s="368"/>
      <c r="F249" s="477"/>
    </row>
    <row r="250" spans="1:6" x14ac:dyDescent="0.2">
      <c r="A250" s="411" t="s">
        <v>351</v>
      </c>
      <c r="B250" s="943" t="s">
        <v>507</v>
      </c>
      <c r="C250" s="368"/>
      <c r="D250" s="164"/>
      <c r="E250" s="368"/>
      <c r="F250" s="477"/>
    </row>
    <row r="251" spans="1:6" x14ac:dyDescent="0.2">
      <c r="A251" s="411" t="s">
        <v>352</v>
      </c>
      <c r="B251" s="245" t="s">
        <v>493</v>
      </c>
      <c r="C251" s="368"/>
      <c r="D251" s="164"/>
      <c r="E251" s="368"/>
      <c r="F251" s="147"/>
    </row>
    <row r="252" spans="1:6" ht="13.5" thickBot="1" x14ac:dyDescent="0.25">
      <c r="A252" s="411" t="s">
        <v>353</v>
      </c>
      <c r="B252" s="247" t="s">
        <v>222</v>
      </c>
      <c r="C252" s="371">
        <f>-C228</f>
        <v>0</v>
      </c>
      <c r="D252" s="371">
        <f>-D228</f>
        <v>0</v>
      </c>
      <c r="E252" s="371">
        <f>-E228</f>
        <v>0</v>
      </c>
      <c r="F252" s="165">
        <f>-F228</f>
        <v>0</v>
      </c>
    </row>
    <row r="253" spans="1:6" ht="13.5" thickBot="1" x14ac:dyDescent="0.25">
      <c r="A253" s="702" t="s">
        <v>354</v>
      </c>
      <c r="B253" s="703" t="s">
        <v>10</v>
      </c>
      <c r="C253" s="711">
        <f>C241+C242+C243+C251+C252</f>
        <v>0</v>
      </c>
      <c r="D253" s="711">
        <f>D241+D242+D243+D251+D252</f>
        <v>0</v>
      </c>
      <c r="E253" s="711">
        <f>E241+E242+E243+E251+E252</f>
        <v>0</v>
      </c>
      <c r="F253" s="712">
        <f>F241+F242+F243+F251+F252</f>
        <v>0</v>
      </c>
    </row>
    <row r="254" spans="1:6" ht="27" thickTop="1" thickBot="1" x14ac:dyDescent="0.25">
      <c r="A254" s="702" t="s">
        <v>355</v>
      </c>
      <c r="B254" s="707" t="s">
        <v>494</v>
      </c>
      <c r="C254" s="714">
        <f>C238+C253</f>
        <v>0</v>
      </c>
      <c r="D254" s="714">
        <f>D238+D253</f>
        <v>0</v>
      </c>
      <c r="E254" s="714">
        <f>E238+E253</f>
        <v>0</v>
      </c>
      <c r="F254" s="715">
        <f>F238+F253</f>
        <v>0</v>
      </c>
    </row>
    <row r="255" spans="1:6" ht="13.5" thickTop="1" x14ac:dyDescent="0.2">
      <c r="A255" s="691"/>
      <c r="B255" s="958"/>
      <c r="C255" s="289"/>
      <c r="D255" s="289"/>
      <c r="E255" s="289"/>
      <c r="F255" s="296"/>
    </row>
    <row r="256" spans="1:6" x14ac:dyDescent="0.2">
      <c r="A256" s="412" t="s">
        <v>405</v>
      </c>
      <c r="B256" s="534" t="s">
        <v>496</v>
      </c>
      <c r="C256" s="713"/>
      <c r="D256" s="167"/>
      <c r="E256" s="370"/>
      <c r="F256" s="222"/>
    </row>
    <row r="257" spans="1:6" x14ac:dyDescent="0.2">
      <c r="A257" s="411" t="s">
        <v>357</v>
      </c>
      <c r="B257" s="246" t="s">
        <v>495</v>
      </c>
      <c r="C257" s="373"/>
      <c r="D257" s="164"/>
      <c r="E257" s="368"/>
      <c r="F257" s="147"/>
    </row>
    <row r="258" spans="1:6" x14ac:dyDescent="0.2">
      <c r="A258" s="411" t="s">
        <v>358</v>
      </c>
      <c r="B258" s="788" t="s">
        <v>500</v>
      </c>
      <c r="C258" s="949"/>
      <c r="D258" s="169"/>
      <c r="E258" s="369"/>
      <c r="F258" s="365"/>
    </row>
    <row r="259" spans="1:6" x14ac:dyDescent="0.2">
      <c r="A259" s="411" t="s">
        <v>359</v>
      </c>
      <c r="B259" s="788" t="s">
        <v>501</v>
      </c>
      <c r="C259" s="949"/>
      <c r="D259" s="169"/>
      <c r="E259" s="369"/>
      <c r="F259" s="365"/>
    </row>
    <row r="260" spans="1:6" x14ac:dyDescent="0.2">
      <c r="A260" s="411" t="s">
        <v>360</v>
      </c>
      <c r="B260" s="788" t="s">
        <v>502</v>
      </c>
      <c r="C260" s="949"/>
      <c r="D260" s="169"/>
      <c r="E260" s="369"/>
      <c r="F260" s="365"/>
    </row>
    <row r="261" spans="1:6" x14ac:dyDescent="0.2">
      <c r="A261" s="411" t="s">
        <v>361</v>
      </c>
      <c r="B261" s="944" t="s">
        <v>503</v>
      </c>
      <c r="C261" s="949"/>
      <c r="D261" s="169"/>
      <c r="E261" s="369"/>
      <c r="F261" s="365"/>
    </row>
    <row r="262" spans="1:6" x14ac:dyDescent="0.2">
      <c r="A262" s="411" t="s">
        <v>362</v>
      </c>
      <c r="B262" s="945" t="s">
        <v>504</v>
      </c>
      <c r="C262" s="949"/>
      <c r="D262" s="169"/>
      <c r="E262" s="369"/>
      <c r="F262" s="365"/>
    </row>
    <row r="263" spans="1:6" x14ac:dyDescent="0.2">
      <c r="A263" s="411" t="s">
        <v>363</v>
      </c>
      <c r="B263" s="946" t="s">
        <v>505</v>
      </c>
      <c r="C263" s="949"/>
      <c r="D263" s="169"/>
      <c r="E263" s="369"/>
      <c r="F263" s="365"/>
    </row>
    <row r="264" spans="1:6" ht="13.5" thickBot="1" x14ac:dyDescent="0.25">
      <c r="A264" s="411" t="s">
        <v>364</v>
      </c>
      <c r="B264" s="422" t="s">
        <v>506</v>
      </c>
      <c r="C264" s="949"/>
      <c r="D264" s="169"/>
      <c r="E264" s="369"/>
      <c r="F264" s="365"/>
    </row>
    <row r="265" spans="1:6" ht="13.5" thickBot="1" x14ac:dyDescent="0.25">
      <c r="A265" s="433" t="s">
        <v>365</v>
      </c>
      <c r="B265" s="347" t="s">
        <v>497</v>
      </c>
      <c r="C265" s="950"/>
      <c r="D265" s="287"/>
      <c r="E265" s="166"/>
      <c r="F265" s="752"/>
    </row>
    <row r="266" spans="1:6" x14ac:dyDescent="0.2">
      <c r="A266" s="691"/>
      <c r="B266" s="43"/>
      <c r="C266" s="964"/>
      <c r="D266" s="966"/>
      <c r="E266" s="919"/>
      <c r="F266" s="784"/>
    </row>
    <row r="267" spans="1:6" ht="13.5" thickBot="1" x14ac:dyDescent="0.25">
      <c r="A267" s="719" t="s">
        <v>366</v>
      </c>
      <c r="B267" s="956" t="s">
        <v>498</v>
      </c>
      <c r="C267" s="963">
        <f>C254+C265</f>
        <v>0</v>
      </c>
      <c r="D267" s="965">
        <f>D254+D265</f>
        <v>0</v>
      </c>
      <c r="E267" s="963">
        <f>E254+E265</f>
        <v>0</v>
      </c>
      <c r="F267" s="963">
        <f>F254+F265</f>
        <v>0</v>
      </c>
    </row>
    <row r="268" spans="1:6" ht="13.5" thickTop="1" x14ac:dyDescent="0.2"/>
  </sheetData>
  <mergeCells count="14">
    <mergeCell ref="A215:F215"/>
    <mergeCell ref="A216:E216"/>
    <mergeCell ref="A218:F218"/>
    <mergeCell ref="A163:E163"/>
    <mergeCell ref="A165:F165"/>
    <mergeCell ref="A54:F54"/>
    <mergeCell ref="A108:F108"/>
    <mergeCell ref="A162:F162"/>
    <mergeCell ref="A1:E1"/>
    <mergeCell ref="A3:F3"/>
    <mergeCell ref="A55:E55"/>
    <mergeCell ref="A57:F57"/>
    <mergeCell ref="A109:E109"/>
    <mergeCell ref="A111:F11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opLeftCell="B1" workbookViewId="0">
      <selection activeCell="B1" sqref="B1:G1"/>
    </sheetView>
  </sheetViews>
  <sheetFormatPr defaultRowHeight="12.75" x14ac:dyDescent="0.2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 x14ac:dyDescent="0.2">
      <c r="B1" s="1294" t="s">
        <v>916</v>
      </c>
      <c r="C1" s="1318"/>
      <c r="D1" s="1318"/>
      <c r="E1" s="1318"/>
      <c r="F1" s="1318"/>
      <c r="G1" s="1318"/>
      <c r="H1" s="1294"/>
      <c r="I1" s="1318"/>
      <c r="J1" s="1318"/>
      <c r="K1" s="1318"/>
      <c r="L1" s="1318"/>
      <c r="M1" s="131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x14ac:dyDescent="0.2">
      <c r="B2" s="424"/>
      <c r="C2" s="179"/>
      <c r="D2" s="179"/>
      <c r="E2" s="179"/>
      <c r="F2" s="179"/>
      <c r="G2" s="179"/>
      <c r="H2" s="424"/>
      <c r="I2" s="179"/>
      <c r="J2" s="179"/>
      <c r="K2" s="179"/>
      <c r="L2" s="179"/>
      <c r="M2" s="179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15.75" x14ac:dyDescent="0.25">
      <c r="B3" s="1341" t="s">
        <v>183</v>
      </c>
      <c r="C3" s="1341"/>
      <c r="D3" s="1341"/>
      <c r="E3" s="1341"/>
      <c r="F3" s="1341"/>
      <c r="G3" s="1341"/>
      <c r="H3" s="1341"/>
      <c r="I3" s="1341"/>
      <c r="J3" s="1341"/>
      <c r="K3" s="1341"/>
      <c r="L3" s="1341"/>
      <c r="M3" s="1341"/>
      <c r="N3" s="1341"/>
    </row>
    <row r="4" spans="1:25" ht="12" customHeight="1" thickBot="1" x14ac:dyDescent="0.25">
      <c r="B4" s="1"/>
      <c r="C4" s="1381" t="s">
        <v>791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1:25" ht="26.25" customHeight="1" thickBot="1" x14ac:dyDescent="0.25">
      <c r="A5" s="574" t="s">
        <v>322</v>
      </c>
      <c r="B5" s="658" t="s">
        <v>3</v>
      </c>
      <c r="C5" s="654">
        <v>2017</v>
      </c>
      <c r="D5" s="654">
        <v>2018</v>
      </c>
      <c r="E5" s="654">
        <v>2019</v>
      </c>
      <c r="F5" s="654">
        <v>2020</v>
      </c>
      <c r="G5" s="654">
        <v>2021</v>
      </c>
      <c r="H5" s="654">
        <v>2022</v>
      </c>
      <c r="I5" s="654">
        <v>2023</v>
      </c>
      <c r="J5" s="654">
        <v>2024</v>
      </c>
      <c r="K5" s="654">
        <v>2025</v>
      </c>
      <c r="L5" s="654">
        <v>2026</v>
      </c>
      <c r="M5" s="654">
        <v>2027</v>
      </c>
      <c r="N5" s="654">
        <v>2028</v>
      </c>
    </row>
    <row r="6" spans="1:25" ht="12.75" customHeight="1" thickBot="1" x14ac:dyDescent="0.25">
      <c r="A6" s="535" t="s">
        <v>323</v>
      </c>
      <c r="B6" s="490" t="s">
        <v>384</v>
      </c>
      <c r="C6" s="490" t="s">
        <v>346</v>
      </c>
      <c r="D6" s="490" t="s">
        <v>371</v>
      </c>
      <c r="E6" s="490" t="s">
        <v>372</v>
      </c>
      <c r="F6" s="490" t="s">
        <v>380</v>
      </c>
      <c r="G6" s="490" t="s">
        <v>381</v>
      </c>
      <c r="H6" s="522" t="s">
        <v>382</v>
      </c>
      <c r="I6" s="522" t="s">
        <v>385</v>
      </c>
      <c r="J6" s="522" t="s">
        <v>386</v>
      </c>
      <c r="K6" s="522" t="s">
        <v>387</v>
      </c>
      <c r="L6" s="610" t="s">
        <v>388</v>
      </c>
      <c r="M6" s="1171" t="s">
        <v>325</v>
      </c>
      <c r="N6" s="684"/>
    </row>
    <row r="7" spans="1:25" ht="26.25" customHeight="1" x14ac:dyDescent="0.2">
      <c r="A7" s="541" t="s">
        <v>327</v>
      </c>
      <c r="B7" s="659"/>
      <c r="C7" s="105"/>
      <c r="D7" s="105"/>
      <c r="E7" s="105"/>
      <c r="F7" s="105"/>
      <c r="G7" s="105"/>
      <c r="H7" s="655"/>
      <c r="I7" s="655"/>
      <c r="J7" s="655"/>
      <c r="K7" s="656"/>
      <c r="L7" s="657"/>
      <c r="M7" s="251"/>
      <c r="N7" s="694"/>
    </row>
    <row r="8" spans="1:25" ht="27.75" customHeight="1" x14ac:dyDescent="0.2">
      <c r="A8" s="411" t="s">
        <v>328</v>
      </c>
      <c r="B8" s="659"/>
      <c r="C8" s="105"/>
      <c r="D8" s="105"/>
      <c r="E8" s="105"/>
      <c r="F8" s="105"/>
      <c r="G8" s="105"/>
      <c r="H8" s="105"/>
      <c r="I8" s="105"/>
      <c r="J8" s="105"/>
      <c r="K8" s="251"/>
      <c r="L8" s="254"/>
      <c r="M8" s="251"/>
      <c r="N8" s="1175">
        <v>0</v>
      </c>
    </row>
    <row r="9" spans="1:25" ht="37.5" customHeight="1" x14ac:dyDescent="0.2">
      <c r="A9" s="411" t="s">
        <v>329</v>
      </c>
      <c r="B9" s="660"/>
      <c r="C9" s="106"/>
      <c r="D9" s="106"/>
      <c r="E9" s="106"/>
      <c r="F9" s="106"/>
      <c r="G9" s="106"/>
      <c r="H9" s="106"/>
      <c r="I9" s="106"/>
      <c r="J9" s="106"/>
      <c r="K9" s="252"/>
      <c r="L9" s="141"/>
      <c r="M9" s="252"/>
      <c r="N9" s="1173"/>
    </row>
    <row r="10" spans="1:25" ht="39.75" customHeight="1" x14ac:dyDescent="0.2">
      <c r="A10" s="411" t="s">
        <v>330</v>
      </c>
      <c r="B10" s="659"/>
      <c r="C10" s="106"/>
      <c r="D10" s="106"/>
      <c r="E10" s="106"/>
      <c r="F10" s="106"/>
      <c r="G10" s="106"/>
      <c r="H10" s="106"/>
      <c r="I10" s="106"/>
      <c r="J10" s="106"/>
      <c r="K10" s="252"/>
      <c r="L10" s="141"/>
      <c r="M10" s="252"/>
      <c r="N10" s="1173"/>
    </row>
    <row r="11" spans="1:25" ht="30.75" customHeight="1" x14ac:dyDescent="0.2">
      <c r="A11" s="411" t="s">
        <v>331</v>
      </c>
      <c r="B11" s="661"/>
      <c r="C11" s="390"/>
      <c r="D11" s="390"/>
      <c r="E11" s="390"/>
      <c r="F11" s="390"/>
      <c r="G11" s="390"/>
      <c r="H11" s="390"/>
      <c r="I11" s="390"/>
      <c r="J11" s="390"/>
      <c r="K11" s="391"/>
      <c r="L11" s="141"/>
      <c r="M11" s="1172"/>
      <c r="N11" s="1173"/>
    </row>
    <row r="12" spans="1:25" ht="30.75" customHeight="1" thickBot="1" x14ac:dyDescent="0.25">
      <c r="A12" s="423" t="s">
        <v>332</v>
      </c>
      <c r="B12" s="662"/>
      <c r="C12" s="387"/>
      <c r="D12" s="387"/>
      <c r="E12" s="387"/>
      <c r="F12" s="387"/>
      <c r="G12" s="387"/>
      <c r="H12" s="387"/>
      <c r="I12" s="387"/>
      <c r="J12" s="387"/>
      <c r="K12" s="388"/>
      <c r="L12" s="238"/>
      <c r="M12" s="389"/>
      <c r="N12" s="1174"/>
    </row>
    <row r="13" spans="1:25" ht="13.5" thickBot="1" x14ac:dyDescent="0.25">
      <c r="A13" s="433" t="s">
        <v>333</v>
      </c>
      <c r="B13" s="663" t="s">
        <v>187</v>
      </c>
      <c r="C13" s="253">
        <f t="shared" ref="C13:N13" si="0">SUM(C7:C12)</f>
        <v>0</v>
      </c>
      <c r="D13" s="253">
        <f t="shared" si="0"/>
        <v>0</v>
      </c>
      <c r="E13" s="253">
        <f t="shared" si="0"/>
        <v>0</v>
      </c>
      <c r="F13" s="253">
        <f t="shared" si="0"/>
        <v>0</v>
      </c>
      <c r="G13" s="253">
        <f t="shared" si="0"/>
        <v>0</v>
      </c>
      <c r="H13" s="253">
        <f t="shared" si="0"/>
        <v>0</v>
      </c>
      <c r="I13" s="253">
        <f t="shared" si="0"/>
        <v>0</v>
      </c>
      <c r="J13" s="253">
        <f t="shared" si="0"/>
        <v>0</v>
      </c>
      <c r="K13" s="253">
        <f t="shared" si="0"/>
        <v>0</v>
      </c>
      <c r="L13" s="253">
        <f t="shared" si="0"/>
        <v>0</v>
      </c>
      <c r="M13" s="1051">
        <f t="shared" si="0"/>
        <v>0</v>
      </c>
      <c r="N13" s="1176">
        <f t="shared" si="0"/>
        <v>0</v>
      </c>
    </row>
    <row r="14" spans="1:25" ht="20.25" customHeight="1" x14ac:dyDescent="0.2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"/>
      <c r="Q14" s="1"/>
      <c r="R14" s="1"/>
      <c r="S14" s="1"/>
      <c r="U14" s="1"/>
    </row>
    <row r="15" spans="1:25" ht="24" customHeight="1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P15" s="108"/>
      <c r="Q15" s="108"/>
      <c r="R15" s="108"/>
      <c r="S15" s="108"/>
      <c r="U15" s="1"/>
    </row>
    <row r="16" spans="1:25" x14ac:dyDescent="0.2">
      <c r="P16" s="108"/>
      <c r="Q16" s="108"/>
      <c r="R16" s="108"/>
      <c r="S16" s="108"/>
      <c r="U16" s="1"/>
    </row>
    <row r="17" spans="2:21" ht="28.5" customHeight="1" x14ac:dyDescent="0.2">
      <c r="N17" s="109"/>
      <c r="O17" s="109"/>
      <c r="U17" s="1"/>
    </row>
    <row r="18" spans="2:21" ht="26.25" customHeight="1" x14ac:dyDescent="0.2">
      <c r="P18" s="109"/>
      <c r="Q18" s="109"/>
      <c r="R18" s="109"/>
      <c r="S18" s="109"/>
      <c r="U18" s="1"/>
    </row>
    <row r="19" spans="2:21" ht="39.75" customHeight="1" x14ac:dyDescent="0.2">
      <c r="U19" s="1"/>
    </row>
    <row r="20" spans="2:21" ht="26.25" customHeight="1" x14ac:dyDescent="0.2">
      <c r="U20" s="1"/>
    </row>
    <row r="21" spans="2:21" ht="26.25" customHeight="1" x14ac:dyDescent="0.2">
      <c r="U21" s="1"/>
    </row>
    <row r="22" spans="2:21" ht="26.25" customHeight="1" x14ac:dyDescent="0.2">
      <c r="U22" s="1"/>
    </row>
    <row r="23" spans="2:21" ht="20.25" customHeight="1" x14ac:dyDescent="0.2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4"/>
      <c r="U23" s="1"/>
    </row>
    <row r="24" spans="2:21" ht="27.75" customHeight="1" x14ac:dyDescent="0.2">
      <c r="N24" s="110"/>
      <c r="O24" s="110"/>
      <c r="U24" s="1"/>
    </row>
    <row r="25" spans="2:21" x14ac:dyDescent="0.2">
      <c r="U25" s="1"/>
    </row>
    <row r="26" spans="2:21" x14ac:dyDescent="0.2">
      <c r="U26" s="1"/>
    </row>
    <row r="27" spans="2:21" x14ac:dyDescent="0.2">
      <c r="U27" s="1"/>
    </row>
    <row r="28" spans="2:21" x14ac:dyDescent="0.2">
      <c r="U28" s="111"/>
    </row>
    <row r="30" spans="2:21" ht="32.25" customHeight="1" x14ac:dyDescent="0.2">
      <c r="U30" s="109"/>
    </row>
    <row r="32" spans="2:21" x14ac:dyDescent="0.2">
      <c r="N32" s="107"/>
      <c r="O32" s="107"/>
    </row>
    <row r="35" ht="39.75" customHeight="1" x14ac:dyDescent="0.2"/>
    <row r="37" ht="25.5" customHeight="1" x14ac:dyDescent="0.2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2" sqref="B2"/>
    </sheetView>
  </sheetViews>
  <sheetFormatPr defaultRowHeight="12.75" x14ac:dyDescent="0.2"/>
  <cols>
    <col min="1" max="1" width="4.7109375" customWidth="1"/>
    <col min="2" max="2" width="65.7109375" customWidth="1"/>
    <col min="3" max="3" width="19" customWidth="1"/>
  </cols>
  <sheetData>
    <row r="1" spans="1:5" x14ac:dyDescent="0.2">
      <c r="B1" s="1"/>
      <c r="C1" s="1"/>
    </row>
    <row r="2" spans="1:5" x14ac:dyDescent="0.2">
      <c r="A2" s="424"/>
      <c r="B2" s="1253" t="s">
        <v>917</v>
      </c>
      <c r="C2" s="1253"/>
      <c r="D2" s="424"/>
      <c r="E2" s="424"/>
    </row>
    <row r="3" spans="1:5" x14ac:dyDescent="0.2">
      <c r="A3" s="424"/>
      <c r="B3" s="424"/>
      <c r="C3" s="424"/>
      <c r="D3" s="424"/>
      <c r="E3" s="424"/>
    </row>
    <row r="4" spans="1:5" ht="15.75" x14ac:dyDescent="0.25">
      <c r="B4" s="1314" t="s">
        <v>516</v>
      </c>
      <c r="C4" s="1314"/>
    </row>
    <row r="5" spans="1:5" ht="15.75" x14ac:dyDescent="0.25">
      <c r="B5" s="122"/>
      <c r="C5" s="1"/>
    </row>
    <row r="6" spans="1:5" ht="13.5" thickBot="1" x14ac:dyDescent="0.25">
      <c r="B6" s="1"/>
      <c r="C6" s="21" t="s">
        <v>800</v>
      </c>
    </row>
    <row r="7" spans="1:5" ht="27" thickBot="1" x14ac:dyDescent="0.3">
      <c r="A7" s="430" t="s">
        <v>322</v>
      </c>
      <c r="B7" s="474" t="s">
        <v>21</v>
      </c>
      <c r="C7" s="431" t="s">
        <v>18</v>
      </c>
    </row>
    <row r="8" spans="1:5" x14ac:dyDescent="0.2">
      <c r="A8" s="979" t="s">
        <v>323</v>
      </c>
      <c r="B8" s="980" t="s">
        <v>324</v>
      </c>
      <c r="C8" s="476" t="s">
        <v>325</v>
      </c>
    </row>
    <row r="9" spans="1:5" x14ac:dyDescent="0.2">
      <c r="A9" s="865" t="s">
        <v>327</v>
      </c>
      <c r="B9" s="981" t="s">
        <v>517</v>
      </c>
      <c r="C9" s="984"/>
    </row>
    <row r="10" spans="1:5" x14ac:dyDescent="0.2">
      <c r="A10" s="866" t="s">
        <v>328</v>
      </c>
      <c r="B10" s="193"/>
      <c r="C10" s="985"/>
    </row>
    <row r="11" spans="1:5" x14ac:dyDescent="0.2">
      <c r="A11" s="866" t="s">
        <v>329</v>
      </c>
      <c r="B11" s="1055" t="s">
        <v>518</v>
      </c>
      <c r="C11" s="680">
        <v>0</v>
      </c>
    </row>
    <row r="12" spans="1:5" x14ac:dyDescent="0.2">
      <c r="A12" s="866" t="s">
        <v>330</v>
      </c>
      <c r="B12" s="147" t="s">
        <v>519</v>
      </c>
      <c r="C12" s="680">
        <v>0</v>
      </c>
    </row>
    <row r="13" spans="1:5" x14ac:dyDescent="0.2">
      <c r="A13" s="866" t="s">
        <v>331</v>
      </c>
      <c r="B13" s="147" t="s">
        <v>520</v>
      </c>
      <c r="C13" s="680">
        <f>C15+C14</f>
        <v>0</v>
      </c>
    </row>
    <row r="14" spans="1:5" x14ac:dyDescent="0.2">
      <c r="A14" s="866" t="s">
        <v>332</v>
      </c>
      <c r="B14" s="147" t="s">
        <v>756</v>
      </c>
      <c r="C14" s="982">
        <v>0</v>
      </c>
    </row>
    <row r="15" spans="1:5" ht="13.5" thickBot="1" x14ac:dyDescent="0.25">
      <c r="A15" s="867" t="s">
        <v>333</v>
      </c>
      <c r="B15" s="365"/>
      <c r="C15" s="681">
        <v>0</v>
      </c>
    </row>
    <row r="16" spans="1:5" ht="26.25" thickBot="1" x14ac:dyDescent="0.25">
      <c r="A16" s="444" t="s">
        <v>334</v>
      </c>
      <c r="B16" s="496" t="s">
        <v>531</v>
      </c>
      <c r="C16" s="986">
        <f>C11+C12+C13</f>
        <v>0</v>
      </c>
    </row>
    <row r="17" spans="1:3" x14ac:dyDescent="0.2">
      <c r="A17" s="865" t="s">
        <v>335</v>
      </c>
      <c r="B17" s="222"/>
      <c r="C17" s="679"/>
    </row>
    <row r="18" spans="1:3" x14ac:dyDescent="0.2">
      <c r="A18" s="866" t="s">
        <v>336</v>
      </c>
      <c r="B18" s="147"/>
      <c r="C18" s="680"/>
    </row>
    <row r="19" spans="1:3" x14ac:dyDescent="0.2">
      <c r="A19" s="866" t="s">
        <v>337</v>
      </c>
      <c r="B19" s="194" t="s">
        <v>523</v>
      </c>
      <c r="C19" s="680"/>
    </row>
    <row r="20" spans="1:3" x14ac:dyDescent="0.2">
      <c r="A20" s="866" t="s">
        <v>338</v>
      </c>
      <c r="B20" s="147"/>
      <c r="C20" s="983"/>
    </row>
    <row r="21" spans="1:3" x14ac:dyDescent="0.2">
      <c r="A21" s="866" t="s">
        <v>339</v>
      </c>
      <c r="B21" s="147" t="s">
        <v>524</v>
      </c>
      <c r="C21" s="983">
        <v>0</v>
      </c>
    </row>
    <row r="22" spans="1:3" x14ac:dyDescent="0.2">
      <c r="A22" s="866" t="s">
        <v>340</v>
      </c>
      <c r="B22" s="147" t="s">
        <v>525</v>
      </c>
      <c r="C22" s="983">
        <v>0</v>
      </c>
    </row>
    <row r="23" spans="1:3" x14ac:dyDescent="0.2">
      <c r="A23" s="866" t="s">
        <v>341</v>
      </c>
      <c r="B23" s="147" t="s">
        <v>526</v>
      </c>
      <c r="C23" s="983"/>
    </row>
    <row r="24" spans="1:3" x14ac:dyDescent="0.2">
      <c r="A24" s="866" t="s">
        <v>342</v>
      </c>
      <c r="B24" s="147"/>
      <c r="C24" s="983"/>
    </row>
    <row r="25" spans="1:3" x14ac:dyDescent="0.2">
      <c r="A25" s="867"/>
      <c r="B25" s="365"/>
      <c r="C25" s="987"/>
    </row>
    <row r="26" spans="1:3" ht="13.5" thickBot="1" x14ac:dyDescent="0.25">
      <c r="A26" s="867" t="s">
        <v>343</v>
      </c>
      <c r="B26" s="365"/>
      <c r="C26" s="987"/>
    </row>
    <row r="27" spans="1:3" ht="26.25" thickBot="1" x14ac:dyDescent="0.25">
      <c r="A27" s="444" t="s">
        <v>344</v>
      </c>
      <c r="B27" s="496" t="s">
        <v>530</v>
      </c>
      <c r="C27" s="986">
        <f>C21+C22+C23</f>
        <v>0</v>
      </c>
    </row>
    <row r="28" spans="1:3" ht="13.5" thickBot="1" x14ac:dyDescent="0.25">
      <c r="A28" s="1053" t="s">
        <v>345</v>
      </c>
      <c r="B28" s="222"/>
      <c r="C28" s="988"/>
    </row>
    <row r="29" spans="1:3" ht="13.5" thickBot="1" x14ac:dyDescent="0.25">
      <c r="A29" s="1054" t="s">
        <v>347</v>
      </c>
      <c r="B29" s="190" t="s">
        <v>529</v>
      </c>
      <c r="C29" s="986">
        <f>C27+C16</f>
        <v>0</v>
      </c>
    </row>
    <row r="30" spans="1:3" x14ac:dyDescent="0.2">
      <c r="B30" s="1"/>
      <c r="C30" s="1"/>
    </row>
    <row r="31" spans="1:3" x14ac:dyDescent="0.2">
      <c r="B31" s="1"/>
      <c r="C31" s="1"/>
    </row>
    <row r="32" spans="1:3" x14ac:dyDescent="0.2">
      <c r="B32" s="1"/>
      <c r="C32" s="1"/>
    </row>
    <row r="33" spans="2:3" x14ac:dyDescent="0.2">
      <c r="B33" s="1"/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  <c r="C40" s="1"/>
    </row>
    <row r="41" spans="2:3" x14ac:dyDescent="0.2">
      <c r="B41" s="1"/>
      <c r="C41" s="1"/>
    </row>
    <row r="42" spans="2:3" x14ac:dyDescent="0.2">
      <c r="B42" s="1"/>
      <c r="C42" s="1"/>
    </row>
    <row r="43" spans="2:3" x14ac:dyDescent="0.2">
      <c r="B43" s="1"/>
      <c r="C43" s="1"/>
    </row>
    <row r="44" spans="2:3" x14ac:dyDescent="0.2">
      <c r="B44" s="1"/>
      <c r="C44" s="1"/>
    </row>
    <row r="45" spans="2:3" x14ac:dyDescent="0.2">
      <c r="B45" s="1"/>
      <c r="C45" s="1"/>
    </row>
    <row r="47" spans="2:3" ht="30.75" customHeight="1" x14ac:dyDescent="0.2"/>
  </sheetData>
  <mergeCells count="1">
    <mergeCell ref="B4:C4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3"/>
  <sheetViews>
    <sheetView topLeftCell="A686" workbookViewId="0">
      <selection activeCell="A650" sqref="A650:E650"/>
    </sheetView>
  </sheetViews>
  <sheetFormatPr defaultRowHeight="12.75" x14ac:dyDescent="0.2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9.85546875" bestFit="1" customWidth="1"/>
  </cols>
  <sheetData>
    <row r="1" spans="1:10" x14ac:dyDescent="0.2">
      <c r="A1" s="1315"/>
      <c r="B1" s="1315"/>
      <c r="C1" s="1315"/>
      <c r="D1" s="1315"/>
      <c r="E1" s="1315"/>
      <c r="F1" s="1315"/>
    </row>
    <row r="2" spans="1:10" x14ac:dyDescent="0.2">
      <c r="A2" s="1294" t="s">
        <v>919</v>
      </c>
      <c r="B2" s="1294"/>
      <c r="C2" s="1294"/>
      <c r="D2" s="1294"/>
      <c r="E2" s="1294"/>
    </row>
    <row r="3" spans="1:10" x14ac:dyDescent="0.2">
      <c r="A3" s="424"/>
      <c r="B3" s="424"/>
      <c r="C3" s="424"/>
      <c r="D3" s="424"/>
      <c r="E3" s="424"/>
    </row>
    <row r="4" spans="1:10" ht="14.25" x14ac:dyDescent="0.2">
      <c r="A4" s="1422" t="s">
        <v>820</v>
      </c>
      <c r="B4" s="1423"/>
      <c r="C4" s="1423"/>
      <c r="D4" s="1423"/>
      <c r="E4" s="1423"/>
      <c r="F4" s="1423"/>
    </row>
    <row r="5" spans="1:10" ht="15.75" x14ac:dyDescent="0.25">
      <c r="B5" s="20"/>
      <c r="C5" s="20"/>
      <c r="D5" s="20"/>
      <c r="E5" s="20"/>
    </row>
    <row r="6" spans="1:10" ht="15.75" x14ac:dyDescent="0.25">
      <c r="B6" s="20" t="s">
        <v>727</v>
      </c>
      <c r="C6" s="20"/>
      <c r="D6" s="20"/>
      <c r="E6" s="20"/>
    </row>
    <row r="7" spans="1:10" ht="13.5" thickBot="1" x14ac:dyDescent="0.25">
      <c r="B7" s="1"/>
      <c r="C7" s="1"/>
      <c r="D7" s="1"/>
      <c r="E7" s="21" t="s">
        <v>778</v>
      </c>
    </row>
    <row r="8" spans="1:10" ht="48.75" thickBot="1" x14ac:dyDescent="0.3">
      <c r="A8" s="435" t="s">
        <v>322</v>
      </c>
      <c r="B8" s="697" t="s">
        <v>13</v>
      </c>
      <c r="C8" s="427" t="s">
        <v>658</v>
      </c>
      <c r="D8" s="428" t="s">
        <v>659</v>
      </c>
      <c r="E8" s="427" t="s">
        <v>654</v>
      </c>
      <c r="F8" s="428" t="s">
        <v>653</v>
      </c>
    </row>
    <row r="9" spans="1:10" x14ac:dyDescent="0.2">
      <c r="A9" s="698" t="s">
        <v>323</v>
      </c>
      <c r="B9" s="699" t="s">
        <v>324</v>
      </c>
      <c r="C9" s="708" t="s">
        <v>325</v>
      </c>
      <c r="D9" s="709" t="s">
        <v>326</v>
      </c>
      <c r="E9" s="894" t="s">
        <v>346</v>
      </c>
      <c r="F9" s="895" t="s">
        <v>371</v>
      </c>
    </row>
    <row r="10" spans="1:10" x14ac:dyDescent="0.2">
      <c r="A10" s="412" t="s">
        <v>327</v>
      </c>
      <c r="B10" s="419" t="s">
        <v>223</v>
      </c>
      <c r="C10" s="368"/>
      <c r="D10" s="164"/>
      <c r="E10" s="368"/>
      <c r="F10" s="147"/>
      <c r="J10" t="s">
        <v>762</v>
      </c>
    </row>
    <row r="11" spans="1:10" x14ac:dyDescent="0.2">
      <c r="A11" s="411" t="s">
        <v>328</v>
      </c>
      <c r="B11" s="215" t="s">
        <v>6</v>
      </c>
      <c r="C11" s="368">
        <v>4997244</v>
      </c>
      <c r="D11" s="164"/>
      <c r="E11" s="368"/>
      <c r="F11" s="164">
        <f>SUM(C11:E11)</f>
        <v>4997244</v>
      </c>
    </row>
    <row r="12" spans="1:10" x14ac:dyDescent="0.2">
      <c r="A12" s="411" t="s">
        <v>329</v>
      </c>
      <c r="B12" s="245" t="s">
        <v>7</v>
      </c>
      <c r="C12" s="368">
        <v>980629</v>
      </c>
      <c r="D12" s="164"/>
      <c r="E12" s="368"/>
      <c r="F12" s="164">
        <f>SUM(C12:E12)</f>
        <v>980629</v>
      </c>
    </row>
    <row r="13" spans="1:10" x14ac:dyDescent="0.2">
      <c r="A13" s="411" t="s">
        <v>330</v>
      </c>
      <c r="B13" s="245" t="s">
        <v>8</v>
      </c>
      <c r="C13" s="368">
        <v>3132100</v>
      </c>
      <c r="D13" s="164"/>
      <c r="E13" s="368"/>
      <c r="F13" s="164">
        <f>SUM(C13:E13)</f>
        <v>3132100</v>
      </c>
    </row>
    <row r="14" spans="1:10" x14ac:dyDescent="0.2">
      <c r="A14" s="411" t="s">
        <v>331</v>
      </c>
      <c r="B14" s="245" t="s">
        <v>409</v>
      </c>
      <c r="C14" s="368"/>
      <c r="D14" s="164"/>
      <c r="E14" s="368"/>
      <c r="F14" s="164">
        <f>SUM(C14:E14)</f>
        <v>0</v>
      </c>
    </row>
    <row r="15" spans="1:10" x14ac:dyDescent="0.2">
      <c r="A15" s="411" t="s">
        <v>332</v>
      </c>
      <c r="B15" s="245" t="s">
        <v>408</v>
      </c>
      <c r="C15" s="368"/>
      <c r="D15" s="164"/>
      <c r="E15" s="368"/>
      <c r="F15" s="164">
        <f>SUM(C15:E15)</f>
        <v>0</v>
      </c>
    </row>
    <row r="16" spans="1:10" x14ac:dyDescent="0.2">
      <c r="A16" s="411" t="s">
        <v>333</v>
      </c>
      <c r="B16" s="245" t="s">
        <v>480</v>
      </c>
      <c r="C16" s="368">
        <v>4135672</v>
      </c>
      <c r="D16" s="368">
        <f>D17+D18+D19+D20+D21+D22</f>
        <v>0</v>
      </c>
      <c r="E16" s="368">
        <f>E17+E18+E19+E20+E21+E22</f>
        <v>0</v>
      </c>
      <c r="F16" s="164">
        <f>F17+F18+F19+F20+F21+F22</f>
        <v>4135672</v>
      </c>
    </row>
    <row r="17" spans="1:6" x14ac:dyDescent="0.2">
      <c r="A17" s="411" t="s">
        <v>334</v>
      </c>
      <c r="B17" s="245" t="s">
        <v>481</v>
      </c>
      <c r="C17" s="368">
        <v>4135672</v>
      </c>
      <c r="D17" s="164">
        <v>0</v>
      </c>
      <c r="E17" s="368">
        <v>0</v>
      </c>
      <c r="F17" s="164">
        <f>E17+D17+C17</f>
        <v>4135672</v>
      </c>
    </row>
    <row r="18" spans="1:6" x14ac:dyDescent="0.2">
      <c r="A18" s="411" t="s">
        <v>335</v>
      </c>
      <c r="B18" s="245" t="s">
        <v>482</v>
      </c>
      <c r="C18" s="368"/>
      <c r="D18" s="164"/>
      <c r="E18" s="368"/>
      <c r="F18" s="164">
        <f t="shared" ref="F18:F23" si="0">E18+D18+C18</f>
        <v>0</v>
      </c>
    </row>
    <row r="19" spans="1:6" x14ac:dyDescent="0.2">
      <c r="A19" s="411" t="s">
        <v>336</v>
      </c>
      <c r="B19" s="245" t="s">
        <v>483</v>
      </c>
      <c r="C19" s="368"/>
      <c r="D19" s="164"/>
      <c r="E19" s="368"/>
      <c r="F19" s="164">
        <f t="shared" si="0"/>
        <v>0</v>
      </c>
    </row>
    <row r="20" spans="1:6" x14ac:dyDescent="0.2">
      <c r="A20" s="411" t="s">
        <v>337</v>
      </c>
      <c r="B20" s="420" t="s">
        <v>484</v>
      </c>
      <c r="C20" s="368"/>
      <c r="D20" s="164"/>
      <c r="E20" s="368"/>
      <c r="F20" s="164">
        <f t="shared" si="0"/>
        <v>0</v>
      </c>
    </row>
    <row r="21" spans="1:6" x14ac:dyDescent="0.2">
      <c r="A21" s="411" t="s">
        <v>338</v>
      </c>
      <c r="B21" s="942" t="s">
        <v>499</v>
      </c>
      <c r="C21" s="371"/>
      <c r="D21" s="165"/>
      <c r="E21" s="368"/>
      <c r="F21" s="164">
        <f t="shared" si="0"/>
        <v>0</v>
      </c>
    </row>
    <row r="22" spans="1:6" x14ac:dyDescent="0.2">
      <c r="A22" s="411" t="s">
        <v>339</v>
      </c>
      <c r="B22" s="943" t="s">
        <v>492</v>
      </c>
      <c r="C22" s="371"/>
      <c r="D22" s="165"/>
      <c r="E22" s="368"/>
      <c r="F22" s="164">
        <f t="shared" si="0"/>
        <v>0</v>
      </c>
    </row>
    <row r="23" spans="1:6" ht="13.5" thickBot="1" x14ac:dyDescent="0.25">
      <c r="A23" s="411" t="s">
        <v>340</v>
      </c>
      <c r="B23" s="247" t="s">
        <v>219</v>
      </c>
      <c r="C23" s="369"/>
      <c r="D23" s="169"/>
      <c r="E23" s="368"/>
      <c r="F23" s="366">
        <f t="shared" si="0"/>
        <v>0</v>
      </c>
    </row>
    <row r="24" spans="1:6" ht="13.5" thickBot="1" x14ac:dyDescent="0.25">
      <c r="A24" s="702" t="s">
        <v>341</v>
      </c>
      <c r="B24" s="703" t="s">
        <v>9</v>
      </c>
      <c r="C24" s="711">
        <f>C11+C12+C13+C14+C16+C23</f>
        <v>13245645</v>
      </c>
      <c r="D24" s="711">
        <f>D11+D12+D13+D14+D16+D23</f>
        <v>0</v>
      </c>
      <c r="E24" s="711">
        <f>E11+E12+E13+E14+E16+E23</f>
        <v>0</v>
      </c>
      <c r="F24" s="712">
        <f>F11+F12+F13+F14+F16+F23</f>
        <v>13245645</v>
      </c>
    </row>
    <row r="25" spans="1:6" ht="13.5" thickTop="1" x14ac:dyDescent="0.2">
      <c r="A25" s="691"/>
      <c r="B25" s="419"/>
      <c r="C25" s="278"/>
      <c r="D25" s="278"/>
      <c r="E25" s="278"/>
      <c r="F25" s="172"/>
    </row>
    <row r="26" spans="1:6" x14ac:dyDescent="0.2">
      <c r="A26" s="412" t="s">
        <v>342</v>
      </c>
      <c r="B26" s="421" t="s">
        <v>224</v>
      </c>
      <c r="C26" s="370"/>
      <c r="D26" s="167"/>
      <c r="E26" s="370"/>
      <c r="F26" s="222"/>
    </row>
    <row r="27" spans="1:6" x14ac:dyDescent="0.2">
      <c r="A27" s="411" t="s">
        <v>343</v>
      </c>
      <c r="B27" s="245" t="s">
        <v>410</v>
      </c>
      <c r="C27" s="368">
        <v>200000</v>
      </c>
      <c r="D27" s="164"/>
      <c r="E27" s="368"/>
      <c r="F27" s="164">
        <f>SUM(C27:E27)</f>
        <v>200000</v>
      </c>
    </row>
    <row r="28" spans="1:6" x14ac:dyDescent="0.2">
      <c r="A28" s="411" t="s">
        <v>342</v>
      </c>
      <c r="B28" s="245" t="s">
        <v>411</v>
      </c>
      <c r="C28" s="368"/>
      <c r="D28" s="164"/>
      <c r="E28" s="368"/>
      <c r="F28" s="164">
        <f>SUM(C28:E28)</f>
        <v>0</v>
      </c>
    </row>
    <row r="29" spans="1:6" x14ac:dyDescent="0.2">
      <c r="A29" s="411" t="s">
        <v>343</v>
      </c>
      <c r="B29" s="245" t="s">
        <v>220</v>
      </c>
      <c r="C29" s="279">
        <f>SUM(C30:C36)</f>
        <v>0</v>
      </c>
      <c r="D29" s="279">
        <f>SUM(D30:D36)</f>
        <v>0</v>
      </c>
      <c r="E29" s="279">
        <f>SUM(E30:E36)</f>
        <v>0</v>
      </c>
      <c r="F29" s="168">
        <f>SUM(F30:F36)</f>
        <v>0</v>
      </c>
    </row>
    <row r="30" spans="1:6" x14ac:dyDescent="0.2">
      <c r="A30" s="411" t="s">
        <v>344</v>
      </c>
      <c r="B30" s="420" t="s">
        <v>485</v>
      </c>
      <c r="C30" s="368"/>
      <c r="D30" s="164"/>
      <c r="E30" s="368"/>
      <c r="F30" s="164">
        <f>SUM(C30:E30)</f>
        <v>0</v>
      </c>
    </row>
    <row r="31" spans="1:6" x14ac:dyDescent="0.2">
      <c r="A31" s="411" t="s">
        <v>345</v>
      </c>
      <c r="B31" s="420" t="s">
        <v>487</v>
      </c>
      <c r="C31" s="368"/>
      <c r="D31" s="164"/>
      <c r="E31" s="368"/>
      <c r="F31" s="164">
        <f t="shared" ref="F31:F37" si="1">SUM(C31:E31)</f>
        <v>0</v>
      </c>
    </row>
    <row r="32" spans="1:6" x14ac:dyDescent="0.2">
      <c r="A32" s="411" t="s">
        <v>347</v>
      </c>
      <c r="B32" s="420" t="s">
        <v>486</v>
      </c>
      <c r="C32" s="368"/>
      <c r="D32" s="164"/>
      <c r="E32" s="368"/>
      <c r="F32" s="164">
        <f t="shared" si="1"/>
        <v>0</v>
      </c>
    </row>
    <row r="33" spans="1:6" x14ac:dyDescent="0.2">
      <c r="A33" s="411" t="s">
        <v>348</v>
      </c>
      <c r="B33" s="420" t="s">
        <v>488</v>
      </c>
      <c r="C33" s="368"/>
      <c r="D33" s="164"/>
      <c r="E33" s="368"/>
      <c r="F33" s="164">
        <f t="shared" si="1"/>
        <v>0</v>
      </c>
    </row>
    <row r="34" spans="1:6" x14ac:dyDescent="0.2">
      <c r="A34" s="411" t="s">
        <v>349</v>
      </c>
      <c r="B34" s="942" t="s">
        <v>489</v>
      </c>
      <c r="C34" s="368"/>
      <c r="D34" s="164"/>
      <c r="E34" s="368"/>
      <c r="F34" s="164">
        <f t="shared" si="1"/>
        <v>0</v>
      </c>
    </row>
    <row r="35" spans="1:6" x14ac:dyDescent="0.2">
      <c r="A35" s="411" t="s">
        <v>350</v>
      </c>
      <c r="B35" s="340" t="s">
        <v>490</v>
      </c>
      <c r="C35" s="368"/>
      <c r="D35" s="164"/>
      <c r="E35" s="368"/>
      <c r="F35" s="164">
        <f t="shared" si="1"/>
        <v>0</v>
      </c>
    </row>
    <row r="36" spans="1:6" x14ac:dyDescent="0.2">
      <c r="A36" s="411" t="s">
        <v>351</v>
      </c>
      <c r="B36" s="943" t="s">
        <v>507</v>
      </c>
      <c r="C36" s="368"/>
      <c r="D36" s="164"/>
      <c r="E36" s="368"/>
      <c r="F36" s="164">
        <f t="shared" si="1"/>
        <v>0</v>
      </c>
    </row>
    <row r="37" spans="1:6" x14ac:dyDescent="0.2">
      <c r="A37" s="411" t="s">
        <v>352</v>
      </c>
      <c r="B37" s="245" t="s">
        <v>493</v>
      </c>
      <c r="C37" s="368"/>
      <c r="D37" s="164"/>
      <c r="E37" s="368"/>
      <c r="F37" s="164">
        <f t="shared" si="1"/>
        <v>0</v>
      </c>
    </row>
    <row r="38" spans="1:6" ht="13.5" thickBot="1" x14ac:dyDescent="0.25">
      <c r="A38" s="411" t="s">
        <v>353</v>
      </c>
      <c r="B38" s="247" t="s">
        <v>222</v>
      </c>
      <c r="C38" s="371">
        <f>-C14</f>
        <v>0</v>
      </c>
      <c r="D38" s="371">
        <f>-D14</f>
        <v>0</v>
      </c>
      <c r="E38" s="371">
        <f>-E14</f>
        <v>0</v>
      </c>
      <c r="F38" s="165">
        <f>-F14</f>
        <v>0</v>
      </c>
    </row>
    <row r="39" spans="1:6" ht="13.5" thickBot="1" x14ac:dyDescent="0.25">
      <c r="A39" s="702" t="s">
        <v>354</v>
      </c>
      <c r="B39" s="703" t="s">
        <v>10</v>
      </c>
      <c r="C39" s="711">
        <f>C27+C28+C29+C37+C38</f>
        <v>200000</v>
      </c>
      <c r="D39" s="711">
        <f>D27+D28+D29+D37+D38</f>
        <v>0</v>
      </c>
      <c r="E39" s="711">
        <f>E27+E28+E29+E37+E38</f>
        <v>0</v>
      </c>
      <c r="F39" s="712">
        <f>F27+F28+F29+F37+F38</f>
        <v>200000</v>
      </c>
    </row>
    <row r="40" spans="1:6" ht="27" thickTop="1" thickBot="1" x14ac:dyDescent="0.25">
      <c r="A40" s="702" t="s">
        <v>355</v>
      </c>
      <c r="B40" s="707" t="s">
        <v>494</v>
      </c>
      <c r="C40" s="714">
        <f>C24+C39</f>
        <v>13445645</v>
      </c>
      <c r="D40" s="714">
        <f>D24+D39</f>
        <v>0</v>
      </c>
      <c r="E40" s="714">
        <f>E24+E39</f>
        <v>0</v>
      </c>
      <c r="F40" s="715">
        <f>F24+F39</f>
        <v>13445645</v>
      </c>
    </row>
    <row r="41" spans="1:6" ht="13.5" thickTop="1" x14ac:dyDescent="0.2">
      <c r="A41" s="691"/>
      <c r="B41" s="958"/>
      <c r="C41" s="289"/>
      <c r="D41" s="289"/>
      <c r="E41" s="289"/>
      <c r="F41" s="296"/>
    </row>
    <row r="42" spans="1:6" x14ac:dyDescent="0.2">
      <c r="A42" s="412" t="s">
        <v>405</v>
      </c>
      <c r="B42" s="534" t="s">
        <v>496</v>
      </c>
      <c r="C42" s="713"/>
      <c r="D42" s="167"/>
      <c r="E42" s="370"/>
      <c r="F42" s="222"/>
    </row>
    <row r="43" spans="1:6" x14ac:dyDescent="0.2">
      <c r="A43" s="411" t="s">
        <v>357</v>
      </c>
      <c r="B43" s="246" t="s">
        <v>495</v>
      </c>
      <c r="C43" s="373"/>
      <c r="D43" s="164"/>
      <c r="E43" s="368"/>
      <c r="F43" s="164">
        <f>SUM(C43:E43)</f>
        <v>0</v>
      </c>
    </row>
    <row r="44" spans="1:6" x14ac:dyDescent="0.2">
      <c r="A44" s="411" t="s">
        <v>358</v>
      </c>
      <c r="B44" s="788" t="s">
        <v>500</v>
      </c>
      <c r="C44" s="949"/>
      <c r="D44" s="169"/>
      <c r="E44" s="369"/>
      <c r="F44" s="164">
        <f t="shared" ref="F44:F50" si="2">SUM(C44:E44)</f>
        <v>0</v>
      </c>
    </row>
    <row r="45" spans="1:6" x14ac:dyDescent="0.2">
      <c r="A45" s="411" t="s">
        <v>359</v>
      </c>
      <c r="B45" s="788" t="s">
        <v>501</v>
      </c>
      <c r="C45" s="949"/>
      <c r="D45" s="169"/>
      <c r="E45" s="369"/>
      <c r="F45" s="164">
        <f t="shared" si="2"/>
        <v>0</v>
      </c>
    </row>
    <row r="46" spans="1:6" x14ac:dyDescent="0.2">
      <c r="A46" s="411" t="s">
        <v>360</v>
      </c>
      <c r="B46" s="788" t="s">
        <v>502</v>
      </c>
      <c r="C46" s="949"/>
      <c r="D46" s="169"/>
      <c r="E46" s="369"/>
      <c r="F46" s="164">
        <f t="shared" si="2"/>
        <v>0</v>
      </c>
    </row>
    <row r="47" spans="1:6" x14ac:dyDescent="0.2">
      <c r="A47" s="411" t="s">
        <v>361</v>
      </c>
      <c r="B47" s="944" t="s">
        <v>503</v>
      </c>
      <c r="C47" s="949"/>
      <c r="D47" s="169"/>
      <c r="E47" s="369"/>
      <c r="F47" s="164">
        <f t="shared" si="2"/>
        <v>0</v>
      </c>
    </row>
    <row r="48" spans="1:6" x14ac:dyDescent="0.2">
      <c r="A48" s="411" t="s">
        <v>362</v>
      </c>
      <c r="B48" s="945" t="s">
        <v>504</v>
      </c>
      <c r="C48" s="949"/>
      <c r="D48" s="169"/>
      <c r="E48" s="369"/>
      <c r="F48" s="164">
        <f t="shared" si="2"/>
        <v>0</v>
      </c>
    </row>
    <row r="49" spans="1:6" x14ac:dyDescent="0.2">
      <c r="A49" s="411" t="s">
        <v>363</v>
      </c>
      <c r="B49" s="946" t="s">
        <v>505</v>
      </c>
      <c r="C49" s="949"/>
      <c r="D49" s="169"/>
      <c r="E49" s="369"/>
      <c r="F49" s="164">
        <f t="shared" si="2"/>
        <v>0</v>
      </c>
    </row>
    <row r="50" spans="1:6" ht="13.5" thickBot="1" x14ac:dyDescent="0.25">
      <c r="A50" s="411" t="s">
        <v>364</v>
      </c>
      <c r="B50" s="422" t="s">
        <v>506</v>
      </c>
      <c r="C50" s="949"/>
      <c r="D50" s="169"/>
      <c r="E50" s="369"/>
      <c r="F50" s="164">
        <f t="shared" si="2"/>
        <v>0</v>
      </c>
    </row>
    <row r="51" spans="1:6" ht="13.5" thickBot="1" x14ac:dyDescent="0.25">
      <c r="A51" s="433" t="s">
        <v>365</v>
      </c>
      <c r="B51" s="347" t="s">
        <v>497</v>
      </c>
      <c r="C51" s="950">
        <f>SUM(C43:C50)</f>
        <v>0</v>
      </c>
      <c r="D51" s="950">
        <f>SUM(D43:D50)</f>
        <v>0</v>
      </c>
      <c r="E51" s="950">
        <f>SUM(E43:E50)</f>
        <v>0</v>
      </c>
      <c r="F51" s="1072">
        <f>SUM(F43:F50)</f>
        <v>0</v>
      </c>
    </row>
    <row r="52" spans="1:6" x14ac:dyDescent="0.2">
      <c r="A52" s="691"/>
      <c r="B52" s="43"/>
      <c r="C52" s="964"/>
      <c r="D52" s="966"/>
      <c r="E52" s="919"/>
      <c r="F52" s="784"/>
    </row>
    <row r="53" spans="1:6" ht="13.5" thickBot="1" x14ac:dyDescent="0.25">
      <c r="A53" s="719" t="s">
        <v>366</v>
      </c>
      <c r="B53" s="956" t="s">
        <v>498</v>
      </c>
      <c r="C53" s="963">
        <f>C40+C51</f>
        <v>13445645</v>
      </c>
      <c r="D53" s="965">
        <f>D40+D51</f>
        <v>0</v>
      </c>
      <c r="E53" s="963">
        <f>E40+E51</f>
        <v>0</v>
      </c>
      <c r="F53" s="963">
        <f>F40+F51</f>
        <v>13445645</v>
      </c>
    </row>
    <row r="54" spans="1:6" ht="13.5" thickTop="1" x14ac:dyDescent="0.2"/>
    <row r="55" spans="1:6" x14ac:dyDescent="0.2">
      <c r="A55" s="1315"/>
      <c r="B55" s="1315"/>
      <c r="C55" s="1315"/>
      <c r="D55" s="1315"/>
      <c r="E55" s="1315"/>
      <c r="F55" s="1315"/>
    </row>
    <row r="56" spans="1:6" x14ac:dyDescent="0.2">
      <c r="A56" s="1294" t="s">
        <v>920</v>
      </c>
      <c r="B56" s="1294"/>
      <c r="C56" s="1294"/>
      <c r="D56" s="1294"/>
      <c r="E56" s="1294"/>
    </row>
    <row r="57" spans="1:6" x14ac:dyDescent="0.2">
      <c r="A57" s="424"/>
      <c r="B57" s="424"/>
      <c r="C57" s="424"/>
      <c r="D57" s="424"/>
      <c r="E57" s="424"/>
    </row>
    <row r="58" spans="1:6" ht="14.25" x14ac:dyDescent="0.2">
      <c r="A58" s="1422" t="s">
        <v>820</v>
      </c>
      <c r="B58" s="1423"/>
      <c r="C58" s="1423"/>
      <c r="D58" s="1423"/>
      <c r="E58" s="1423"/>
      <c r="F58" s="1423"/>
    </row>
    <row r="59" spans="1:6" ht="15.75" x14ac:dyDescent="0.25">
      <c r="B59" s="20"/>
      <c r="C59" s="20"/>
      <c r="D59" s="20"/>
      <c r="E59" s="20"/>
    </row>
    <row r="60" spans="1:6" ht="15.75" x14ac:dyDescent="0.25">
      <c r="B60" s="20" t="s">
        <v>475</v>
      </c>
      <c r="C60" s="20"/>
      <c r="D60" s="20"/>
      <c r="E60" s="20"/>
    </row>
    <row r="61" spans="1:6" ht="13.5" thickBot="1" x14ac:dyDescent="0.25">
      <c r="B61" s="1"/>
      <c r="C61" s="1"/>
      <c r="D61" s="1"/>
      <c r="E61" s="21" t="s">
        <v>778</v>
      </c>
    </row>
    <row r="62" spans="1:6" ht="48.75" thickBot="1" x14ac:dyDescent="0.3">
      <c r="A62" s="435" t="s">
        <v>322</v>
      </c>
      <c r="B62" s="697" t="s">
        <v>13</v>
      </c>
      <c r="C62" s="427" t="s">
        <v>658</v>
      </c>
      <c r="D62" s="428" t="s">
        <v>659</v>
      </c>
      <c r="E62" s="427" t="s">
        <v>654</v>
      </c>
      <c r="F62" s="428" t="s">
        <v>653</v>
      </c>
    </row>
    <row r="63" spans="1:6" x14ac:dyDescent="0.2">
      <c r="A63" s="698" t="s">
        <v>323</v>
      </c>
      <c r="B63" s="699" t="s">
        <v>324</v>
      </c>
      <c r="C63" s="708" t="s">
        <v>325</v>
      </c>
      <c r="D63" s="709" t="s">
        <v>326</v>
      </c>
      <c r="E63" s="894" t="s">
        <v>346</v>
      </c>
      <c r="F63" s="895" t="s">
        <v>371</v>
      </c>
    </row>
    <row r="64" spans="1:6" x14ac:dyDescent="0.2">
      <c r="A64" s="412" t="s">
        <v>327</v>
      </c>
      <c r="B64" s="419" t="s">
        <v>223</v>
      </c>
      <c r="C64" s="368"/>
      <c r="D64" s="164"/>
      <c r="E64" s="368"/>
      <c r="F64" s="147"/>
    </row>
    <row r="65" spans="1:6" x14ac:dyDescent="0.2">
      <c r="A65" s="411" t="s">
        <v>328</v>
      </c>
      <c r="B65" s="215" t="s">
        <v>6</v>
      </c>
      <c r="C65" s="368"/>
      <c r="D65" s="164"/>
      <c r="E65" s="368"/>
      <c r="F65" s="164">
        <f>SUM(C65:E65)</f>
        <v>0</v>
      </c>
    </row>
    <row r="66" spans="1:6" x14ac:dyDescent="0.2">
      <c r="A66" s="411" t="s">
        <v>329</v>
      </c>
      <c r="B66" s="245" t="s">
        <v>7</v>
      </c>
      <c r="C66" s="368"/>
      <c r="D66" s="164"/>
      <c r="E66" s="368"/>
      <c r="F66" s="164">
        <f>SUM(C66:E66)</f>
        <v>0</v>
      </c>
    </row>
    <row r="67" spans="1:6" x14ac:dyDescent="0.2">
      <c r="A67" s="411" t="s">
        <v>330</v>
      </c>
      <c r="B67" s="245" t="s">
        <v>8</v>
      </c>
      <c r="C67" s="368">
        <v>1440000</v>
      </c>
      <c r="D67" s="164"/>
      <c r="E67" s="368"/>
      <c r="F67" s="164">
        <f>SUM(C67:E67)</f>
        <v>1440000</v>
      </c>
    </row>
    <row r="68" spans="1:6" x14ac:dyDescent="0.2">
      <c r="A68" s="411" t="s">
        <v>331</v>
      </c>
      <c r="B68" s="245" t="s">
        <v>409</v>
      </c>
      <c r="C68" s="368"/>
      <c r="D68" s="164"/>
      <c r="E68" s="368"/>
      <c r="F68" s="164">
        <f>SUM(C68:E68)</f>
        <v>0</v>
      </c>
    </row>
    <row r="69" spans="1:6" x14ac:dyDescent="0.2">
      <c r="A69" s="411" t="s">
        <v>332</v>
      </c>
      <c r="B69" s="245" t="s">
        <v>408</v>
      </c>
      <c r="C69" s="368"/>
      <c r="D69" s="164"/>
      <c r="E69" s="368"/>
      <c r="F69" s="164">
        <f>SUM(C69:E69)</f>
        <v>0</v>
      </c>
    </row>
    <row r="70" spans="1:6" x14ac:dyDescent="0.2">
      <c r="A70" s="411" t="s">
        <v>333</v>
      </c>
      <c r="B70" s="245" t="s">
        <v>480</v>
      </c>
      <c r="C70" s="368">
        <f>C71+C72+C73+C74+C75+C76</f>
        <v>0</v>
      </c>
      <c r="D70" s="368">
        <f>D71+D72+D73+D74+D75+D76</f>
        <v>0</v>
      </c>
      <c r="E70" s="368">
        <f>E71+E72+E73+E74+E75+E76</f>
        <v>0</v>
      </c>
      <c r="F70" s="164">
        <f>F71+F72+F73+F74+F75+F76</f>
        <v>0</v>
      </c>
    </row>
    <row r="71" spans="1:6" x14ac:dyDescent="0.2">
      <c r="A71" s="411" t="s">
        <v>334</v>
      </c>
      <c r="B71" s="245" t="s">
        <v>481</v>
      </c>
      <c r="C71" s="368"/>
      <c r="D71" s="164">
        <v>0</v>
      </c>
      <c r="E71" s="368">
        <v>0</v>
      </c>
      <c r="F71" s="164">
        <f>E71+D71+C71</f>
        <v>0</v>
      </c>
    </row>
    <row r="72" spans="1:6" x14ac:dyDescent="0.2">
      <c r="A72" s="411" t="s">
        <v>335</v>
      </c>
      <c r="B72" s="245" t="s">
        <v>482</v>
      </c>
      <c r="C72" s="368"/>
      <c r="D72" s="164"/>
      <c r="E72" s="368"/>
      <c r="F72" s="164">
        <f t="shared" ref="F72:F77" si="3">E72+D72+C72</f>
        <v>0</v>
      </c>
    </row>
    <row r="73" spans="1:6" x14ac:dyDescent="0.2">
      <c r="A73" s="411" t="s">
        <v>336</v>
      </c>
      <c r="B73" s="245" t="s">
        <v>483</v>
      </c>
      <c r="C73" s="368"/>
      <c r="D73" s="164"/>
      <c r="E73" s="368"/>
      <c r="F73" s="164">
        <f t="shared" si="3"/>
        <v>0</v>
      </c>
    </row>
    <row r="74" spans="1:6" x14ac:dyDescent="0.2">
      <c r="A74" s="411" t="s">
        <v>337</v>
      </c>
      <c r="B74" s="420" t="s">
        <v>484</v>
      </c>
      <c r="C74" s="279"/>
      <c r="D74" s="168"/>
      <c r="E74" s="368"/>
      <c r="F74" s="164">
        <f t="shared" si="3"/>
        <v>0</v>
      </c>
    </row>
    <row r="75" spans="1:6" x14ac:dyDescent="0.2">
      <c r="A75" s="411" t="s">
        <v>338</v>
      </c>
      <c r="B75" s="942" t="s">
        <v>499</v>
      </c>
      <c r="C75" s="371"/>
      <c r="D75" s="165"/>
      <c r="E75" s="368"/>
      <c r="F75" s="164">
        <f t="shared" si="3"/>
        <v>0</v>
      </c>
    </row>
    <row r="76" spans="1:6" x14ac:dyDescent="0.2">
      <c r="A76" s="411" t="s">
        <v>339</v>
      </c>
      <c r="B76" s="943" t="s">
        <v>492</v>
      </c>
      <c r="C76" s="371"/>
      <c r="D76" s="165"/>
      <c r="E76" s="368"/>
      <c r="F76" s="164">
        <f t="shared" si="3"/>
        <v>0</v>
      </c>
    </row>
    <row r="77" spans="1:6" ht="13.5" thickBot="1" x14ac:dyDescent="0.25">
      <c r="A77" s="411" t="s">
        <v>340</v>
      </c>
      <c r="B77" s="247" t="s">
        <v>219</v>
      </c>
      <c r="C77" s="369"/>
      <c r="D77" s="169"/>
      <c r="E77" s="368"/>
      <c r="F77" s="366">
        <f t="shared" si="3"/>
        <v>0</v>
      </c>
    </row>
    <row r="78" spans="1:6" ht="13.5" thickBot="1" x14ac:dyDescent="0.25">
      <c r="A78" s="702" t="s">
        <v>341</v>
      </c>
      <c r="B78" s="703" t="s">
        <v>9</v>
      </c>
      <c r="C78" s="711">
        <f>C65+C66+C67+C68+C70+C77</f>
        <v>1440000</v>
      </c>
      <c r="D78" s="711">
        <f>D65+D66+D67+D68+D70+D77</f>
        <v>0</v>
      </c>
      <c r="E78" s="711">
        <f>E65+E66+E67+E68+E70+E77</f>
        <v>0</v>
      </c>
      <c r="F78" s="712">
        <f>F65+F66+F67+F68+F70+F77</f>
        <v>1440000</v>
      </c>
    </row>
    <row r="79" spans="1:6" ht="13.5" thickTop="1" x14ac:dyDescent="0.2">
      <c r="A79" s="691"/>
      <c r="B79" s="419"/>
      <c r="C79" s="278"/>
      <c r="D79" s="278"/>
      <c r="E79" s="278"/>
      <c r="F79" s="172"/>
    </row>
    <row r="80" spans="1:6" x14ac:dyDescent="0.2">
      <c r="A80" s="412" t="s">
        <v>342</v>
      </c>
      <c r="B80" s="421" t="s">
        <v>224</v>
      </c>
      <c r="C80" s="370"/>
      <c r="D80" s="167"/>
      <c r="E80" s="370"/>
      <c r="F80" s="222"/>
    </row>
    <row r="81" spans="1:6" x14ac:dyDescent="0.2">
      <c r="A81" s="411" t="s">
        <v>343</v>
      </c>
      <c r="B81" s="245" t="s">
        <v>410</v>
      </c>
      <c r="C81" s="368">
        <v>0</v>
      </c>
      <c r="D81" s="164">
        <v>0</v>
      </c>
      <c r="E81" s="368"/>
      <c r="F81" s="164">
        <f>SUM(C81:E81)</f>
        <v>0</v>
      </c>
    </row>
    <row r="82" spans="1:6" x14ac:dyDescent="0.2">
      <c r="A82" s="411" t="s">
        <v>342</v>
      </c>
      <c r="B82" s="245" t="s">
        <v>411</v>
      </c>
      <c r="C82" s="368">
        <v>0</v>
      </c>
      <c r="D82" s="164"/>
      <c r="E82" s="368"/>
      <c r="F82" s="164">
        <f>SUM(C82:E82)</f>
        <v>0</v>
      </c>
    </row>
    <row r="83" spans="1:6" x14ac:dyDescent="0.2">
      <c r="A83" s="411" t="s">
        <v>343</v>
      </c>
      <c r="B83" s="245" t="s">
        <v>220</v>
      </c>
      <c r="C83" s="279">
        <f>C84+C85+C86</f>
        <v>0</v>
      </c>
      <c r="D83" s="279">
        <f>D84+D85+D86</f>
        <v>0</v>
      </c>
      <c r="E83" s="279">
        <f>E84+E85+E86</f>
        <v>0</v>
      </c>
      <c r="F83" s="168">
        <f>F84+F85+F86</f>
        <v>0</v>
      </c>
    </row>
    <row r="84" spans="1:6" x14ac:dyDescent="0.2">
      <c r="A84" s="411" t="s">
        <v>344</v>
      </c>
      <c r="B84" s="420" t="s">
        <v>485</v>
      </c>
      <c r="C84" s="368"/>
      <c r="D84" s="164"/>
      <c r="E84" s="368"/>
      <c r="F84" s="164">
        <f>SUM(C84:E84)</f>
        <v>0</v>
      </c>
    </row>
    <row r="85" spans="1:6" x14ac:dyDescent="0.2">
      <c r="A85" s="411" t="s">
        <v>345</v>
      </c>
      <c r="B85" s="420" t="s">
        <v>487</v>
      </c>
      <c r="C85" s="368"/>
      <c r="D85" s="164"/>
      <c r="E85" s="368"/>
      <c r="F85" s="164">
        <f t="shared" ref="F85:F92" si="4">SUM(C85:E85)</f>
        <v>0</v>
      </c>
    </row>
    <row r="86" spans="1:6" x14ac:dyDescent="0.2">
      <c r="A86" s="411" t="s">
        <v>347</v>
      </c>
      <c r="B86" s="420" t="s">
        <v>486</v>
      </c>
      <c r="C86" s="368"/>
      <c r="D86" s="164"/>
      <c r="E86" s="368"/>
      <c r="F86" s="164">
        <f t="shared" si="4"/>
        <v>0</v>
      </c>
    </row>
    <row r="87" spans="1:6" x14ac:dyDescent="0.2">
      <c r="A87" s="411" t="s">
        <v>348</v>
      </c>
      <c r="B87" s="420" t="s">
        <v>488</v>
      </c>
      <c r="C87" s="368"/>
      <c r="D87" s="164"/>
      <c r="E87" s="368"/>
      <c r="F87" s="164">
        <f t="shared" si="4"/>
        <v>0</v>
      </c>
    </row>
    <row r="88" spans="1:6" x14ac:dyDescent="0.2">
      <c r="A88" s="411" t="s">
        <v>349</v>
      </c>
      <c r="B88" s="942" t="s">
        <v>489</v>
      </c>
      <c r="C88" s="368"/>
      <c r="D88" s="164"/>
      <c r="E88" s="368"/>
      <c r="F88" s="164">
        <f t="shared" si="4"/>
        <v>0</v>
      </c>
    </row>
    <row r="89" spans="1:6" x14ac:dyDescent="0.2">
      <c r="A89" s="411" t="s">
        <v>350</v>
      </c>
      <c r="B89" s="340" t="s">
        <v>490</v>
      </c>
      <c r="C89" s="368"/>
      <c r="D89" s="164"/>
      <c r="E89" s="368"/>
      <c r="F89" s="164">
        <f t="shared" si="4"/>
        <v>0</v>
      </c>
    </row>
    <row r="90" spans="1:6" x14ac:dyDescent="0.2">
      <c r="A90" s="411" t="s">
        <v>351</v>
      </c>
      <c r="B90" s="943" t="s">
        <v>507</v>
      </c>
      <c r="C90" s="368"/>
      <c r="D90" s="164"/>
      <c r="E90" s="368"/>
      <c r="F90" s="164">
        <f t="shared" si="4"/>
        <v>0</v>
      </c>
    </row>
    <row r="91" spans="1:6" x14ac:dyDescent="0.2">
      <c r="A91" s="411" t="s">
        <v>352</v>
      </c>
      <c r="B91" s="245" t="s">
        <v>493</v>
      </c>
      <c r="C91" s="368">
        <v>0</v>
      </c>
      <c r="D91" s="164"/>
      <c r="E91" s="368"/>
      <c r="F91" s="164">
        <f t="shared" si="4"/>
        <v>0</v>
      </c>
    </row>
    <row r="92" spans="1:6" ht="13.5" thickBot="1" x14ac:dyDescent="0.25">
      <c r="A92" s="411" t="s">
        <v>353</v>
      </c>
      <c r="B92" s="247" t="s">
        <v>222</v>
      </c>
      <c r="C92" s="369">
        <f>-C68</f>
        <v>0</v>
      </c>
      <c r="D92" s="369">
        <f>-D68</f>
        <v>0</v>
      </c>
      <c r="E92" s="369">
        <f>-E68</f>
        <v>0</v>
      </c>
      <c r="F92" s="164">
        <f t="shared" si="4"/>
        <v>0</v>
      </c>
    </row>
    <row r="93" spans="1:6" ht="13.5" thickBot="1" x14ac:dyDescent="0.25">
      <c r="A93" s="702" t="s">
        <v>354</v>
      </c>
      <c r="B93" s="703" t="s">
        <v>10</v>
      </c>
      <c r="C93" s="711">
        <f>C81+C82+C83+C91+C92</f>
        <v>0</v>
      </c>
      <c r="D93" s="711">
        <f>D81+D82+D83+D91+D92</f>
        <v>0</v>
      </c>
      <c r="E93" s="711">
        <f>E81+E82+E83+E91+E92</f>
        <v>0</v>
      </c>
      <c r="F93" s="712">
        <f>F81+F82+F83+F91+F92</f>
        <v>0</v>
      </c>
    </row>
    <row r="94" spans="1:6" ht="27" thickTop="1" thickBot="1" x14ac:dyDescent="0.25">
      <c r="A94" s="702" t="s">
        <v>355</v>
      </c>
      <c r="B94" s="707" t="s">
        <v>494</v>
      </c>
      <c r="C94" s="714">
        <f>C78+C93</f>
        <v>1440000</v>
      </c>
      <c r="D94" s="714">
        <f>D78+D93</f>
        <v>0</v>
      </c>
      <c r="E94" s="714">
        <f>E78+E93</f>
        <v>0</v>
      </c>
      <c r="F94" s="715">
        <f>F78+F93</f>
        <v>1440000</v>
      </c>
    </row>
    <row r="95" spans="1:6" ht="13.5" thickTop="1" x14ac:dyDescent="0.2">
      <c r="A95" s="691"/>
      <c r="B95" s="958"/>
      <c r="C95" s="289"/>
      <c r="D95" s="289"/>
      <c r="E95" s="289"/>
      <c r="F95" s="296"/>
    </row>
    <row r="96" spans="1:6" x14ac:dyDescent="0.2">
      <c r="A96" s="412" t="s">
        <v>405</v>
      </c>
      <c r="B96" s="534" t="s">
        <v>496</v>
      </c>
      <c r="C96" s="713"/>
      <c r="D96" s="167"/>
      <c r="E96" s="370"/>
      <c r="F96" s="222"/>
    </row>
    <row r="97" spans="1:6" x14ac:dyDescent="0.2">
      <c r="A97" s="411" t="s">
        <v>357</v>
      </c>
      <c r="B97" s="246" t="s">
        <v>495</v>
      </c>
      <c r="C97" s="373"/>
      <c r="D97" s="164"/>
      <c r="E97" s="368"/>
      <c r="F97" s="164">
        <f>E97+D97+C97</f>
        <v>0</v>
      </c>
    </row>
    <row r="98" spans="1:6" x14ac:dyDescent="0.2">
      <c r="A98" s="411" t="s">
        <v>358</v>
      </c>
      <c r="B98" s="788" t="s">
        <v>500</v>
      </c>
      <c r="C98" s="949"/>
      <c r="D98" s="169"/>
      <c r="E98" s="369"/>
      <c r="F98" s="164">
        <f t="shared" ref="F98:F104" si="5">E98+D98+C98</f>
        <v>0</v>
      </c>
    </row>
    <row r="99" spans="1:6" x14ac:dyDescent="0.2">
      <c r="A99" s="411" t="s">
        <v>359</v>
      </c>
      <c r="B99" s="788" t="s">
        <v>501</v>
      </c>
      <c r="C99" s="949"/>
      <c r="D99" s="169"/>
      <c r="E99" s="369"/>
      <c r="F99" s="164">
        <f t="shared" si="5"/>
        <v>0</v>
      </c>
    </row>
    <row r="100" spans="1:6" x14ac:dyDescent="0.2">
      <c r="A100" s="411" t="s">
        <v>360</v>
      </c>
      <c r="B100" s="788" t="s">
        <v>502</v>
      </c>
      <c r="C100" s="949"/>
      <c r="D100" s="169"/>
      <c r="E100" s="369"/>
      <c r="F100" s="164">
        <f t="shared" si="5"/>
        <v>0</v>
      </c>
    </row>
    <row r="101" spans="1:6" x14ac:dyDescent="0.2">
      <c r="A101" s="411" t="s">
        <v>361</v>
      </c>
      <c r="B101" s="944" t="s">
        <v>503</v>
      </c>
      <c r="C101" s="949"/>
      <c r="D101" s="169"/>
      <c r="E101" s="369"/>
      <c r="F101" s="164">
        <f t="shared" si="5"/>
        <v>0</v>
      </c>
    </row>
    <row r="102" spans="1:6" x14ac:dyDescent="0.2">
      <c r="A102" s="411" t="s">
        <v>362</v>
      </c>
      <c r="B102" s="945" t="s">
        <v>504</v>
      </c>
      <c r="C102" s="949"/>
      <c r="D102" s="169"/>
      <c r="E102" s="369"/>
      <c r="F102" s="164">
        <f t="shared" si="5"/>
        <v>0</v>
      </c>
    </row>
    <row r="103" spans="1:6" x14ac:dyDescent="0.2">
      <c r="A103" s="411" t="s">
        <v>363</v>
      </c>
      <c r="B103" s="946" t="s">
        <v>505</v>
      </c>
      <c r="C103" s="949"/>
      <c r="D103" s="169"/>
      <c r="E103" s="369"/>
      <c r="F103" s="164">
        <f t="shared" si="5"/>
        <v>0</v>
      </c>
    </row>
    <row r="104" spans="1:6" ht="13.5" thickBot="1" x14ac:dyDescent="0.25">
      <c r="A104" s="411" t="s">
        <v>364</v>
      </c>
      <c r="B104" s="422" t="s">
        <v>506</v>
      </c>
      <c r="C104" s="949"/>
      <c r="D104" s="169"/>
      <c r="E104" s="369"/>
      <c r="F104" s="164">
        <f t="shared" si="5"/>
        <v>0</v>
      </c>
    </row>
    <row r="105" spans="1:6" ht="13.5" thickBot="1" x14ac:dyDescent="0.25">
      <c r="A105" s="433" t="s">
        <v>365</v>
      </c>
      <c r="B105" s="347" t="s">
        <v>497</v>
      </c>
      <c r="C105" s="950">
        <f>SUM(C97:C104)</f>
        <v>0</v>
      </c>
      <c r="D105" s="950">
        <f>SUM(D97:D104)</f>
        <v>0</v>
      </c>
      <c r="E105" s="950">
        <f>SUM(E97:E104)</f>
        <v>0</v>
      </c>
      <c r="F105" s="1072">
        <f>SUM(F97:F104)</f>
        <v>0</v>
      </c>
    </row>
    <row r="106" spans="1:6" x14ac:dyDescent="0.2">
      <c r="A106" s="691"/>
      <c r="B106" s="43"/>
      <c r="C106" s="964"/>
      <c r="D106" s="966"/>
      <c r="E106" s="919"/>
      <c r="F106" s="784"/>
    </row>
    <row r="107" spans="1:6" ht="13.5" thickBot="1" x14ac:dyDescent="0.25">
      <c r="A107" s="719" t="s">
        <v>366</v>
      </c>
      <c r="B107" s="956" t="s">
        <v>498</v>
      </c>
      <c r="C107" s="963">
        <f>C94+C105</f>
        <v>1440000</v>
      </c>
      <c r="D107" s="965">
        <f>D94+D105</f>
        <v>0</v>
      </c>
      <c r="E107" s="963">
        <f>E94+E105</f>
        <v>0</v>
      </c>
      <c r="F107" s="963">
        <f>F94+F105</f>
        <v>1440000</v>
      </c>
    </row>
    <row r="108" spans="1:6" ht="13.5" thickTop="1" x14ac:dyDescent="0.2"/>
    <row r="109" spans="1:6" x14ac:dyDescent="0.2">
      <c r="A109" s="1315"/>
      <c r="B109" s="1315"/>
      <c r="C109" s="1315"/>
      <c r="D109" s="1315"/>
      <c r="E109" s="1315"/>
      <c r="F109" s="1315"/>
    </row>
    <row r="110" spans="1:6" x14ac:dyDescent="0.2">
      <c r="A110" s="1294" t="s">
        <v>921</v>
      </c>
      <c r="B110" s="1294"/>
      <c r="C110" s="1294"/>
      <c r="D110" s="1294"/>
      <c r="E110" s="1294"/>
    </row>
    <row r="111" spans="1:6" x14ac:dyDescent="0.2">
      <c r="A111" s="424"/>
      <c r="B111" s="424"/>
      <c r="C111" s="424"/>
      <c r="D111" s="424"/>
      <c r="E111" s="424"/>
    </row>
    <row r="112" spans="1:6" ht="14.25" x14ac:dyDescent="0.2">
      <c r="A112" s="1422" t="s">
        <v>820</v>
      </c>
      <c r="B112" s="1423"/>
      <c r="C112" s="1423"/>
      <c r="D112" s="1423"/>
      <c r="E112" s="1423"/>
      <c r="F112" s="1423"/>
    </row>
    <row r="113" spans="1:6" ht="15.75" x14ac:dyDescent="0.25">
      <c r="B113" s="20"/>
      <c r="C113" s="20"/>
      <c r="D113" s="20"/>
      <c r="E113" s="20"/>
    </row>
    <row r="114" spans="1:6" ht="15.75" x14ac:dyDescent="0.25">
      <c r="B114" s="20" t="s">
        <v>750</v>
      </c>
      <c r="C114" s="20"/>
      <c r="D114" s="20"/>
      <c r="E114" s="20"/>
    </row>
    <row r="115" spans="1:6" ht="13.5" thickBot="1" x14ac:dyDescent="0.25">
      <c r="B115" s="1"/>
      <c r="C115" s="1"/>
      <c r="D115" s="1"/>
      <c r="E115" s="21" t="s">
        <v>778</v>
      </c>
    </row>
    <row r="116" spans="1:6" ht="48.75" thickBot="1" x14ac:dyDescent="0.3">
      <c r="A116" s="435" t="s">
        <v>322</v>
      </c>
      <c r="B116" s="697" t="s">
        <v>13</v>
      </c>
      <c r="C116" s="427" t="s">
        <v>658</v>
      </c>
      <c r="D116" s="428" t="s">
        <v>659</v>
      </c>
      <c r="E116" s="427" t="s">
        <v>654</v>
      </c>
      <c r="F116" s="428" t="s">
        <v>653</v>
      </c>
    </row>
    <row r="117" spans="1:6" x14ac:dyDescent="0.2">
      <c r="A117" s="698" t="s">
        <v>323</v>
      </c>
      <c r="B117" s="699" t="s">
        <v>324</v>
      </c>
      <c r="C117" s="708" t="s">
        <v>325</v>
      </c>
      <c r="D117" s="709" t="s">
        <v>326</v>
      </c>
      <c r="E117" s="894" t="s">
        <v>346</v>
      </c>
      <c r="F117" s="895" t="s">
        <v>371</v>
      </c>
    </row>
    <row r="118" spans="1:6" x14ac:dyDescent="0.2">
      <c r="A118" s="412" t="s">
        <v>327</v>
      </c>
      <c r="B118" s="419" t="s">
        <v>223</v>
      </c>
      <c r="C118" s="368"/>
      <c r="D118" s="164"/>
      <c r="E118" s="368"/>
      <c r="F118" s="147"/>
    </row>
    <row r="119" spans="1:6" x14ac:dyDescent="0.2">
      <c r="A119" s="411" t="s">
        <v>328</v>
      </c>
      <c r="B119" s="215" t="s">
        <v>6</v>
      </c>
      <c r="C119" s="368"/>
      <c r="D119" s="164"/>
      <c r="E119" s="368"/>
      <c r="F119" s="164">
        <f>SUM(C119:E119)</f>
        <v>0</v>
      </c>
    </row>
    <row r="120" spans="1:6" x14ac:dyDescent="0.2">
      <c r="A120" s="411" t="s">
        <v>329</v>
      </c>
      <c r="B120" s="245" t="s">
        <v>7</v>
      </c>
      <c r="C120" s="368"/>
      <c r="D120" s="164"/>
      <c r="E120" s="368"/>
      <c r="F120" s="164">
        <f>SUM(C120:E120)</f>
        <v>0</v>
      </c>
    </row>
    <row r="121" spans="1:6" x14ac:dyDescent="0.2">
      <c r="A121" s="411" t="s">
        <v>330</v>
      </c>
      <c r="B121" s="245" t="s">
        <v>8</v>
      </c>
      <c r="C121" s="368">
        <v>1527710</v>
      </c>
      <c r="D121" s="164"/>
      <c r="E121" s="368"/>
      <c r="F121" s="164">
        <f>SUM(C121:E121)</f>
        <v>1527710</v>
      </c>
    </row>
    <row r="122" spans="1:6" x14ac:dyDescent="0.2">
      <c r="A122" s="411" t="s">
        <v>331</v>
      </c>
      <c r="B122" s="245" t="s">
        <v>409</v>
      </c>
      <c r="C122" s="368"/>
      <c r="D122" s="164"/>
      <c r="E122" s="368"/>
      <c r="F122" s="164">
        <f>SUM(C122:E122)</f>
        <v>0</v>
      </c>
    </row>
    <row r="123" spans="1:6" x14ac:dyDescent="0.2">
      <c r="A123" s="411" t="s">
        <v>332</v>
      </c>
      <c r="B123" s="245" t="s">
        <v>408</v>
      </c>
      <c r="C123" s="368"/>
      <c r="D123" s="164"/>
      <c r="E123" s="368"/>
      <c r="F123" s="164">
        <f>SUM(C123:E123)</f>
        <v>0</v>
      </c>
    </row>
    <row r="124" spans="1:6" x14ac:dyDescent="0.2">
      <c r="A124" s="411" t="s">
        <v>333</v>
      </c>
      <c r="B124" s="245" t="s">
        <v>480</v>
      </c>
      <c r="C124" s="368">
        <f>C125+C126+C127+C128+C129+C130</f>
        <v>0</v>
      </c>
      <c r="D124" s="368">
        <f>D125+D126+D127+D128+D129+D130</f>
        <v>0</v>
      </c>
      <c r="E124" s="368">
        <f>E125+E126+E127+E128+E129+E130</f>
        <v>0</v>
      </c>
      <c r="F124" s="164">
        <f>F125+F126+F127+F128+F129+F130</f>
        <v>0</v>
      </c>
    </row>
    <row r="125" spans="1:6" x14ac:dyDescent="0.2">
      <c r="A125" s="411" t="s">
        <v>334</v>
      </c>
      <c r="B125" s="245" t="s">
        <v>481</v>
      </c>
      <c r="C125" s="368">
        <v>0</v>
      </c>
      <c r="D125" s="164">
        <v>0</v>
      </c>
      <c r="E125" s="368">
        <v>0</v>
      </c>
      <c r="F125" s="164">
        <f>E125+D125+C125</f>
        <v>0</v>
      </c>
    </row>
    <row r="126" spans="1:6" x14ac:dyDescent="0.2">
      <c r="A126" s="411" t="s">
        <v>335</v>
      </c>
      <c r="B126" s="245" t="s">
        <v>482</v>
      </c>
      <c r="C126" s="368"/>
      <c r="D126" s="164"/>
      <c r="E126" s="368"/>
      <c r="F126" s="164">
        <f t="shared" ref="F126:F131" si="6">E126+D126+C126</f>
        <v>0</v>
      </c>
    </row>
    <row r="127" spans="1:6" x14ac:dyDescent="0.2">
      <c r="A127" s="411" t="s">
        <v>336</v>
      </c>
      <c r="B127" s="245" t="s">
        <v>483</v>
      </c>
      <c r="C127" s="368"/>
      <c r="D127" s="164"/>
      <c r="E127" s="368"/>
      <c r="F127" s="164">
        <f t="shared" si="6"/>
        <v>0</v>
      </c>
    </row>
    <row r="128" spans="1:6" x14ac:dyDescent="0.2">
      <c r="A128" s="411" t="s">
        <v>337</v>
      </c>
      <c r="B128" s="420" t="s">
        <v>484</v>
      </c>
      <c r="C128" s="279"/>
      <c r="D128" s="164"/>
      <c r="E128" s="368"/>
      <c r="F128" s="164">
        <f t="shared" si="6"/>
        <v>0</v>
      </c>
    </row>
    <row r="129" spans="1:6" x14ac:dyDescent="0.2">
      <c r="A129" s="411" t="s">
        <v>338</v>
      </c>
      <c r="B129" s="942" t="s">
        <v>499</v>
      </c>
      <c r="C129" s="371"/>
      <c r="D129" s="169"/>
      <c r="E129" s="368"/>
      <c r="F129" s="164">
        <f t="shared" si="6"/>
        <v>0</v>
      </c>
    </row>
    <row r="130" spans="1:6" x14ac:dyDescent="0.2">
      <c r="A130" s="411" t="s">
        <v>339</v>
      </c>
      <c r="B130" s="943" t="s">
        <v>492</v>
      </c>
      <c r="C130" s="371"/>
      <c r="D130" s="165"/>
      <c r="E130" s="368"/>
      <c r="F130" s="164">
        <f t="shared" si="6"/>
        <v>0</v>
      </c>
    </row>
    <row r="131" spans="1:6" ht="13.5" thickBot="1" x14ac:dyDescent="0.25">
      <c r="A131" s="411" t="s">
        <v>340</v>
      </c>
      <c r="B131" s="247" t="s">
        <v>219</v>
      </c>
      <c r="C131" s="369"/>
      <c r="D131" s="169"/>
      <c r="E131" s="368"/>
      <c r="F131" s="366">
        <f t="shared" si="6"/>
        <v>0</v>
      </c>
    </row>
    <row r="132" spans="1:6" ht="13.5" thickBot="1" x14ac:dyDescent="0.25">
      <c r="A132" s="702" t="s">
        <v>341</v>
      </c>
      <c r="B132" s="703" t="s">
        <v>9</v>
      </c>
      <c r="C132" s="711">
        <f>C119+C120+C121+C122+C124+C131</f>
        <v>1527710</v>
      </c>
      <c r="D132" s="711">
        <f>D119+D120+D121+D122+D124+D131</f>
        <v>0</v>
      </c>
      <c r="E132" s="711">
        <f>E119+E120+E121+E122+E124+E131</f>
        <v>0</v>
      </c>
      <c r="F132" s="712">
        <f>F119+F120+F121+F122+F124+F131</f>
        <v>1527710</v>
      </c>
    </row>
    <row r="133" spans="1:6" ht="13.5" thickTop="1" x14ac:dyDescent="0.2">
      <c r="A133" s="691"/>
      <c r="B133" s="419"/>
      <c r="C133" s="278"/>
      <c r="D133" s="278"/>
      <c r="E133" s="278"/>
      <c r="F133" s="172"/>
    </row>
    <row r="134" spans="1:6" x14ac:dyDescent="0.2">
      <c r="A134" s="412" t="s">
        <v>342</v>
      </c>
      <c r="B134" s="421" t="s">
        <v>224</v>
      </c>
      <c r="C134" s="370"/>
      <c r="D134" s="167"/>
      <c r="E134" s="370"/>
      <c r="F134" s="222"/>
    </row>
    <row r="135" spans="1:6" x14ac:dyDescent="0.2">
      <c r="A135" s="411" t="s">
        <v>343</v>
      </c>
      <c r="B135" s="245" t="s">
        <v>410</v>
      </c>
      <c r="C135" s="368"/>
      <c r="D135" s="164"/>
      <c r="E135" s="368"/>
      <c r="F135" s="164">
        <f>SUM(C135:E135)</f>
        <v>0</v>
      </c>
    </row>
    <row r="136" spans="1:6" x14ac:dyDescent="0.2">
      <c r="A136" s="411" t="s">
        <v>342</v>
      </c>
      <c r="B136" s="245" t="s">
        <v>411</v>
      </c>
      <c r="C136" s="368">
        <v>6499606</v>
      </c>
      <c r="D136" s="164"/>
      <c r="E136" s="368"/>
      <c r="F136" s="164">
        <f>SUM(C136:E136)</f>
        <v>6499606</v>
      </c>
    </row>
    <row r="137" spans="1:6" x14ac:dyDescent="0.2">
      <c r="A137" s="411" t="s">
        <v>343</v>
      </c>
      <c r="B137" s="245" t="s">
        <v>220</v>
      </c>
      <c r="C137" s="279">
        <f>SUM(C138:C144)</f>
        <v>0</v>
      </c>
      <c r="D137" s="279">
        <f>SUM(D138:D144)</f>
        <v>0</v>
      </c>
      <c r="E137" s="279">
        <f>SUM(E138:E144)</f>
        <v>0</v>
      </c>
      <c r="F137" s="168">
        <f>SUM(F138:F144)</f>
        <v>0</v>
      </c>
    </row>
    <row r="138" spans="1:6" x14ac:dyDescent="0.2">
      <c r="A138" s="411" t="s">
        <v>344</v>
      </c>
      <c r="B138" s="420" t="s">
        <v>485</v>
      </c>
      <c r="C138" s="368"/>
      <c r="D138" s="164"/>
      <c r="E138" s="368"/>
      <c r="F138" s="164">
        <f>SUM(C138:E138)</f>
        <v>0</v>
      </c>
    </row>
    <row r="139" spans="1:6" x14ac:dyDescent="0.2">
      <c r="A139" s="411" t="s">
        <v>345</v>
      </c>
      <c r="B139" s="420" t="s">
        <v>487</v>
      </c>
      <c r="C139" s="368"/>
      <c r="D139" s="164"/>
      <c r="E139" s="368"/>
      <c r="F139" s="164">
        <f t="shared" ref="F139:F145" si="7">SUM(C139:E139)</f>
        <v>0</v>
      </c>
    </row>
    <row r="140" spans="1:6" x14ac:dyDescent="0.2">
      <c r="A140" s="411" t="s">
        <v>347</v>
      </c>
      <c r="B140" s="420" t="s">
        <v>486</v>
      </c>
      <c r="C140" s="368"/>
      <c r="D140" s="164"/>
      <c r="E140" s="368"/>
      <c r="F140" s="164">
        <f t="shared" si="7"/>
        <v>0</v>
      </c>
    </row>
    <row r="141" spans="1:6" x14ac:dyDescent="0.2">
      <c r="A141" s="411" t="s">
        <v>348</v>
      </c>
      <c r="B141" s="420" t="s">
        <v>488</v>
      </c>
      <c r="C141" s="368"/>
      <c r="D141" s="164">
        <f>'7-8-9.m.szoc.ell.'!E53</f>
        <v>0</v>
      </c>
      <c r="E141" s="368"/>
      <c r="F141" s="164">
        <f t="shared" si="7"/>
        <v>0</v>
      </c>
    </row>
    <row r="142" spans="1:6" x14ac:dyDescent="0.2">
      <c r="A142" s="411" t="s">
        <v>349</v>
      </c>
      <c r="B142" s="942" t="s">
        <v>489</v>
      </c>
      <c r="C142" s="368"/>
      <c r="D142" s="164">
        <f>'36.m.nyújtottnkölcsön'!C24</f>
        <v>0</v>
      </c>
      <c r="E142" s="368"/>
      <c r="F142" s="164">
        <f t="shared" si="7"/>
        <v>0</v>
      </c>
    </row>
    <row r="143" spans="1:6" x14ac:dyDescent="0.2">
      <c r="A143" s="411" t="s">
        <v>350</v>
      </c>
      <c r="B143" s="340" t="s">
        <v>490</v>
      </c>
      <c r="C143" s="368"/>
      <c r="D143" s="164"/>
      <c r="E143" s="368"/>
      <c r="F143" s="164">
        <f t="shared" si="7"/>
        <v>0</v>
      </c>
    </row>
    <row r="144" spans="1:6" x14ac:dyDescent="0.2">
      <c r="A144" s="411" t="s">
        <v>351</v>
      </c>
      <c r="B144" s="943" t="s">
        <v>507</v>
      </c>
      <c r="C144" s="368"/>
      <c r="D144" s="164"/>
      <c r="E144" s="368"/>
      <c r="F144" s="164">
        <f t="shared" si="7"/>
        <v>0</v>
      </c>
    </row>
    <row r="145" spans="1:6" x14ac:dyDescent="0.2">
      <c r="A145" s="411" t="s">
        <v>352</v>
      </c>
      <c r="B145" s="245" t="s">
        <v>493</v>
      </c>
      <c r="C145" s="368"/>
      <c r="D145" s="164"/>
      <c r="E145" s="368"/>
      <c r="F145" s="164">
        <f t="shared" si="7"/>
        <v>0</v>
      </c>
    </row>
    <row r="146" spans="1:6" ht="13.5" thickBot="1" x14ac:dyDescent="0.25">
      <c r="A146" s="411" t="s">
        <v>353</v>
      </c>
      <c r="B146" s="247" t="s">
        <v>222</v>
      </c>
      <c r="C146" s="371">
        <f>-C122</f>
        <v>0</v>
      </c>
      <c r="D146" s="371">
        <f>-D122</f>
        <v>0</v>
      </c>
      <c r="E146" s="371">
        <f>-E122</f>
        <v>0</v>
      </c>
      <c r="F146" s="165">
        <f>-F122</f>
        <v>0</v>
      </c>
    </row>
    <row r="147" spans="1:6" ht="13.5" thickBot="1" x14ac:dyDescent="0.25">
      <c r="A147" s="702" t="s">
        <v>354</v>
      </c>
      <c r="B147" s="703" t="s">
        <v>10</v>
      </c>
      <c r="C147" s="711">
        <f>C135+C136+C137+C145+C146</f>
        <v>6499606</v>
      </c>
      <c r="D147" s="711">
        <f>D135+D136+D137+D145+D146</f>
        <v>0</v>
      </c>
      <c r="E147" s="711">
        <f>E135+E136+E137+E145+E146</f>
        <v>0</v>
      </c>
      <c r="F147" s="712">
        <f>F135+F136+F137+F145+F146</f>
        <v>6499606</v>
      </c>
    </row>
    <row r="148" spans="1:6" ht="27" thickTop="1" thickBot="1" x14ac:dyDescent="0.25">
      <c r="A148" s="702" t="s">
        <v>355</v>
      </c>
      <c r="B148" s="707" t="s">
        <v>494</v>
      </c>
      <c r="C148" s="714">
        <f>C132+C147</f>
        <v>8027316</v>
      </c>
      <c r="D148" s="714">
        <f>D132+D147</f>
        <v>0</v>
      </c>
      <c r="E148" s="714">
        <f>E132+E147</f>
        <v>0</v>
      </c>
      <c r="F148" s="715">
        <f>F132+F147</f>
        <v>8027316</v>
      </c>
    </row>
    <row r="149" spans="1:6" ht="13.5" thickTop="1" x14ac:dyDescent="0.2">
      <c r="A149" s="691"/>
      <c r="B149" s="958"/>
      <c r="C149" s="289"/>
      <c r="D149" s="289"/>
      <c r="E149" s="289"/>
      <c r="F149" s="296"/>
    </row>
    <row r="150" spans="1:6" x14ac:dyDescent="0.2">
      <c r="A150" s="412" t="s">
        <v>405</v>
      </c>
      <c r="B150" s="534" t="s">
        <v>496</v>
      </c>
      <c r="C150" s="713"/>
      <c r="D150" s="167"/>
      <c r="E150" s="370"/>
      <c r="F150" s="222"/>
    </row>
    <row r="151" spans="1:6" x14ac:dyDescent="0.2">
      <c r="A151" s="411" t="s">
        <v>357</v>
      </c>
      <c r="B151" s="246" t="s">
        <v>495</v>
      </c>
      <c r="C151" s="373"/>
      <c r="D151" s="164"/>
      <c r="E151" s="368"/>
      <c r="F151" s="164">
        <f>SUM(C151:E151)</f>
        <v>0</v>
      </c>
    </row>
    <row r="152" spans="1:6" x14ac:dyDescent="0.2">
      <c r="A152" s="411" t="s">
        <v>358</v>
      </c>
      <c r="B152" s="788" t="s">
        <v>500</v>
      </c>
      <c r="C152" s="949"/>
      <c r="D152" s="169"/>
      <c r="E152" s="369"/>
      <c r="F152" s="164">
        <f t="shared" ref="F152:F158" si="8">SUM(C152:E152)</f>
        <v>0</v>
      </c>
    </row>
    <row r="153" spans="1:6" x14ac:dyDescent="0.2">
      <c r="A153" s="411" t="s">
        <v>359</v>
      </c>
      <c r="B153" s="788" t="s">
        <v>501</v>
      </c>
      <c r="C153" s="949"/>
      <c r="D153" s="169"/>
      <c r="E153" s="369"/>
      <c r="F153" s="164">
        <f t="shared" si="8"/>
        <v>0</v>
      </c>
    </row>
    <row r="154" spans="1:6" x14ac:dyDescent="0.2">
      <c r="A154" s="411" t="s">
        <v>360</v>
      </c>
      <c r="B154" s="788" t="s">
        <v>502</v>
      </c>
      <c r="C154" s="949"/>
      <c r="D154" s="169"/>
      <c r="E154" s="369"/>
      <c r="F154" s="164">
        <f t="shared" si="8"/>
        <v>0</v>
      </c>
    </row>
    <row r="155" spans="1:6" x14ac:dyDescent="0.2">
      <c r="A155" s="411" t="s">
        <v>361</v>
      </c>
      <c r="B155" s="944" t="s">
        <v>503</v>
      </c>
      <c r="C155" s="949"/>
      <c r="D155" s="169"/>
      <c r="E155" s="369"/>
      <c r="F155" s="164">
        <f t="shared" si="8"/>
        <v>0</v>
      </c>
    </row>
    <row r="156" spans="1:6" x14ac:dyDescent="0.2">
      <c r="A156" s="411" t="s">
        <v>362</v>
      </c>
      <c r="B156" s="945" t="s">
        <v>504</v>
      </c>
      <c r="C156" s="949"/>
      <c r="D156" s="169"/>
      <c r="E156" s="369"/>
      <c r="F156" s="164">
        <f t="shared" si="8"/>
        <v>0</v>
      </c>
    </row>
    <row r="157" spans="1:6" x14ac:dyDescent="0.2">
      <c r="A157" s="411" t="s">
        <v>363</v>
      </c>
      <c r="B157" s="946" t="s">
        <v>505</v>
      </c>
      <c r="C157" s="949"/>
      <c r="D157" s="169"/>
      <c r="E157" s="369"/>
      <c r="F157" s="164">
        <f t="shared" si="8"/>
        <v>0</v>
      </c>
    </row>
    <row r="158" spans="1:6" ht="13.5" thickBot="1" x14ac:dyDescent="0.25">
      <c r="A158" s="411" t="s">
        <v>364</v>
      </c>
      <c r="B158" s="422" t="s">
        <v>506</v>
      </c>
      <c r="C158" s="949"/>
      <c r="D158" s="169"/>
      <c r="E158" s="369"/>
      <c r="F158" s="164">
        <f t="shared" si="8"/>
        <v>0</v>
      </c>
    </row>
    <row r="159" spans="1:6" ht="13.5" thickBot="1" x14ac:dyDescent="0.25">
      <c r="A159" s="433" t="s">
        <v>365</v>
      </c>
      <c r="B159" s="347" t="s">
        <v>497</v>
      </c>
      <c r="C159" s="950">
        <f>SUM(C151:C158)</f>
        <v>0</v>
      </c>
      <c r="D159" s="950">
        <f>SUM(D151:D158)</f>
        <v>0</v>
      </c>
      <c r="E159" s="950">
        <f>SUM(E151:E158)</f>
        <v>0</v>
      </c>
      <c r="F159" s="1072">
        <f>SUM(F151:F158)</f>
        <v>0</v>
      </c>
    </row>
    <row r="160" spans="1:6" x14ac:dyDescent="0.2">
      <c r="A160" s="691"/>
      <c r="B160" s="43"/>
      <c r="C160" s="964"/>
      <c r="D160" s="966"/>
      <c r="E160" s="919"/>
      <c r="F160" s="784"/>
    </row>
    <row r="161" spans="1:6" ht="13.5" thickBot="1" x14ac:dyDescent="0.25">
      <c r="A161" s="719" t="s">
        <v>366</v>
      </c>
      <c r="B161" s="956" t="s">
        <v>498</v>
      </c>
      <c r="C161" s="963">
        <f>C148+C159</f>
        <v>8027316</v>
      </c>
      <c r="D161" s="965">
        <f>D148+D159</f>
        <v>0</v>
      </c>
      <c r="E161" s="963">
        <f>E148+E159</f>
        <v>0</v>
      </c>
      <c r="F161" s="963">
        <f>F148+F159</f>
        <v>8027316</v>
      </c>
    </row>
    <row r="162" spans="1:6" ht="13.5" thickTop="1" x14ac:dyDescent="0.2"/>
    <row r="163" spans="1:6" x14ac:dyDescent="0.2">
      <c r="A163" s="1315"/>
      <c r="B163" s="1315"/>
      <c r="C163" s="1315"/>
      <c r="D163" s="1315"/>
      <c r="E163" s="1315"/>
      <c r="F163" s="1315"/>
    </row>
    <row r="164" spans="1:6" x14ac:dyDescent="0.2">
      <c r="A164" s="1294" t="s">
        <v>922</v>
      </c>
      <c r="B164" s="1294"/>
      <c r="C164" s="1294"/>
      <c r="D164" s="1294"/>
      <c r="E164" s="1294"/>
    </row>
    <row r="165" spans="1:6" x14ac:dyDescent="0.2">
      <c r="A165" s="424"/>
      <c r="B165" s="424"/>
      <c r="C165" s="424"/>
      <c r="D165" s="424"/>
      <c r="E165" s="424"/>
    </row>
    <row r="166" spans="1:6" ht="14.25" x14ac:dyDescent="0.2">
      <c r="A166" s="1422" t="s">
        <v>820</v>
      </c>
      <c r="B166" s="1423"/>
      <c r="C166" s="1423"/>
      <c r="D166" s="1423"/>
      <c r="E166" s="1423"/>
      <c r="F166" s="1423"/>
    </row>
    <row r="167" spans="1:6" ht="15.75" x14ac:dyDescent="0.25">
      <c r="B167" s="20"/>
      <c r="C167" s="20"/>
      <c r="D167" s="20"/>
      <c r="E167" s="20"/>
    </row>
    <row r="168" spans="1:6" ht="15.75" x14ac:dyDescent="0.25">
      <c r="B168" s="20" t="s">
        <v>726</v>
      </c>
      <c r="C168" s="20"/>
      <c r="D168" s="20"/>
      <c r="E168" s="20"/>
    </row>
    <row r="169" spans="1:6" ht="13.5" thickBot="1" x14ac:dyDescent="0.25">
      <c r="B169" s="1"/>
      <c r="C169" s="1"/>
      <c r="D169" s="1"/>
      <c r="E169" s="21" t="s">
        <v>778</v>
      </c>
    </row>
    <row r="170" spans="1:6" ht="48.75" thickBot="1" x14ac:dyDescent="0.3">
      <c r="A170" s="435" t="s">
        <v>322</v>
      </c>
      <c r="B170" s="697" t="s">
        <v>13</v>
      </c>
      <c r="C170" s="427" t="s">
        <v>658</v>
      </c>
      <c r="D170" s="428" t="s">
        <v>659</v>
      </c>
      <c r="E170" s="427" t="s">
        <v>654</v>
      </c>
      <c r="F170" s="428" t="s">
        <v>653</v>
      </c>
    </row>
    <row r="171" spans="1:6" x14ac:dyDescent="0.2">
      <c r="A171" s="698" t="s">
        <v>323</v>
      </c>
      <c r="B171" s="699" t="s">
        <v>324</v>
      </c>
      <c r="C171" s="708" t="s">
        <v>325</v>
      </c>
      <c r="D171" s="709" t="s">
        <v>326</v>
      </c>
      <c r="E171" s="894" t="s">
        <v>346</v>
      </c>
      <c r="F171" s="895" t="s">
        <v>371</v>
      </c>
    </row>
    <row r="172" spans="1:6" x14ac:dyDescent="0.2">
      <c r="A172" s="412" t="s">
        <v>327</v>
      </c>
      <c r="B172" s="419" t="s">
        <v>223</v>
      </c>
      <c r="C172" s="368"/>
      <c r="D172" s="164"/>
      <c r="E172" s="368"/>
      <c r="F172" s="147"/>
    </row>
    <row r="173" spans="1:6" x14ac:dyDescent="0.2">
      <c r="A173" s="411" t="s">
        <v>328</v>
      </c>
      <c r="B173" s="215" t="s">
        <v>6</v>
      </c>
      <c r="C173" s="368"/>
      <c r="D173" s="164"/>
      <c r="E173" s="368"/>
      <c r="F173" s="164">
        <f>SUM(C173:E173)</f>
        <v>0</v>
      </c>
    </row>
    <row r="174" spans="1:6" x14ac:dyDescent="0.2">
      <c r="A174" s="411" t="s">
        <v>329</v>
      </c>
      <c r="B174" s="245" t="s">
        <v>7</v>
      </c>
      <c r="C174" s="368"/>
      <c r="D174" s="164"/>
      <c r="E174" s="368"/>
      <c r="F174" s="164">
        <f>SUM(C174:E174)</f>
        <v>0</v>
      </c>
    </row>
    <row r="175" spans="1:6" x14ac:dyDescent="0.2">
      <c r="A175" s="411" t="s">
        <v>330</v>
      </c>
      <c r="B175" s="245" t="s">
        <v>8</v>
      </c>
      <c r="C175" s="368">
        <v>2501900</v>
      </c>
      <c r="D175" s="164"/>
      <c r="E175" s="368"/>
      <c r="F175" s="164">
        <f>SUM(C175:E175)</f>
        <v>2501900</v>
      </c>
    </row>
    <row r="176" spans="1:6" x14ac:dyDescent="0.2">
      <c r="A176" s="411" t="s">
        <v>331</v>
      </c>
      <c r="B176" s="245" t="s">
        <v>409</v>
      </c>
      <c r="C176" s="368"/>
      <c r="D176" s="164"/>
      <c r="E176" s="368"/>
      <c r="F176" s="164">
        <f>SUM(C176:E176)</f>
        <v>0</v>
      </c>
    </row>
    <row r="177" spans="1:6" x14ac:dyDescent="0.2">
      <c r="A177" s="411" t="s">
        <v>332</v>
      </c>
      <c r="B177" s="245" t="s">
        <v>408</v>
      </c>
      <c r="C177" s="368"/>
      <c r="D177" s="164"/>
      <c r="E177" s="368"/>
      <c r="F177" s="164">
        <f>SUM(C177:E177)</f>
        <v>0</v>
      </c>
    </row>
    <row r="178" spans="1:6" x14ac:dyDescent="0.2">
      <c r="A178" s="411" t="s">
        <v>333</v>
      </c>
      <c r="B178" s="245" t="s">
        <v>480</v>
      </c>
      <c r="C178" s="368">
        <f>C179+C180+C181+C182+C183+C184</f>
        <v>0</v>
      </c>
      <c r="D178" s="368">
        <f>D179+D180+D181+D182+D183+D184</f>
        <v>0</v>
      </c>
      <c r="E178" s="368">
        <f>E179+E180+E181+E182+E183+E184</f>
        <v>0</v>
      </c>
      <c r="F178" s="164">
        <f>F179+F180+F181+F182+F183+F184</f>
        <v>0</v>
      </c>
    </row>
    <row r="179" spans="1:6" x14ac:dyDescent="0.2">
      <c r="A179" s="411" t="s">
        <v>334</v>
      </c>
      <c r="B179" s="245" t="s">
        <v>481</v>
      </c>
      <c r="C179" s="368">
        <v>0</v>
      </c>
      <c r="D179" s="164">
        <v>0</v>
      </c>
      <c r="E179" s="368">
        <v>0</v>
      </c>
      <c r="F179" s="164">
        <f>E179+D179+C179</f>
        <v>0</v>
      </c>
    </row>
    <row r="180" spans="1:6" x14ac:dyDescent="0.2">
      <c r="A180" s="411" t="s">
        <v>335</v>
      </c>
      <c r="B180" s="245" t="s">
        <v>482</v>
      </c>
      <c r="C180" s="368"/>
      <c r="D180" s="164"/>
      <c r="E180" s="368"/>
      <c r="F180" s="164">
        <f t="shared" ref="F180:F185" si="9">E180+D180+C180</f>
        <v>0</v>
      </c>
    </row>
    <row r="181" spans="1:6" x14ac:dyDescent="0.2">
      <c r="A181" s="411" t="s">
        <v>336</v>
      </c>
      <c r="B181" s="245" t="s">
        <v>483</v>
      </c>
      <c r="C181" s="368"/>
      <c r="D181" s="164"/>
      <c r="E181" s="368"/>
      <c r="F181" s="164">
        <f t="shared" si="9"/>
        <v>0</v>
      </c>
    </row>
    <row r="182" spans="1:6" x14ac:dyDescent="0.2">
      <c r="A182" s="411" t="s">
        <v>337</v>
      </c>
      <c r="B182" s="420" t="s">
        <v>484</v>
      </c>
      <c r="C182" s="368">
        <f>'5.6.m.tám.ért.kiad.'!E30+'5.6.m.tám.ért.kiad.'!E31</f>
        <v>0</v>
      </c>
      <c r="D182" s="168"/>
      <c r="E182" s="368"/>
      <c r="F182" s="164">
        <f t="shared" si="9"/>
        <v>0</v>
      </c>
    </row>
    <row r="183" spans="1:6" x14ac:dyDescent="0.2">
      <c r="A183" s="411" t="s">
        <v>338</v>
      </c>
      <c r="B183" s="942" t="s">
        <v>499</v>
      </c>
      <c r="C183" s="371"/>
      <c r="D183" s="165"/>
      <c r="E183" s="368"/>
      <c r="F183" s="164">
        <f t="shared" si="9"/>
        <v>0</v>
      </c>
    </row>
    <row r="184" spans="1:6" x14ac:dyDescent="0.2">
      <c r="A184" s="411" t="s">
        <v>339</v>
      </c>
      <c r="B184" s="943" t="s">
        <v>492</v>
      </c>
      <c r="C184" s="371"/>
      <c r="D184" s="165"/>
      <c r="E184" s="368"/>
      <c r="F184" s="164">
        <f t="shared" si="9"/>
        <v>0</v>
      </c>
    </row>
    <row r="185" spans="1:6" ht="13.5" thickBot="1" x14ac:dyDescent="0.25">
      <c r="A185" s="411" t="s">
        <v>340</v>
      </c>
      <c r="B185" s="247" t="s">
        <v>219</v>
      </c>
      <c r="C185" s="369"/>
      <c r="D185" s="169"/>
      <c r="E185" s="368"/>
      <c r="F185" s="366">
        <f t="shared" si="9"/>
        <v>0</v>
      </c>
    </row>
    <row r="186" spans="1:6" ht="13.5" thickBot="1" x14ac:dyDescent="0.25">
      <c r="A186" s="702" t="s">
        <v>341</v>
      </c>
      <c r="B186" s="703" t="s">
        <v>9</v>
      </c>
      <c r="C186" s="711">
        <f>C173+C174+C175+C176+C178+C185</f>
        <v>2501900</v>
      </c>
      <c r="D186" s="711">
        <f>D173+D174+D175+D176+D178+D185</f>
        <v>0</v>
      </c>
      <c r="E186" s="711">
        <f>E173+E174+E175+E176+E178+E185</f>
        <v>0</v>
      </c>
      <c r="F186" s="712">
        <f>F173+F174+F175+F176+F178+F185</f>
        <v>2501900</v>
      </c>
    </row>
    <row r="187" spans="1:6" ht="13.5" thickTop="1" x14ac:dyDescent="0.2">
      <c r="A187" s="691"/>
      <c r="B187" s="419"/>
      <c r="C187" s="278"/>
      <c r="D187" s="278"/>
      <c r="E187" s="278"/>
      <c r="F187" s="172"/>
    </row>
    <row r="188" spans="1:6" x14ac:dyDescent="0.2">
      <c r="A188" s="412" t="s">
        <v>342</v>
      </c>
      <c r="B188" s="421" t="s">
        <v>224</v>
      </c>
      <c r="C188" s="370"/>
      <c r="D188" s="167"/>
      <c r="E188" s="370"/>
      <c r="F188" s="222"/>
    </row>
    <row r="189" spans="1:6" x14ac:dyDescent="0.2">
      <c r="A189" s="411" t="s">
        <v>343</v>
      </c>
      <c r="B189" s="245" t="s">
        <v>410</v>
      </c>
      <c r="C189" s="368"/>
      <c r="D189" s="164"/>
      <c r="E189" s="368"/>
      <c r="F189" s="164">
        <f>SUM(C189:E189)</f>
        <v>0</v>
      </c>
    </row>
    <row r="190" spans="1:6" x14ac:dyDescent="0.2">
      <c r="A190" s="411" t="s">
        <v>342</v>
      </c>
      <c r="B190" s="245" t="s">
        <v>411</v>
      </c>
      <c r="C190" s="368"/>
      <c r="D190" s="164"/>
      <c r="E190" s="368"/>
      <c r="F190" s="164">
        <f>SUM(C190:E190)</f>
        <v>0</v>
      </c>
    </row>
    <row r="191" spans="1:6" x14ac:dyDescent="0.2">
      <c r="A191" s="411" t="s">
        <v>343</v>
      </c>
      <c r="B191" s="245" t="s">
        <v>220</v>
      </c>
      <c r="C191" s="279">
        <f>SUM(C192:C198)</f>
        <v>0</v>
      </c>
      <c r="D191" s="279">
        <f>SUM(D192:D198)</f>
        <v>0</v>
      </c>
      <c r="E191" s="279">
        <f>SUM(E192:E198)</f>
        <v>0</v>
      </c>
      <c r="F191" s="168">
        <f>SUM(F192:F198)</f>
        <v>0</v>
      </c>
    </row>
    <row r="192" spans="1:6" x14ac:dyDescent="0.2">
      <c r="A192" s="411" t="s">
        <v>344</v>
      </c>
      <c r="B192" s="420" t="s">
        <v>485</v>
      </c>
      <c r="C192" s="368"/>
      <c r="D192" s="164"/>
      <c r="E192" s="368"/>
      <c r="F192" s="164">
        <f>SUM(C192:E192)</f>
        <v>0</v>
      </c>
    </row>
    <row r="193" spans="1:6" x14ac:dyDescent="0.2">
      <c r="A193" s="411" t="s">
        <v>345</v>
      </c>
      <c r="B193" s="420" t="s">
        <v>487</v>
      </c>
      <c r="C193" s="368"/>
      <c r="D193" s="164"/>
      <c r="E193" s="368"/>
      <c r="F193" s="164">
        <f t="shared" ref="F193:F199" si="10">SUM(C193:E193)</f>
        <v>0</v>
      </c>
    </row>
    <row r="194" spans="1:6" x14ac:dyDescent="0.2">
      <c r="A194" s="411" t="s">
        <v>347</v>
      </c>
      <c r="B194" s="420" t="s">
        <v>486</v>
      </c>
      <c r="C194" s="368"/>
      <c r="D194" s="164"/>
      <c r="E194" s="368"/>
      <c r="F194" s="164">
        <f t="shared" si="10"/>
        <v>0</v>
      </c>
    </row>
    <row r="195" spans="1:6" x14ac:dyDescent="0.2">
      <c r="A195" s="411" t="s">
        <v>348</v>
      </c>
      <c r="B195" s="420" t="s">
        <v>488</v>
      </c>
      <c r="C195" s="368"/>
      <c r="D195" s="164"/>
      <c r="E195" s="368"/>
      <c r="F195" s="164">
        <f t="shared" si="10"/>
        <v>0</v>
      </c>
    </row>
    <row r="196" spans="1:6" x14ac:dyDescent="0.2">
      <c r="A196" s="411" t="s">
        <v>349</v>
      </c>
      <c r="B196" s="942" t="s">
        <v>489</v>
      </c>
      <c r="C196" s="368"/>
      <c r="D196" s="164"/>
      <c r="E196" s="368"/>
      <c r="F196" s="164">
        <f t="shared" si="10"/>
        <v>0</v>
      </c>
    </row>
    <row r="197" spans="1:6" x14ac:dyDescent="0.2">
      <c r="A197" s="411" t="s">
        <v>350</v>
      </c>
      <c r="B197" s="340" t="s">
        <v>490</v>
      </c>
      <c r="C197" s="368"/>
      <c r="D197" s="164"/>
      <c r="E197" s="368"/>
      <c r="F197" s="164">
        <f t="shared" si="10"/>
        <v>0</v>
      </c>
    </row>
    <row r="198" spans="1:6" x14ac:dyDescent="0.2">
      <c r="A198" s="411" t="s">
        <v>351</v>
      </c>
      <c r="B198" s="943" t="s">
        <v>507</v>
      </c>
      <c r="C198" s="368"/>
      <c r="D198" s="164"/>
      <c r="E198" s="368"/>
      <c r="F198" s="164">
        <f t="shared" si="10"/>
        <v>0</v>
      </c>
    </row>
    <row r="199" spans="1:6" x14ac:dyDescent="0.2">
      <c r="A199" s="411" t="s">
        <v>352</v>
      </c>
      <c r="B199" s="245" t="s">
        <v>493</v>
      </c>
      <c r="C199" s="368"/>
      <c r="D199" s="164"/>
      <c r="E199" s="368"/>
      <c r="F199" s="164">
        <f t="shared" si="10"/>
        <v>0</v>
      </c>
    </row>
    <row r="200" spans="1:6" ht="13.5" thickBot="1" x14ac:dyDescent="0.25">
      <c r="A200" s="411" t="s">
        <v>353</v>
      </c>
      <c r="B200" s="247" t="s">
        <v>222</v>
      </c>
      <c r="C200" s="371">
        <f>-C176</f>
        <v>0</v>
      </c>
      <c r="D200" s="371">
        <f>-D176</f>
        <v>0</v>
      </c>
      <c r="E200" s="371">
        <f>-E176</f>
        <v>0</v>
      </c>
      <c r="F200" s="165">
        <f>-F176</f>
        <v>0</v>
      </c>
    </row>
    <row r="201" spans="1:6" ht="13.5" thickBot="1" x14ac:dyDescent="0.25">
      <c r="A201" s="702" t="s">
        <v>354</v>
      </c>
      <c r="B201" s="703" t="s">
        <v>10</v>
      </c>
      <c r="C201" s="711">
        <f>C189+C190+C191+C199+C200</f>
        <v>0</v>
      </c>
      <c r="D201" s="711">
        <f>D189+D190+D191+D199+D200</f>
        <v>0</v>
      </c>
      <c r="E201" s="711">
        <f>E189+E190+E191+E199+E200</f>
        <v>0</v>
      </c>
      <c r="F201" s="712">
        <f>F189+F190+F191+F199+F200</f>
        <v>0</v>
      </c>
    </row>
    <row r="202" spans="1:6" ht="27" thickTop="1" thickBot="1" x14ac:dyDescent="0.25">
      <c r="A202" s="702" t="s">
        <v>355</v>
      </c>
      <c r="B202" s="707" t="s">
        <v>494</v>
      </c>
      <c r="C202" s="714">
        <f>C186+C201</f>
        <v>2501900</v>
      </c>
      <c r="D202" s="714">
        <f>D186+D201</f>
        <v>0</v>
      </c>
      <c r="E202" s="714">
        <f>E186+E201</f>
        <v>0</v>
      </c>
      <c r="F202" s="715">
        <f>F186+F201</f>
        <v>2501900</v>
      </c>
    </row>
    <row r="203" spans="1:6" ht="13.5" thickTop="1" x14ac:dyDescent="0.2">
      <c r="A203" s="691"/>
      <c r="B203" s="958"/>
      <c r="C203" s="289"/>
      <c r="D203" s="289"/>
      <c r="E203" s="289"/>
      <c r="F203" s="296"/>
    </row>
    <row r="204" spans="1:6" x14ac:dyDescent="0.2">
      <c r="A204" s="412" t="s">
        <v>405</v>
      </c>
      <c r="B204" s="534" t="s">
        <v>496</v>
      </c>
      <c r="C204" s="713"/>
      <c r="D204" s="167"/>
      <c r="E204" s="370"/>
      <c r="F204" s="222"/>
    </row>
    <row r="205" spans="1:6" x14ac:dyDescent="0.2">
      <c r="A205" s="411" t="s">
        <v>357</v>
      </c>
      <c r="B205" s="246" t="s">
        <v>495</v>
      </c>
      <c r="C205" s="373"/>
      <c r="D205" s="164"/>
      <c r="E205" s="368"/>
      <c r="F205" s="147"/>
    </row>
    <row r="206" spans="1:6" x14ac:dyDescent="0.2">
      <c r="A206" s="411" t="s">
        <v>358</v>
      </c>
      <c r="B206" s="788" t="s">
        <v>500</v>
      </c>
      <c r="C206" s="949"/>
      <c r="D206" s="169"/>
      <c r="E206" s="369"/>
      <c r="F206" s="365"/>
    </row>
    <row r="207" spans="1:6" x14ac:dyDescent="0.2">
      <c r="A207" s="411" t="s">
        <v>359</v>
      </c>
      <c r="B207" s="788" t="s">
        <v>501</v>
      </c>
      <c r="C207" s="949"/>
      <c r="D207" s="169"/>
      <c r="E207" s="369"/>
      <c r="F207" s="365"/>
    </row>
    <row r="208" spans="1:6" x14ac:dyDescent="0.2">
      <c r="A208" s="411" t="s">
        <v>360</v>
      </c>
      <c r="B208" s="788" t="s">
        <v>502</v>
      </c>
      <c r="C208" s="949"/>
      <c r="D208" s="169"/>
      <c r="E208" s="369"/>
      <c r="F208" s="365"/>
    </row>
    <row r="209" spans="1:6" x14ac:dyDescent="0.2">
      <c r="A209" s="411" t="s">
        <v>361</v>
      </c>
      <c r="B209" s="944" t="s">
        <v>503</v>
      </c>
      <c r="C209" s="949"/>
      <c r="D209" s="169"/>
      <c r="E209" s="369"/>
      <c r="F209" s="365"/>
    </row>
    <row r="210" spans="1:6" x14ac:dyDescent="0.2">
      <c r="A210" s="411" t="s">
        <v>362</v>
      </c>
      <c r="B210" s="945" t="s">
        <v>504</v>
      </c>
      <c r="C210" s="949"/>
      <c r="D210" s="169"/>
      <c r="E210" s="369"/>
      <c r="F210" s="365"/>
    </row>
    <row r="211" spans="1:6" x14ac:dyDescent="0.2">
      <c r="A211" s="411" t="s">
        <v>363</v>
      </c>
      <c r="B211" s="946" t="s">
        <v>505</v>
      </c>
      <c r="C211" s="949"/>
      <c r="D211" s="169"/>
      <c r="E211" s="369"/>
      <c r="F211" s="365"/>
    </row>
    <row r="212" spans="1:6" ht="13.5" thickBot="1" x14ac:dyDescent="0.25">
      <c r="A212" s="411" t="s">
        <v>364</v>
      </c>
      <c r="B212" s="422" t="s">
        <v>506</v>
      </c>
      <c r="C212" s="949"/>
      <c r="D212" s="169"/>
      <c r="E212" s="369"/>
      <c r="F212" s="365"/>
    </row>
    <row r="213" spans="1:6" ht="13.5" thickBot="1" x14ac:dyDescent="0.25">
      <c r="A213" s="433" t="s">
        <v>365</v>
      </c>
      <c r="B213" s="347" t="s">
        <v>497</v>
      </c>
      <c r="C213" s="950">
        <f>SUM(C205:C212)</f>
        <v>0</v>
      </c>
      <c r="D213" s="950">
        <f>SUM(D205:D212)</f>
        <v>0</v>
      </c>
      <c r="E213" s="950">
        <f>SUM(E205:E212)</f>
        <v>0</v>
      </c>
      <c r="F213" s="1072">
        <f>SUM(F205:F212)</f>
        <v>0</v>
      </c>
    </row>
    <row r="214" spans="1:6" x14ac:dyDescent="0.2">
      <c r="A214" s="691"/>
      <c r="B214" s="43"/>
      <c r="C214" s="964"/>
      <c r="D214" s="966"/>
      <c r="E214" s="919"/>
      <c r="F214" s="784"/>
    </row>
    <row r="215" spans="1:6" ht="13.5" thickBot="1" x14ac:dyDescent="0.25">
      <c r="A215" s="719" t="s">
        <v>366</v>
      </c>
      <c r="B215" s="956" t="s">
        <v>498</v>
      </c>
      <c r="C215" s="963">
        <f>C202+C213</f>
        <v>2501900</v>
      </c>
      <c r="D215" s="965">
        <f>D202+D213</f>
        <v>0</v>
      </c>
      <c r="E215" s="963">
        <f>E202+E213</f>
        <v>0</v>
      </c>
      <c r="F215" s="1156">
        <f>F202+F213</f>
        <v>2501900</v>
      </c>
    </row>
    <row r="216" spans="1:6" ht="13.5" thickTop="1" x14ac:dyDescent="0.2"/>
    <row r="217" spans="1:6" x14ac:dyDescent="0.2">
      <c r="A217" s="1315"/>
      <c r="B217" s="1315"/>
      <c r="C217" s="1315"/>
      <c r="D217" s="1315"/>
      <c r="E217" s="1315"/>
      <c r="F217" s="1315"/>
    </row>
    <row r="218" spans="1:6" x14ac:dyDescent="0.2">
      <c r="A218" s="1294" t="s">
        <v>923</v>
      </c>
      <c r="B218" s="1294"/>
      <c r="C218" s="1294"/>
      <c r="D218" s="1294"/>
      <c r="E218" s="1294"/>
    </row>
    <row r="219" spans="1:6" x14ac:dyDescent="0.2">
      <c r="A219" s="424"/>
      <c r="B219" s="424"/>
      <c r="C219" s="424"/>
      <c r="D219" s="424"/>
      <c r="E219" s="424"/>
    </row>
    <row r="220" spans="1:6" ht="14.25" x14ac:dyDescent="0.2">
      <c r="A220" s="1422" t="s">
        <v>820</v>
      </c>
      <c r="B220" s="1423"/>
      <c r="C220" s="1423"/>
      <c r="D220" s="1423"/>
      <c r="E220" s="1423"/>
      <c r="F220" s="1423"/>
    </row>
    <row r="221" spans="1:6" ht="15.75" x14ac:dyDescent="0.25">
      <c r="B221" s="20"/>
      <c r="C221" s="20"/>
      <c r="D221" s="20"/>
      <c r="E221" s="20"/>
    </row>
    <row r="222" spans="1:6" ht="15.75" x14ac:dyDescent="0.25">
      <c r="B222" s="20" t="s">
        <v>751</v>
      </c>
      <c r="C222" s="20"/>
      <c r="D222" s="20"/>
      <c r="E222" s="20"/>
    </row>
    <row r="223" spans="1:6" ht="13.5" thickBot="1" x14ac:dyDescent="0.25">
      <c r="B223" s="1"/>
      <c r="C223" s="1"/>
      <c r="D223" s="1"/>
      <c r="E223" s="21" t="s">
        <v>789</v>
      </c>
    </row>
    <row r="224" spans="1:6" ht="48.75" thickBot="1" x14ac:dyDescent="0.3">
      <c r="A224" s="435" t="s">
        <v>322</v>
      </c>
      <c r="B224" s="697" t="s">
        <v>13</v>
      </c>
      <c r="C224" s="427" t="s">
        <v>658</v>
      </c>
      <c r="D224" s="428" t="s">
        <v>659</v>
      </c>
      <c r="E224" s="427" t="s">
        <v>654</v>
      </c>
      <c r="F224" s="428" t="s">
        <v>653</v>
      </c>
    </row>
    <row r="225" spans="1:6" x14ac:dyDescent="0.2">
      <c r="A225" s="698" t="s">
        <v>323</v>
      </c>
      <c r="B225" s="699" t="s">
        <v>324</v>
      </c>
      <c r="C225" s="708" t="s">
        <v>325</v>
      </c>
      <c r="D225" s="709" t="s">
        <v>326</v>
      </c>
      <c r="E225" s="894" t="s">
        <v>346</v>
      </c>
      <c r="F225" s="895" t="s">
        <v>371</v>
      </c>
    </row>
    <row r="226" spans="1:6" x14ac:dyDescent="0.2">
      <c r="A226" s="412" t="s">
        <v>327</v>
      </c>
      <c r="B226" s="419" t="s">
        <v>223</v>
      </c>
      <c r="C226" s="368"/>
      <c r="D226" s="164"/>
      <c r="E226" s="368"/>
      <c r="F226" s="147"/>
    </row>
    <row r="227" spans="1:6" x14ac:dyDescent="0.2">
      <c r="A227" s="411" t="s">
        <v>328</v>
      </c>
      <c r="B227" s="215" t="s">
        <v>6</v>
      </c>
      <c r="C227" s="368"/>
      <c r="D227" s="164"/>
      <c r="E227" s="368"/>
      <c r="F227" s="164">
        <f>SUM(C227:E227)</f>
        <v>0</v>
      </c>
    </row>
    <row r="228" spans="1:6" x14ac:dyDescent="0.2">
      <c r="A228" s="411" t="s">
        <v>329</v>
      </c>
      <c r="B228" s="245" t="s">
        <v>7</v>
      </c>
      <c r="C228" s="368"/>
      <c r="D228" s="164"/>
      <c r="E228" s="368"/>
      <c r="F228" s="164">
        <f>SUM(C228:E228)</f>
        <v>0</v>
      </c>
    </row>
    <row r="229" spans="1:6" x14ac:dyDescent="0.2">
      <c r="A229" s="411" t="s">
        <v>330</v>
      </c>
      <c r="B229" s="245" t="s">
        <v>8</v>
      </c>
      <c r="C229" s="368">
        <v>711200</v>
      </c>
      <c r="D229" s="164"/>
      <c r="E229" s="368"/>
      <c r="F229" s="164">
        <f>SUM(C229:E229)</f>
        <v>711200</v>
      </c>
    </row>
    <row r="230" spans="1:6" x14ac:dyDescent="0.2">
      <c r="A230" s="411" t="s">
        <v>331</v>
      </c>
      <c r="B230" s="245" t="s">
        <v>409</v>
      </c>
      <c r="C230" s="368"/>
      <c r="D230" s="164"/>
      <c r="E230" s="368"/>
      <c r="F230" s="164">
        <f>SUM(C230:E230)</f>
        <v>0</v>
      </c>
    </row>
    <row r="231" spans="1:6" x14ac:dyDescent="0.2">
      <c r="A231" s="411" t="s">
        <v>332</v>
      </c>
      <c r="B231" s="245" t="s">
        <v>408</v>
      </c>
      <c r="C231" s="368"/>
      <c r="D231" s="164"/>
      <c r="E231" s="368"/>
      <c r="F231" s="164">
        <f>SUM(C231:E231)</f>
        <v>0</v>
      </c>
    </row>
    <row r="232" spans="1:6" x14ac:dyDescent="0.2">
      <c r="A232" s="411" t="s">
        <v>333</v>
      </c>
      <c r="B232" s="245" t="s">
        <v>480</v>
      </c>
      <c r="C232" s="368">
        <f>C233+C234+C235+C236+C237+C238</f>
        <v>0</v>
      </c>
      <c r="D232" s="368">
        <f>D233+D234+D235+D236+D237+D238</f>
        <v>0</v>
      </c>
      <c r="E232" s="368">
        <f>E233+E234+E235+E236+E237+E238</f>
        <v>0</v>
      </c>
      <c r="F232" s="164">
        <f>F233+F234+F235+F236+F237+F238</f>
        <v>0</v>
      </c>
    </row>
    <row r="233" spans="1:6" x14ac:dyDescent="0.2">
      <c r="A233" s="411" t="s">
        <v>334</v>
      </c>
      <c r="B233" s="245" t="s">
        <v>481</v>
      </c>
      <c r="C233" s="368">
        <v>0</v>
      </c>
      <c r="D233" s="164">
        <v>0</v>
      </c>
      <c r="E233" s="368">
        <v>0</v>
      </c>
      <c r="F233" s="164">
        <f>E233+D233+C233</f>
        <v>0</v>
      </c>
    </row>
    <row r="234" spans="1:6" x14ac:dyDescent="0.2">
      <c r="A234" s="411" t="s">
        <v>335</v>
      </c>
      <c r="B234" s="245" t="s">
        <v>482</v>
      </c>
      <c r="C234" s="368"/>
      <c r="D234" s="164"/>
      <c r="E234" s="368"/>
      <c r="F234" s="164">
        <f t="shared" ref="F234:F239" si="11">E234+D234+C234</f>
        <v>0</v>
      </c>
    </row>
    <row r="235" spans="1:6" x14ac:dyDescent="0.2">
      <c r="A235" s="411" t="s">
        <v>336</v>
      </c>
      <c r="B235" s="245" t="s">
        <v>483</v>
      </c>
      <c r="C235" s="368"/>
      <c r="D235" s="164"/>
      <c r="E235" s="368"/>
      <c r="F235" s="164">
        <f t="shared" si="11"/>
        <v>0</v>
      </c>
    </row>
    <row r="236" spans="1:6" x14ac:dyDescent="0.2">
      <c r="A236" s="411" t="s">
        <v>337</v>
      </c>
      <c r="B236" s="420" t="s">
        <v>484</v>
      </c>
      <c r="C236" s="279"/>
      <c r="D236" s="168"/>
      <c r="E236" s="368"/>
      <c r="F236" s="164">
        <f t="shared" si="11"/>
        <v>0</v>
      </c>
    </row>
    <row r="237" spans="1:6" x14ac:dyDescent="0.2">
      <c r="A237" s="411" t="s">
        <v>338</v>
      </c>
      <c r="B237" s="942" t="s">
        <v>499</v>
      </c>
      <c r="C237" s="371"/>
      <c r="D237" s="165"/>
      <c r="E237" s="368"/>
      <c r="F237" s="164">
        <f t="shared" si="11"/>
        <v>0</v>
      </c>
    </row>
    <row r="238" spans="1:6" x14ac:dyDescent="0.2">
      <c r="A238" s="411" t="s">
        <v>339</v>
      </c>
      <c r="B238" s="943" t="s">
        <v>492</v>
      </c>
      <c r="C238" s="371"/>
      <c r="D238" s="165"/>
      <c r="E238" s="368"/>
      <c r="F238" s="164">
        <f t="shared" si="11"/>
        <v>0</v>
      </c>
    </row>
    <row r="239" spans="1:6" ht="13.5" thickBot="1" x14ac:dyDescent="0.25">
      <c r="A239" s="411" t="s">
        <v>340</v>
      </c>
      <c r="B239" s="247" t="s">
        <v>219</v>
      </c>
      <c r="C239" s="369"/>
      <c r="D239" s="169"/>
      <c r="E239" s="368"/>
      <c r="F239" s="366">
        <f t="shared" si="11"/>
        <v>0</v>
      </c>
    </row>
    <row r="240" spans="1:6" ht="13.5" thickBot="1" x14ac:dyDescent="0.25">
      <c r="A240" s="702" t="s">
        <v>341</v>
      </c>
      <c r="B240" s="703" t="s">
        <v>9</v>
      </c>
      <c r="C240" s="711">
        <f>C227+C228+C229+C230+C232+C239</f>
        <v>711200</v>
      </c>
      <c r="D240" s="711">
        <f>D227+D228+D229+D230+D232+D239</f>
        <v>0</v>
      </c>
      <c r="E240" s="711">
        <f>E227+E228+E229+E230+E232+E239</f>
        <v>0</v>
      </c>
      <c r="F240" s="712">
        <f>F227+F228+F229+F230+F232+F239</f>
        <v>711200</v>
      </c>
    </row>
    <row r="241" spans="1:6" ht="13.5" thickTop="1" x14ac:dyDescent="0.2">
      <c r="A241" s="691"/>
      <c r="B241" s="419"/>
      <c r="C241" s="278"/>
      <c r="D241" s="278"/>
      <c r="E241" s="278"/>
      <c r="F241" s="172"/>
    </row>
    <row r="242" spans="1:6" x14ac:dyDescent="0.2">
      <c r="A242" s="412" t="s">
        <v>342</v>
      </c>
      <c r="B242" s="421" t="s">
        <v>224</v>
      </c>
      <c r="C242" s="370"/>
      <c r="D242" s="167"/>
      <c r="E242" s="370"/>
      <c r="F242" s="222"/>
    </row>
    <row r="243" spans="1:6" x14ac:dyDescent="0.2">
      <c r="A243" s="411" t="s">
        <v>343</v>
      </c>
      <c r="B243" s="245" t="s">
        <v>410</v>
      </c>
      <c r="C243" s="368"/>
      <c r="D243" s="164"/>
      <c r="E243" s="368"/>
      <c r="F243" s="164">
        <f>SUM(C243:E243)</f>
        <v>0</v>
      </c>
    </row>
    <row r="244" spans="1:6" x14ac:dyDescent="0.2">
      <c r="A244" s="411" t="s">
        <v>342</v>
      </c>
      <c r="B244" s="245" t="s">
        <v>411</v>
      </c>
      <c r="C244" s="368"/>
      <c r="D244" s="164"/>
      <c r="E244" s="368"/>
      <c r="F244" s="164">
        <f>SUM(C244:E244)</f>
        <v>0</v>
      </c>
    </row>
    <row r="245" spans="1:6" x14ac:dyDescent="0.2">
      <c r="A245" s="411" t="s">
        <v>343</v>
      </c>
      <c r="B245" s="245" t="s">
        <v>220</v>
      </c>
      <c r="C245" s="279">
        <f>SUM(C246:C252)</f>
        <v>0</v>
      </c>
      <c r="D245" s="279">
        <f>SUM(D246:D252)</f>
        <v>0</v>
      </c>
      <c r="E245" s="279">
        <f>SUM(E246:E252)</f>
        <v>0</v>
      </c>
      <c r="F245" s="168">
        <f>SUM(F246:F252)</f>
        <v>0</v>
      </c>
    </row>
    <row r="246" spans="1:6" x14ac:dyDescent="0.2">
      <c r="A246" s="411" t="s">
        <v>344</v>
      </c>
      <c r="B246" s="420" t="s">
        <v>485</v>
      </c>
      <c r="C246" s="368"/>
      <c r="D246" s="164"/>
      <c r="E246" s="368"/>
      <c r="F246" s="164">
        <f>SUM(C246:E246)</f>
        <v>0</v>
      </c>
    </row>
    <row r="247" spans="1:6" x14ac:dyDescent="0.2">
      <c r="A247" s="411" t="s">
        <v>345</v>
      </c>
      <c r="B247" s="420" t="s">
        <v>487</v>
      </c>
      <c r="C247" s="368"/>
      <c r="D247" s="164"/>
      <c r="E247" s="368"/>
      <c r="F247" s="164">
        <f t="shared" ref="F247:F253" si="12">SUM(C247:E247)</f>
        <v>0</v>
      </c>
    </row>
    <row r="248" spans="1:6" x14ac:dyDescent="0.2">
      <c r="A248" s="411" t="s">
        <v>347</v>
      </c>
      <c r="B248" s="420" t="s">
        <v>486</v>
      </c>
      <c r="C248" s="368"/>
      <c r="D248" s="164"/>
      <c r="E248" s="368"/>
      <c r="F248" s="164">
        <f t="shared" si="12"/>
        <v>0</v>
      </c>
    </row>
    <row r="249" spans="1:6" x14ac:dyDescent="0.2">
      <c r="A249" s="411" t="s">
        <v>348</v>
      </c>
      <c r="B249" s="420" t="s">
        <v>488</v>
      </c>
      <c r="C249" s="368"/>
      <c r="D249" s="164"/>
      <c r="E249" s="368"/>
      <c r="F249" s="164">
        <f t="shared" si="12"/>
        <v>0</v>
      </c>
    </row>
    <row r="250" spans="1:6" x14ac:dyDescent="0.2">
      <c r="A250" s="411" t="s">
        <v>349</v>
      </c>
      <c r="B250" s="942" t="s">
        <v>489</v>
      </c>
      <c r="C250" s="368"/>
      <c r="D250" s="164"/>
      <c r="E250" s="368"/>
      <c r="F250" s="164">
        <f t="shared" si="12"/>
        <v>0</v>
      </c>
    </row>
    <row r="251" spans="1:6" x14ac:dyDescent="0.2">
      <c r="A251" s="411" t="s">
        <v>350</v>
      </c>
      <c r="B251" s="340" t="s">
        <v>490</v>
      </c>
      <c r="C251" s="368"/>
      <c r="D251" s="164"/>
      <c r="E251" s="368"/>
      <c r="F251" s="164">
        <f t="shared" si="12"/>
        <v>0</v>
      </c>
    </row>
    <row r="252" spans="1:6" x14ac:dyDescent="0.2">
      <c r="A252" s="411" t="s">
        <v>351</v>
      </c>
      <c r="B252" s="943" t="s">
        <v>507</v>
      </c>
      <c r="C252" s="368"/>
      <c r="D252" s="164"/>
      <c r="E252" s="368"/>
      <c r="F252" s="164">
        <f t="shared" si="12"/>
        <v>0</v>
      </c>
    </row>
    <row r="253" spans="1:6" x14ac:dyDescent="0.2">
      <c r="A253" s="411" t="s">
        <v>352</v>
      </c>
      <c r="B253" s="245" t="s">
        <v>493</v>
      </c>
      <c r="C253" s="368"/>
      <c r="D253" s="164"/>
      <c r="E253" s="368"/>
      <c r="F253" s="164">
        <f t="shared" si="12"/>
        <v>0</v>
      </c>
    </row>
    <row r="254" spans="1:6" ht="13.5" thickBot="1" x14ac:dyDescent="0.25">
      <c r="A254" s="411" t="s">
        <v>353</v>
      </c>
      <c r="B254" s="247" t="s">
        <v>222</v>
      </c>
      <c r="C254" s="371">
        <f>-C230</f>
        <v>0</v>
      </c>
      <c r="D254" s="371">
        <f>-D230</f>
        <v>0</v>
      </c>
      <c r="E254" s="371">
        <f>-E230</f>
        <v>0</v>
      </c>
      <c r="F254" s="165">
        <f>-F230</f>
        <v>0</v>
      </c>
    </row>
    <row r="255" spans="1:6" ht="13.5" thickBot="1" x14ac:dyDescent="0.25">
      <c r="A255" s="702" t="s">
        <v>354</v>
      </c>
      <c r="B255" s="703" t="s">
        <v>10</v>
      </c>
      <c r="C255" s="711">
        <f>C243+C244+C245+C253+C254</f>
        <v>0</v>
      </c>
      <c r="D255" s="711">
        <f>D243+D244+D245+D253+D254</f>
        <v>0</v>
      </c>
      <c r="E255" s="711">
        <f>E243+E244+E245+E253+E254</f>
        <v>0</v>
      </c>
      <c r="F255" s="712">
        <f>F243+F244+F245+F253+F254</f>
        <v>0</v>
      </c>
    </row>
    <row r="256" spans="1:6" ht="27" thickTop="1" thickBot="1" x14ac:dyDescent="0.25">
      <c r="A256" s="702" t="s">
        <v>355</v>
      </c>
      <c r="B256" s="707" t="s">
        <v>494</v>
      </c>
      <c r="C256" s="714">
        <f>C240+C255</f>
        <v>711200</v>
      </c>
      <c r="D256" s="714">
        <f>D240+D255</f>
        <v>0</v>
      </c>
      <c r="E256" s="714">
        <f>E240+E255</f>
        <v>0</v>
      </c>
      <c r="F256" s="715">
        <f>F240+F255</f>
        <v>711200</v>
      </c>
    </row>
    <row r="257" spans="1:6" ht="13.5" thickTop="1" x14ac:dyDescent="0.2">
      <c r="A257" s="691"/>
      <c r="B257" s="958"/>
      <c r="C257" s="289"/>
      <c r="D257" s="289"/>
      <c r="E257" s="289"/>
      <c r="F257" s="296"/>
    </row>
    <row r="258" spans="1:6" x14ac:dyDescent="0.2">
      <c r="A258" s="412" t="s">
        <v>405</v>
      </c>
      <c r="B258" s="534" t="s">
        <v>496</v>
      </c>
      <c r="C258" s="713"/>
      <c r="D258" s="167"/>
      <c r="E258" s="370"/>
      <c r="F258" s="222"/>
    </row>
    <row r="259" spans="1:6" x14ac:dyDescent="0.2">
      <c r="A259" s="411" t="s">
        <v>357</v>
      </c>
      <c r="B259" s="246" t="s">
        <v>495</v>
      </c>
      <c r="C259" s="373"/>
      <c r="D259" s="164"/>
      <c r="E259" s="368"/>
      <c r="F259" s="164">
        <f t="shared" ref="F259:F266" si="13">SUM(C259:E259)</f>
        <v>0</v>
      </c>
    </row>
    <row r="260" spans="1:6" x14ac:dyDescent="0.2">
      <c r="A260" s="411" t="s">
        <v>358</v>
      </c>
      <c r="B260" s="788" t="s">
        <v>500</v>
      </c>
      <c r="C260" s="949"/>
      <c r="D260" s="169"/>
      <c r="E260" s="369"/>
      <c r="F260" s="164">
        <f t="shared" si="13"/>
        <v>0</v>
      </c>
    </row>
    <row r="261" spans="1:6" x14ac:dyDescent="0.2">
      <c r="A261" s="411" t="s">
        <v>359</v>
      </c>
      <c r="B261" s="788" t="s">
        <v>501</v>
      </c>
      <c r="C261" s="949"/>
      <c r="D261" s="169"/>
      <c r="E261" s="369"/>
      <c r="F261" s="164">
        <f t="shared" si="13"/>
        <v>0</v>
      </c>
    </row>
    <row r="262" spans="1:6" x14ac:dyDescent="0.2">
      <c r="A262" s="411" t="s">
        <v>360</v>
      </c>
      <c r="B262" s="788" t="s">
        <v>502</v>
      </c>
      <c r="C262" s="949"/>
      <c r="D262" s="169"/>
      <c r="E262" s="369"/>
      <c r="F262" s="164">
        <f t="shared" si="13"/>
        <v>0</v>
      </c>
    </row>
    <row r="263" spans="1:6" x14ac:dyDescent="0.2">
      <c r="A263" s="411" t="s">
        <v>361</v>
      </c>
      <c r="B263" s="944" t="s">
        <v>503</v>
      </c>
      <c r="C263" s="949"/>
      <c r="D263" s="169"/>
      <c r="E263" s="369"/>
      <c r="F263" s="164">
        <f t="shared" si="13"/>
        <v>0</v>
      </c>
    </row>
    <row r="264" spans="1:6" x14ac:dyDescent="0.2">
      <c r="A264" s="411" t="s">
        <v>362</v>
      </c>
      <c r="B264" s="945" t="s">
        <v>504</v>
      </c>
      <c r="C264" s="949"/>
      <c r="D264" s="169"/>
      <c r="E264" s="369"/>
      <c r="F264" s="164">
        <f t="shared" si="13"/>
        <v>0</v>
      </c>
    </row>
    <row r="265" spans="1:6" x14ac:dyDescent="0.2">
      <c r="A265" s="411" t="s">
        <v>363</v>
      </c>
      <c r="B265" s="946" t="s">
        <v>505</v>
      </c>
      <c r="C265" s="949"/>
      <c r="D265" s="169"/>
      <c r="E265" s="369"/>
      <c r="F265" s="164">
        <f t="shared" si="13"/>
        <v>0</v>
      </c>
    </row>
    <row r="266" spans="1:6" ht="13.5" thickBot="1" x14ac:dyDescent="0.25">
      <c r="A266" s="411" t="s">
        <v>364</v>
      </c>
      <c r="B266" s="422" t="s">
        <v>506</v>
      </c>
      <c r="C266" s="949"/>
      <c r="D266" s="169"/>
      <c r="E266" s="369"/>
      <c r="F266" s="164">
        <f t="shared" si="13"/>
        <v>0</v>
      </c>
    </row>
    <row r="267" spans="1:6" ht="13.5" thickBot="1" x14ac:dyDescent="0.25">
      <c r="A267" s="433" t="s">
        <v>365</v>
      </c>
      <c r="B267" s="347" t="s">
        <v>497</v>
      </c>
      <c r="C267" s="950">
        <f>SUM(C259:C266)</f>
        <v>0</v>
      </c>
      <c r="D267" s="950">
        <f>SUM(D259:D266)</f>
        <v>0</v>
      </c>
      <c r="E267" s="950">
        <f>SUM(E259:E266)</f>
        <v>0</v>
      </c>
      <c r="F267" s="1072">
        <f>SUM(F259:F266)</f>
        <v>0</v>
      </c>
    </row>
    <row r="268" spans="1:6" x14ac:dyDescent="0.2">
      <c r="A268" s="691"/>
      <c r="B268" s="43"/>
      <c r="C268" s="964"/>
      <c r="D268" s="966"/>
      <c r="E268" s="919"/>
      <c r="F268" s="784"/>
    </row>
    <row r="269" spans="1:6" ht="13.5" thickBot="1" x14ac:dyDescent="0.25">
      <c r="A269" s="719" t="s">
        <v>366</v>
      </c>
      <c r="B269" s="956" t="s">
        <v>498</v>
      </c>
      <c r="C269" s="963">
        <f>C256+C267</f>
        <v>711200</v>
      </c>
      <c r="D269" s="965">
        <f>D256+D267</f>
        <v>0</v>
      </c>
      <c r="E269" s="963">
        <f>E256+E267</f>
        <v>0</v>
      </c>
      <c r="F269" s="963">
        <f>F256+F267</f>
        <v>711200</v>
      </c>
    </row>
    <row r="270" spans="1:6" ht="13.5" thickTop="1" x14ac:dyDescent="0.2"/>
    <row r="271" spans="1:6" x14ac:dyDescent="0.2">
      <c r="A271" s="1315"/>
      <c r="B271" s="1315"/>
      <c r="C271" s="1315"/>
      <c r="D271" s="1315"/>
      <c r="E271" s="1315"/>
      <c r="F271" s="1315"/>
    </row>
    <row r="272" spans="1:6" x14ac:dyDescent="0.2">
      <c r="A272" s="1294" t="s">
        <v>924</v>
      </c>
      <c r="B272" s="1294"/>
      <c r="C272" s="1294"/>
      <c r="D272" s="1294"/>
      <c r="E272" s="1294"/>
    </row>
    <row r="273" spans="1:6" x14ac:dyDescent="0.2">
      <c r="A273" s="424"/>
      <c r="B273" s="424"/>
      <c r="C273" s="424"/>
      <c r="D273" s="424"/>
      <c r="E273" s="424"/>
    </row>
    <row r="274" spans="1:6" ht="14.25" x14ac:dyDescent="0.2">
      <c r="A274" s="1422" t="s">
        <v>820</v>
      </c>
      <c r="B274" s="1423"/>
      <c r="C274" s="1423"/>
      <c r="D274" s="1423"/>
      <c r="E274" s="1423"/>
      <c r="F274" s="1423"/>
    </row>
    <row r="275" spans="1:6" ht="15.75" x14ac:dyDescent="0.25">
      <c r="B275" s="20"/>
      <c r="C275" s="20"/>
      <c r="D275" s="20"/>
      <c r="E275" s="20"/>
    </row>
    <row r="276" spans="1:6" ht="15.75" x14ac:dyDescent="0.25">
      <c r="B276" s="20" t="s">
        <v>739</v>
      </c>
      <c r="C276" s="20"/>
      <c r="D276" s="20"/>
      <c r="E276" s="20"/>
    </row>
    <row r="277" spans="1:6" ht="13.5" thickBot="1" x14ac:dyDescent="0.25">
      <c r="B277" s="1"/>
      <c r="C277" s="1"/>
      <c r="D277" s="1"/>
      <c r="E277" s="21" t="s">
        <v>778</v>
      </c>
    </row>
    <row r="278" spans="1:6" ht="48.75" thickBot="1" x14ac:dyDescent="0.3">
      <c r="A278" s="435" t="s">
        <v>322</v>
      </c>
      <c r="B278" s="697" t="s">
        <v>13</v>
      </c>
      <c r="C278" s="427" t="s">
        <v>658</v>
      </c>
      <c r="D278" s="428" t="s">
        <v>659</v>
      </c>
      <c r="E278" s="427" t="s">
        <v>654</v>
      </c>
      <c r="F278" s="428" t="s">
        <v>653</v>
      </c>
    </row>
    <row r="279" spans="1:6" x14ac:dyDescent="0.2">
      <c r="A279" s="698" t="s">
        <v>323</v>
      </c>
      <c r="B279" s="699" t="s">
        <v>324</v>
      </c>
      <c r="C279" s="708" t="s">
        <v>325</v>
      </c>
      <c r="D279" s="709" t="s">
        <v>326</v>
      </c>
      <c r="E279" s="894" t="s">
        <v>346</v>
      </c>
      <c r="F279" s="895" t="s">
        <v>371</v>
      </c>
    </row>
    <row r="280" spans="1:6" x14ac:dyDescent="0.2">
      <c r="A280" s="412" t="s">
        <v>327</v>
      </c>
      <c r="B280" s="419" t="s">
        <v>223</v>
      </c>
      <c r="C280" s="368"/>
      <c r="D280" s="164"/>
      <c r="E280" s="368"/>
      <c r="F280" s="147"/>
    </row>
    <row r="281" spans="1:6" x14ac:dyDescent="0.2">
      <c r="A281" s="411" t="s">
        <v>328</v>
      </c>
      <c r="B281" s="215" t="s">
        <v>6</v>
      </c>
      <c r="C281" s="368">
        <v>2141784</v>
      </c>
      <c r="D281" s="164"/>
      <c r="E281" s="368"/>
      <c r="F281" s="164">
        <f>SUM(C281:E281)</f>
        <v>2141784</v>
      </c>
    </row>
    <row r="282" spans="1:6" x14ac:dyDescent="0.2">
      <c r="A282" s="411" t="s">
        <v>329</v>
      </c>
      <c r="B282" s="245" t="s">
        <v>7</v>
      </c>
      <c r="C282" s="368">
        <v>491384</v>
      </c>
      <c r="D282" s="164"/>
      <c r="E282" s="368"/>
      <c r="F282" s="164">
        <f>SUM(C282:E282)</f>
        <v>491384</v>
      </c>
    </row>
    <row r="283" spans="1:6" x14ac:dyDescent="0.2">
      <c r="A283" s="411" t="s">
        <v>330</v>
      </c>
      <c r="B283" s="245" t="s">
        <v>8</v>
      </c>
      <c r="C283" s="368">
        <v>555660</v>
      </c>
      <c r="D283" s="164"/>
      <c r="E283" s="368"/>
      <c r="F283" s="164">
        <f>SUM(C283:E283)</f>
        <v>555660</v>
      </c>
    </row>
    <row r="284" spans="1:6" x14ac:dyDescent="0.2">
      <c r="A284" s="411" t="s">
        <v>331</v>
      </c>
      <c r="B284" s="245" t="s">
        <v>409</v>
      </c>
      <c r="C284" s="368"/>
      <c r="D284" s="164"/>
      <c r="E284" s="368"/>
      <c r="F284" s="164">
        <f>SUM(C284:E284)</f>
        <v>0</v>
      </c>
    </row>
    <row r="285" spans="1:6" x14ac:dyDescent="0.2">
      <c r="A285" s="411" t="s">
        <v>332</v>
      </c>
      <c r="B285" s="245" t="s">
        <v>408</v>
      </c>
      <c r="C285" s="368"/>
      <c r="D285" s="164"/>
      <c r="E285" s="368"/>
      <c r="F285" s="164">
        <f>SUM(C285:E285)</f>
        <v>0</v>
      </c>
    </row>
    <row r="286" spans="1:6" x14ac:dyDescent="0.2">
      <c r="A286" s="411" t="s">
        <v>333</v>
      </c>
      <c r="B286" s="245" t="s">
        <v>480</v>
      </c>
      <c r="C286" s="368">
        <f>C287+C288+C289+C290+C291+C292</f>
        <v>0</v>
      </c>
      <c r="D286" s="368">
        <f>D287+D288+D289+D290+D291+D292</f>
        <v>0</v>
      </c>
      <c r="E286" s="368">
        <f>E287+E288+E289+E290+E291+E292</f>
        <v>0</v>
      </c>
      <c r="F286" s="164">
        <f>F287+F288+F289+F290+F291+F292</f>
        <v>0</v>
      </c>
    </row>
    <row r="287" spans="1:6" x14ac:dyDescent="0.2">
      <c r="A287" s="411" t="s">
        <v>334</v>
      </c>
      <c r="B287" s="245" t="s">
        <v>481</v>
      </c>
      <c r="C287" s="368">
        <v>0</v>
      </c>
      <c r="D287" s="164">
        <v>0</v>
      </c>
      <c r="E287" s="368">
        <v>0</v>
      </c>
      <c r="F287" s="164">
        <f>E287+D287+C287</f>
        <v>0</v>
      </c>
    </row>
    <row r="288" spans="1:6" x14ac:dyDescent="0.2">
      <c r="A288" s="411" t="s">
        <v>335</v>
      </c>
      <c r="B288" s="245" t="s">
        <v>482</v>
      </c>
      <c r="C288" s="368"/>
      <c r="D288" s="164"/>
      <c r="E288" s="368"/>
      <c r="F288" s="164">
        <f t="shared" ref="F288:F293" si="14">E288+D288+C288</f>
        <v>0</v>
      </c>
    </row>
    <row r="289" spans="1:6" x14ac:dyDescent="0.2">
      <c r="A289" s="411" t="s">
        <v>336</v>
      </c>
      <c r="B289" s="245" t="s">
        <v>483</v>
      </c>
      <c r="C289" s="368"/>
      <c r="D289" s="164"/>
      <c r="E289" s="368"/>
      <c r="F289" s="164">
        <f t="shared" si="14"/>
        <v>0</v>
      </c>
    </row>
    <row r="290" spans="1:6" x14ac:dyDescent="0.2">
      <c r="A290" s="411" t="s">
        <v>337</v>
      </c>
      <c r="B290" s="420" t="s">
        <v>484</v>
      </c>
      <c r="C290" s="279"/>
      <c r="D290" s="168"/>
      <c r="E290" s="368"/>
      <c r="F290" s="164">
        <f t="shared" si="14"/>
        <v>0</v>
      </c>
    </row>
    <row r="291" spans="1:6" x14ac:dyDescent="0.2">
      <c r="A291" s="411" t="s">
        <v>338</v>
      </c>
      <c r="B291" s="942" t="s">
        <v>499</v>
      </c>
      <c r="C291" s="371"/>
      <c r="D291" s="165"/>
      <c r="E291" s="368"/>
      <c r="F291" s="164">
        <f t="shared" si="14"/>
        <v>0</v>
      </c>
    </row>
    <row r="292" spans="1:6" x14ac:dyDescent="0.2">
      <c r="A292" s="411" t="s">
        <v>339</v>
      </c>
      <c r="B292" s="943" t="s">
        <v>492</v>
      </c>
      <c r="C292" s="371"/>
      <c r="D292" s="165"/>
      <c r="E292" s="368"/>
      <c r="F292" s="164">
        <f t="shared" si="14"/>
        <v>0</v>
      </c>
    </row>
    <row r="293" spans="1:6" ht="13.5" thickBot="1" x14ac:dyDescent="0.25">
      <c r="A293" s="411" t="s">
        <v>340</v>
      </c>
      <c r="B293" s="247" t="s">
        <v>219</v>
      </c>
      <c r="C293" s="369"/>
      <c r="D293" s="169"/>
      <c r="E293" s="368"/>
      <c r="F293" s="366">
        <f t="shared" si="14"/>
        <v>0</v>
      </c>
    </row>
    <row r="294" spans="1:6" ht="13.5" thickBot="1" x14ac:dyDescent="0.25">
      <c r="A294" s="702" t="s">
        <v>341</v>
      </c>
      <c r="B294" s="703" t="s">
        <v>9</v>
      </c>
      <c r="C294" s="711">
        <f>C281+C282+C283+C284+C286+C293</f>
        <v>3188828</v>
      </c>
      <c r="D294" s="711">
        <f>D281+D282+D283+D284+D286+D293</f>
        <v>0</v>
      </c>
      <c r="E294" s="711">
        <f>E281+E282+E283+E284+E286+E293</f>
        <v>0</v>
      </c>
      <c r="F294" s="712">
        <f>F281+F282+F283+F284+F286+F293</f>
        <v>3188828</v>
      </c>
    </row>
    <row r="295" spans="1:6" ht="13.5" thickTop="1" x14ac:dyDescent="0.2">
      <c r="A295" s="691"/>
      <c r="B295" s="419"/>
      <c r="C295" s="278"/>
      <c r="D295" s="278"/>
      <c r="E295" s="278"/>
      <c r="F295" s="172"/>
    </row>
    <row r="296" spans="1:6" x14ac:dyDescent="0.2">
      <c r="A296" s="412" t="s">
        <v>342</v>
      </c>
      <c r="B296" s="421" t="s">
        <v>224</v>
      </c>
      <c r="C296" s="370"/>
      <c r="D296" s="167"/>
      <c r="E296" s="370"/>
      <c r="F296" s="222"/>
    </row>
    <row r="297" spans="1:6" x14ac:dyDescent="0.2">
      <c r="A297" s="411" t="s">
        <v>343</v>
      </c>
      <c r="B297" s="245" t="s">
        <v>410</v>
      </c>
      <c r="C297" s="368"/>
      <c r="D297" s="164"/>
      <c r="E297" s="368"/>
      <c r="F297" s="164">
        <f>SUM(C297:E297)</f>
        <v>0</v>
      </c>
    </row>
    <row r="298" spans="1:6" x14ac:dyDescent="0.2">
      <c r="A298" s="411" t="s">
        <v>342</v>
      </c>
      <c r="B298" s="245" t="s">
        <v>411</v>
      </c>
      <c r="C298" s="368"/>
      <c r="D298" s="164"/>
      <c r="E298" s="368"/>
      <c r="F298" s="164">
        <f>SUM(C298:E298)</f>
        <v>0</v>
      </c>
    </row>
    <row r="299" spans="1:6" x14ac:dyDescent="0.2">
      <c r="A299" s="411" t="s">
        <v>343</v>
      </c>
      <c r="B299" s="245" t="s">
        <v>220</v>
      </c>
      <c r="C299" s="279">
        <f>C300+C301+C302+C303+C304+C305+C306</f>
        <v>0</v>
      </c>
      <c r="D299" s="279">
        <f>D300+D301+D302+D303+D304+D305+D306</f>
        <v>0</v>
      </c>
      <c r="E299" s="279">
        <f>E300+E301+E302+E303+E304+E305+E306</f>
        <v>0</v>
      </c>
      <c r="F299" s="168">
        <f>F300+F301+F302+F303+F304+F305+F306</f>
        <v>0</v>
      </c>
    </row>
    <row r="300" spans="1:6" x14ac:dyDescent="0.2">
      <c r="A300" s="411" t="s">
        <v>344</v>
      </c>
      <c r="B300" s="420" t="s">
        <v>485</v>
      </c>
      <c r="C300" s="368"/>
      <c r="D300" s="164"/>
      <c r="E300" s="368"/>
      <c r="F300" s="164">
        <f>SUM(C300:E300)</f>
        <v>0</v>
      </c>
    </row>
    <row r="301" spans="1:6" x14ac:dyDescent="0.2">
      <c r="A301" s="411" t="s">
        <v>345</v>
      </c>
      <c r="B301" s="420" t="s">
        <v>487</v>
      </c>
      <c r="C301" s="368"/>
      <c r="D301" s="164"/>
      <c r="E301" s="368"/>
      <c r="F301" s="164">
        <f t="shared" ref="F301:F307" si="15">SUM(C301:E301)</f>
        <v>0</v>
      </c>
    </row>
    <row r="302" spans="1:6" x14ac:dyDescent="0.2">
      <c r="A302" s="411" t="s">
        <v>347</v>
      </c>
      <c r="B302" s="420" t="s">
        <v>486</v>
      </c>
      <c r="C302" s="368"/>
      <c r="D302" s="164"/>
      <c r="E302" s="368"/>
      <c r="F302" s="164">
        <f t="shared" si="15"/>
        <v>0</v>
      </c>
    </row>
    <row r="303" spans="1:6" x14ac:dyDescent="0.2">
      <c r="A303" s="411" t="s">
        <v>348</v>
      </c>
      <c r="B303" s="420" t="s">
        <v>488</v>
      </c>
      <c r="C303" s="368"/>
      <c r="D303" s="164"/>
      <c r="E303" s="368"/>
      <c r="F303" s="164">
        <f t="shared" si="15"/>
        <v>0</v>
      </c>
    </row>
    <row r="304" spans="1:6" x14ac:dyDescent="0.2">
      <c r="A304" s="411" t="s">
        <v>349</v>
      </c>
      <c r="B304" s="942" t="s">
        <v>489</v>
      </c>
      <c r="C304" s="368"/>
      <c r="D304" s="164"/>
      <c r="E304" s="368"/>
      <c r="F304" s="164">
        <f t="shared" si="15"/>
        <v>0</v>
      </c>
    </row>
    <row r="305" spans="1:6" x14ac:dyDescent="0.2">
      <c r="A305" s="411" t="s">
        <v>350</v>
      </c>
      <c r="B305" s="340" t="s">
        <v>490</v>
      </c>
      <c r="C305" s="368"/>
      <c r="D305" s="164"/>
      <c r="E305" s="368"/>
      <c r="F305" s="164">
        <f t="shared" si="15"/>
        <v>0</v>
      </c>
    </row>
    <row r="306" spans="1:6" x14ac:dyDescent="0.2">
      <c r="A306" s="411" t="s">
        <v>351</v>
      </c>
      <c r="B306" s="943" t="s">
        <v>507</v>
      </c>
      <c r="C306" s="368"/>
      <c r="D306" s="164"/>
      <c r="E306" s="368"/>
      <c r="F306" s="164">
        <f t="shared" si="15"/>
        <v>0</v>
      </c>
    </row>
    <row r="307" spans="1:6" x14ac:dyDescent="0.2">
      <c r="A307" s="411" t="s">
        <v>352</v>
      </c>
      <c r="B307" s="245" t="s">
        <v>493</v>
      </c>
      <c r="C307" s="368"/>
      <c r="D307" s="164"/>
      <c r="E307" s="368"/>
      <c r="F307" s="164">
        <f t="shared" si="15"/>
        <v>0</v>
      </c>
    </row>
    <row r="308" spans="1:6" ht="13.5" thickBot="1" x14ac:dyDescent="0.25">
      <c r="A308" s="411" t="s">
        <v>353</v>
      </c>
      <c r="B308" s="247" t="s">
        <v>222</v>
      </c>
      <c r="C308" s="371">
        <f>-C284</f>
        <v>0</v>
      </c>
      <c r="D308" s="371">
        <f>-D284</f>
        <v>0</v>
      </c>
      <c r="E308" s="371">
        <f>-E284</f>
        <v>0</v>
      </c>
      <c r="F308" s="165">
        <f>-F284</f>
        <v>0</v>
      </c>
    </row>
    <row r="309" spans="1:6" ht="13.5" thickBot="1" x14ac:dyDescent="0.25">
      <c r="A309" s="702" t="s">
        <v>354</v>
      </c>
      <c r="B309" s="703" t="s">
        <v>10</v>
      </c>
      <c r="C309" s="711">
        <f>C297+C298+C299+C307+C308</f>
        <v>0</v>
      </c>
      <c r="D309" s="711">
        <f>D297+D298+D299+D307+D308</f>
        <v>0</v>
      </c>
      <c r="E309" s="711">
        <f>E297+E298+E299+E307+E308</f>
        <v>0</v>
      </c>
      <c r="F309" s="712">
        <f>F297+F298+F299+F307+F308</f>
        <v>0</v>
      </c>
    </row>
    <row r="310" spans="1:6" ht="27" thickTop="1" thickBot="1" x14ac:dyDescent="0.25">
      <c r="A310" s="702" t="s">
        <v>355</v>
      </c>
      <c r="B310" s="707" t="s">
        <v>494</v>
      </c>
      <c r="C310" s="714">
        <f>C294+C309</f>
        <v>3188828</v>
      </c>
      <c r="D310" s="714">
        <f>D294+D309</f>
        <v>0</v>
      </c>
      <c r="E310" s="714">
        <f>E294+E309</f>
        <v>0</v>
      </c>
      <c r="F310" s="715">
        <f>F294+F309</f>
        <v>3188828</v>
      </c>
    </row>
    <row r="311" spans="1:6" ht="13.5" thickTop="1" x14ac:dyDescent="0.2">
      <c r="A311" s="691"/>
      <c r="B311" s="958"/>
      <c r="C311" s="289"/>
      <c r="D311" s="289"/>
      <c r="E311" s="289"/>
      <c r="F311" s="296"/>
    </row>
    <row r="312" spans="1:6" x14ac:dyDescent="0.2">
      <c r="A312" s="412" t="s">
        <v>405</v>
      </c>
      <c r="B312" s="534" t="s">
        <v>496</v>
      </c>
      <c r="C312" s="713"/>
      <c r="D312" s="167"/>
      <c r="E312" s="370"/>
      <c r="F312" s="222"/>
    </row>
    <row r="313" spans="1:6" x14ac:dyDescent="0.2">
      <c r="A313" s="411" t="s">
        <v>357</v>
      </c>
      <c r="B313" s="246" t="s">
        <v>495</v>
      </c>
      <c r="C313" s="373"/>
      <c r="D313" s="164"/>
      <c r="E313" s="368"/>
      <c r="F313" s="164">
        <f t="shared" ref="F313:F320" si="16">SUM(C313:E313)</f>
        <v>0</v>
      </c>
    </row>
    <row r="314" spans="1:6" x14ac:dyDescent="0.2">
      <c r="A314" s="411" t="s">
        <v>358</v>
      </c>
      <c r="B314" s="788" t="s">
        <v>500</v>
      </c>
      <c r="C314" s="949"/>
      <c r="D314" s="169"/>
      <c r="E314" s="369"/>
      <c r="F314" s="164">
        <f t="shared" si="16"/>
        <v>0</v>
      </c>
    </row>
    <row r="315" spans="1:6" x14ac:dyDescent="0.2">
      <c r="A315" s="411" t="s">
        <v>359</v>
      </c>
      <c r="B315" s="788" t="s">
        <v>501</v>
      </c>
      <c r="C315" s="949"/>
      <c r="D315" s="169"/>
      <c r="E315" s="369"/>
      <c r="F315" s="164">
        <f t="shared" si="16"/>
        <v>0</v>
      </c>
    </row>
    <row r="316" spans="1:6" x14ac:dyDescent="0.2">
      <c r="A316" s="411" t="s">
        <v>360</v>
      </c>
      <c r="B316" s="788" t="s">
        <v>502</v>
      </c>
      <c r="C316" s="949"/>
      <c r="D316" s="169"/>
      <c r="E316" s="369"/>
      <c r="F316" s="164">
        <f t="shared" si="16"/>
        <v>0</v>
      </c>
    </row>
    <row r="317" spans="1:6" x14ac:dyDescent="0.2">
      <c r="A317" s="411" t="s">
        <v>361</v>
      </c>
      <c r="B317" s="944" t="s">
        <v>503</v>
      </c>
      <c r="C317" s="949"/>
      <c r="D317" s="169"/>
      <c r="E317" s="369"/>
      <c r="F317" s="164">
        <f t="shared" si="16"/>
        <v>0</v>
      </c>
    </row>
    <row r="318" spans="1:6" x14ac:dyDescent="0.2">
      <c r="A318" s="411" t="s">
        <v>362</v>
      </c>
      <c r="B318" s="945" t="s">
        <v>504</v>
      </c>
      <c r="C318" s="949"/>
      <c r="D318" s="169"/>
      <c r="E318" s="369"/>
      <c r="F318" s="164">
        <f t="shared" si="16"/>
        <v>0</v>
      </c>
    </row>
    <row r="319" spans="1:6" x14ac:dyDescent="0.2">
      <c r="A319" s="411" t="s">
        <v>363</v>
      </c>
      <c r="B319" s="946" t="s">
        <v>505</v>
      </c>
      <c r="C319" s="949"/>
      <c r="D319" s="169"/>
      <c r="E319" s="369"/>
      <c r="F319" s="164">
        <f t="shared" si="16"/>
        <v>0</v>
      </c>
    </row>
    <row r="320" spans="1:6" ht="13.5" thickBot="1" x14ac:dyDescent="0.25">
      <c r="A320" s="411" t="s">
        <v>364</v>
      </c>
      <c r="B320" s="422" t="s">
        <v>506</v>
      </c>
      <c r="C320" s="949"/>
      <c r="D320" s="169"/>
      <c r="E320" s="369"/>
      <c r="F320" s="164">
        <f t="shared" si="16"/>
        <v>0</v>
      </c>
    </row>
    <row r="321" spans="1:6" ht="13.5" thickBot="1" x14ac:dyDescent="0.25">
      <c r="A321" s="433" t="s">
        <v>365</v>
      </c>
      <c r="B321" s="347" t="s">
        <v>497</v>
      </c>
      <c r="C321" s="950">
        <f>SUM(C313:C320)</f>
        <v>0</v>
      </c>
      <c r="D321" s="950">
        <f>SUM(D313:D320)</f>
        <v>0</v>
      </c>
      <c r="E321" s="950">
        <f>SUM(E313:E320)</f>
        <v>0</v>
      </c>
      <c r="F321" s="1072">
        <f>SUM(F313:F320)</f>
        <v>0</v>
      </c>
    </row>
    <row r="322" spans="1:6" x14ac:dyDescent="0.2">
      <c r="A322" s="691"/>
      <c r="B322" s="43"/>
      <c r="C322" s="964"/>
      <c r="D322" s="966"/>
      <c r="E322" s="919"/>
      <c r="F322" s="784"/>
    </row>
    <row r="323" spans="1:6" ht="13.5" thickBot="1" x14ac:dyDescent="0.25">
      <c r="A323" s="719" t="s">
        <v>366</v>
      </c>
      <c r="B323" s="956" t="s">
        <v>498</v>
      </c>
      <c r="C323" s="963">
        <f>C310+C321</f>
        <v>3188828</v>
      </c>
      <c r="D323" s="965">
        <f>D310+D321</f>
        <v>0</v>
      </c>
      <c r="E323" s="963">
        <f>E310+E321</f>
        <v>0</v>
      </c>
      <c r="F323" s="963">
        <f>F310+F321</f>
        <v>3188828</v>
      </c>
    </row>
    <row r="324" spans="1:6" ht="13.5" thickTop="1" x14ac:dyDescent="0.2"/>
    <row r="325" spans="1:6" x14ac:dyDescent="0.2">
      <c r="A325" s="1315"/>
      <c r="B325" s="1315"/>
      <c r="C325" s="1315"/>
      <c r="D325" s="1315"/>
      <c r="E325" s="1315"/>
      <c r="F325" s="1315"/>
    </row>
    <row r="326" spans="1:6" x14ac:dyDescent="0.2">
      <c r="A326" s="1294" t="s">
        <v>918</v>
      </c>
      <c r="B326" s="1294"/>
      <c r="C326" s="1294"/>
      <c r="D326" s="1294"/>
      <c r="E326" s="1294"/>
    </row>
    <row r="327" spans="1:6" x14ac:dyDescent="0.2">
      <c r="A327" s="424"/>
      <c r="B327" s="424"/>
      <c r="C327" s="424"/>
      <c r="D327" s="424"/>
      <c r="E327" s="424"/>
    </row>
    <row r="328" spans="1:6" ht="14.25" x14ac:dyDescent="0.2">
      <c r="A328" s="1422" t="s">
        <v>820</v>
      </c>
      <c r="B328" s="1423"/>
      <c r="C328" s="1423"/>
      <c r="D328" s="1423"/>
      <c r="E328" s="1423"/>
      <c r="F328" s="1423"/>
    </row>
    <row r="329" spans="1:6" ht="15.75" x14ac:dyDescent="0.25">
      <c r="B329" s="20"/>
      <c r="C329" s="20"/>
      <c r="D329" s="20"/>
      <c r="E329" s="20"/>
    </row>
    <row r="330" spans="1:6" ht="15.75" x14ac:dyDescent="0.25">
      <c r="B330" s="20" t="s">
        <v>663</v>
      </c>
      <c r="C330" s="20"/>
      <c r="D330" s="20"/>
      <c r="E330" s="20"/>
    </row>
    <row r="331" spans="1:6" ht="13.5" thickBot="1" x14ac:dyDescent="0.25">
      <c r="B331" s="1"/>
      <c r="C331" s="1"/>
      <c r="D331" s="1"/>
      <c r="E331" s="21" t="s">
        <v>789</v>
      </c>
    </row>
    <row r="332" spans="1:6" ht="48.75" thickBot="1" x14ac:dyDescent="0.3">
      <c r="A332" s="435" t="s">
        <v>322</v>
      </c>
      <c r="B332" s="697" t="s">
        <v>13</v>
      </c>
      <c r="C332" s="427" t="s">
        <v>658</v>
      </c>
      <c r="D332" s="428" t="s">
        <v>659</v>
      </c>
      <c r="E332" s="427" t="s">
        <v>654</v>
      </c>
      <c r="F332" s="428" t="s">
        <v>653</v>
      </c>
    </row>
    <row r="333" spans="1:6" x14ac:dyDescent="0.2">
      <c r="A333" s="698" t="s">
        <v>323</v>
      </c>
      <c r="B333" s="699" t="s">
        <v>324</v>
      </c>
      <c r="C333" s="708" t="s">
        <v>325</v>
      </c>
      <c r="D333" s="709" t="s">
        <v>326</v>
      </c>
      <c r="E333" s="894" t="s">
        <v>346</v>
      </c>
      <c r="F333" s="895" t="s">
        <v>371</v>
      </c>
    </row>
    <row r="334" spans="1:6" x14ac:dyDescent="0.2">
      <c r="A334" s="412" t="s">
        <v>327</v>
      </c>
      <c r="B334" s="419" t="s">
        <v>223</v>
      </c>
      <c r="C334" s="368"/>
      <c r="D334" s="164"/>
      <c r="E334" s="368"/>
      <c r="F334" s="147"/>
    </row>
    <row r="335" spans="1:6" x14ac:dyDescent="0.2">
      <c r="A335" s="411" t="s">
        <v>328</v>
      </c>
      <c r="B335" s="215" t="s">
        <v>6</v>
      </c>
      <c r="C335" s="158">
        <v>7269210</v>
      </c>
      <c r="D335" s="164"/>
      <c r="E335" s="368"/>
      <c r="F335" s="164">
        <f>SUM(C335:E335)</f>
        <v>7269210</v>
      </c>
    </row>
    <row r="336" spans="1:6" x14ac:dyDescent="0.2">
      <c r="A336" s="411" t="s">
        <v>329</v>
      </c>
      <c r="B336" s="245" t="s">
        <v>7</v>
      </c>
      <c r="C336" s="158">
        <v>2244740</v>
      </c>
      <c r="D336" s="164"/>
      <c r="E336" s="368"/>
      <c r="F336" s="164">
        <f>SUM(C336:E336)</f>
        <v>2244740</v>
      </c>
    </row>
    <row r="337" spans="1:6" x14ac:dyDescent="0.2">
      <c r="A337" s="411" t="s">
        <v>330</v>
      </c>
      <c r="B337" s="245" t="s">
        <v>8</v>
      </c>
      <c r="C337" s="158"/>
      <c r="D337" s="164"/>
      <c r="E337" s="368"/>
      <c r="F337" s="164">
        <f>SUM(C337:E337)</f>
        <v>0</v>
      </c>
    </row>
    <row r="338" spans="1:6" x14ac:dyDescent="0.2">
      <c r="A338" s="411" t="s">
        <v>331</v>
      </c>
      <c r="B338" s="245" t="s">
        <v>409</v>
      </c>
      <c r="C338" s="368"/>
      <c r="D338" s="164"/>
      <c r="E338" s="368"/>
      <c r="F338" s="164">
        <f>SUM(C338:E338)</f>
        <v>0</v>
      </c>
    </row>
    <row r="339" spans="1:6" x14ac:dyDescent="0.2">
      <c r="A339" s="411" t="s">
        <v>332</v>
      </c>
      <c r="B339" s="245" t="s">
        <v>408</v>
      </c>
      <c r="C339" s="368"/>
      <c r="D339" s="164"/>
      <c r="E339" s="368"/>
      <c r="F339" s="164">
        <f>SUM(C339:E339)</f>
        <v>0</v>
      </c>
    </row>
    <row r="340" spans="1:6" x14ac:dyDescent="0.2">
      <c r="A340" s="411" t="s">
        <v>333</v>
      </c>
      <c r="B340" s="245" t="s">
        <v>480</v>
      </c>
      <c r="C340" s="368">
        <f>C341+C342+C343+C344+C345+C346</f>
        <v>0</v>
      </c>
      <c r="D340" s="368">
        <f>D341+D342+D343+D344+D345+D346</f>
        <v>0</v>
      </c>
      <c r="E340" s="368">
        <f>E341+E342+E343+E344+E345+E346</f>
        <v>0</v>
      </c>
      <c r="F340" s="164">
        <f>F341+F342+F343+F344+F345+F346</f>
        <v>0</v>
      </c>
    </row>
    <row r="341" spans="1:6" x14ac:dyDescent="0.2">
      <c r="A341" s="411" t="s">
        <v>334</v>
      </c>
      <c r="B341" s="245" t="s">
        <v>481</v>
      </c>
      <c r="C341" s="368">
        <v>0</v>
      </c>
      <c r="D341" s="164">
        <v>0</v>
      </c>
      <c r="E341" s="368">
        <v>0</v>
      </c>
      <c r="F341" s="164">
        <f>E341+D341+C341</f>
        <v>0</v>
      </c>
    </row>
    <row r="342" spans="1:6" x14ac:dyDescent="0.2">
      <c r="A342" s="411" t="s">
        <v>335</v>
      </c>
      <c r="B342" s="245" t="s">
        <v>482</v>
      </c>
      <c r="C342" s="368"/>
      <c r="D342" s="164"/>
      <c r="E342" s="368"/>
      <c r="F342" s="164">
        <f t="shared" ref="F342:F347" si="17">E342+D342+C342</f>
        <v>0</v>
      </c>
    </row>
    <row r="343" spans="1:6" x14ac:dyDescent="0.2">
      <c r="A343" s="411" t="s">
        <v>336</v>
      </c>
      <c r="B343" s="245" t="s">
        <v>483</v>
      </c>
      <c r="C343" s="368"/>
      <c r="D343" s="164"/>
      <c r="E343" s="368"/>
      <c r="F343" s="164">
        <f t="shared" si="17"/>
        <v>0</v>
      </c>
    </row>
    <row r="344" spans="1:6" x14ac:dyDescent="0.2">
      <c r="A344" s="411" t="s">
        <v>337</v>
      </c>
      <c r="B344" s="420" t="s">
        <v>484</v>
      </c>
      <c r="C344" s="279"/>
      <c r="D344" s="168"/>
      <c r="E344" s="368"/>
      <c r="F344" s="164">
        <f t="shared" si="17"/>
        <v>0</v>
      </c>
    </row>
    <row r="345" spans="1:6" x14ac:dyDescent="0.2">
      <c r="A345" s="411" t="s">
        <v>338</v>
      </c>
      <c r="B345" s="942" t="s">
        <v>499</v>
      </c>
      <c r="C345" s="371"/>
      <c r="D345" s="165"/>
      <c r="E345" s="368"/>
      <c r="F345" s="164">
        <f t="shared" si="17"/>
        <v>0</v>
      </c>
    </row>
    <row r="346" spans="1:6" x14ac:dyDescent="0.2">
      <c r="A346" s="411" t="s">
        <v>339</v>
      </c>
      <c r="B346" s="943" t="s">
        <v>492</v>
      </c>
      <c r="C346" s="371"/>
      <c r="D346" s="165"/>
      <c r="E346" s="368"/>
      <c r="F346" s="164">
        <f t="shared" si="17"/>
        <v>0</v>
      </c>
    </row>
    <row r="347" spans="1:6" ht="13.5" thickBot="1" x14ac:dyDescent="0.25">
      <c r="A347" s="411" t="s">
        <v>340</v>
      </c>
      <c r="B347" s="247" t="s">
        <v>219</v>
      </c>
      <c r="C347" s="369"/>
      <c r="D347" s="169"/>
      <c r="E347" s="368"/>
      <c r="F347" s="366">
        <f t="shared" si="17"/>
        <v>0</v>
      </c>
    </row>
    <row r="348" spans="1:6" ht="13.5" thickBot="1" x14ac:dyDescent="0.25">
      <c r="A348" s="702" t="s">
        <v>341</v>
      </c>
      <c r="B348" s="703" t="s">
        <v>9</v>
      </c>
      <c r="C348" s="711">
        <f>C335+C336+C337+C338+C340+C347</f>
        <v>9513950</v>
      </c>
      <c r="D348" s="711">
        <f>D335+D336+D337+D338+D340+D347</f>
        <v>0</v>
      </c>
      <c r="E348" s="711">
        <f>E335+E336+E337+E338+E340+E347</f>
        <v>0</v>
      </c>
      <c r="F348" s="712">
        <f>F335+F336+F337+F338+F340+F347</f>
        <v>9513950</v>
      </c>
    </row>
    <row r="349" spans="1:6" ht="13.5" thickTop="1" x14ac:dyDescent="0.2">
      <c r="A349" s="691"/>
      <c r="B349" s="419"/>
      <c r="C349" s="278"/>
      <c r="D349" s="278"/>
      <c r="E349" s="278"/>
      <c r="F349" s="172"/>
    </row>
    <row r="350" spans="1:6" x14ac:dyDescent="0.2">
      <c r="A350" s="412" t="s">
        <v>342</v>
      </c>
      <c r="B350" s="421" t="s">
        <v>224</v>
      </c>
      <c r="C350" s="370"/>
      <c r="D350" s="167"/>
      <c r="E350" s="370"/>
      <c r="F350" s="222"/>
    </row>
    <row r="351" spans="1:6" x14ac:dyDescent="0.2">
      <c r="A351" s="411" t="s">
        <v>343</v>
      </c>
      <c r="B351" s="245" t="s">
        <v>410</v>
      </c>
      <c r="C351" s="368"/>
      <c r="D351" s="164"/>
      <c r="E351" s="368"/>
      <c r="F351" s="164">
        <f>SUM(C351:E351)</f>
        <v>0</v>
      </c>
    </row>
    <row r="352" spans="1:6" x14ac:dyDescent="0.2">
      <c r="A352" s="411" t="s">
        <v>342</v>
      </c>
      <c r="B352" s="245" t="s">
        <v>411</v>
      </c>
      <c r="C352" s="368"/>
      <c r="D352" s="164"/>
      <c r="E352" s="368"/>
      <c r="F352" s="164">
        <f>SUM(C352:E352)</f>
        <v>0</v>
      </c>
    </row>
    <row r="353" spans="1:6" x14ac:dyDescent="0.2">
      <c r="A353" s="411" t="s">
        <v>343</v>
      </c>
      <c r="B353" s="245" t="s">
        <v>220</v>
      </c>
      <c r="C353" s="279">
        <f>C354+C355+C356+C357+C358+C359+C360</f>
        <v>0</v>
      </c>
      <c r="D353" s="279">
        <f>D354+D355+D356+D357+D358+D359+D360</f>
        <v>0</v>
      </c>
      <c r="E353" s="279">
        <f>E354+E355+E356+E357+E358+E359+E360</f>
        <v>0</v>
      </c>
      <c r="F353" s="168">
        <f>F354+F355+F356+F357+F358+F359+F360</f>
        <v>0</v>
      </c>
    </row>
    <row r="354" spans="1:6" x14ac:dyDescent="0.2">
      <c r="A354" s="411" t="s">
        <v>344</v>
      </c>
      <c r="B354" s="420" t="s">
        <v>485</v>
      </c>
      <c r="C354" s="368"/>
      <c r="D354" s="164"/>
      <c r="E354" s="368"/>
      <c r="F354" s="164">
        <f>SUM(C354:E354)</f>
        <v>0</v>
      </c>
    </row>
    <row r="355" spans="1:6" x14ac:dyDescent="0.2">
      <c r="A355" s="411" t="s">
        <v>345</v>
      </c>
      <c r="B355" s="420" t="s">
        <v>487</v>
      </c>
      <c r="C355" s="368"/>
      <c r="D355" s="164"/>
      <c r="E355" s="368"/>
      <c r="F355" s="164">
        <f t="shared" ref="F355:F361" si="18">SUM(C355:E355)</f>
        <v>0</v>
      </c>
    </row>
    <row r="356" spans="1:6" x14ac:dyDescent="0.2">
      <c r="A356" s="411" t="s">
        <v>347</v>
      </c>
      <c r="B356" s="420" t="s">
        <v>486</v>
      </c>
      <c r="C356" s="368"/>
      <c r="D356" s="164"/>
      <c r="E356" s="368"/>
      <c r="F356" s="164">
        <f t="shared" si="18"/>
        <v>0</v>
      </c>
    </row>
    <row r="357" spans="1:6" x14ac:dyDescent="0.2">
      <c r="A357" s="411" t="s">
        <v>348</v>
      </c>
      <c r="B357" s="420" t="s">
        <v>488</v>
      </c>
      <c r="C357" s="368"/>
      <c r="D357" s="164"/>
      <c r="E357" s="368"/>
      <c r="F357" s="164">
        <f t="shared" si="18"/>
        <v>0</v>
      </c>
    </row>
    <row r="358" spans="1:6" x14ac:dyDescent="0.2">
      <c r="A358" s="411" t="s">
        <v>349</v>
      </c>
      <c r="B358" s="942" t="s">
        <v>489</v>
      </c>
      <c r="C358" s="368"/>
      <c r="D358" s="164"/>
      <c r="E358" s="368"/>
      <c r="F358" s="164">
        <f t="shared" si="18"/>
        <v>0</v>
      </c>
    </row>
    <row r="359" spans="1:6" x14ac:dyDescent="0.2">
      <c r="A359" s="411" t="s">
        <v>350</v>
      </c>
      <c r="B359" s="340" t="s">
        <v>490</v>
      </c>
      <c r="C359" s="368"/>
      <c r="D359" s="164"/>
      <c r="E359" s="368"/>
      <c r="F359" s="164">
        <f t="shared" si="18"/>
        <v>0</v>
      </c>
    </row>
    <row r="360" spans="1:6" x14ac:dyDescent="0.2">
      <c r="A360" s="411" t="s">
        <v>351</v>
      </c>
      <c r="B360" s="943" t="s">
        <v>507</v>
      </c>
      <c r="C360" s="368"/>
      <c r="D360" s="164"/>
      <c r="E360" s="368"/>
      <c r="F360" s="164">
        <f t="shared" si="18"/>
        <v>0</v>
      </c>
    </row>
    <row r="361" spans="1:6" x14ac:dyDescent="0.2">
      <c r="A361" s="411" t="s">
        <v>352</v>
      </c>
      <c r="B361" s="245" t="s">
        <v>493</v>
      </c>
      <c r="C361" s="368"/>
      <c r="D361" s="164"/>
      <c r="E361" s="368"/>
      <c r="F361" s="164">
        <f t="shared" si="18"/>
        <v>0</v>
      </c>
    </row>
    <row r="362" spans="1:6" ht="13.5" thickBot="1" x14ac:dyDescent="0.25">
      <c r="A362" s="411" t="s">
        <v>353</v>
      </c>
      <c r="B362" s="247" t="s">
        <v>222</v>
      </c>
      <c r="C362" s="371">
        <f>-C338</f>
        <v>0</v>
      </c>
      <c r="D362" s="371">
        <f>-D338</f>
        <v>0</v>
      </c>
      <c r="E362" s="371">
        <f>-E338</f>
        <v>0</v>
      </c>
      <c r="F362" s="165">
        <f>-F338</f>
        <v>0</v>
      </c>
    </row>
    <row r="363" spans="1:6" ht="13.5" thickBot="1" x14ac:dyDescent="0.25">
      <c r="A363" s="702" t="s">
        <v>354</v>
      </c>
      <c r="B363" s="703" t="s">
        <v>10</v>
      </c>
      <c r="C363" s="711">
        <f>C351+C352+C353+C361+C362</f>
        <v>0</v>
      </c>
      <c r="D363" s="711">
        <f>D351+D352+D353+D361+D362</f>
        <v>0</v>
      </c>
      <c r="E363" s="711">
        <f>E351+E352+E353+E361+E362</f>
        <v>0</v>
      </c>
      <c r="F363" s="712">
        <f>F351+F352+F353+F361+F362</f>
        <v>0</v>
      </c>
    </row>
    <row r="364" spans="1:6" ht="27" thickTop="1" thickBot="1" x14ac:dyDescent="0.25">
      <c r="A364" s="702" t="s">
        <v>355</v>
      </c>
      <c r="B364" s="707" t="s">
        <v>494</v>
      </c>
      <c r="C364" s="714">
        <f>C348+C363</f>
        <v>9513950</v>
      </c>
      <c r="D364" s="714">
        <f>D348+D363</f>
        <v>0</v>
      </c>
      <c r="E364" s="714">
        <f>E348+E363</f>
        <v>0</v>
      </c>
      <c r="F364" s="715">
        <f>F348+F363</f>
        <v>9513950</v>
      </c>
    </row>
    <row r="365" spans="1:6" ht="13.5" thickTop="1" x14ac:dyDescent="0.2">
      <c r="A365" s="691"/>
      <c r="B365" s="958"/>
      <c r="C365" s="289"/>
      <c r="D365" s="289"/>
      <c r="E365" s="289"/>
      <c r="F365" s="296"/>
    </row>
    <row r="366" spans="1:6" x14ac:dyDescent="0.2">
      <c r="A366" s="412" t="s">
        <v>405</v>
      </c>
      <c r="B366" s="534" t="s">
        <v>496</v>
      </c>
      <c r="C366" s="713"/>
      <c r="D366" s="167"/>
      <c r="E366" s="370"/>
      <c r="F366" s="222"/>
    </row>
    <row r="367" spans="1:6" x14ac:dyDescent="0.2">
      <c r="A367" s="411" t="s">
        <v>357</v>
      </c>
      <c r="B367" s="246" t="s">
        <v>495</v>
      </c>
      <c r="C367" s="373"/>
      <c r="D367" s="164"/>
      <c r="E367" s="368"/>
      <c r="F367" s="164">
        <f>SUM(C367:E367)</f>
        <v>0</v>
      </c>
    </row>
    <row r="368" spans="1:6" x14ac:dyDescent="0.2">
      <c r="A368" s="411" t="s">
        <v>358</v>
      </c>
      <c r="B368" s="788" t="s">
        <v>500</v>
      </c>
      <c r="C368" s="949"/>
      <c r="D368" s="169"/>
      <c r="E368" s="369"/>
      <c r="F368" s="164">
        <f t="shared" ref="F368:F374" si="19">SUM(C368:E368)</f>
        <v>0</v>
      </c>
    </row>
    <row r="369" spans="1:6" x14ac:dyDescent="0.2">
      <c r="A369" s="411" t="s">
        <v>359</v>
      </c>
      <c r="B369" s="788" t="s">
        <v>501</v>
      </c>
      <c r="C369" s="949"/>
      <c r="D369" s="169"/>
      <c r="E369" s="369"/>
      <c r="F369" s="164">
        <f t="shared" si="19"/>
        <v>0</v>
      </c>
    </row>
    <row r="370" spans="1:6" x14ac:dyDescent="0.2">
      <c r="A370" s="411" t="s">
        <v>360</v>
      </c>
      <c r="B370" s="788" t="s">
        <v>502</v>
      </c>
      <c r="C370" s="949"/>
      <c r="D370" s="169"/>
      <c r="E370" s="369"/>
      <c r="F370" s="164">
        <f t="shared" si="19"/>
        <v>0</v>
      </c>
    </row>
    <row r="371" spans="1:6" x14ac:dyDescent="0.2">
      <c r="A371" s="411" t="s">
        <v>361</v>
      </c>
      <c r="B371" s="944" t="s">
        <v>503</v>
      </c>
      <c r="C371" s="949"/>
      <c r="D371" s="169"/>
      <c r="E371" s="369"/>
      <c r="F371" s="164">
        <f t="shared" si="19"/>
        <v>0</v>
      </c>
    </row>
    <row r="372" spans="1:6" x14ac:dyDescent="0.2">
      <c r="A372" s="411" t="s">
        <v>362</v>
      </c>
      <c r="B372" s="945" t="s">
        <v>504</v>
      </c>
      <c r="C372" s="949"/>
      <c r="D372" s="169"/>
      <c r="E372" s="369"/>
      <c r="F372" s="164">
        <f t="shared" si="19"/>
        <v>0</v>
      </c>
    </row>
    <row r="373" spans="1:6" x14ac:dyDescent="0.2">
      <c r="A373" s="411" t="s">
        <v>363</v>
      </c>
      <c r="B373" s="946" t="s">
        <v>505</v>
      </c>
      <c r="C373" s="949"/>
      <c r="D373" s="169"/>
      <c r="E373" s="369"/>
      <c r="F373" s="164">
        <f t="shared" si="19"/>
        <v>0</v>
      </c>
    </row>
    <row r="374" spans="1:6" ht="13.5" thickBot="1" x14ac:dyDescent="0.25">
      <c r="A374" s="411" t="s">
        <v>364</v>
      </c>
      <c r="B374" s="422" t="s">
        <v>506</v>
      </c>
      <c r="C374" s="949"/>
      <c r="D374" s="169"/>
      <c r="E374" s="369"/>
      <c r="F374" s="164">
        <f t="shared" si="19"/>
        <v>0</v>
      </c>
    </row>
    <row r="375" spans="1:6" ht="13.5" thickBot="1" x14ac:dyDescent="0.25">
      <c r="A375" s="433" t="s">
        <v>365</v>
      </c>
      <c r="B375" s="347" t="s">
        <v>497</v>
      </c>
      <c r="C375" s="950">
        <f>SUM(C367:C374)</f>
        <v>0</v>
      </c>
      <c r="D375" s="950">
        <f>SUM(D367:D374)</f>
        <v>0</v>
      </c>
      <c r="E375" s="950">
        <f>SUM(E367:E374)</f>
        <v>0</v>
      </c>
      <c r="F375" s="1072">
        <f>SUM(F367:F374)</f>
        <v>0</v>
      </c>
    </row>
    <row r="376" spans="1:6" x14ac:dyDescent="0.2">
      <c r="A376" s="691"/>
      <c r="B376" s="43"/>
      <c r="C376" s="964"/>
      <c r="D376" s="966"/>
      <c r="E376" s="919"/>
      <c r="F376" s="784"/>
    </row>
    <row r="377" spans="1:6" ht="13.5" thickBot="1" x14ac:dyDescent="0.25">
      <c r="A377" s="719" t="s">
        <v>366</v>
      </c>
      <c r="B377" s="956" t="s">
        <v>498</v>
      </c>
      <c r="C377" s="963">
        <f>C364+C375</f>
        <v>9513950</v>
      </c>
      <c r="D377" s="965">
        <f>D364+D375</f>
        <v>0</v>
      </c>
      <c r="E377" s="963">
        <f>E364+E375</f>
        <v>0</v>
      </c>
      <c r="F377" s="963">
        <f>F364+F375</f>
        <v>9513950</v>
      </c>
    </row>
    <row r="378" spans="1:6" ht="13.5" thickTop="1" x14ac:dyDescent="0.2"/>
    <row r="379" spans="1:6" x14ac:dyDescent="0.2">
      <c r="A379" s="1315"/>
      <c r="B379" s="1315"/>
      <c r="C379" s="1315"/>
      <c r="D379" s="1315"/>
      <c r="E379" s="1315"/>
      <c r="F379" s="1315"/>
    </row>
    <row r="380" spans="1:6" x14ac:dyDescent="0.2">
      <c r="A380" s="1294" t="s">
        <v>925</v>
      </c>
      <c r="B380" s="1294"/>
      <c r="C380" s="1294"/>
      <c r="D380" s="1294"/>
      <c r="E380" s="1294"/>
    </row>
    <row r="381" spans="1:6" x14ac:dyDescent="0.2">
      <c r="A381" s="424"/>
      <c r="B381" s="424"/>
      <c r="C381" s="424"/>
      <c r="D381" s="424"/>
      <c r="E381" s="424"/>
    </row>
    <row r="382" spans="1:6" ht="14.25" x14ac:dyDescent="0.2">
      <c r="A382" s="1422" t="s">
        <v>820</v>
      </c>
      <c r="B382" s="1423"/>
      <c r="C382" s="1423"/>
      <c r="D382" s="1423"/>
      <c r="E382" s="1423"/>
      <c r="F382" s="1423"/>
    </row>
    <row r="383" spans="1:6" ht="15.75" x14ac:dyDescent="0.25">
      <c r="B383" s="20"/>
      <c r="C383" s="20"/>
      <c r="D383" s="20"/>
      <c r="E383" s="20"/>
    </row>
    <row r="384" spans="1:6" ht="15.75" x14ac:dyDescent="0.25">
      <c r="B384" s="20" t="s">
        <v>732</v>
      </c>
      <c r="C384" s="20"/>
      <c r="D384" s="20"/>
      <c r="E384" s="20"/>
    </row>
    <row r="385" spans="1:6" ht="13.5" thickBot="1" x14ac:dyDescent="0.25">
      <c r="B385" s="1"/>
      <c r="C385" s="1"/>
      <c r="D385" s="1"/>
      <c r="E385" s="21" t="s">
        <v>778</v>
      </c>
    </row>
    <row r="386" spans="1:6" ht="48.75" thickBot="1" x14ac:dyDescent="0.3">
      <c r="A386" s="435" t="s">
        <v>322</v>
      </c>
      <c r="B386" s="697" t="s">
        <v>13</v>
      </c>
      <c r="C386" s="427" t="s">
        <v>658</v>
      </c>
      <c r="D386" s="428" t="s">
        <v>659</v>
      </c>
      <c r="E386" s="427" t="s">
        <v>654</v>
      </c>
      <c r="F386" s="428" t="s">
        <v>653</v>
      </c>
    </row>
    <row r="387" spans="1:6" x14ac:dyDescent="0.2">
      <c r="A387" s="698" t="s">
        <v>323</v>
      </c>
      <c r="B387" s="699" t="s">
        <v>324</v>
      </c>
      <c r="C387" s="708" t="s">
        <v>325</v>
      </c>
      <c r="D387" s="709" t="s">
        <v>326</v>
      </c>
      <c r="E387" s="894" t="s">
        <v>346</v>
      </c>
      <c r="F387" s="895" t="s">
        <v>371</v>
      </c>
    </row>
    <row r="388" spans="1:6" x14ac:dyDescent="0.2">
      <c r="A388" s="412" t="s">
        <v>327</v>
      </c>
      <c r="B388" s="419" t="s">
        <v>223</v>
      </c>
      <c r="C388" s="368"/>
      <c r="D388" s="164"/>
      <c r="E388" s="368"/>
      <c r="F388" s="147"/>
    </row>
    <row r="389" spans="1:6" x14ac:dyDescent="0.2">
      <c r="A389" s="411" t="s">
        <v>328</v>
      </c>
      <c r="B389" s="215" t="s">
        <v>6</v>
      </c>
      <c r="C389" s="368">
        <v>394170</v>
      </c>
      <c r="D389" s="164"/>
      <c r="E389" s="368"/>
      <c r="F389" s="164">
        <f>SUM(C389:E389)</f>
        <v>394170</v>
      </c>
    </row>
    <row r="390" spans="1:6" x14ac:dyDescent="0.2">
      <c r="A390" s="411" t="s">
        <v>329</v>
      </c>
      <c r="B390" s="245" t="s">
        <v>7</v>
      </c>
      <c r="C390" s="368">
        <v>80118</v>
      </c>
      <c r="D390" s="164"/>
      <c r="E390" s="368"/>
      <c r="F390" s="164">
        <f>SUM(C390:E390)</f>
        <v>80118</v>
      </c>
    </row>
    <row r="391" spans="1:6" x14ac:dyDescent="0.2">
      <c r="A391" s="411" t="s">
        <v>330</v>
      </c>
      <c r="B391" s="245" t="s">
        <v>8</v>
      </c>
      <c r="C391" s="368">
        <v>1347909</v>
      </c>
      <c r="D391" s="164"/>
      <c r="E391" s="368"/>
      <c r="F391" s="164">
        <f>SUM(C391:E391)</f>
        <v>1347909</v>
      </c>
    </row>
    <row r="392" spans="1:6" x14ac:dyDescent="0.2">
      <c r="A392" s="411" t="s">
        <v>331</v>
      </c>
      <c r="B392" s="245" t="s">
        <v>409</v>
      </c>
      <c r="C392" s="368"/>
      <c r="D392" s="164"/>
      <c r="E392" s="368"/>
      <c r="F392" s="164">
        <f>SUM(C392:E392)</f>
        <v>0</v>
      </c>
    </row>
    <row r="393" spans="1:6" x14ac:dyDescent="0.2">
      <c r="A393" s="411" t="s">
        <v>332</v>
      </c>
      <c r="B393" s="245" t="s">
        <v>408</v>
      </c>
      <c r="C393" s="368"/>
      <c r="D393" s="164"/>
      <c r="E393" s="368"/>
      <c r="F393" s="164">
        <f>SUM(C393:E393)</f>
        <v>0</v>
      </c>
    </row>
    <row r="394" spans="1:6" x14ac:dyDescent="0.2">
      <c r="A394" s="411" t="s">
        <v>333</v>
      </c>
      <c r="B394" s="245" t="s">
        <v>480</v>
      </c>
      <c r="C394" s="368">
        <f>C395+C396+C397+C398+C399+C400</f>
        <v>0</v>
      </c>
      <c r="D394" s="368">
        <f>D395+D396+D397+D398+D399+D400</f>
        <v>0</v>
      </c>
      <c r="E394" s="368">
        <f>E395+E396+E397+E398+E399+E400</f>
        <v>0</v>
      </c>
      <c r="F394" s="164">
        <f>F395+F396+F397+F398+F399+F400</f>
        <v>0</v>
      </c>
    </row>
    <row r="395" spans="1:6" x14ac:dyDescent="0.2">
      <c r="A395" s="411" t="s">
        <v>334</v>
      </c>
      <c r="B395" s="245" t="s">
        <v>481</v>
      </c>
      <c r="C395" s="368"/>
      <c r="D395" s="164"/>
      <c r="E395" s="368"/>
      <c r="F395" s="164">
        <f>E395+D395+C395</f>
        <v>0</v>
      </c>
    </row>
    <row r="396" spans="1:6" x14ac:dyDescent="0.2">
      <c r="A396" s="411" t="s">
        <v>335</v>
      </c>
      <c r="B396" s="245" t="s">
        <v>482</v>
      </c>
      <c r="C396" s="368"/>
      <c r="D396" s="164"/>
      <c r="E396" s="368"/>
      <c r="F396" s="164">
        <f t="shared" ref="F396:F401" si="20">E396+D396+C396</f>
        <v>0</v>
      </c>
    </row>
    <row r="397" spans="1:6" x14ac:dyDescent="0.2">
      <c r="A397" s="411" t="s">
        <v>336</v>
      </c>
      <c r="B397" s="245" t="s">
        <v>483</v>
      </c>
      <c r="C397" s="368"/>
      <c r="D397" s="164"/>
      <c r="E397" s="368"/>
      <c r="F397" s="164">
        <f t="shared" si="20"/>
        <v>0</v>
      </c>
    </row>
    <row r="398" spans="1:6" x14ac:dyDescent="0.2">
      <c r="A398" s="411" t="s">
        <v>337</v>
      </c>
      <c r="B398" s="420" t="s">
        <v>484</v>
      </c>
      <c r="C398" s="279"/>
      <c r="D398" s="168"/>
      <c r="E398" s="368"/>
      <c r="F398" s="164">
        <f t="shared" si="20"/>
        <v>0</v>
      </c>
    </row>
    <row r="399" spans="1:6" x14ac:dyDescent="0.2">
      <c r="A399" s="411" t="s">
        <v>338</v>
      </c>
      <c r="B399" s="942" t="s">
        <v>499</v>
      </c>
      <c r="C399" s="371"/>
      <c r="D399" s="165"/>
      <c r="E399" s="368"/>
      <c r="F399" s="164">
        <f t="shared" si="20"/>
        <v>0</v>
      </c>
    </row>
    <row r="400" spans="1:6" x14ac:dyDescent="0.2">
      <c r="A400" s="411" t="s">
        <v>339</v>
      </c>
      <c r="B400" s="943" t="s">
        <v>492</v>
      </c>
      <c r="C400" s="371"/>
      <c r="D400" s="165"/>
      <c r="E400" s="368"/>
      <c r="F400" s="164">
        <f t="shared" si="20"/>
        <v>0</v>
      </c>
    </row>
    <row r="401" spans="1:6" ht="13.5" thickBot="1" x14ac:dyDescent="0.25">
      <c r="A401" s="411" t="s">
        <v>340</v>
      </c>
      <c r="B401" s="247" t="s">
        <v>219</v>
      </c>
      <c r="C401" s="369"/>
      <c r="D401" s="169"/>
      <c r="E401" s="368"/>
      <c r="F401" s="366">
        <f t="shared" si="20"/>
        <v>0</v>
      </c>
    </row>
    <row r="402" spans="1:6" ht="13.5" thickBot="1" x14ac:dyDescent="0.25">
      <c r="A402" s="702" t="s">
        <v>341</v>
      </c>
      <c r="B402" s="703" t="s">
        <v>9</v>
      </c>
      <c r="C402" s="711">
        <f>C389+C390+C391+C392+C394+C401</f>
        <v>1822197</v>
      </c>
      <c r="D402" s="711">
        <f>D389+D390+D391+D392+D394+D401</f>
        <v>0</v>
      </c>
      <c r="E402" s="711">
        <f>E389+E390+E391+E392+E394+E401</f>
        <v>0</v>
      </c>
      <c r="F402" s="712">
        <f>F389+F390+F391+F392+F394+F401</f>
        <v>1822197</v>
      </c>
    </row>
    <row r="403" spans="1:6" ht="13.5" thickTop="1" x14ac:dyDescent="0.2">
      <c r="A403" s="691"/>
      <c r="B403" s="419"/>
      <c r="C403" s="278"/>
      <c r="D403" s="278"/>
      <c r="E403" s="278"/>
      <c r="F403" s="172"/>
    </row>
    <row r="404" spans="1:6" x14ac:dyDescent="0.2">
      <c r="A404" s="412" t="s">
        <v>342</v>
      </c>
      <c r="B404" s="421" t="s">
        <v>224</v>
      </c>
      <c r="C404" s="370"/>
      <c r="D404" s="167"/>
      <c r="E404" s="370"/>
      <c r="F404" s="222"/>
    </row>
    <row r="405" spans="1:6" x14ac:dyDescent="0.2">
      <c r="A405" s="411" t="s">
        <v>343</v>
      </c>
      <c r="B405" s="245" t="s">
        <v>410</v>
      </c>
      <c r="C405" s="368"/>
      <c r="D405" s="164"/>
      <c r="E405" s="368"/>
      <c r="F405" s="164">
        <f>SUM(C405:E405)</f>
        <v>0</v>
      </c>
    </row>
    <row r="406" spans="1:6" x14ac:dyDescent="0.2">
      <c r="A406" s="411" t="s">
        <v>342</v>
      </c>
      <c r="B406" s="245" t="s">
        <v>411</v>
      </c>
      <c r="C406" s="368"/>
      <c r="D406" s="164"/>
      <c r="E406" s="368"/>
      <c r="F406" s="164">
        <f>SUM(C406:E406)</f>
        <v>0</v>
      </c>
    </row>
    <row r="407" spans="1:6" x14ac:dyDescent="0.2">
      <c r="A407" s="411" t="s">
        <v>343</v>
      </c>
      <c r="B407" s="245" t="s">
        <v>220</v>
      </c>
      <c r="C407" s="279">
        <f>C408+C409+C410+C411+C412+C413+C414</f>
        <v>0</v>
      </c>
      <c r="D407" s="279">
        <f>D408+D409+D410+D411+D412+D413+D414</f>
        <v>0</v>
      </c>
      <c r="E407" s="279">
        <f>E408+E409+E410+E411+E412+E413+E414</f>
        <v>0</v>
      </c>
      <c r="F407" s="168">
        <f>F408+F409+F410+F411+F412+F413+F414</f>
        <v>0</v>
      </c>
    </row>
    <row r="408" spans="1:6" x14ac:dyDescent="0.2">
      <c r="A408" s="411" t="s">
        <v>344</v>
      </c>
      <c r="B408" s="420" t="s">
        <v>485</v>
      </c>
      <c r="C408" s="368"/>
      <c r="D408" s="164"/>
      <c r="E408" s="368"/>
      <c r="F408" s="164">
        <f>SUM(C408:E408)</f>
        <v>0</v>
      </c>
    </row>
    <row r="409" spans="1:6" x14ac:dyDescent="0.2">
      <c r="A409" s="411" t="s">
        <v>345</v>
      </c>
      <c r="B409" s="420" t="s">
        <v>487</v>
      </c>
      <c r="C409" s="368"/>
      <c r="D409" s="164"/>
      <c r="E409" s="368"/>
      <c r="F409" s="164">
        <f t="shared" ref="F409:F415" si="21">SUM(C409:E409)</f>
        <v>0</v>
      </c>
    </row>
    <row r="410" spans="1:6" x14ac:dyDescent="0.2">
      <c r="A410" s="411" t="s">
        <v>347</v>
      </c>
      <c r="B410" s="420" t="s">
        <v>486</v>
      </c>
      <c r="C410" s="368"/>
      <c r="D410" s="164"/>
      <c r="E410" s="368"/>
      <c r="F410" s="164">
        <f t="shared" si="21"/>
        <v>0</v>
      </c>
    </row>
    <row r="411" spans="1:6" x14ac:dyDescent="0.2">
      <c r="A411" s="411" t="s">
        <v>348</v>
      </c>
      <c r="B411" s="420" t="s">
        <v>488</v>
      </c>
      <c r="C411" s="368"/>
      <c r="D411" s="164"/>
      <c r="E411" s="368"/>
      <c r="F411" s="164">
        <f t="shared" si="21"/>
        <v>0</v>
      </c>
    </row>
    <row r="412" spans="1:6" x14ac:dyDescent="0.2">
      <c r="A412" s="411" t="s">
        <v>349</v>
      </c>
      <c r="B412" s="942" t="s">
        <v>489</v>
      </c>
      <c r="C412" s="368"/>
      <c r="D412" s="164"/>
      <c r="E412" s="368"/>
      <c r="F412" s="164">
        <f t="shared" si="21"/>
        <v>0</v>
      </c>
    </row>
    <row r="413" spans="1:6" x14ac:dyDescent="0.2">
      <c r="A413" s="411" t="s">
        <v>350</v>
      </c>
      <c r="B413" s="340" t="s">
        <v>490</v>
      </c>
      <c r="C413" s="368"/>
      <c r="D413" s="164"/>
      <c r="E413" s="368"/>
      <c r="F413" s="164">
        <f t="shared" si="21"/>
        <v>0</v>
      </c>
    </row>
    <row r="414" spans="1:6" x14ac:dyDescent="0.2">
      <c r="A414" s="411" t="s">
        <v>351</v>
      </c>
      <c r="B414" s="943" t="s">
        <v>507</v>
      </c>
      <c r="C414" s="368"/>
      <c r="D414" s="164"/>
      <c r="E414" s="368"/>
      <c r="F414" s="164">
        <f t="shared" si="21"/>
        <v>0</v>
      </c>
    </row>
    <row r="415" spans="1:6" x14ac:dyDescent="0.2">
      <c r="A415" s="411" t="s">
        <v>352</v>
      </c>
      <c r="B415" s="245" t="s">
        <v>493</v>
      </c>
      <c r="C415" s="368"/>
      <c r="D415" s="164"/>
      <c r="E415" s="368"/>
      <c r="F415" s="164">
        <f t="shared" si="21"/>
        <v>0</v>
      </c>
    </row>
    <row r="416" spans="1:6" ht="13.5" thickBot="1" x14ac:dyDescent="0.25">
      <c r="A416" s="411" t="s">
        <v>353</v>
      </c>
      <c r="B416" s="247" t="s">
        <v>222</v>
      </c>
      <c r="C416" s="371">
        <f>-C392</f>
        <v>0</v>
      </c>
      <c r="D416" s="371">
        <f>-D392</f>
        <v>0</v>
      </c>
      <c r="E416" s="371">
        <f>-E392</f>
        <v>0</v>
      </c>
      <c r="F416" s="165">
        <f>-F392</f>
        <v>0</v>
      </c>
    </row>
    <row r="417" spans="1:6" ht="13.5" thickBot="1" x14ac:dyDescent="0.25">
      <c r="A417" s="702" t="s">
        <v>354</v>
      </c>
      <c r="B417" s="703" t="s">
        <v>10</v>
      </c>
      <c r="C417" s="711">
        <f>C405+C406+C407+C415+C416</f>
        <v>0</v>
      </c>
      <c r="D417" s="711">
        <f>D405+D406+D407+D415+D416</f>
        <v>0</v>
      </c>
      <c r="E417" s="711">
        <f>E405+E406+E407+E415+E416</f>
        <v>0</v>
      </c>
      <c r="F417" s="712">
        <f>F405+F406+F407+F415+F416</f>
        <v>0</v>
      </c>
    </row>
    <row r="418" spans="1:6" ht="27" thickTop="1" thickBot="1" x14ac:dyDescent="0.25">
      <c r="A418" s="702" t="s">
        <v>355</v>
      </c>
      <c r="B418" s="707" t="s">
        <v>494</v>
      </c>
      <c r="C418" s="714">
        <f>C402+C417</f>
        <v>1822197</v>
      </c>
      <c r="D418" s="714">
        <f>D402+D417</f>
        <v>0</v>
      </c>
      <c r="E418" s="714">
        <f>E402+E417</f>
        <v>0</v>
      </c>
      <c r="F418" s="715">
        <f>F402+F417</f>
        <v>1822197</v>
      </c>
    </row>
    <row r="419" spans="1:6" ht="13.5" thickTop="1" x14ac:dyDescent="0.2">
      <c r="A419" s="691"/>
      <c r="B419" s="958"/>
      <c r="C419" s="289"/>
      <c r="D419" s="289"/>
      <c r="E419" s="289"/>
      <c r="F419" s="296"/>
    </row>
    <row r="420" spans="1:6" x14ac:dyDescent="0.2">
      <c r="A420" s="412" t="s">
        <v>405</v>
      </c>
      <c r="B420" s="534" t="s">
        <v>496</v>
      </c>
      <c r="C420" s="713"/>
      <c r="D420" s="167"/>
      <c r="E420" s="370"/>
      <c r="F420" s="222"/>
    </row>
    <row r="421" spans="1:6" x14ac:dyDescent="0.2">
      <c r="A421" s="411" t="s">
        <v>357</v>
      </c>
      <c r="B421" s="246" t="s">
        <v>495</v>
      </c>
      <c r="C421" s="373"/>
      <c r="D421" s="164"/>
      <c r="E421" s="368"/>
      <c r="F421" s="164">
        <f>SUM(C421:E421)</f>
        <v>0</v>
      </c>
    </row>
    <row r="422" spans="1:6" x14ac:dyDescent="0.2">
      <c r="A422" s="411" t="s">
        <v>358</v>
      </c>
      <c r="B422" s="788" t="s">
        <v>500</v>
      </c>
      <c r="C422" s="949"/>
      <c r="D422" s="169"/>
      <c r="E422" s="369"/>
      <c r="F422" s="164">
        <f t="shared" ref="F422:F428" si="22">SUM(C422:E422)</f>
        <v>0</v>
      </c>
    </row>
    <row r="423" spans="1:6" x14ac:dyDescent="0.2">
      <c r="A423" s="411" t="s">
        <v>359</v>
      </c>
      <c r="B423" s="788" t="s">
        <v>501</v>
      </c>
      <c r="C423" s="949"/>
      <c r="D423" s="169"/>
      <c r="E423" s="369"/>
      <c r="F423" s="164">
        <f t="shared" si="22"/>
        <v>0</v>
      </c>
    </row>
    <row r="424" spans="1:6" x14ac:dyDescent="0.2">
      <c r="A424" s="411" t="s">
        <v>360</v>
      </c>
      <c r="B424" s="788" t="s">
        <v>502</v>
      </c>
      <c r="C424" s="949"/>
      <c r="D424" s="169"/>
      <c r="E424" s="369"/>
      <c r="F424" s="164">
        <f t="shared" si="22"/>
        <v>0</v>
      </c>
    </row>
    <row r="425" spans="1:6" x14ac:dyDescent="0.2">
      <c r="A425" s="411" t="s">
        <v>361</v>
      </c>
      <c r="B425" s="944" t="s">
        <v>503</v>
      </c>
      <c r="C425" s="949"/>
      <c r="D425" s="169"/>
      <c r="E425" s="369"/>
      <c r="F425" s="164">
        <f t="shared" si="22"/>
        <v>0</v>
      </c>
    </row>
    <row r="426" spans="1:6" x14ac:dyDescent="0.2">
      <c r="A426" s="411" t="s">
        <v>362</v>
      </c>
      <c r="B426" s="945" t="s">
        <v>504</v>
      </c>
      <c r="C426" s="949"/>
      <c r="D426" s="169"/>
      <c r="E426" s="369"/>
      <c r="F426" s="164">
        <f t="shared" si="22"/>
        <v>0</v>
      </c>
    </row>
    <row r="427" spans="1:6" x14ac:dyDescent="0.2">
      <c r="A427" s="411" t="s">
        <v>363</v>
      </c>
      <c r="B427" s="946" t="s">
        <v>505</v>
      </c>
      <c r="C427" s="949"/>
      <c r="D427" s="169"/>
      <c r="E427" s="369"/>
      <c r="F427" s="164">
        <f t="shared" si="22"/>
        <v>0</v>
      </c>
    </row>
    <row r="428" spans="1:6" ht="13.5" thickBot="1" x14ac:dyDescent="0.25">
      <c r="A428" s="411" t="s">
        <v>364</v>
      </c>
      <c r="B428" s="422" t="s">
        <v>506</v>
      </c>
      <c r="C428" s="949"/>
      <c r="D428" s="169"/>
      <c r="E428" s="369"/>
      <c r="F428" s="164">
        <f t="shared" si="22"/>
        <v>0</v>
      </c>
    </row>
    <row r="429" spans="1:6" ht="13.5" thickBot="1" x14ac:dyDescent="0.25">
      <c r="A429" s="433" t="s">
        <v>365</v>
      </c>
      <c r="B429" s="347" t="s">
        <v>497</v>
      </c>
      <c r="C429" s="950">
        <f>SUM(C421:C428)</f>
        <v>0</v>
      </c>
      <c r="D429" s="950">
        <f>SUM(D421:D428)</f>
        <v>0</v>
      </c>
      <c r="E429" s="950">
        <f>SUM(E421:E428)</f>
        <v>0</v>
      </c>
      <c r="F429" s="1072">
        <f>SUM(F421:F428)</f>
        <v>0</v>
      </c>
    </row>
    <row r="430" spans="1:6" x14ac:dyDescent="0.2">
      <c r="A430" s="691"/>
      <c r="B430" s="43"/>
      <c r="C430" s="964"/>
      <c r="D430" s="966"/>
      <c r="E430" s="919"/>
      <c r="F430" s="784"/>
    </row>
    <row r="431" spans="1:6" ht="13.5" thickBot="1" x14ac:dyDescent="0.25">
      <c r="A431" s="719" t="s">
        <v>366</v>
      </c>
      <c r="B431" s="956" t="s">
        <v>498</v>
      </c>
      <c r="C431" s="963">
        <f>C418+C429</f>
        <v>1822197</v>
      </c>
      <c r="D431" s="965">
        <f>D418+D429</f>
        <v>0</v>
      </c>
      <c r="E431" s="963">
        <f>E418+E429</f>
        <v>0</v>
      </c>
      <c r="F431" s="963">
        <f>F418+F429</f>
        <v>1822197</v>
      </c>
    </row>
    <row r="432" spans="1:6" ht="13.5" thickTop="1" x14ac:dyDescent="0.2"/>
    <row r="433" spans="1:6" x14ac:dyDescent="0.2">
      <c r="A433" s="1315"/>
      <c r="B433" s="1315"/>
      <c r="C433" s="1315"/>
      <c r="D433" s="1315"/>
      <c r="E433" s="1315"/>
      <c r="F433" s="1315"/>
    </row>
    <row r="434" spans="1:6" x14ac:dyDescent="0.2">
      <c r="A434" s="1294" t="s">
        <v>926</v>
      </c>
      <c r="B434" s="1294"/>
      <c r="C434" s="1294"/>
      <c r="D434" s="1294"/>
      <c r="E434" s="1294"/>
    </row>
    <row r="435" spans="1:6" x14ac:dyDescent="0.2">
      <c r="A435" s="424"/>
      <c r="B435" s="424"/>
      <c r="C435" s="424"/>
      <c r="D435" s="424"/>
      <c r="E435" s="424"/>
    </row>
    <row r="436" spans="1:6" ht="14.25" x14ac:dyDescent="0.2">
      <c r="A436" s="1422" t="s">
        <v>820</v>
      </c>
      <c r="B436" s="1423"/>
      <c r="C436" s="1423"/>
      <c r="D436" s="1423"/>
      <c r="E436" s="1423"/>
      <c r="F436" s="1423"/>
    </row>
    <row r="437" spans="1:6" ht="15.75" x14ac:dyDescent="0.25">
      <c r="B437" s="20"/>
      <c r="C437" s="20"/>
      <c r="D437" s="20"/>
      <c r="E437" s="20"/>
    </row>
    <row r="438" spans="1:6" ht="15.75" x14ac:dyDescent="0.25">
      <c r="B438" s="20" t="s">
        <v>752</v>
      </c>
      <c r="C438" s="20"/>
      <c r="D438" s="20"/>
      <c r="E438" s="20"/>
    </row>
    <row r="439" spans="1:6" ht="13.5" thickBot="1" x14ac:dyDescent="0.25">
      <c r="B439" s="1"/>
      <c r="C439" s="1"/>
      <c r="D439" s="1"/>
      <c r="E439" s="21" t="s">
        <v>778</v>
      </c>
    </row>
    <row r="440" spans="1:6" ht="48.75" thickBot="1" x14ac:dyDescent="0.3">
      <c r="A440" s="435" t="s">
        <v>322</v>
      </c>
      <c r="B440" s="697" t="s">
        <v>13</v>
      </c>
      <c r="C440" s="427" t="s">
        <v>658</v>
      </c>
      <c r="D440" s="428" t="s">
        <v>659</v>
      </c>
      <c r="E440" s="427" t="s">
        <v>654</v>
      </c>
      <c r="F440" s="428" t="s">
        <v>653</v>
      </c>
    </row>
    <row r="441" spans="1:6" x14ac:dyDescent="0.2">
      <c r="A441" s="698" t="s">
        <v>323</v>
      </c>
      <c r="B441" s="699" t="s">
        <v>324</v>
      </c>
      <c r="C441" s="708" t="s">
        <v>325</v>
      </c>
      <c r="D441" s="709" t="s">
        <v>326</v>
      </c>
      <c r="E441" s="894" t="s">
        <v>346</v>
      </c>
      <c r="F441" s="895" t="s">
        <v>371</v>
      </c>
    </row>
    <row r="442" spans="1:6" x14ac:dyDescent="0.2">
      <c r="A442" s="412" t="s">
        <v>327</v>
      </c>
      <c r="B442" s="419" t="s">
        <v>223</v>
      </c>
      <c r="C442" s="368"/>
      <c r="D442" s="164"/>
      <c r="E442" s="368"/>
      <c r="F442" s="147"/>
    </row>
    <row r="443" spans="1:6" x14ac:dyDescent="0.2">
      <c r="A443" s="411" t="s">
        <v>328</v>
      </c>
      <c r="B443" s="215" t="s">
        <v>6</v>
      </c>
      <c r="C443" s="368"/>
      <c r="D443" s="164"/>
      <c r="E443" s="368"/>
      <c r="F443" s="164">
        <f>SUM(C443:E443)</f>
        <v>0</v>
      </c>
    </row>
    <row r="444" spans="1:6" x14ac:dyDescent="0.2">
      <c r="A444" s="411" t="s">
        <v>329</v>
      </c>
      <c r="B444" s="245" t="s">
        <v>7</v>
      </c>
      <c r="C444" s="368"/>
      <c r="D444" s="164"/>
      <c r="E444" s="368"/>
      <c r="F444" s="164">
        <f>SUM(C444:E444)</f>
        <v>0</v>
      </c>
    </row>
    <row r="445" spans="1:6" x14ac:dyDescent="0.2">
      <c r="A445" s="411" t="s">
        <v>330</v>
      </c>
      <c r="B445" s="245" t="s">
        <v>8</v>
      </c>
      <c r="C445" s="368">
        <v>642528</v>
      </c>
      <c r="D445" s="164"/>
      <c r="E445" s="368"/>
      <c r="F445" s="164">
        <f>SUM(C445:E445)</f>
        <v>642528</v>
      </c>
    </row>
    <row r="446" spans="1:6" x14ac:dyDescent="0.2">
      <c r="A446" s="411" t="s">
        <v>331</v>
      </c>
      <c r="B446" s="245" t="s">
        <v>409</v>
      </c>
      <c r="C446" s="368"/>
      <c r="D446" s="164"/>
      <c r="E446" s="368"/>
      <c r="F446" s="164">
        <f>SUM(C446:E446)</f>
        <v>0</v>
      </c>
    </row>
    <row r="447" spans="1:6" x14ac:dyDescent="0.2">
      <c r="A447" s="411" t="s">
        <v>332</v>
      </c>
      <c r="B447" s="245" t="s">
        <v>408</v>
      </c>
      <c r="C447" s="368"/>
      <c r="D447" s="164"/>
      <c r="E447" s="368"/>
      <c r="F447" s="164">
        <f>SUM(C447:E447)</f>
        <v>0</v>
      </c>
    </row>
    <row r="448" spans="1:6" x14ac:dyDescent="0.2">
      <c r="A448" s="411" t="s">
        <v>333</v>
      </c>
      <c r="B448" s="245" t="s">
        <v>480</v>
      </c>
      <c r="C448" s="368">
        <f>C449+C450+C451+C452+C453+C454</f>
        <v>0</v>
      </c>
      <c r="D448" s="368">
        <f>D449+D450+D451+D452+D453+D454</f>
        <v>0</v>
      </c>
      <c r="E448" s="368">
        <f>E449+E450+E451+E452+E453+E454</f>
        <v>0</v>
      </c>
      <c r="F448" s="164">
        <f>F449+F450+F451+F452+F453+F454</f>
        <v>0</v>
      </c>
    </row>
    <row r="449" spans="1:6" x14ac:dyDescent="0.2">
      <c r="A449" s="411" t="s">
        <v>334</v>
      </c>
      <c r="B449" s="245" t="s">
        <v>481</v>
      </c>
      <c r="C449" s="368">
        <v>0</v>
      </c>
      <c r="D449" s="164">
        <v>0</v>
      </c>
      <c r="E449" s="368">
        <v>0</v>
      </c>
      <c r="F449" s="164">
        <f>E449+D449+C449</f>
        <v>0</v>
      </c>
    </row>
    <row r="450" spans="1:6" x14ac:dyDescent="0.2">
      <c r="A450" s="411" t="s">
        <v>335</v>
      </c>
      <c r="B450" s="245" t="s">
        <v>482</v>
      </c>
      <c r="C450" s="368"/>
      <c r="D450" s="164"/>
      <c r="E450" s="368"/>
      <c r="F450" s="164">
        <f t="shared" ref="F450:F455" si="23">E450+D450+C450</f>
        <v>0</v>
      </c>
    </row>
    <row r="451" spans="1:6" x14ac:dyDescent="0.2">
      <c r="A451" s="411" t="s">
        <v>336</v>
      </c>
      <c r="B451" s="245" t="s">
        <v>483</v>
      </c>
      <c r="C451" s="368"/>
      <c r="D451" s="164"/>
      <c r="E451" s="368"/>
      <c r="F451" s="164">
        <f t="shared" si="23"/>
        <v>0</v>
      </c>
    </row>
    <row r="452" spans="1:6" x14ac:dyDescent="0.2">
      <c r="A452" s="411" t="s">
        <v>337</v>
      </c>
      <c r="B452" s="420" t="s">
        <v>484</v>
      </c>
      <c r="C452" s="279"/>
      <c r="D452" s="168"/>
      <c r="E452" s="368"/>
      <c r="F452" s="164">
        <f t="shared" si="23"/>
        <v>0</v>
      </c>
    </row>
    <row r="453" spans="1:6" x14ac:dyDescent="0.2">
      <c r="A453" s="411" t="s">
        <v>338</v>
      </c>
      <c r="B453" s="942" t="s">
        <v>499</v>
      </c>
      <c r="C453" s="371"/>
      <c r="D453" s="165"/>
      <c r="E453" s="368"/>
      <c r="F453" s="164">
        <f t="shared" si="23"/>
        <v>0</v>
      </c>
    </row>
    <row r="454" spans="1:6" x14ac:dyDescent="0.2">
      <c r="A454" s="411" t="s">
        <v>339</v>
      </c>
      <c r="B454" s="943" t="s">
        <v>492</v>
      </c>
      <c r="C454" s="371"/>
      <c r="D454" s="165"/>
      <c r="E454" s="368"/>
      <c r="F454" s="164">
        <f t="shared" si="23"/>
        <v>0</v>
      </c>
    </row>
    <row r="455" spans="1:6" ht="13.5" thickBot="1" x14ac:dyDescent="0.25">
      <c r="A455" s="411" t="s">
        <v>340</v>
      </c>
      <c r="B455" s="247" t="s">
        <v>219</v>
      </c>
      <c r="C455" s="369"/>
      <c r="D455" s="169"/>
      <c r="E455" s="368"/>
      <c r="F455" s="366">
        <f t="shared" si="23"/>
        <v>0</v>
      </c>
    </row>
    <row r="456" spans="1:6" ht="13.5" thickBot="1" x14ac:dyDescent="0.25">
      <c r="A456" s="702" t="s">
        <v>341</v>
      </c>
      <c r="B456" s="703" t="s">
        <v>9</v>
      </c>
      <c r="C456" s="711">
        <f>C443+C444+C445+C446+C448+C455</f>
        <v>642528</v>
      </c>
      <c r="D456" s="711">
        <f>D443+D444+D445+D446+D448+D455</f>
        <v>0</v>
      </c>
      <c r="E456" s="711">
        <f>E443+E444+E445+E446+E448+E455</f>
        <v>0</v>
      </c>
      <c r="F456" s="712">
        <f>F443+F444+F445+F446+F448+F455</f>
        <v>642528</v>
      </c>
    </row>
    <row r="457" spans="1:6" ht="13.5" thickTop="1" x14ac:dyDescent="0.2">
      <c r="A457" s="691"/>
      <c r="B457" s="419"/>
      <c r="C457" s="278"/>
      <c r="D457" s="278"/>
      <c r="E457" s="278"/>
      <c r="F457" s="172"/>
    </row>
    <row r="458" spans="1:6" x14ac:dyDescent="0.2">
      <c r="A458" s="412" t="s">
        <v>342</v>
      </c>
      <c r="B458" s="421" t="s">
        <v>224</v>
      </c>
      <c r="C458" s="370"/>
      <c r="D458" s="167"/>
      <c r="E458" s="370"/>
      <c r="F458" s="222"/>
    </row>
    <row r="459" spans="1:6" x14ac:dyDescent="0.2">
      <c r="A459" s="411" t="s">
        <v>343</v>
      </c>
      <c r="B459" s="245" t="s">
        <v>410</v>
      </c>
      <c r="C459" s="368"/>
      <c r="D459" s="164"/>
      <c r="E459" s="368"/>
      <c r="F459" s="164">
        <f>SUM(C459:E459)</f>
        <v>0</v>
      </c>
    </row>
    <row r="460" spans="1:6" x14ac:dyDescent="0.2">
      <c r="A460" s="411" t="s">
        <v>342</v>
      </c>
      <c r="B460" s="245" t="s">
        <v>411</v>
      </c>
      <c r="C460" s="368"/>
      <c r="D460" s="164"/>
      <c r="E460" s="368"/>
      <c r="F460" s="164">
        <f>SUM(C460:E460)</f>
        <v>0</v>
      </c>
    </row>
    <row r="461" spans="1:6" x14ac:dyDescent="0.2">
      <c r="A461" s="411" t="s">
        <v>343</v>
      </c>
      <c r="B461" s="245" t="s">
        <v>220</v>
      </c>
      <c r="C461" s="368">
        <f>C462+C463+C464+C465+C466+C467+C468</f>
        <v>0</v>
      </c>
      <c r="D461" s="279">
        <f>D462+D463+D464+D465+D466+D467+D468</f>
        <v>0</v>
      </c>
      <c r="E461" s="279">
        <f>E462+E463+E464+E465+E466+E467+E468</f>
        <v>0</v>
      </c>
      <c r="F461" s="164">
        <f>SUM(C461:E461)</f>
        <v>0</v>
      </c>
    </row>
    <row r="462" spans="1:6" x14ac:dyDescent="0.2">
      <c r="A462" s="411" t="s">
        <v>344</v>
      </c>
      <c r="B462" s="420" t="s">
        <v>485</v>
      </c>
      <c r="C462" s="368"/>
      <c r="D462" s="164"/>
      <c r="E462" s="368"/>
      <c r="F462" s="164">
        <f>SUM(C462:E462)</f>
        <v>0</v>
      </c>
    </row>
    <row r="463" spans="1:6" x14ac:dyDescent="0.2">
      <c r="A463" s="411" t="s">
        <v>345</v>
      </c>
      <c r="B463" s="420" t="s">
        <v>487</v>
      </c>
      <c r="C463" s="368"/>
      <c r="D463" s="164"/>
      <c r="E463" s="368"/>
      <c r="F463" s="164">
        <f t="shared" ref="F463:F469" si="24">SUM(C463:E463)</f>
        <v>0</v>
      </c>
    </row>
    <row r="464" spans="1:6" x14ac:dyDescent="0.2">
      <c r="A464" s="411" t="s">
        <v>347</v>
      </c>
      <c r="B464" s="420" t="s">
        <v>486</v>
      </c>
      <c r="C464" s="368"/>
      <c r="D464" s="164"/>
      <c r="E464" s="368"/>
      <c r="F464" s="164">
        <f t="shared" si="24"/>
        <v>0</v>
      </c>
    </row>
    <row r="465" spans="1:6" x14ac:dyDescent="0.2">
      <c r="A465" s="411" t="s">
        <v>348</v>
      </c>
      <c r="B465" s="420" t="s">
        <v>488</v>
      </c>
      <c r="C465" s="368">
        <f>'7-8-9.m.szoc.ell.'!E52</f>
        <v>0</v>
      </c>
      <c r="D465" s="164"/>
      <c r="E465" s="368"/>
      <c r="F465" s="164">
        <f t="shared" si="24"/>
        <v>0</v>
      </c>
    </row>
    <row r="466" spans="1:6" x14ac:dyDescent="0.2">
      <c r="A466" s="411" t="s">
        <v>349</v>
      </c>
      <c r="B466" s="942" t="s">
        <v>489</v>
      </c>
      <c r="C466" s="368"/>
      <c r="D466" s="164"/>
      <c r="E466" s="368"/>
      <c r="F466" s="164">
        <f t="shared" si="24"/>
        <v>0</v>
      </c>
    </row>
    <row r="467" spans="1:6" x14ac:dyDescent="0.2">
      <c r="A467" s="411" t="s">
        <v>350</v>
      </c>
      <c r="B467" s="340" t="s">
        <v>490</v>
      </c>
      <c r="C467" s="368"/>
      <c r="D467" s="164"/>
      <c r="E467" s="368"/>
      <c r="F467" s="164">
        <f t="shared" si="24"/>
        <v>0</v>
      </c>
    </row>
    <row r="468" spans="1:6" x14ac:dyDescent="0.2">
      <c r="A468" s="411" t="s">
        <v>351</v>
      </c>
      <c r="B468" s="943" t="s">
        <v>507</v>
      </c>
      <c r="C468" s="368"/>
      <c r="D468" s="164"/>
      <c r="E468" s="368"/>
      <c r="F468" s="164">
        <f t="shared" si="24"/>
        <v>0</v>
      </c>
    </row>
    <row r="469" spans="1:6" x14ac:dyDescent="0.2">
      <c r="A469" s="411" t="s">
        <v>352</v>
      </c>
      <c r="B469" s="245" t="s">
        <v>493</v>
      </c>
      <c r="C469" s="368"/>
      <c r="D469" s="164"/>
      <c r="E469" s="368"/>
      <c r="F469" s="164">
        <f t="shared" si="24"/>
        <v>0</v>
      </c>
    </row>
    <row r="470" spans="1:6" ht="13.5" thickBot="1" x14ac:dyDescent="0.25">
      <c r="A470" s="411" t="s">
        <v>353</v>
      </c>
      <c r="B470" s="247" t="s">
        <v>222</v>
      </c>
      <c r="C470" s="369">
        <f>-C446</f>
        <v>0</v>
      </c>
      <c r="D470" s="369">
        <f>-D446</f>
        <v>0</v>
      </c>
      <c r="E470" s="369">
        <f>-E446</f>
        <v>0</v>
      </c>
      <c r="F470" s="169">
        <f>-F446</f>
        <v>0</v>
      </c>
    </row>
    <row r="471" spans="1:6" ht="13.5" thickBot="1" x14ac:dyDescent="0.25">
      <c r="A471" s="702" t="s">
        <v>354</v>
      </c>
      <c r="B471" s="703" t="s">
        <v>10</v>
      </c>
      <c r="C471" s="711">
        <f>C459+C460+C461+C469+C470</f>
        <v>0</v>
      </c>
      <c r="D471" s="711">
        <f>D459+D460+D461+D469+D470</f>
        <v>0</v>
      </c>
      <c r="E471" s="711">
        <f>E459+E460+E461+E469+E470</f>
        <v>0</v>
      </c>
      <c r="F471" s="712">
        <f>F459+F460+F461+F469+F470</f>
        <v>0</v>
      </c>
    </row>
    <row r="472" spans="1:6" ht="27" thickTop="1" thickBot="1" x14ac:dyDescent="0.25">
      <c r="A472" s="702" t="s">
        <v>355</v>
      </c>
      <c r="B472" s="707" t="s">
        <v>494</v>
      </c>
      <c r="C472" s="714">
        <f>C456+C471</f>
        <v>642528</v>
      </c>
      <c r="D472" s="714">
        <f>D456+D471</f>
        <v>0</v>
      </c>
      <c r="E472" s="714">
        <f>E456+E471</f>
        <v>0</v>
      </c>
      <c r="F472" s="715">
        <f>F456+F471</f>
        <v>642528</v>
      </c>
    </row>
    <row r="473" spans="1:6" ht="13.5" thickTop="1" x14ac:dyDescent="0.2">
      <c r="A473" s="691"/>
      <c r="B473" s="958"/>
      <c r="C473" s="289"/>
      <c r="D473" s="289"/>
      <c r="E473" s="289"/>
      <c r="F473" s="296"/>
    </row>
    <row r="474" spans="1:6" x14ac:dyDescent="0.2">
      <c r="A474" s="412" t="s">
        <v>405</v>
      </c>
      <c r="B474" s="534" t="s">
        <v>496</v>
      </c>
      <c r="C474" s="713"/>
      <c r="D474" s="167"/>
      <c r="E474" s="370"/>
      <c r="F474" s="222"/>
    </row>
    <row r="475" spans="1:6" x14ac:dyDescent="0.2">
      <c r="A475" s="411" t="s">
        <v>357</v>
      </c>
      <c r="B475" s="246" t="s">
        <v>495</v>
      </c>
      <c r="C475" s="373"/>
      <c r="D475" s="164"/>
      <c r="E475" s="368"/>
      <c r="F475" s="164">
        <f>SUM(C475:E475)</f>
        <v>0</v>
      </c>
    </row>
    <row r="476" spans="1:6" x14ac:dyDescent="0.2">
      <c r="A476" s="411" t="s">
        <v>358</v>
      </c>
      <c r="B476" s="788" t="s">
        <v>500</v>
      </c>
      <c r="C476" s="949"/>
      <c r="D476" s="169"/>
      <c r="E476" s="369"/>
      <c r="F476" s="164">
        <f t="shared" ref="F476:F482" si="25">SUM(C476:E476)</f>
        <v>0</v>
      </c>
    </row>
    <row r="477" spans="1:6" x14ac:dyDescent="0.2">
      <c r="A477" s="411" t="s">
        <v>359</v>
      </c>
      <c r="B477" s="788" t="s">
        <v>501</v>
      </c>
      <c r="C477" s="949"/>
      <c r="D477" s="169"/>
      <c r="E477" s="369"/>
      <c r="F477" s="164">
        <f t="shared" si="25"/>
        <v>0</v>
      </c>
    </row>
    <row r="478" spans="1:6" x14ac:dyDescent="0.2">
      <c r="A478" s="411" t="s">
        <v>360</v>
      </c>
      <c r="B478" s="788" t="s">
        <v>502</v>
      </c>
      <c r="C478" s="949"/>
      <c r="D478" s="169"/>
      <c r="E478" s="369"/>
      <c r="F478" s="164">
        <f t="shared" si="25"/>
        <v>0</v>
      </c>
    </row>
    <row r="479" spans="1:6" x14ac:dyDescent="0.2">
      <c r="A479" s="411" t="s">
        <v>361</v>
      </c>
      <c r="B479" s="944" t="s">
        <v>503</v>
      </c>
      <c r="C479" s="949"/>
      <c r="D479" s="169"/>
      <c r="E479" s="369"/>
      <c r="F479" s="164">
        <f t="shared" si="25"/>
        <v>0</v>
      </c>
    </row>
    <row r="480" spans="1:6" x14ac:dyDescent="0.2">
      <c r="A480" s="411" t="s">
        <v>362</v>
      </c>
      <c r="B480" s="945" t="s">
        <v>504</v>
      </c>
      <c r="C480" s="949"/>
      <c r="D480" s="169"/>
      <c r="E480" s="369"/>
      <c r="F480" s="164">
        <f t="shared" si="25"/>
        <v>0</v>
      </c>
    </row>
    <row r="481" spans="1:6" x14ac:dyDescent="0.2">
      <c r="A481" s="411" t="s">
        <v>363</v>
      </c>
      <c r="B481" s="946" t="s">
        <v>505</v>
      </c>
      <c r="C481" s="949"/>
      <c r="D481" s="169"/>
      <c r="E481" s="369"/>
      <c r="F481" s="164">
        <f t="shared" si="25"/>
        <v>0</v>
      </c>
    </row>
    <row r="482" spans="1:6" ht="13.5" thickBot="1" x14ac:dyDescent="0.25">
      <c r="A482" s="411" t="s">
        <v>364</v>
      </c>
      <c r="B482" s="422" t="s">
        <v>506</v>
      </c>
      <c r="C482" s="949"/>
      <c r="D482" s="169"/>
      <c r="E482" s="369"/>
      <c r="F482" s="164">
        <f t="shared" si="25"/>
        <v>0</v>
      </c>
    </row>
    <row r="483" spans="1:6" ht="13.5" thickBot="1" x14ac:dyDescent="0.25">
      <c r="A483" s="433" t="s">
        <v>365</v>
      </c>
      <c r="B483" s="347" t="s">
        <v>497</v>
      </c>
      <c r="C483" s="950">
        <f>SUM(C475:C482)</f>
        <v>0</v>
      </c>
      <c r="D483" s="950">
        <f>SUM(D475:D482)</f>
        <v>0</v>
      </c>
      <c r="E483" s="950">
        <f>SUM(E475:E482)</f>
        <v>0</v>
      </c>
      <c r="F483" s="1072">
        <f>SUM(F475:F482)</f>
        <v>0</v>
      </c>
    </row>
    <row r="484" spans="1:6" x14ac:dyDescent="0.2">
      <c r="A484" s="691"/>
      <c r="B484" s="43"/>
      <c r="C484" s="964"/>
      <c r="D484" s="966"/>
      <c r="E484" s="919"/>
      <c r="F484" s="784"/>
    </row>
    <row r="485" spans="1:6" ht="13.5" thickBot="1" x14ac:dyDescent="0.25">
      <c r="A485" s="719" t="s">
        <v>366</v>
      </c>
      <c r="B485" s="956" t="s">
        <v>498</v>
      </c>
      <c r="C485" s="963">
        <f>C472+C483</f>
        <v>642528</v>
      </c>
      <c r="D485" s="965">
        <f>D472+D483</f>
        <v>0</v>
      </c>
      <c r="E485" s="963">
        <f>E472+E483</f>
        <v>0</v>
      </c>
      <c r="F485" s="963">
        <f>F472+F483</f>
        <v>642528</v>
      </c>
    </row>
    <row r="486" spans="1:6" ht="13.5" thickTop="1" x14ac:dyDescent="0.2"/>
    <row r="487" spans="1:6" x14ac:dyDescent="0.2">
      <c r="A487" s="1315"/>
      <c r="B487" s="1315"/>
      <c r="C487" s="1315"/>
      <c r="D487" s="1315"/>
      <c r="E487" s="1315"/>
      <c r="F487" s="1315"/>
    </row>
    <row r="488" spans="1:6" x14ac:dyDescent="0.2">
      <c r="A488" s="1294" t="s">
        <v>927</v>
      </c>
      <c r="B488" s="1294"/>
      <c r="C488" s="1294"/>
      <c r="D488" s="1294"/>
      <c r="E488" s="1294"/>
    </row>
    <row r="489" spans="1:6" x14ac:dyDescent="0.2">
      <c r="A489" s="424"/>
      <c r="B489" s="424"/>
      <c r="C489" s="424"/>
      <c r="D489" s="424"/>
      <c r="E489" s="424"/>
    </row>
    <row r="490" spans="1:6" ht="14.25" x14ac:dyDescent="0.2">
      <c r="A490" s="1422" t="s">
        <v>820</v>
      </c>
      <c r="B490" s="1423"/>
      <c r="C490" s="1423"/>
      <c r="D490" s="1423"/>
      <c r="E490" s="1423"/>
      <c r="F490" s="1423"/>
    </row>
    <row r="491" spans="1:6" ht="15.75" x14ac:dyDescent="0.25">
      <c r="B491" s="20"/>
      <c r="C491" s="20"/>
      <c r="D491" s="20"/>
      <c r="E491" s="20"/>
    </row>
    <row r="492" spans="1:6" ht="15.75" x14ac:dyDescent="0.25">
      <c r="B492" s="20" t="s">
        <v>754</v>
      </c>
      <c r="C492" s="20"/>
      <c r="D492" s="20"/>
      <c r="E492" s="20"/>
    </row>
    <row r="493" spans="1:6" ht="13.5" thickBot="1" x14ac:dyDescent="0.25">
      <c r="B493" s="1"/>
      <c r="C493" s="1"/>
      <c r="D493" s="1"/>
      <c r="E493" s="21" t="s">
        <v>778</v>
      </c>
    </row>
    <row r="494" spans="1:6" ht="48.75" thickBot="1" x14ac:dyDescent="0.3">
      <c r="A494" s="435" t="s">
        <v>322</v>
      </c>
      <c r="B494" s="697" t="s">
        <v>13</v>
      </c>
      <c r="C494" s="427" t="s">
        <v>658</v>
      </c>
      <c r="D494" s="428" t="s">
        <v>659</v>
      </c>
      <c r="E494" s="427" t="s">
        <v>654</v>
      </c>
      <c r="F494" s="428" t="s">
        <v>653</v>
      </c>
    </row>
    <row r="495" spans="1:6" x14ac:dyDescent="0.2">
      <c r="A495" s="698" t="s">
        <v>323</v>
      </c>
      <c r="B495" s="699" t="s">
        <v>324</v>
      </c>
      <c r="C495" s="708" t="s">
        <v>325</v>
      </c>
      <c r="D495" s="709" t="s">
        <v>326</v>
      </c>
      <c r="E495" s="894" t="s">
        <v>346</v>
      </c>
      <c r="F495" s="895" t="s">
        <v>371</v>
      </c>
    </row>
    <row r="496" spans="1:6" x14ac:dyDescent="0.2">
      <c r="A496" s="412" t="s">
        <v>327</v>
      </c>
      <c r="B496" s="419" t="s">
        <v>223</v>
      </c>
      <c r="C496" s="368"/>
      <c r="D496" s="164"/>
      <c r="E496" s="368"/>
      <c r="F496" s="147"/>
    </row>
    <row r="497" spans="1:6" x14ac:dyDescent="0.2">
      <c r="A497" s="411" t="s">
        <v>328</v>
      </c>
      <c r="B497" s="215" t="s">
        <v>6</v>
      </c>
      <c r="C497" s="368"/>
      <c r="D497" s="164"/>
      <c r="E497" s="368"/>
      <c r="F497" s="164">
        <f>SUM(C497:E497)</f>
        <v>0</v>
      </c>
    </row>
    <row r="498" spans="1:6" x14ac:dyDescent="0.2">
      <c r="A498" s="411" t="s">
        <v>329</v>
      </c>
      <c r="B498" s="245" t="s">
        <v>7</v>
      </c>
      <c r="C498" s="368"/>
      <c r="D498" s="164"/>
      <c r="E498" s="368"/>
      <c r="F498" s="164">
        <f>SUM(C498:E498)</f>
        <v>0</v>
      </c>
    </row>
    <row r="499" spans="1:6" x14ac:dyDescent="0.2">
      <c r="A499" s="411" t="s">
        <v>330</v>
      </c>
      <c r="B499" s="245" t="s">
        <v>8</v>
      </c>
      <c r="C499" s="368"/>
      <c r="D499" s="164"/>
      <c r="E499" s="368"/>
      <c r="F499" s="164">
        <f>SUM(C499:E499)</f>
        <v>0</v>
      </c>
    </row>
    <row r="500" spans="1:6" x14ac:dyDescent="0.2">
      <c r="A500" s="411" t="s">
        <v>331</v>
      </c>
      <c r="B500" s="245" t="s">
        <v>409</v>
      </c>
      <c r="C500" s="368"/>
      <c r="D500" s="164"/>
      <c r="E500" s="368"/>
      <c r="F500" s="164">
        <f>SUM(C500:E500)</f>
        <v>0</v>
      </c>
    </row>
    <row r="501" spans="1:6" x14ac:dyDescent="0.2">
      <c r="A501" s="411" t="s">
        <v>332</v>
      </c>
      <c r="B501" s="245" t="s">
        <v>408</v>
      </c>
      <c r="C501" s="368"/>
      <c r="D501" s="164"/>
      <c r="E501" s="368"/>
      <c r="F501" s="164">
        <f>SUM(C501:E501)</f>
        <v>0</v>
      </c>
    </row>
    <row r="502" spans="1:6" x14ac:dyDescent="0.2">
      <c r="A502" s="411" t="s">
        <v>333</v>
      </c>
      <c r="B502" s="245" t="s">
        <v>480</v>
      </c>
      <c r="C502" s="368">
        <f>C503+C504+C505+C506+C507+C508</f>
        <v>150000</v>
      </c>
      <c r="D502" s="368">
        <f>D503+D504+D505+D506+D507+D508</f>
        <v>0</v>
      </c>
      <c r="E502" s="368">
        <f>E503+E504+E505+E506+E507+E508</f>
        <v>0</v>
      </c>
      <c r="F502" s="164">
        <f>F503+F504+F505+F506+F507+F508</f>
        <v>150000</v>
      </c>
    </row>
    <row r="503" spans="1:6" x14ac:dyDescent="0.2">
      <c r="A503" s="411" t="s">
        <v>334</v>
      </c>
      <c r="B503" s="245" t="s">
        <v>481</v>
      </c>
      <c r="C503" s="368">
        <v>0</v>
      </c>
      <c r="D503" s="164">
        <v>0</v>
      </c>
      <c r="E503" s="368">
        <v>0</v>
      </c>
      <c r="F503" s="164">
        <f>E503+D503+C503</f>
        <v>0</v>
      </c>
    </row>
    <row r="504" spans="1:6" x14ac:dyDescent="0.2">
      <c r="A504" s="411" t="s">
        <v>335</v>
      </c>
      <c r="B504" s="245" t="s">
        <v>482</v>
      </c>
      <c r="C504" s="368"/>
      <c r="D504" s="164"/>
      <c r="E504" s="368"/>
      <c r="F504" s="164">
        <f t="shared" ref="F504:F509" si="26">E504+D504+C504</f>
        <v>0</v>
      </c>
    </row>
    <row r="505" spans="1:6" x14ac:dyDescent="0.2">
      <c r="A505" s="411" t="s">
        <v>336</v>
      </c>
      <c r="B505" s="245" t="s">
        <v>483</v>
      </c>
      <c r="C505" s="368"/>
      <c r="D505" s="164"/>
      <c r="E505" s="368"/>
      <c r="F505" s="164">
        <f t="shared" si="26"/>
        <v>0</v>
      </c>
    </row>
    <row r="506" spans="1:6" x14ac:dyDescent="0.2">
      <c r="A506" s="411" t="s">
        <v>337</v>
      </c>
      <c r="B506" s="420" t="s">
        <v>484</v>
      </c>
      <c r="C506" s="279">
        <v>150000</v>
      </c>
      <c r="D506" s="168"/>
      <c r="E506" s="368"/>
      <c r="F506" s="164">
        <f t="shared" si="26"/>
        <v>150000</v>
      </c>
    </row>
    <row r="507" spans="1:6" x14ac:dyDescent="0.2">
      <c r="A507" s="411" t="s">
        <v>338</v>
      </c>
      <c r="B507" s="942" t="s">
        <v>499</v>
      </c>
      <c r="C507" s="371"/>
      <c r="D507" s="165"/>
      <c r="E507" s="368"/>
      <c r="F507" s="164">
        <f t="shared" si="26"/>
        <v>0</v>
      </c>
    </row>
    <row r="508" spans="1:6" x14ac:dyDescent="0.2">
      <c r="A508" s="411" t="s">
        <v>339</v>
      </c>
      <c r="B508" s="943" t="s">
        <v>492</v>
      </c>
      <c r="C508" s="371"/>
      <c r="D508" s="165"/>
      <c r="E508" s="368"/>
      <c r="F508" s="164">
        <f t="shared" si="26"/>
        <v>0</v>
      </c>
    </row>
    <row r="509" spans="1:6" ht="13.5" thickBot="1" x14ac:dyDescent="0.25">
      <c r="A509" s="411" t="s">
        <v>340</v>
      </c>
      <c r="B509" s="247" t="s">
        <v>219</v>
      </c>
      <c r="C509" s="369">
        <v>3303200</v>
      </c>
      <c r="D509" s="169"/>
      <c r="E509" s="368"/>
      <c r="F509" s="366">
        <f t="shared" si="26"/>
        <v>3303200</v>
      </c>
    </row>
    <row r="510" spans="1:6" ht="13.5" thickBot="1" x14ac:dyDescent="0.25">
      <c r="A510" s="702" t="s">
        <v>341</v>
      </c>
      <c r="B510" s="703" t="s">
        <v>9</v>
      </c>
      <c r="C510" s="711">
        <f>C497+C498+C499+C500+C502+C509</f>
        <v>3453200</v>
      </c>
      <c r="D510" s="711">
        <f>D497+D498+D499+D500+D502+D509</f>
        <v>0</v>
      </c>
      <c r="E510" s="711">
        <f>E497+E498+E499+E500+E502+E509</f>
        <v>0</v>
      </c>
      <c r="F510" s="712">
        <f>F497+F498+F499+F500+F502+F509</f>
        <v>3453200</v>
      </c>
    </row>
    <row r="511" spans="1:6" ht="13.5" thickTop="1" x14ac:dyDescent="0.2">
      <c r="A511" s="691"/>
      <c r="B511" s="419"/>
      <c r="C511" s="278"/>
      <c r="D511" s="278"/>
      <c r="E511" s="278"/>
      <c r="F511" s="172"/>
    </row>
    <row r="512" spans="1:6" x14ac:dyDescent="0.2">
      <c r="A512" s="412" t="s">
        <v>342</v>
      </c>
      <c r="B512" s="421" t="s">
        <v>224</v>
      </c>
      <c r="C512" s="370"/>
      <c r="D512" s="167"/>
      <c r="E512" s="370"/>
      <c r="F512" s="222"/>
    </row>
    <row r="513" spans="1:6" x14ac:dyDescent="0.2">
      <c r="A513" s="411" t="s">
        <v>343</v>
      </c>
      <c r="B513" s="245" t="s">
        <v>410</v>
      </c>
      <c r="C513" s="368"/>
      <c r="D513" s="164"/>
      <c r="E513" s="368"/>
      <c r="F513" s="164">
        <f>SUM(C513:E513)</f>
        <v>0</v>
      </c>
    </row>
    <row r="514" spans="1:6" x14ac:dyDescent="0.2">
      <c r="A514" s="411" t="s">
        <v>342</v>
      </c>
      <c r="B514" s="245" t="s">
        <v>411</v>
      </c>
      <c r="C514" s="368"/>
      <c r="D514" s="164"/>
      <c r="E514" s="368"/>
      <c r="F514" s="164">
        <f>SUM(C514:E514)</f>
        <v>0</v>
      </c>
    </row>
    <row r="515" spans="1:6" x14ac:dyDescent="0.2">
      <c r="A515" s="411" t="s">
        <v>343</v>
      </c>
      <c r="B515" s="245" t="s">
        <v>220</v>
      </c>
      <c r="C515" s="368">
        <f>C516+C517+C518+C519+C520+C521+C522</f>
        <v>0</v>
      </c>
      <c r="D515" s="368">
        <f>D516+D517+D518+D519+D520+D521+D522</f>
        <v>0</v>
      </c>
      <c r="E515" s="368">
        <f>E516+E517+E518+E519+E520+E521+E522</f>
        <v>0</v>
      </c>
      <c r="F515" s="164">
        <f>F516+F517+F518+F519+F520+F521+F522</f>
        <v>0</v>
      </c>
    </row>
    <row r="516" spans="1:6" x14ac:dyDescent="0.2">
      <c r="A516" s="411" t="s">
        <v>344</v>
      </c>
      <c r="B516" s="420" t="s">
        <v>485</v>
      </c>
      <c r="C516" s="368"/>
      <c r="D516" s="164"/>
      <c r="E516" s="368"/>
      <c r="F516" s="164">
        <f>SUM(C516:E516)</f>
        <v>0</v>
      </c>
    </row>
    <row r="517" spans="1:6" x14ac:dyDescent="0.2">
      <c r="A517" s="411" t="s">
        <v>345</v>
      </c>
      <c r="B517" s="420" t="s">
        <v>487</v>
      </c>
      <c r="C517" s="368"/>
      <c r="D517" s="164"/>
      <c r="E517" s="368"/>
      <c r="F517" s="164">
        <f t="shared" ref="F517:F523" si="27">SUM(C517:E517)</f>
        <v>0</v>
      </c>
    </row>
    <row r="518" spans="1:6" x14ac:dyDescent="0.2">
      <c r="A518" s="411" t="s">
        <v>347</v>
      </c>
      <c r="B518" s="420" t="s">
        <v>486</v>
      </c>
      <c r="C518" s="368"/>
      <c r="D518" s="164"/>
      <c r="E518" s="368"/>
      <c r="F518" s="164">
        <f t="shared" si="27"/>
        <v>0</v>
      </c>
    </row>
    <row r="519" spans="1:6" x14ac:dyDescent="0.2">
      <c r="A519" s="411" t="s">
        <v>348</v>
      </c>
      <c r="B519" s="420" t="s">
        <v>488</v>
      </c>
      <c r="C519" s="368"/>
      <c r="D519" s="164"/>
      <c r="E519" s="368"/>
      <c r="F519" s="164">
        <f t="shared" si="27"/>
        <v>0</v>
      </c>
    </row>
    <row r="520" spans="1:6" x14ac:dyDescent="0.2">
      <c r="A520" s="411" t="s">
        <v>349</v>
      </c>
      <c r="B520" s="942" t="s">
        <v>489</v>
      </c>
      <c r="C520" s="368"/>
      <c r="D520" s="164"/>
      <c r="E520" s="368"/>
      <c r="F520" s="164">
        <f t="shared" si="27"/>
        <v>0</v>
      </c>
    </row>
    <row r="521" spans="1:6" x14ac:dyDescent="0.2">
      <c r="A521" s="411" t="s">
        <v>350</v>
      </c>
      <c r="B521" s="340" t="s">
        <v>490</v>
      </c>
      <c r="C521" s="368"/>
      <c r="D521" s="164"/>
      <c r="E521" s="368"/>
      <c r="F521" s="164">
        <f t="shared" si="27"/>
        <v>0</v>
      </c>
    </row>
    <row r="522" spans="1:6" x14ac:dyDescent="0.2">
      <c r="A522" s="411" t="s">
        <v>351</v>
      </c>
      <c r="B522" s="943" t="s">
        <v>507</v>
      </c>
      <c r="C522" s="368"/>
      <c r="D522" s="164"/>
      <c r="E522" s="368"/>
      <c r="F522" s="164">
        <f t="shared" si="27"/>
        <v>0</v>
      </c>
    </row>
    <row r="523" spans="1:6" x14ac:dyDescent="0.2">
      <c r="A523" s="411" t="s">
        <v>352</v>
      </c>
      <c r="B523" s="245" t="s">
        <v>493</v>
      </c>
      <c r="C523" s="368"/>
      <c r="D523" s="164"/>
      <c r="E523" s="368"/>
      <c r="F523" s="164">
        <f t="shared" si="27"/>
        <v>0</v>
      </c>
    </row>
    <row r="524" spans="1:6" ht="13.5" thickBot="1" x14ac:dyDescent="0.25">
      <c r="A524" s="411" t="s">
        <v>353</v>
      </c>
      <c r="B524" s="247" t="s">
        <v>222</v>
      </c>
      <c r="C524" s="371">
        <f>-C500</f>
        <v>0</v>
      </c>
      <c r="D524" s="371">
        <f>-D500</f>
        <v>0</v>
      </c>
      <c r="E524" s="371">
        <f>-E500</f>
        <v>0</v>
      </c>
      <c r="F524" s="165">
        <f>-F500</f>
        <v>0</v>
      </c>
    </row>
    <row r="525" spans="1:6" ht="13.5" thickBot="1" x14ac:dyDescent="0.25">
      <c r="A525" s="702" t="s">
        <v>354</v>
      </c>
      <c r="B525" s="703" t="s">
        <v>10</v>
      </c>
      <c r="C525" s="711">
        <f>C513+C514+C515+C523+C524</f>
        <v>0</v>
      </c>
      <c r="D525" s="711">
        <f>D513+D514+D515+D523+D524</f>
        <v>0</v>
      </c>
      <c r="E525" s="711">
        <f>E513+E514+E515+E523+E524</f>
        <v>0</v>
      </c>
      <c r="F525" s="712">
        <f>F513+F514+F515+F523+F524</f>
        <v>0</v>
      </c>
    </row>
    <row r="526" spans="1:6" ht="27" thickTop="1" thickBot="1" x14ac:dyDescent="0.25">
      <c r="A526" s="702" t="s">
        <v>355</v>
      </c>
      <c r="B526" s="707" t="s">
        <v>494</v>
      </c>
      <c r="C526" s="714">
        <f>C510+C525</f>
        <v>3453200</v>
      </c>
      <c r="D526" s="714">
        <f>D510+D525</f>
        <v>0</v>
      </c>
      <c r="E526" s="714">
        <f>E510+E525</f>
        <v>0</v>
      </c>
      <c r="F526" s="715">
        <f>F510+F525</f>
        <v>3453200</v>
      </c>
    </row>
    <row r="527" spans="1:6" ht="13.5" thickTop="1" x14ac:dyDescent="0.2">
      <c r="A527" s="691"/>
      <c r="B527" s="958"/>
      <c r="C527" s="289"/>
      <c r="D527" s="289"/>
      <c r="E527" s="289"/>
      <c r="F527" s="296"/>
    </row>
    <row r="528" spans="1:6" x14ac:dyDescent="0.2">
      <c r="A528" s="412" t="s">
        <v>405</v>
      </c>
      <c r="B528" s="534" t="s">
        <v>496</v>
      </c>
      <c r="C528" s="713"/>
      <c r="D528" s="167"/>
      <c r="E528" s="370"/>
      <c r="F528" s="222"/>
    </row>
    <row r="529" spans="1:6" x14ac:dyDescent="0.2">
      <c r="A529" s="411" t="s">
        <v>357</v>
      </c>
      <c r="B529" s="246" t="s">
        <v>495</v>
      </c>
      <c r="C529" s="373"/>
      <c r="D529" s="164"/>
      <c r="E529" s="368"/>
      <c r="F529" s="164">
        <f>SUM(C529:E529)</f>
        <v>0</v>
      </c>
    </row>
    <row r="530" spans="1:6" x14ac:dyDescent="0.2">
      <c r="A530" s="411" t="s">
        <v>358</v>
      </c>
      <c r="B530" s="788" t="s">
        <v>500</v>
      </c>
      <c r="C530" s="949"/>
      <c r="D530" s="169"/>
      <c r="E530" s="369"/>
      <c r="F530" s="164">
        <f t="shared" ref="F530:F536" si="28">SUM(C530:E530)</f>
        <v>0</v>
      </c>
    </row>
    <row r="531" spans="1:6" x14ac:dyDescent="0.2">
      <c r="A531" s="411" t="s">
        <v>359</v>
      </c>
      <c r="B531" s="788" t="s">
        <v>501</v>
      </c>
      <c r="C531" s="949"/>
      <c r="D531" s="169"/>
      <c r="E531" s="369"/>
      <c r="F531" s="164">
        <f t="shared" si="28"/>
        <v>0</v>
      </c>
    </row>
    <row r="532" spans="1:6" x14ac:dyDescent="0.2">
      <c r="A532" s="411" t="s">
        <v>360</v>
      </c>
      <c r="B532" s="788" t="s">
        <v>502</v>
      </c>
      <c r="C532" s="949"/>
      <c r="D532" s="169"/>
      <c r="E532" s="369"/>
      <c r="F532" s="164">
        <f t="shared" si="28"/>
        <v>0</v>
      </c>
    </row>
    <row r="533" spans="1:6" x14ac:dyDescent="0.2">
      <c r="A533" s="411" t="s">
        <v>361</v>
      </c>
      <c r="B533" s="944" t="s">
        <v>503</v>
      </c>
      <c r="C533" s="949"/>
      <c r="D533" s="169"/>
      <c r="E533" s="369"/>
      <c r="F533" s="164">
        <f t="shared" si="28"/>
        <v>0</v>
      </c>
    </row>
    <row r="534" spans="1:6" x14ac:dyDescent="0.2">
      <c r="A534" s="411" t="s">
        <v>362</v>
      </c>
      <c r="B534" s="945" t="s">
        <v>504</v>
      </c>
      <c r="C534" s="949"/>
      <c r="D534" s="169"/>
      <c r="E534" s="369"/>
      <c r="F534" s="164">
        <f t="shared" si="28"/>
        <v>0</v>
      </c>
    </row>
    <row r="535" spans="1:6" x14ac:dyDescent="0.2">
      <c r="A535" s="411" t="s">
        <v>363</v>
      </c>
      <c r="B535" s="946" t="s">
        <v>505</v>
      </c>
      <c r="C535" s="949"/>
      <c r="D535" s="169"/>
      <c r="E535" s="369"/>
      <c r="F535" s="164">
        <f t="shared" si="28"/>
        <v>0</v>
      </c>
    </row>
    <row r="536" spans="1:6" ht="13.5" thickBot="1" x14ac:dyDescent="0.25">
      <c r="A536" s="411" t="s">
        <v>364</v>
      </c>
      <c r="B536" s="422" t="s">
        <v>506</v>
      </c>
      <c r="C536" s="949"/>
      <c r="D536" s="169"/>
      <c r="E536" s="369"/>
      <c r="F536" s="164">
        <f t="shared" si="28"/>
        <v>0</v>
      </c>
    </row>
    <row r="537" spans="1:6" ht="13.5" thickBot="1" x14ac:dyDescent="0.25">
      <c r="A537" s="433" t="s">
        <v>365</v>
      </c>
      <c r="B537" s="347" t="s">
        <v>497</v>
      </c>
      <c r="C537" s="950">
        <f>SUM(C529:C536)</f>
        <v>0</v>
      </c>
      <c r="D537" s="950">
        <f>SUM(D529:D536)</f>
        <v>0</v>
      </c>
      <c r="E537" s="950">
        <f>SUM(E529:E536)</f>
        <v>0</v>
      </c>
      <c r="F537" s="1072">
        <f>SUM(F529:F536)</f>
        <v>0</v>
      </c>
    </row>
    <row r="538" spans="1:6" x14ac:dyDescent="0.2">
      <c r="A538" s="691"/>
      <c r="B538" s="43"/>
      <c r="C538" s="964"/>
      <c r="D538" s="966"/>
      <c r="E538" s="919"/>
      <c r="F538" s="784"/>
    </row>
    <row r="539" spans="1:6" ht="13.5" thickBot="1" x14ac:dyDescent="0.25">
      <c r="A539" s="719" t="s">
        <v>366</v>
      </c>
      <c r="B539" s="956" t="s">
        <v>498</v>
      </c>
      <c r="C539" s="963">
        <f>C526+C537</f>
        <v>3453200</v>
      </c>
      <c r="D539" s="965">
        <f>D526+D537</f>
        <v>0</v>
      </c>
      <c r="E539" s="963">
        <f>E526+E537</f>
        <v>0</v>
      </c>
      <c r="F539" s="963">
        <f>F526+F537</f>
        <v>3453200</v>
      </c>
    </row>
    <row r="540" spans="1:6" ht="13.5" thickTop="1" x14ac:dyDescent="0.2"/>
    <row r="541" spans="1:6" x14ac:dyDescent="0.2">
      <c r="A541" s="1315"/>
      <c r="B541" s="1315"/>
      <c r="C541" s="1315"/>
      <c r="D541" s="1315"/>
      <c r="E541" s="1315"/>
      <c r="F541" s="1315"/>
    </row>
    <row r="542" spans="1:6" x14ac:dyDescent="0.2">
      <c r="A542" s="1294" t="s">
        <v>925</v>
      </c>
      <c r="B542" s="1294"/>
      <c r="C542" s="1294"/>
      <c r="D542" s="1294"/>
      <c r="E542" s="1294"/>
    </row>
    <row r="543" spans="1:6" x14ac:dyDescent="0.2">
      <c r="A543" s="424"/>
      <c r="B543" s="424"/>
      <c r="C543" s="424"/>
      <c r="D543" s="424"/>
      <c r="E543" s="424"/>
    </row>
    <row r="544" spans="1:6" ht="14.25" x14ac:dyDescent="0.2">
      <c r="A544" s="1422" t="s">
        <v>820</v>
      </c>
      <c r="B544" s="1423"/>
      <c r="C544" s="1423"/>
      <c r="D544" s="1423"/>
      <c r="E544" s="1423"/>
      <c r="F544" s="1423"/>
    </row>
    <row r="545" spans="1:6" ht="15.75" x14ac:dyDescent="0.25">
      <c r="B545" s="20"/>
      <c r="C545" s="20"/>
      <c r="D545" s="20"/>
      <c r="E545" s="20"/>
    </row>
    <row r="546" spans="1:6" ht="15.75" x14ac:dyDescent="0.25">
      <c r="B546" s="20" t="s">
        <v>753</v>
      </c>
      <c r="C546" s="20"/>
      <c r="D546" s="20"/>
      <c r="E546" s="20"/>
    </row>
    <row r="547" spans="1:6" ht="13.5" thickBot="1" x14ac:dyDescent="0.25">
      <c r="B547" s="1"/>
      <c r="C547" s="1"/>
      <c r="D547" s="1"/>
      <c r="E547" s="21" t="s">
        <v>791</v>
      </c>
    </row>
    <row r="548" spans="1:6" ht="48.75" thickBot="1" x14ac:dyDescent="0.3">
      <c r="A548" s="435" t="s">
        <v>322</v>
      </c>
      <c r="B548" s="697" t="s">
        <v>13</v>
      </c>
      <c r="C548" s="427" t="s">
        <v>658</v>
      </c>
      <c r="D548" s="428" t="s">
        <v>659</v>
      </c>
      <c r="E548" s="427" t="s">
        <v>654</v>
      </c>
      <c r="F548" s="428" t="s">
        <v>653</v>
      </c>
    </row>
    <row r="549" spans="1:6" x14ac:dyDescent="0.2">
      <c r="A549" s="698" t="s">
        <v>323</v>
      </c>
      <c r="B549" s="699" t="s">
        <v>324</v>
      </c>
      <c r="C549" s="708" t="s">
        <v>325</v>
      </c>
      <c r="D549" s="709" t="s">
        <v>326</v>
      </c>
      <c r="E549" s="894" t="s">
        <v>346</v>
      </c>
      <c r="F549" s="895" t="s">
        <v>371</v>
      </c>
    </row>
    <row r="550" spans="1:6" x14ac:dyDescent="0.2">
      <c r="A550" s="412" t="s">
        <v>327</v>
      </c>
      <c r="B550" s="419" t="s">
        <v>223</v>
      </c>
      <c r="C550" s="368"/>
      <c r="D550" s="164"/>
      <c r="E550" s="368"/>
      <c r="F550" s="147"/>
    </row>
    <row r="551" spans="1:6" x14ac:dyDescent="0.2">
      <c r="A551" s="411" t="s">
        <v>328</v>
      </c>
      <c r="B551" s="215" t="s">
        <v>6</v>
      </c>
      <c r="C551" s="368"/>
      <c r="D551" s="164"/>
      <c r="E551" s="368"/>
      <c r="F551" s="164">
        <f>SUM(C551:E551)</f>
        <v>0</v>
      </c>
    </row>
    <row r="552" spans="1:6" x14ac:dyDescent="0.2">
      <c r="A552" s="411" t="s">
        <v>329</v>
      </c>
      <c r="B552" s="245" t="s">
        <v>7</v>
      </c>
      <c r="C552" s="368"/>
      <c r="D552" s="164"/>
      <c r="E552" s="368"/>
      <c r="F552" s="164">
        <f>SUM(C552:E552)</f>
        <v>0</v>
      </c>
    </row>
    <row r="553" spans="1:6" x14ac:dyDescent="0.2">
      <c r="A553" s="411" t="s">
        <v>330</v>
      </c>
      <c r="B553" s="245" t="s">
        <v>8</v>
      </c>
      <c r="C553" s="368"/>
      <c r="D553" s="164"/>
      <c r="E553" s="368"/>
      <c r="F553" s="164">
        <f>SUM(C553:E553)</f>
        <v>0</v>
      </c>
    </row>
    <row r="554" spans="1:6" x14ac:dyDescent="0.2">
      <c r="A554" s="411" t="s">
        <v>331</v>
      </c>
      <c r="B554" s="245" t="s">
        <v>409</v>
      </c>
      <c r="C554" s="368"/>
      <c r="D554" s="164"/>
      <c r="E554" s="368"/>
      <c r="F554" s="164">
        <f>SUM(C554:E554)</f>
        <v>0</v>
      </c>
    </row>
    <row r="555" spans="1:6" x14ac:dyDescent="0.2">
      <c r="A555" s="411" t="s">
        <v>332</v>
      </c>
      <c r="B555" s="245" t="s">
        <v>408</v>
      </c>
      <c r="C555" s="368"/>
      <c r="D555" s="164"/>
      <c r="E555" s="368"/>
      <c r="F555" s="164">
        <f>SUM(C555:E555)</f>
        <v>0</v>
      </c>
    </row>
    <row r="556" spans="1:6" x14ac:dyDescent="0.2">
      <c r="A556" s="411" t="s">
        <v>333</v>
      </c>
      <c r="B556" s="245" t="s">
        <v>480</v>
      </c>
      <c r="C556" s="368">
        <f>C557+C558+C559+C560+C561+C562</f>
        <v>0</v>
      </c>
      <c r="D556" s="368">
        <f>D557+D558+D559+D560+D561+D562</f>
        <v>0</v>
      </c>
      <c r="E556" s="368">
        <f>E557+E558+E559+E560+E561+E562</f>
        <v>0</v>
      </c>
      <c r="F556" s="164">
        <f>F557+F558+F559+F560+F561+F562</f>
        <v>0</v>
      </c>
    </row>
    <row r="557" spans="1:6" x14ac:dyDescent="0.2">
      <c r="A557" s="411" t="s">
        <v>334</v>
      </c>
      <c r="B557" s="245" t="s">
        <v>481</v>
      </c>
      <c r="C557" s="368">
        <v>0</v>
      </c>
      <c r="D557" s="164">
        <v>0</v>
      </c>
      <c r="E557" s="368">
        <v>0</v>
      </c>
      <c r="F557" s="164">
        <f>E557+D557+C557</f>
        <v>0</v>
      </c>
    </row>
    <row r="558" spans="1:6" x14ac:dyDescent="0.2">
      <c r="A558" s="411" t="s">
        <v>335</v>
      </c>
      <c r="B558" s="245" t="s">
        <v>482</v>
      </c>
      <c r="C558" s="368"/>
      <c r="D558" s="164"/>
      <c r="E558" s="368"/>
      <c r="F558" s="164">
        <f t="shared" ref="F558:F563" si="29">E558+D558+C558</f>
        <v>0</v>
      </c>
    </row>
    <row r="559" spans="1:6" x14ac:dyDescent="0.2">
      <c r="A559" s="411" t="s">
        <v>336</v>
      </c>
      <c r="B559" s="245" t="s">
        <v>483</v>
      </c>
      <c r="C559" s="368"/>
      <c r="D559" s="164"/>
      <c r="E559" s="368"/>
      <c r="F559" s="164">
        <f t="shared" si="29"/>
        <v>0</v>
      </c>
    </row>
    <row r="560" spans="1:6" x14ac:dyDescent="0.2">
      <c r="A560" s="411" t="s">
        <v>337</v>
      </c>
      <c r="B560" s="420" t="s">
        <v>484</v>
      </c>
      <c r="C560" s="279"/>
      <c r="D560" s="168"/>
      <c r="E560" s="368"/>
      <c r="F560" s="164">
        <f t="shared" si="29"/>
        <v>0</v>
      </c>
    </row>
    <row r="561" spans="1:6" x14ac:dyDescent="0.2">
      <c r="A561" s="411" t="s">
        <v>338</v>
      </c>
      <c r="B561" s="942" t="s">
        <v>499</v>
      </c>
      <c r="C561" s="371"/>
      <c r="D561" s="165"/>
      <c r="E561" s="368"/>
      <c r="F561" s="164">
        <f t="shared" si="29"/>
        <v>0</v>
      </c>
    </row>
    <row r="562" spans="1:6" x14ac:dyDescent="0.2">
      <c r="A562" s="411" t="s">
        <v>339</v>
      </c>
      <c r="B562" s="943" t="s">
        <v>492</v>
      </c>
      <c r="C562" s="371"/>
      <c r="D562" s="165"/>
      <c r="E562" s="368"/>
      <c r="F562" s="164">
        <f t="shared" si="29"/>
        <v>0</v>
      </c>
    </row>
    <row r="563" spans="1:6" ht="13.5" thickBot="1" x14ac:dyDescent="0.25">
      <c r="A563" s="411" t="s">
        <v>340</v>
      </c>
      <c r="B563" s="247" t="s">
        <v>219</v>
      </c>
      <c r="C563" s="369"/>
      <c r="D563" s="169"/>
      <c r="E563" s="368"/>
      <c r="F563" s="366">
        <f t="shared" si="29"/>
        <v>0</v>
      </c>
    </row>
    <row r="564" spans="1:6" ht="13.5" thickBot="1" x14ac:dyDescent="0.25">
      <c r="A564" s="702" t="s">
        <v>341</v>
      </c>
      <c r="B564" s="703" t="s">
        <v>9</v>
      </c>
      <c r="C564" s="711">
        <f>C551+C552+C553+C554+C556+C563</f>
        <v>0</v>
      </c>
      <c r="D564" s="711">
        <f>D551+D552+D553+D554+D556+D563</f>
        <v>0</v>
      </c>
      <c r="E564" s="711">
        <f>E551+E552+E553+E554+E556+E563</f>
        <v>0</v>
      </c>
      <c r="F564" s="712">
        <f>F551+F552+F553+F554+F556+F563</f>
        <v>0</v>
      </c>
    </row>
    <row r="565" spans="1:6" ht="13.5" thickTop="1" x14ac:dyDescent="0.2">
      <c r="A565" s="691"/>
      <c r="B565" s="419"/>
      <c r="C565" s="278"/>
      <c r="D565" s="278"/>
      <c r="E565" s="278"/>
      <c r="F565" s="172"/>
    </row>
    <row r="566" spans="1:6" x14ac:dyDescent="0.2">
      <c r="A566" s="412" t="s">
        <v>342</v>
      </c>
      <c r="B566" s="421" t="s">
        <v>224</v>
      </c>
      <c r="C566" s="370"/>
      <c r="D566" s="167"/>
      <c r="E566" s="370"/>
      <c r="F566" s="222"/>
    </row>
    <row r="567" spans="1:6" x14ac:dyDescent="0.2">
      <c r="A567" s="411" t="s">
        <v>343</v>
      </c>
      <c r="B567" s="245" t="s">
        <v>410</v>
      </c>
      <c r="C567" s="368"/>
      <c r="D567" s="164"/>
      <c r="E567" s="368"/>
      <c r="F567" s="164">
        <f>SUM(C567:E567)</f>
        <v>0</v>
      </c>
    </row>
    <row r="568" spans="1:6" x14ac:dyDescent="0.2">
      <c r="A568" s="411" t="s">
        <v>342</v>
      </c>
      <c r="B568" s="245" t="s">
        <v>411</v>
      </c>
      <c r="C568" s="368">
        <v>0</v>
      </c>
      <c r="D568" s="164"/>
      <c r="E568" s="368"/>
      <c r="F568" s="164">
        <f>SUM(C568:E568)</f>
        <v>0</v>
      </c>
    </row>
    <row r="569" spans="1:6" x14ac:dyDescent="0.2">
      <c r="A569" s="411" t="s">
        <v>343</v>
      </c>
      <c r="B569" s="245" t="s">
        <v>220</v>
      </c>
      <c r="C569" s="368">
        <f>C570+C571+C572+C573+C574+C575+C576</f>
        <v>0</v>
      </c>
      <c r="D569" s="368">
        <f>D570+D571+D572+D573+D574+D575+D576</f>
        <v>0</v>
      </c>
      <c r="E569" s="368">
        <f>E570+E571+E572+E573+E574+E575+E576</f>
        <v>0</v>
      </c>
      <c r="F569" s="164">
        <f>F570+F571+F572+F573+F574+F575+F576</f>
        <v>0</v>
      </c>
    </row>
    <row r="570" spans="1:6" x14ac:dyDescent="0.2">
      <c r="A570" s="411" t="s">
        <v>344</v>
      </c>
      <c r="B570" s="420" t="s">
        <v>485</v>
      </c>
      <c r="C570" s="368"/>
      <c r="D570" s="164"/>
      <c r="E570" s="368"/>
      <c r="F570" s="164">
        <f>SUM(C570:E570)</f>
        <v>0</v>
      </c>
    </row>
    <row r="571" spans="1:6" x14ac:dyDescent="0.2">
      <c r="A571" s="411" t="s">
        <v>345</v>
      </c>
      <c r="B571" s="420" t="s">
        <v>487</v>
      </c>
      <c r="C571" s="368"/>
      <c r="D571" s="164"/>
      <c r="E571" s="368"/>
      <c r="F571" s="164">
        <f t="shared" ref="F571:F577" si="30">SUM(C571:E571)</f>
        <v>0</v>
      </c>
    </row>
    <row r="572" spans="1:6" x14ac:dyDescent="0.2">
      <c r="A572" s="411" t="s">
        <v>347</v>
      </c>
      <c r="B572" s="420" t="s">
        <v>486</v>
      </c>
      <c r="C572" s="368"/>
      <c r="D572" s="164"/>
      <c r="E572" s="368"/>
      <c r="F572" s="164">
        <f t="shared" si="30"/>
        <v>0</v>
      </c>
    </row>
    <row r="573" spans="1:6" x14ac:dyDescent="0.2">
      <c r="A573" s="411" t="s">
        <v>348</v>
      </c>
      <c r="B573" s="420" t="s">
        <v>488</v>
      </c>
      <c r="C573" s="368"/>
      <c r="D573" s="164"/>
      <c r="E573" s="368"/>
      <c r="F573" s="164">
        <f t="shared" si="30"/>
        <v>0</v>
      </c>
    </row>
    <row r="574" spans="1:6" x14ac:dyDescent="0.2">
      <c r="A574" s="411" t="s">
        <v>349</v>
      </c>
      <c r="B574" s="942" t="s">
        <v>489</v>
      </c>
      <c r="C574" s="368"/>
      <c r="D574" s="164"/>
      <c r="E574" s="368"/>
      <c r="F574" s="164">
        <f t="shared" si="30"/>
        <v>0</v>
      </c>
    </row>
    <row r="575" spans="1:6" x14ac:dyDescent="0.2">
      <c r="A575" s="411" t="s">
        <v>350</v>
      </c>
      <c r="B575" s="340" t="s">
        <v>490</v>
      </c>
      <c r="C575" s="368"/>
      <c r="D575" s="164"/>
      <c r="E575" s="368"/>
      <c r="F575" s="164">
        <f t="shared" si="30"/>
        <v>0</v>
      </c>
    </row>
    <row r="576" spans="1:6" x14ac:dyDescent="0.2">
      <c r="A576" s="411" t="s">
        <v>351</v>
      </c>
      <c r="B576" s="943" t="s">
        <v>507</v>
      </c>
      <c r="C576" s="368"/>
      <c r="D576" s="164"/>
      <c r="E576" s="368"/>
      <c r="F576" s="164">
        <f t="shared" si="30"/>
        <v>0</v>
      </c>
    </row>
    <row r="577" spans="1:6" x14ac:dyDescent="0.2">
      <c r="A577" s="411" t="s">
        <v>352</v>
      </c>
      <c r="B577" s="245" t="s">
        <v>493</v>
      </c>
      <c r="C577" s="368"/>
      <c r="D577" s="164"/>
      <c r="E577" s="368"/>
      <c r="F577" s="164">
        <f t="shared" si="30"/>
        <v>0</v>
      </c>
    </row>
    <row r="578" spans="1:6" ht="13.5" thickBot="1" x14ac:dyDescent="0.25">
      <c r="A578" s="411" t="s">
        <v>353</v>
      </c>
      <c r="B578" s="247" t="s">
        <v>222</v>
      </c>
      <c r="C578" s="371">
        <f>-C554</f>
        <v>0</v>
      </c>
      <c r="D578" s="371">
        <f>-D554</f>
        <v>0</v>
      </c>
      <c r="E578" s="371">
        <f>-E554</f>
        <v>0</v>
      </c>
      <c r="F578" s="165">
        <f>-F554</f>
        <v>0</v>
      </c>
    </row>
    <row r="579" spans="1:6" ht="13.5" thickBot="1" x14ac:dyDescent="0.25">
      <c r="A579" s="702" t="s">
        <v>354</v>
      </c>
      <c r="B579" s="703" t="s">
        <v>10</v>
      </c>
      <c r="C579" s="711">
        <f>C567+C568+C569+C577+C578</f>
        <v>0</v>
      </c>
      <c r="D579" s="711">
        <f>D567+D568+D569+D577+D578</f>
        <v>0</v>
      </c>
      <c r="E579" s="711">
        <f>E567+E568+E569+E577+E578</f>
        <v>0</v>
      </c>
      <c r="F579" s="712">
        <f>F567+F568+F569+F577+F578</f>
        <v>0</v>
      </c>
    </row>
    <row r="580" spans="1:6" ht="27" thickTop="1" thickBot="1" x14ac:dyDescent="0.25">
      <c r="A580" s="702" t="s">
        <v>355</v>
      </c>
      <c r="B580" s="707" t="s">
        <v>494</v>
      </c>
      <c r="C580" s="714">
        <f>C564+C579</f>
        <v>0</v>
      </c>
      <c r="D580" s="714">
        <f>D564+D579</f>
        <v>0</v>
      </c>
      <c r="E580" s="714">
        <f>E564+E579</f>
        <v>0</v>
      </c>
      <c r="F580" s="715">
        <f>F564+F579</f>
        <v>0</v>
      </c>
    </row>
    <row r="581" spans="1:6" ht="13.5" thickTop="1" x14ac:dyDescent="0.2">
      <c r="A581" s="691"/>
      <c r="B581" s="958"/>
      <c r="C581" s="289"/>
      <c r="D581" s="289"/>
      <c r="E581" s="289"/>
      <c r="F581" s="296"/>
    </row>
    <row r="582" spans="1:6" x14ac:dyDescent="0.2">
      <c r="A582" s="412" t="s">
        <v>405</v>
      </c>
      <c r="B582" s="534" t="s">
        <v>496</v>
      </c>
      <c r="C582" s="713"/>
      <c r="D582" s="167"/>
      <c r="E582" s="370"/>
      <c r="F582" s="222"/>
    </row>
    <row r="583" spans="1:6" x14ac:dyDescent="0.2">
      <c r="A583" s="411" t="s">
        <v>357</v>
      </c>
      <c r="B583" s="246" t="s">
        <v>495</v>
      </c>
      <c r="C583" s="373"/>
      <c r="D583" s="164"/>
      <c r="E583" s="368"/>
      <c r="F583" s="164">
        <f>SUM(C583:E583)</f>
        <v>0</v>
      </c>
    </row>
    <row r="584" spans="1:6" x14ac:dyDescent="0.2">
      <c r="A584" s="411" t="s">
        <v>358</v>
      </c>
      <c r="B584" s="788" t="s">
        <v>500</v>
      </c>
      <c r="C584" s="949"/>
      <c r="D584" s="169"/>
      <c r="E584" s="369"/>
      <c r="F584" s="164">
        <f t="shared" ref="F584:F590" si="31">SUM(C584:E584)</f>
        <v>0</v>
      </c>
    </row>
    <row r="585" spans="1:6" x14ac:dyDescent="0.2">
      <c r="A585" s="411" t="s">
        <v>359</v>
      </c>
      <c r="B585" s="788" t="s">
        <v>501</v>
      </c>
      <c r="C585" s="949">
        <v>25779240</v>
      </c>
      <c r="D585" s="169"/>
      <c r="E585" s="369"/>
      <c r="F585" s="164">
        <f t="shared" si="31"/>
        <v>25779240</v>
      </c>
    </row>
    <row r="586" spans="1:6" x14ac:dyDescent="0.2">
      <c r="A586" s="411" t="s">
        <v>360</v>
      </c>
      <c r="B586" s="788" t="s">
        <v>852</v>
      </c>
      <c r="C586" s="949">
        <v>1797354</v>
      </c>
      <c r="D586" s="169"/>
      <c r="E586" s="369"/>
      <c r="F586" s="164">
        <f t="shared" si="31"/>
        <v>1797354</v>
      </c>
    </row>
    <row r="587" spans="1:6" x14ac:dyDescent="0.2">
      <c r="A587" s="411" t="s">
        <v>361</v>
      </c>
      <c r="B587" s="944" t="s">
        <v>503</v>
      </c>
      <c r="C587" s="949"/>
      <c r="D587" s="169"/>
      <c r="E587" s="369"/>
      <c r="F587" s="164">
        <f t="shared" si="31"/>
        <v>0</v>
      </c>
    </row>
    <row r="588" spans="1:6" x14ac:dyDescent="0.2">
      <c r="A588" s="411" t="s">
        <v>362</v>
      </c>
      <c r="B588" s="945" t="s">
        <v>504</v>
      </c>
      <c r="C588" s="949"/>
      <c r="D588" s="169"/>
      <c r="E588" s="369"/>
      <c r="F588" s="164">
        <f t="shared" si="31"/>
        <v>0</v>
      </c>
    </row>
    <row r="589" spans="1:6" x14ac:dyDescent="0.2">
      <c r="A589" s="411" t="s">
        <v>363</v>
      </c>
      <c r="B589" s="946" t="s">
        <v>505</v>
      </c>
      <c r="C589" s="949"/>
      <c r="D589" s="169"/>
      <c r="E589" s="369"/>
      <c r="F589" s="164">
        <f t="shared" si="31"/>
        <v>0</v>
      </c>
    </row>
    <row r="590" spans="1:6" ht="13.5" thickBot="1" x14ac:dyDescent="0.25">
      <c r="A590" s="411" t="s">
        <v>364</v>
      </c>
      <c r="B590" s="422" t="s">
        <v>506</v>
      </c>
      <c r="C590" s="949"/>
      <c r="D590" s="169"/>
      <c r="E590" s="369"/>
      <c r="F590" s="164">
        <f t="shared" si="31"/>
        <v>0</v>
      </c>
    </row>
    <row r="591" spans="1:6" ht="13.5" thickBot="1" x14ac:dyDescent="0.25">
      <c r="A591" s="433" t="s">
        <v>365</v>
      </c>
      <c r="B591" s="347" t="s">
        <v>497</v>
      </c>
      <c r="C591" s="950">
        <f>SUM(C583:C590)</f>
        <v>27576594</v>
      </c>
      <c r="D591" s="950">
        <f>SUM(D583:D590)</f>
        <v>0</v>
      </c>
      <c r="E591" s="950">
        <f>SUM(E583:E590)</f>
        <v>0</v>
      </c>
      <c r="F591" s="1072">
        <f>SUM(F583:F590)</f>
        <v>27576594</v>
      </c>
    </row>
    <row r="592" spans="1:6" x14ac:dyDescent="0.2">
      <c r="A592" s="691"/>
      <c r="B592" s="43"/>
      <c r="C592" s="964"/>
      <c r="D592" s="966"/>
      <c r="E592" s="919"/>
      <c r="F592" s="784"/>
    </row>
    <row r="593" spans="1:6" ht="13.5" thickBot="1" x14ac:dyDescent="0.25">
      <c r="A593" s="719" t="s">
        <v>366</v>
      </c>
      <c r="B593" s="956" t="s">
        <v>498</v>
      </c>
      <c r="C593" s="963">
        <f>C580+C591</f>
        <v>27576594</v>
      </c>
      <c r="D593" s="965">
        <f>D580+D591</f>
        <v>0</v>
      </c>
      <c r="E593" s="963">
        <f>E580+E591</f>
        <v>0</v>
      </c>
      <c r="F593" s="963">
        <v>27576594</v>
      </c>
    </row>
    <row r="594" spans="1:6" ht="13.5" thickTop="1" x14ac:dyDescent="0.2"/>
    <row r="595" spans="1:6" x14ac:dyDescent="0.2">
      <c r="A595" s="1315"/>
      <c r="B595" s="1315"/>
      <c r="C595" s="1315"/>
      <c r="D595" s="1315"/>
      <c r="E595" s="1315"/>
      <c r="F595" s="1315"/>
    </row>
    <row r="596" spans="1:6" x14ac:dyDescent="0.2">
      <c r="A596" s="1294" t="s">
        <v>927</v>
      </c>
      <c r="B596" s="1294"/>
      <c r="C596" s="1294"/>
      <c r="D596" s="1294"/>
      <c r="E596" s="1294"/>
    </row>
    <row r="597" spans="1:6" x14ac:dyDescent="0.2">
      <c r="A597" s="424"/>
      <c r="B597" s="424"/>
      <c r="C597" s="424"/>
      <c r="D597" s="424"/>
      <c r="E597" s="424"/>
    </row>
    <row r="598" spans="1:6" ht="14.25" x14ac:dyDescent="0.2">
      <c r="A598" s="1422" t="s">
        <v>820</v>
      </c>
      <c r="B598" s="1423"/>
      <c r="C598" s="1423"/>
      <c r="D598" s="1423"/>
      <c r="E598" s="1423"/>
      <c r="F598" s="1423"/>
    </row>
    <row r="599" spans="1:6" ht="15.75" x14ac:dyDescent="0.25">
      <c r="B599" s="20"/>
      <c r="C599" s="20"/>
      <c r="D599" s="20"/>
      <c r="E599" s="20"/>
    </row>
    <row r="600" spans="1:6" ht="15.75" x14ac:dyDescent="0.25">
      <c r="B600" s="20" t="s">
        <v>667</v>
      </c>
      <c r="C600" s="20"/>
      <c r="D600" s="20"/>
      <c r="E600" s="20"/>
    </row>
    <row r="601" spans="1:6" ht="13.5" thickBot="1" x14ac:dyDescent="0.25">
      <c r="B601" s="1"/>
      <c r="C601" s="1"/>
      <c r="D601" s="1"/>
      <c r="E601" s="21" t="s">
        <v>778</v>
      </c>
    </row>
    <row r="602" spans="1:6" ht="48.75" thickBot="1" x14ac:dyDescent="0.3">
      <c r="A602" s="435" t="s">
        <v>322</v>
      </c>
      <c r="B602" s="697" t="s">
        <v>13</v>
      </c>
      <c r="C602" s="427" t="s">
        <v>658</v>
      </c>
      <c r="D602" s="428" t="s">
        <v>659</v>
      </c>
      <c r="E602" s="427" t="s">
        <v>654</v>
      </c>
      <c r="F602" s="428" t="s">
        <v>653</v>
      </c>
    </row>
    <row r="603" spans="1:6" x14ac:dyDescent="0.2">
      <c r="A603" s="698" t="s">
        <v>323</v>
      </c>
      <c r="B603" s="699" t="s">
        <v>324</v>
      </c>
      <c r="C603" s="708" t="s">
        <v>325</v>
      </c>
      <c r="D603" s="709" t="s">
        <v>326</v>
      </c>
      <c r="E603" s="894" t="s">
        <v>346</v>
      </c>
      <c r="F603" s="895" t="s">
        <v>371</v>
      </c>
    </row>
    <row r="604" spans="1:6" x14ac:dyDescent="0.2">
      <c r="A604" s="412" t="s">
        <v>327</v>
      </c>
      <c r="B604" s="419" t="s">
        <v>223</v>
      </c>
      <c r="C604" s="368">
        <v>31972456</v>
      </c>
      <c r="D604" s="164"/>
      <c r="E604" s="368"/>
      <c r="F604" s="147"/>
    </row>
    <row r="605" spans="1:6" x14ac:dyDescent="0.2">
      <c r="A605" s="411" t="s">
        <v>328</v>
      </c>
      <c r="B605" s="215" t="s">
        <v>6</v>
      </c>
      <c r="C605" s="368">
        <f>C551+C497+C443+C389+C335+C281+C227+C173+C119+C65+C11</f>
        <v>14802408</v>
      </c>
      <c r="D605" s="368">
        <f>D551+D497+D443+D389+D335+D281+D227+D173+D119+D65+D11</f>
        <v>0</v>
      </c>
      <c r="E605" s="368">
        <f>E551+E497+E443+E389+E335+E281+E227+E173+E119+E65+E11</f>
        <v>0</v>
      </c>
      <c r="F605" s="164">
        <f>SUM(C605:E605)</f>
        <v>14802408</v>
      </c>
    </row>
    <row r="606" spans="1:6" x14ac:dyDescent="0.2">
      <c r="A606" s="411" t="s">
        <v>329</v>
      </c>
      <c r="B606" s="245" t="s">
        <v>7</v>
      </c>
      <c r="C606" s="368">
        <f t="shared" ref="C606:E617" si="32">C552+C498+C444+C390+C336+C282+C228+C174+C120+C66+C12</f>
        <v>3796871</v>
      </c>
      <c r="D606" s="368">
        <f t="shared" si="32"/>
        <v>0</v>
      </c>
      <c r="E606" s="368">
        <f t="shared" si="32"/>
        <v>0</v>
      </c>
      <c r="F606" s="164">
        <f>SUM(C606:E606)</f>
        <v>3796871</v>
      </c>
    </row>
    <row r="607" spans="1:6" x14ac:dyDescent="0.2">
      <c r="A607" s="411" t="s">
        <v>330</v>
      </c>
      <c r="B607" s="245" t="s">
        <v>8</v>
      </c>
      <c r="C607" s="368">
        <v>13373177</v>
      </c>
      <c r="D607" s="368">
        <f t="shared" si="32"/>
        <v>0</v>
      </c>
      <c r="E607" s="368">
        <f t="shared" si="32"/>
        <v>0</v>
      </c>
      <c r="F607" s="164">
        <f>SUM(C607:E607)</f>
        <v>13373177</v>
      </c>
    </row>
    <row r="608" spans="1:6" x14ac:dyDescent="0.2">
      <c r="A608" s="411" t="s">
        <v>331</v>
      </c>
      <c r="B608" s="245" t="s">
        <v>409</v>
      </c>
      <c r="C608" s="368">
        <f t="shared" si="32"/>
        <v>0</v>
      </c>
      <c r="D608" s="368">
        <f t="shared" si="32"/>
        <v>0</v>
      </c>
      <c r="E608" s="368">
        <f t="shared" si="32"/>
        <v>0</v>
      </c>
      <c r="F608" s="164">
        <f>SUM(C608:E608)</f>
        <v>0</v>
      </c>
    </row>
    <row r="609" spans="1:6" x14ac:dyDescent="0.2">
      <c r="A609" s="411" t="s">
        <v>332</v>
      </c>
      <c r="B609" s="245" t="s">
        <v>408</v>
      </c>
      <c r="C609" s="368">
        <f t="shared" si="32"/>
        <v>0</v>
      </c>
      <c r="D609" s="368">
        <f t="shared" si="32"/>
        <v>0</v>
      </c>
      <c r="E609" s="368">
        <f t="shared" si="32"/>
        <v>0</v>
      </c>
      <c r="F609" s="164">
        <f>SUM(C609:E609)</f>
        <v>0</v>
      </c>
    </row>
    <row r="610" spans="1:6" x14ac:dyDescent="0.2">
      <c r="A610" s="411" t="s">
        <v>333</v>
      </c>
      <c r="B610" s="245" t="s">
        <v>480</v>
      </c>
      <c r="C610" s="368">
        <f t="shared" si="32"/>
        <v>4285672</v>
      </c>
      <c r="D610" s="368">
        <f t="shared" si="32"/>
        <v>0</v>
      </c>
      <c r="E610" s="368">
        <f t="shared" si="32"/>
        <v>0</v>
      </c>
      <c r="F610" s="164">
        <f>F611+F612+F613+F614+F615+F616</f>
        <v>4285672</v>
      </c>
    </row>
    <row r="611" spans="1:6" x14ac:dyDescent="0.2">
      <c r="A611" s="411" t="s">
        <v>334</v>
      </c>
      <c r="B611" s="245" t="s">
        <v>481</v>
      </c>
      <c r="C611" s="368">
        <f t="shared" si="32"/>
        <v>4135672</v>
      </c>
      <c r="D611" s="368">
        <f t="shared" si="32"/>
        <v>0</v>
      </c>
      <c r="E611" s="368">
        <f t="shared" si="32"/>
        <v>0</v>
      </c>
      <c r="F611" s="164">
        <f>E611+D611+C611</f>
        <v>4135672</v>
      </c>
    </row>
    <row r="612" spans="1:6" x14ac:dyDescent="0.2">
      <c r="A612" s="411" t="s">
        <v>335</v>
      </c>
      <c r="B612" s="245" t="s">
        <v>482</v>
      </c>
      <c r="C612" s="368">
        <f t="shared" si="32"/>
        <v>0</v>
      </c>
      <c r="D612" s="368">
        <f t="shared" si="32"/>
        <v>0</v>
      </c>
      <c r="E612" s="368">
        <f t="shared" si="32"/>
        <v>0</v>
      </c>
      <c r="F612" s="164">
        <f t="shared" ref="F612:F617" si="33">E612+D612+C612</f>
        <v>0</v>
      </c>
    </row>
    <row r="613" spans="1:6" x14ac:dyDescent="0.2">
      <c r="A613" s="411" t="s">
        <v>336</v>
      </c>
      <c r="B613" s="245" t="s">
        <v>483</v>
      </c>
      <c r="C613" s="368">
        <f t="shared" si="32"/>
        <v>0</v>
      </c>
      <c r="D613" s="368">
        <f t="shared" si="32"/>
        <v>0</v>
      </c>
      <c r="E613" s="368">
        <f t="shared" si="32"/>
        <v>0</v>
      </c>
      <c r="F613" s="164">
        <f t="shared" si="33"/>
        <v>0</v>
      </c>
    </row>
    <row r="614" spans="1:6" x14ac:dyDescent="0.2">
      <c r="A614" s="411" t="s">
        <v>337</v>
      </c>
      <c r="B614" s="420" t="s">
        <v>484</v>
      </c>
      <c r="C614" s="368">
        <f t="shared" si="32"/>
        <v>150000</v>
      </c>
      <c r="D614" s="368">
        <f t="shared" si="32"/>
        <v>0</v>
      </c>
      <c r="E614" s="368">
        <f t="shared" si="32"/>
        <v>0</v>
      </c>
      <c r="F614" s="164">
        <f t="shared" si="33"/>
        <v>150000</v>
      </c>
    </row>
    <row r="615" spans="1:6" x14ac:dyDescent="0.2">
      <c r="A615" s="411" t="s">
        <v>338</v>
      </c>
      <c r="B615" s="942" t="s">
        <v>499</v>
      </c>
      <c r="C615" s="368">
        <f t="shared" si="32"/>
        <v>0</v>
      </c>
      <c r="D615" s="368">
        <f t="shared" si="32"/>
        <v>0</v>
      </c>
      <c r="E615" s="368">
        <f t="shared" si="32"/>
        <v>0</v>
      </c>
      <c r="F615" s="164">
        <f t="shared" si="33"/>
        <v>0</v>
      </c>
    </row>
    <row r="616" spans="1:6" x14ac:dyDescent="0.2">
      <c r="A616" s="411" t="s">
        <v>339</v>
      </c>
      <c r="B616" s="943" t="s">
        <v>492</v>
      </c>
      <c r="C616" s="368">
        <f t="shared" si="32"/>
        <v>0</v>
      </c>
      <c r="D616" s="368">
        <f t="shared" si="32"/>
        <v>0</v>
      </c>
      <c r="E616" s="368">
        <f t="shared" si="32"/>
        <v>0</v>
      </c>
      <c r="F616" s="164">
        <f t="shared" si="33"/>
        <v>0</v>
      </c>
    </row>
    <row r="617" spans="1:6" ht="13.5" thickBot="1" x14ac:dyDescent="0.25">
      <c r="A617" s="411" t="s">
        <v>340</v>
      </c>
      <c r="B617" s="247" t="s">
        <v>219</v>
      </c>
      <c r="C617" s="368">
        <f t="shared" si="32"/>
        <v>3303200</v>
      </c>
      <c r="D617" s="368">
        <f t="shared" si="32"/>
        <v>0</v>
      </c>
      <c r="E617" s="368">
        <f t="shared" si="32"/>
        <v>0</v>
      </c>
      <c r="F617" s="366">
        <f t="shared" si="33"/>
        <v>3303200</v>
      </c>
    </row>
    <row r="618" spans="1:6" ht="13.5" thickBot="1" x14ac:dyDescent="0.25">
      <c r="A618" s="702" t="s">
        <v>341</v>
      </c>
      <c r="B618" s="703" t="s">
        <v>9</v>
      </c>
      <c r="C618" s="711">
        <f>C605+C606+C607+C608+C610+C617</f>
        <v>39561328</v>
      </c>
      <c r="D618" s="711">
        <f>D605+D606+D607+D608+D610+D617</f>
        <v>0</v>
      </c>
      <c r="E618" s="711">
        <f>E605+E606+E607+E608+E610+E617</f>
        <v>0</v>
      </c>
      <c r="F618" s="712">
        <f>F605+F606+F607+F608+F610+F617</f>
        <v>39561328</v>
      </c>
    </row>
    <row r="619" spans="1:6" ht="13.5" thickTop="1" x14ac:dyDescent="0.2">
      <c r="A619" s="691"/>
      <c r="B619" s="419"/>
      <c r="C619" s="278"/>
      <c r="D619" s="278"/>
      <c r="E619" s="278"/>
      <c r="F619" s="172"/>
    </row>
    <row r="620" spans="1:6" x14ac:dyDescent="0.2">
      <c r="A620" s="412" t="s">
        <v>342</v>
      </c>
      <c r="B620" s="421" t="s">
        <v>224</v>
      </c>
      <c r="C620" s="370"/>
      <c r="D620" s="167"/>
      <c r="E620" s="370"/>
      <c r="F620" s="222"/>
    </row>
    <row r="621" spans="1:6" x14ac:dyDescent="0.2">
      <c r="A621" s="411" t="s">
        <v>343</v>
      </c>
      <c r="B621" s="245" t="s">
        <v>410</v>
      </c>
      <c r="C621" s="368">
        <f>C567+C513+C459+C405+C351+C297+C243+C189+C135+C81+C27</f>
        <v>200000</v>
      </c>
      <c r="D621" s="368">
        <f>D567+D513+D459+D405+D351+D297+D243+D189+D135+D81+D27</f>
        <v>0</v>
      </c>
      <c r="E621" s="368">
        <f>E567+E513+E459+E405+E351+E297+E243+E189+E135+E81+E27</f>
        <v>0</v>
      </c>
      <c r="F621" s="164">
        <f>SUM(C621:E621)</f>
        <v>200000</v>
      </c>
    </row>
    <row r="622" spans="1:6" x14ac:dyDescent="0.2">
      <c r="A622" s="411" t="s">
        <v>342</v>
      </c>
      <c r="B622" s="245" t="s">
        <v>411</v>
      </c>
      <c r="C622" s="368">
        <f t="shared" ref="C622:E631" si="34">C568+C514+C460+C406+C352+C298+C244+C190+C136+C82+C28</f>
        <v>6499606</v>
      </c>
      <c r="D622" s="368">
        <f t="shared" si="34"/>
        <v>0</v>
      </c>
      <c r="E622" s="368">
        <f t="shared" si="34"/>
        <v>0</v>
      </c>
      <c r="F622" s="164">
        <f t="shared" ref="F622:F630" si="35">SUM(C622:E622)</f>
        <v>6499606</v>
      </c>
    </row>
    <row r="623" spans="1:6" x14ac:dyDescent="0.2">
      <c r="A623" s="411" t="s">
        <v>343</v>
      </c>
      <c r="B623" s="245" t="s">
        <v>220</v>
      </c>
      <c r="C623" s="368">
        <f t="shared" si="34"/>
        <v>0</v>
      </c>
      <c r="D623" s="368">
        <f t="shared" si="34"/>
        <v>0</v>
      </c>
      <c r="E623" s="368">
        <f t="shared" si="34"/>
        <v>0</v>
      </c>
      <c r="F623" s="164">
        <f t="shared" si="35"/>
        <v>0</v>
      </c>
    </row>
    <row r="624" spans="1:6" x14ac:dyDescent="0.2">
      <c r="A624" s="411" t="s">
        <v>344</v>
      </c>
      <c r="B624" s="420" t="s">
        <v>485</v>
      </c>
      <c r="C624" s="368">
        <f t="shared" si="34"/>
        <v>0</v>
      </c>
      <c r="D624" s="368">
        <f t="shared" si="34"/>
        <v>0</v>
      </c>
      <c r="E624" s="368">
        <f t="shared" si="34"/>
        <v>0</v>
      </c>
      <c r="F624" s="164">
        <f t="shared" si="35"/>
        <v>0</v>
      </c>
    </row>
    <row r="625" spans="1:6" x14ac:dyDescent="0.2">
      <c r="A625" s="411" t="s">
        <v>345</v>
      </c>
      <c r="B625" s="420" t="s">
        <v>487</v>
      </c>
      <c r="C625" s="368">
        <f t="shared" si="34"/>
        <v>0</v>
      </c>
      <c r="D625" s="368">
        <f t="shared" si="34"/>
        <v>0</v>
      </c>
      <c r="E625" s="368">
        <f t="shared" si="34"/>
        <v>0</v>
      </c>
      <c r="F625" s="164">
        <f t="shared" si="35"/>
        <v>0</v>
      </c>
    </row>
    <row r="626" spans="1:6" x14ac:dyDescent="0.2">
      <c r="A626" s="411" t="s">
        <v>347</v>
      </c>
      <c r="B626" s="420" t="s">
        <v>486</v>
      </c>
      <c r="C626" s="368">
        <f t="shared" si="34"/>
        <v>0</v>
      </c>
      <c r="D626" s="368">
        <f t="shared" si="34"/>
        <v>0</v>
      </c>
      <c r="E626" s="368">
        <f t="shared" si="34"/>
        <v>0</v>
      </c>
      <c r="F626" s="164">
        <f t="shared" si="35"/>
        <v>0</v>
      </c>
    </row>
    <row r="627" spans="1:6" x14ac:dyDescent="0.2">
      <c r="A627" s="411" t="s">
        <v>348</v>
      </c>
      <c r="B627" s="420" t="s">
        <v>488</v>
      </c>
      <c r="C627" s="368">
        <f t="shared" si="34"/>
        <v>0</v>
      </c>
      <c r="D627" s="368">
        <f t="shared" si="34"/>
        <v>0</v>
      </c>
      <c r="E627" s="368">
        <f t="shared" si="34"/>
        <v>0</v>
      </c>
      <c r="F627" s="164">
        <f t="shared" si="35"/>
        <v>0</v>
      </c>
    </row>
    <row r="628" spans="1:6" x14ac:dyDescent="0.2">
      <c r="A628" s="411" t="s">
        <v>349</v>
      </c>
      <c r="B628" s="942" t="s">
        <v>489</v>
      </c>
      <c r="C628" s="368">
        <f t="shared" si="34"/>
        <v>0</v>
      </c>
      <c r="D628" s="368">
        <f t="shared" si="34"/>
        <v>0</v>
      </c>
      <c r="E628" s="368">
        <f t="shared" si="34"/>
        <v>0</v>
      </c>
      <c r="F628" s="164">
        <f t="shared" si="35"/>
        <v>0</v>
      </c>
    </row>
    <row r="629" spans="1:6" x14ac:dyDescent="0.2">
      <c r="A629" s="411" t="s">
        <v>350</v>
      </c>
      <c r="B629" s="340" t="s">
        <v>490</v>
      </c>
      <c r="C629" s="368">
        <f t="shared" si="34"/>
        <v>0</v>
      </c>
      <c r="D629" s="368">
        <f t="shared" si="34"/>
        <v>0</v>
      </c>
      <c r="E629" s="368">
        <f t="shared" si="34"/>
        <v>0</v>
      </c>
      <c r="F629" s="164">
        <f t="shared" si="35"/>
        <v>0</v>
      </c>
    </row>
    <row r="630" spans="1:6" x14ac:dyDescent="0.2">
      <c r="A630" s="411" t="s">
        <v>351</v>
      </c>
      <c r="B630" s="943" t="s">
        <v>507</v>
      </c>
      <c r="C630" s="368">
        <f t="shared" si="34"/>
        <v>0</v>
      </c>
      <c r="D630" s="368">
        <f t="shared" si="34"/>
        <v>0</v>
      </c>
      <c r="E630" s="368">
        <f t="shared" si="34"/>
        <v>0</v>
      </c>
      <c r="F630" s="164">
        <f t="shared" si="35"/>
        <v>0</v>
      </c>
    </row>
    <row r="631" spans="1:6" x14ac:dyDescent="0.2">
      <c r="A631" s="411" t="s">
        <v>352</v>
      </c>
      <c r="B631" s="245" t="s">
        <v>493</v>
      </c>
      <c r="C631" s="368">
        <f t="shared" si="34"/>
        <v>0</v>
      </c>
      <c r="D631" s="368">
        <f t="shared" si="34"/>
        <v>0</v>
      </c>
      <c r="E631" s="368">
        <f t="shared" si="34"/>
        <v>0</v>
      </c>
      <c r="F631" s="164">
        <f>SUM(C631:E631)</f>
        <v>0</v>
      </c>
    </row>
    <row r="632" spans="1:6" ht="13.5" thickBot="1" x14ac:dyDescent="0.25">
      <c r="A632" s="411" t="s">
        <v>353</v>
      </c>
      <c r="B632" s="247" t="s">
        <v>222</v>
      </c>
      <c r="C632" s="369">
        <f>-C608</f>
        <v>0</v>
      </c>
      <c r="D632" s="369">
        <f>-D608</f>
        <v>0</v>
      </c>
      <c r="E632" s="369">
        <f>-E608</f>
        <v>0</v>
      </c>
      <c r="F632" s="169">
        <f>-F608</f>
        <v>0</v>
      </c>
    </row>
    <row r="633" spans="1:6" ht="13.5" thickBot="1" x14ac:dyDescent="0.25">
      <c r="A633" s="702" t="s">
        <v>354</v>
      </c>
      <c r="B633" s="703" t="s">
        <v>10</v>
      </c>
      <c r="C633" s="711">
        <f>C621+C622+C623+C631+C632</f>
        <v>6699606</v>
      </c>
      <c r="D633" s="711">
        <f>D621+D622+D623+D631+D632</f>
        <v>0</v>
      </c>
      <c r="E633" s="711">
        <f>E621+E622+E623+E631+E632</f>
        <v>0</v>
      </c>
      <c r="F633" s="712">
        <f>F621+F622+F623+F631+F632</f>
        <v>6699606</v>
      </c>
    </row>
    <row r="634" spans="1:6" ht="27" thickTop="1" thickBot="1" x14ac:dyDescent="0.25">
      <c r="A634" s="702" t="s">
        <v>355</v>
      </c>
      <c r="B634" s="707" t="s">
        <v>494</v>
      </c>
      <c r="C634" s="714">
        <f>C618+C633</f>
        <v>46260934</v>
      </c>
      <c r="D634" s="714">
        <f>D618+D633</f>
        <v>0</v>
      </c>
      <c r="E634" s="714">
        <f>E618+E633</f>
        <v>0</v>
      </c>
      <c r="F634" s="715">
        <f>F618+F633</f>
        <v>46260934</v>
      </c>
    </row>
    <row r="635" spans="1:6" ht="13.5" thickTop="1" x14ac:dyDescent="0.2">
      <c r="A635" s="691"/>
      <c r="B635" s="958"/>
      <c r="C635" s="289"/>
      <c r="D635" s="289"/>
      <c r="E635" s="289"/>
      <c r="F635" s="296"/>
    </row>
    <row r="636" spans="1:6" x14ac:dyDescent="0.2">
      <c r="A636" s="412" t="s">
        <v>405</v>
      </c>
      <c r="B636" s="534" t="s">
        <v>496</v>
      </c>
      <c r="C636" s="713"/>
      <c r="D636" s="167"/>
      <c r="E636" s="370"/>
      <c r="F636" s="222"/>
    </row>
    <row r="637" spans="1:6" x14ac:dyDescent="0.2">
      <c r="A637" s="411" t="s">
        <v>357</v>
      </c>
      <c r="B637" s="246" t="s">
        <v>495</v>
      </c>
      <c r="C637" s="368">
        <f>C583+C529+C475+C421+C367+C313+C259+C205+C151+C97+C43</f>
        <v>0</v>
      </c>
      <c r="D637" s="368">
        <f>D583+D529+D475+D421+D367+D313+D259+D205+D151+D97+D43</f>
        <v>0</v>
      </c>
      <c r="E637" s="368">
        <f>E583+E529+E475+E421+E367+E313+E259+E205+E151+E97+E43</f>
        <v>0</v>
      </c>
      <c r="F637" s="164">
        <f>SUM(C637:E637)</f>
        <v>0</v>
      </c>
    </row>
    <row r="638" spans="1:6" x14ac:dyDescent="0.2">
      <c r="A638" s="411" t="s">
        <v>358</v>
      </c>
      <c r="B638" s="788" t="s">
        <v>500</v>
      </c>
      <c r="C638" s="368">
        <f t="shared" ref="C638:E644" si="36">C584+C530+C476+C422+C368+C314+C260+C206+C152+C98+C44</f>
        <v>0</v>
      </c>
      <c r="D638" s="368">
        <f t="shared" si="36"/>
        <v>0</v>
      </c>
      <c r="E638" s="368">
        <f t="shared" si="36"/>
        <v>0</v>
      </c>
      <c r="F638" s="164">
        <f t="shared" ref="F638:F644" si="37">SUM(C638:E638)</f>
        <v>0</v>
      </c>
    </row>
    <row r="639" spans="1:6" x14ac:dyDescent="0.2">
      <c r="A639" s="411" t="s">
        <v>359</v>
      </c>
      <c r="B639" s="788" t="s">
        <v>501</v>
      </c>
      <c r="C639" s="368">
        <f t="shared" si="36"/>
        <v>25779240</v>
      </c>
      <c r="D639" s="368">
        <f t="shared" si="36"/>
        <v>0</v>
      </c>
      <c r="E639" s="368">
        <f t="shared" si="36"/>
        <v>0</v>
      </c>
      <c r="F639" s="164">
        <f t="shared" si="37"/>
        <v>25779240</v>
      </c>
    </row>
    <row r="640" spans="1:6" x14ac:dyDescent="0.2">
      <c r="A640" s="411" t="s">
        <v>360</v>
      </c>
      <c r="B640" s="788" t="s">
        <v>855</v>
      </c>
      <c r="C640" s="368">
        <f t="shared" si="36"/>
        <v>1797354</v>
      </c>
      <c r="D640" s="368">
        <f t="shared" si="36"/>
        <v>0</v>
      </c>
      <c r="E640" s="368">
        <f t="shared" si="36"/>
        <v>0</v>
      </c>
      <c r="F640" s="164">
        <f t="shared" si="37"/>
        <v>1797354</v>
      </c>
    </row>
    <row r="641" spans="1:6" x14ac:dyDescent="0.2">
      <c r="A641" s="411" t="s">
        <v>361</v>
      </c>
      <c r="B641" s="944" t="s">
        <v>503</v>
      </c>
      <c r="C641" s="368">
        <f t="shared" si="36"/>
        <v>0</v>
      </c>
      <c r="D641" s="368">
        <f t="shared" si="36"/>
        <v>0</v>
      </c>
      <c r="E641" s="368">
        <f t="shared" si="36"/>
        <v>0</v>
      </c>
      <c r="F641" s="164">
        <f t="shared" si="37"/>
        <v>0</v>
      </c>
    </row>
    <row r="642" spans="1:6" x14ac:dyDescent="0.2">
      <c r="A642" s="411" t="s">
        <v>362</v>
      </c>
      <c r="B642" s="945" t="s">
        <v>504</v>
      </c>
      <c r="C642" s="368">
        <f t="shared" si="36"/>
        <v>0</v>
      </c>
      <c r="D642" s="368">
        <f t="shared" si="36"/>
        <v>0</v>
      </c>
      <c r="E642" s="368">
        <f t="shared" si="36"/>
        <v>0</v>
      </c>
      <c r="F642" s="164">
        <f t="shared" si="37"/>
        <v>0</v>
      </c>
    </row>
    <row r="643" spans="1:6" x14ac:dyDescent="0.2">
      <c r="A643" s="411" t="s">
        <v>363</v>
      </c>
      <c r="B643" s="946" t="s">
        <v>505</v>
      </c>
      <c r="C643" s="368">
        <f t="shared" si="36"/>
        <v>0</v>
      </c>
      <c r="D643" s="368">
        <f t="shared" si="36"/>
        <v>0</v>
      </c>
      <c r="E643" s="368">
        <f t="shared" si="36"/>
        <v>0</v>
      </c>
      <c r="F643" s="164">
        <f t="shared" si="37"/>
        <v>0</v>
      </c>
    </row>
    <row r="644" spans="1:6" ht="13.5" thickBot="1" x14ac:dyDescent="0.25">
      <c r="A644" s="411" t="s">
        <v>364</v>
      </c>
      <c r="B644" s="422" t="s">
        <v>506</v>
      </c>
      <c r="C644" s="368">
        <f t="shared" si="36"/>
        <v>0</v>
      </c>
      <c r="D644" s="368">
        <f t="shared" si="36"/>
        <v>0</v>
      </c>
      <c r="E644" s="368">
        <f t="shared" si="36"/>
        <v>0</v>
      </c>
      <c r="F644" s="164">
        <f t="shared" si="37"/>
        <v>0</v>
      </c>
    </row>
    <row r="645" spans="1:6" ht="13.5" thickBot="1" x14ac:dyDescent="0.25">
      <c r="A645" s="433" t="s">
        <v>365</v>
      </c>
      <c r="B645" s="347" t="s">
        <v>497</v>
      </c>
      <c r="C645" s="950">
        <f>SUM(C637:C644)</f>
        <v>27576594</v>
      </c>
      <c r="D645" s="950">
        <f>SUM(D637:D644)</f>
        <v>0</v>
      </c>
      <c r="E645" s="368">
        <f>E591+E537+E483+E429+E375+E321+E267+E213+E159+E105+E51</f>
        <v>0</v>
      </c>
      <c r="F645" s="1072">
        <f>SUM(F637:F644)</f>
        <v>27576594</v>
      </c>
    </row>
    <row r="646" spans="1:6" x14ac:dyDescent="0.2">
      <c r="A646" s="691"/>
      <c r="B646" s="43"/>
      <c r="C646" s="964"/>
      <c r="D646" s="966"/>
      <c r="E646" s="919"/>
      <c r="F646" s="784"/>
    </row>
    <row r="647" spans="1:6" ht="13.5" thickBot="1" x14ac:dyDescent="0.25">
      <c r="A647" s="719" t="s">
        <v>366</v>
      </c>
      <c r="B647" s="956" t="s">
        <v>498</v>
      </c>
      <c r="C647" s="963">
        <f>C634+C645</f>
        <v>73837528</v>
      </c>
      <c r="D647" s="965">
        <f>D634+D645</f>
        <v>0</v>
      </c>
      <c r="E647" s="963">
        <f>E634+E645</f>
        <v>0</v>
      </c>
      <c r="F647" s="963">
        <f>F634+F645</f>
        <v>73837528</v>
      </c>
    </row>
    <row r="648" spans="1:6" ht="13.5" thickTop="1" x14ac:dyDescent="0.2"/>
    <row r="649" spans="1:6" x14ac:dyDescent="0.2">
      <c r="A649" s="1315"/>
      <c r="B649" s="1315"/>
      <c r="C649" s="1315"/>
      <c r="D649" s="1315"/>
      <c r="E649" s="1315"/>
      <c r="F649" s="1315"/>
    </row>
    <row r="650" spans="1:6" x14ac:dyDescent="0.2">
      <c r="A650" s="1294" t="s">
        <v>918</v>
      </c>
      <c r="B650" s="1294"/>
      <c r="C650" s="1294"/>
      <c r="D650" s="1294"/>
      <c r="E650" s="1294"/>
    </row>
    <row r="651" spans="1:6" x14ac:dyDescent="0.2">
      <c r="A651" s="424"/>
      <c r="B651" s="424"/>
      <c r="C651" s="424"/>
      <c r="D651" s="424"/>
      <c r="E651" s="424"/>
    </row>
    <row r="652" spans="1:6" ht="14.25" x14ac:dyDescent="0.2">
      <c r="A652" s="1422" t="s">
        <v>820</v>
      </c>
      <c r="B652" s="1423"/>
      <c r="C652" s="1423"/>
      <c r="D652" s="1423"/>
      <c r="E652" s="1423"/>
      <c r="F652" s="1423"/>
    </row>
    <row r="653" spans="1:6" ht="15.75" x14ac:dyDescent="0.25">
      <c r="B653" s="20"/>
      <c r="C653" s="20"/>
      <c r="D653" s="20"/>
      <c r="E653" s="20"/>
    </row>
    <row r="654" spans="1:6" ht="15.75" x14ac:dyDescent="0.25">
      <c r="B654" s="20" t="s">
        <v>668</v>
      </c>
      <c r="C654" s="20"/>
      <c r="D654" s="20"/>
      <c r="E654" s="20"/>
    </row>
    <row r="655" spans="1:6" ht="13.5" thickBot="1" x14ac:dyDescent="0.25">
      <c r="B655" s="1"/>
      <c r="C655" s="1"/>
      <c r="D655" s="1"/>
      <c r="E655" s="21" t="s">
        <v>778</v>
      </c>
    </row>
    <row r="656" spans="1:6" ht="48.75" thickBot="1" x14ac:dyDescent="0.3">
      <c r="A656" s="435" t="s">
        <v>322</v>
      </c>
      <c r="B656" s="697" t="s">
        <v>13</v>
      </c>
      <c r="C656" s="427" t="s">
        <v>658</v>
      </c>
      <c r="D656" s="428" t="s">
        <v>659</v>
      </c>
      <c r="E656" s="427" t="s">
        <v>654</v>
      </c>
      <c r="F656" s="428" t="s">
        <v>653</v>
      </c>
    </row>
    <row r="657" spans="1:6" x14ac:dyDescent="0.2">
      <c r="A657" s="698" t="s">
        <v>323</v>
      </c>
      <c r="B657" s="699" t="s">
        <v>324</v>
      </c>
      <c r="C657" s="708" t="s">
        <v>325</v>
      </c>
      <c r="D657" s="709" t="s">
        <v>326</v>
      </c>
      <c r="E657" s="894" t="s">
        <v>346</v>
      </c>
      <c r="F657" s="895" t="s">
        <v>371</v>
      </c>
    </row>
    <row r="658" spans="1:6" x14ac:dyDescent="0.2">
      <c r="A658" s="412" t="s">
        <v>327</v>
      </c>
      <c r="B658" s="419" t="s">
        <v>223</v>
      </c>
      <c r="C658" s="368"/>
      <c r="D658" s="164"/>
      <c r="E658" s="368"/>
      <c r="F658" s="147"/>
    </row>
    <row r="659" spans="1:6" x14ac:dyDescent="0.2">
      <c r="A659" s="411" t="s">
        <v>328</v>
      </c>
      <c r="B659" s="215" t="s">
        <v>6</v>
      </c>
      <c r="C659" s="368"/>
      <c r="D659" s="164"/>
      <c r="E659" s="368"/>
      <c r="F659" s="164">
        <f>SUM(C659:E659)</f>
        <v>0</v>
      </c>
    </row>
    <row r="660" spans="1:6" x14ac:dyDescent="0.2">
      <c r="A660" s="411" t="s">
        <v>329</v>
      </c>
      <c r="B660" s="245" t="s">
        <v>7</v>
      </c>
      <c r="C660" s="368"/>
      <c r="D660" s="164"/>
      <c r="E660" s="368"/>
      <c r="F660" s="164">
        <f>SUM(C660:E660)</f>
        <v>0</v>
      </c>
    </row>
    <row r="661" spans="1:6" x14ac:dyDescent="0.2">
      <c r="A661" s="411" t="s">
        <v>330</v>
      </c>
      <c r="B661" s="245" t="s">
        <v>8</v>
      </c>
      <c r="C661" s="368"/>
      <c r="D661" s="164"/>
      <c r="E661" s="368"/>
      <c r="F661" s="164">
        <f>SUM(C661:E661)</f>
        <v>0</v>
      </c>
    </row>
    <row r="662" spans="1:6" x14ac:dyDescent="0.2">
      <c r="A662" s="411" t="s">
        <v>331</v>
      </c>
      <c r="B662" s="245" t="s">
        <v>409</v>
      </c>
      <c r="C662" s="368"/>
      <c r="D662" s="164"/>
      <c r="E662" s="368"/>
      <c r="F662" s="164">
        <f>SUM(C662:E662)</f>
        <v>0</v>
      </c>
    </row>
    <row r="663" spans="1:6" x14ac:dyDescent="0.2">
      <c r="A663" s="411" t="s">
        <v>332</v>
      </c>
      <c r="B663" s="245" t="s">
        <v>408</v>
      </c>
      <c r="C663" s="368"/>
      <c r="D663" s="164"/>
      <c r="E663" s="368"/>
      <c r="F663" s="164">
        <f>SUM(C663:E663)</f>
        <v>0</v>
      </c>
    </row>
    <row r="664" spans="1:6" x14ac:dyDescent="0.2">
      <c r="A664" s="411" t="s">
        <v>333</v>
      </c>
      <c r="B664" s="245" t="s">
        <v>480</v>
      </c>
      <c r="C664" s="368">
        <f>C665+C666+C667+C668+C669+C670</f>
        <v>0</v>
      </c>
      <c r="D664" s="368">
        <f>D665+D666+D667+D668+D669+D670</f>
        <v>0</v>
      </c>
      <c r="E664" s="368">
        <f>E665+E666+E667+E668+E669+E670</f>
        <v>0</v>
      </c>
      <c r="F664" s="164">
        <f>F665+F666+F667+F668+F669+F670</f>
        <v>0</v>
      </c>
    </row>
    <row r="665" spans="1:6" x14ac:dyDescent="0.2">
      <c r="A665" s="411" t="s">
        <v>334</v>
      </c>
      <c r="B665" s="245" t="s">
        <v>481</v>
      </c>
      <c r="C665" s="368">
        <v>0</v>
      </c>
      <c r="D665" s="164">
        <v>0</v>
      </c>
      <c r="E665" s="368">
        <v>0</v>
      </c>
      <c r="F665" s="164">
        <f>E665+D665+C665</f>
        <v>0</v>
      </c>
    </row>
    <row r="666" spans="1:6" x14ac:dyDescent="0.2">
      <c r="A666" s="411" t="s">
        <v>335</v>
      </c>
      <c r="B666" s="245" t="s">
        <v>482</v>
      </c>
      <c r="C666" s="368"/>
      <c r="D666" s="164"/>
      <c r="E666" s="368"/>
      <c r="F666" s="164">
        <f t="shared" ref="F666:F671" si="38">E666+D666+C666</f>
        <v>0</v>
      </c>
    </row>
    <row r="667" spans="1:6" x14ac:dyDescent="0.2">
      <c r="A667" s="411" t="s">
        <v>336</v>
      </c>
      <c r="B667" s="245" t="s">
        <v>483</v>
      </c>
      <c r="C667" s="368"/>
      <c r="D667" s="164"/>
      <c r="E667" s="368"/>
      <c r="F667" s="164">
        <f t="shared" si="38"/>
        <v>0</v>
      </c>
    </row>
    <row r="668" spans="1:6" x14ac:dyDescent="0.2">
      <c r="A668" s="411" t="s">
        <v>337</v>
      </c>
      <c r="B668" s="420" t="s">
        <v>484</v>
      </c>
      <c r="C668" s="279"/>
      <c r="D668" s="168"/>
      <c r="E668" s="368"/>
      <c r="F668" s="164">
        <f t="shared" si="38"/>
        <v>0</v>
      </c>
    </row>
    <row r="669" spans="1:6" x14ac:dyDescent="0.2">
      <c r="A669" s="411" t="s">
        <v>338</v>
      </c>
      <c r="B669" s="942" t="s">
        <v>499</v>
      </c>
      <c r="C669" s="369"/>
      <c r="D669" s="165"/>
      <c r="E669" s="368"/>
      <c r="F669" s="164">
        <f t="shared" si="38"/>
        <v>0</v>
      </c>
    </row>
    <row r="670" spans="1:6" x14ac:dyDescent="0.2">
      <c r="A670" s="411" t="s">
        <v>339</v>
      </c>
      <c r="B670" s="943" t="s">
        <v>492</v>
      </c>
      <c r="C670" s="369">
        <f>'nem kell11'!C10+'nem kell11'!C11+'nem kell11'!C14+'nem kell11'!C15+'nem kell11'!C16+'nem kell11'!C17</f>
        <v>0</v>
      </c>
      <c r="D670" s="169">
        <f>'nem kell11'!C12+'nem kell11'!C13</f>
        <v>0</v>
      </c>
      <c r="E670" s="368"/>
      <c r="F670" s="164">
        <f t="shared" si="38"/>
        <v>0</v>
      </c>
    </row>
    <row r="671" spans="1:6" ht="13.5" thickBot="1" x14ac:dyDescent="0.25">
      <c r="A671" s="411" t="s">
        <v>340</v>
      </c>
      <c r="B671" s="247" t="s">
        <v>219</v>
      </c>
      <c r="C671" s="369"/>
      <c r="D671" s="169"/>
      <c r="E671" s="368"/>
      <c r="F671" s="366">
        <f t="shared" si="38"/>
        <v>0</v>
      </c>
    </row>
    <row r="672" spans="1:6" ht="13.5" thickBot="1" x14ac:dyDescent="0.25">
      <c r="A672" s="702" t="s">
        <v>341</v>
      </c>
      <c r="B672" s="703" t="s">
        <v>9</v>
      </c>
      <c r="C672" s="711">
        <f>C659+C660+C661+C662+C664+C671</f>
        <v>0</v>
      </c>
      <c r="D672" s="711">
        <f>D659+D660+D661+D662+D664+D671</f>
        <v>0</v>
      </c>
      <c r="E672" s="711">
        <f>E659+E660+E661+E662+E664+E671</f>
        <v>0</v>
      </c>
      <c r="F672" s="712">
        <f>F659+F660+F661+F662+F664+F671</f>
        <v>0</v>
      </c>
    </row>
    <row r="673" spans="1:6" ht="13.5" thickTop="1" x14ac:dyDescent="0.2">
      <c r="A673" s="691"/>
      <c r="B673" s="419"/>
      <c r="C673" s="278"/>
      <c r="D673" s="278"/>
      <c r="E673" s="278"/>
      <c r="F673" s="172"/>
    </row>
    <row r="674" spans="1:6" x14ac:dyDescent="0.2">
      <c r="A674" s="412" t="s">
        <v>342</v>
      </c>
      <c r="B674" s="421" t="s">
        <v>224</v>
      </c>
      <c r="C674" s="370"/>
      <c r="D674" s="167"/>
      <c r="E674" s="370"/>
      <c r="F674" s="222"/>
    </row>
    <row r="675" spans="1:6" x14ac:dyDescent="0.2">
      <c r="A675" s="411" t="s">
        <v>343</v>
      </c>
      <c r="B675" s="245" t="s">
        <v>410</v>
      </c>
      <c r="C675" s="368"/>
      <c r="D675" s="164"/>
      <c r="E675" s="368"/>
      <c r="F675" s="164">
        <f>SUM(C675:E675)</f>
        <v>0</v>
      </c>
    </row>
    <row r="676" spans="1:6" x14ac:dyDescent="0.2">
      <c r="A676" s="411" t="s">
        <v>342</v>
      </c>
      <c r="B676" s="245" t="s">
        <v>411</v>
      </c>
      <c r="C676" s="368"/>
      <c r="D676" s="164"/>
      <c r="E676" s="368"/>
      <c r="F676" s="164">
        <f>SUM(C676:E676)</f>
        <v>0</v>
      </c>
    </row>
    <row r="677" spans="1:6" x14ac:dyDescent="0.2">
      <c r="A677" s="411" t="s">
        <v>343</v>
      </c>
      <c r="B677" s="245" t="s">
        <v>220</v>
      </c>
      <c r="C677" s="368">
        <f>C678+C679+C680+C681+C682+C683+C684</f>
        <v>0</v>
      </c>
      <c r="D677" s="368">
        <f>D678+D679+D680+D681+D682+D683+D684</f>
        <v>0</v>
      </c>
      <c r="E677" s="368">
        <f>E678+E679+E680+E681+E682+E683+E684</f>
        <v>0</v>
      </c>
      <c r="F677" s="164">
        <f>F678+F679+F680+F681+F682+F683+F684</f>
        <v>0</v>
      </c>
    </row>
    <row r="678" spans="1:6" x14ac:dyDescent="0.2">
      <c r="A678" s="411" t="s">
        <v>344</v>
      </c>
      <c r="B678" s="420" t="s">
        <v>485</v>
      </c>
      <c r="C678" s="368"/>
      <c r="D678" s="164"/>
      <c r="E678" s="368"/>
      <c r="F678" s="164">
        <f>SUM(C678:E678)</f>
        <v>0</v>
      </c>
    </row>
    <row r="679" spans="1:6" x14ac:dyDescent="0.2">
      <c r="A679" s="411" t="s">
        <v>345</v>
      </c>
      <c r="B679" s="420" t="s">
        <v>487</v>
      </c>
      <c r="C679" s="368"/>
      <c r="D679" s="164"/>
      <c r="E679" s="368"/>
      <c r="F679" s="164">
        <f t="shared" ref="F679:F685" si="39">SUM(C679:E679)</f>
        <v>0</v>
      </c>
    </row>
    <row r="680" spans="1:6" x14ac:dyDescent="0.2">
      <c r="A680" s="411" t="s">
        <v>347</v>
      </c>
      <c r="B680" s="420" t="s">
        <v>486</v>
      </c>
      <c r="C680" s="368"/>
      <c r="D680" s="164"/>
      <c r="E680" s="368"/>
      <c r="F680" s="164">
        <f t="shared" si="39"/>
        <v>0</v>
      </c>
    </row>
    <row r="681" spans="1:6" x14ac:dyDescent="0.2">
      <c r="A681" s="411" t="s">
        <v>348</v>
      </c>
      <c r="B681" s="420" t="s">
        <v>488</v>
      </c>
      <c r="C681" s="368"/>
      <c r="D681" s="164"/>
      <c r="E681" s="368"/>
      <c r="F681" s="164">
        <f t="shared" si="39"/>
        <v>0</v>
      </c>
    </row>
    <row r="682" spans="1:6" x14ac:dyDescent="0.2">
      <c r="A682" s="411" t="s">
        <v>349</v>
      </c>
      <c r="B682" s="942" t="s">
        <v>489</v>
      </c>
      <c r="C682" s="368"/>
      <c r="D682" s="164"/>
      <c r="E682" s="368"/>
      <c r="F682" s="164">
        <f t="shared" si="39"/>
        <v>0</v>
      </c>
    </row>
    <row r="683" spans="1:6" x14ac:dyDescent="0.2">
      <c r="A683" s="411" t="s">
        <v>350</v>
      </c>
      <c r="B683" s="340" t="s">
        <v>490</v>
      </c>
      <c r="C683" s="368"/>
      <c r="D683" s="164"/>
      <c r="E683" s="368"/>
      <c r="F683" s="164">
        <f t="shared" si="39"/>
        <v>0</v>
      </c>
    </row>
    <row r="684" spans="1:6" x14ac:dyDescent="0.2">
      <c r="A684" s="411" t="s">
        <v>351</v>
      </c>
      <c r="B684" s="943" t="s">
        <v>507</v>
      </c>
      <c r="C684" s="368">
        <f>'nem kell11'!C21+'nem kell11'!C22+'nem kell11'!C23+'nem kell11'!C24+'nem kell11'!C25+'nem kell11'!C27</f>
        <v>0</v>
      </c>
      <c r="D684" s="164">
        <f>'nem kell11'!C26</f>
        <v>0</v>
      </c>
      <c r="E684" s="368"/>
      <c r="F684" s="164">
        <f t="shared" si="39"/>
        <v>0</v>
      </c>
    </row>
    <row r="685" spans="1:6" x14ac:dyDescent="0.2">
      <c r="A685" s="411" t="s">
        <v>352</v>
      </c>
      <c r="B685" s="245" t="s">
        <v>493</v>
      </c>
      <c r="C685" s="368"/>
      <c r="D685" s="164"/>
      <c r="E685" s="368"/>
      <c r="F685" s="164">
        <f t="shared" si="39"/>
        <v>0</v>
      </c>
    </row>
    <row r="686" spans="1:6" ht="13.5" thickBot="1" x14ac:dyDescent="0.25">
      <c r="A686" s="411" t="s">
        <v>353</v>
      </c>
      <c r="B686" s="247" t="s">
        <v>222</v>
      </c>
      <c r="C686" s="371">
        <f>-C662</f>
        <v>0</v>
      </c>
      <c r="D686" s="371">
        <f>-D662</f>
        <v>0</v>
      </c>
      <c r="E686" s="371">
        <f>-E662</f>
        <v>0</v>
      </c>
      <c r="F686" s="165">
        <f>-F662</f>
        <v>0</v>
      </c>
    </row>
    <row r="687" spans="1:6" ht="13.5" thickBot="1" x14ac:dyDescent="0.25">
      <c r="A687" s="702" t="s">
        <v>354</v>
      </c>
      <c r="B687" s="703" t="s">
        <v>10</v>
      </c>
      <c r="C687" s="711">
        <f>C675+C676+C677+C685+C686</f>
        <v>0</v>
      </c>
      <c r="D687" s="711">
        <f>D675+D676+D677+D685+D686</f>
        <v>0</v>
      </c>
      <c r="E687" s="711">
        <f>E675+E676+E677+E685+E686</f>
        <v>0</v>
      </c>
      <c r="F687" s="712">
        <f>F675+F676+F677+F685+F686</f>
        <v>0</v>
      </c>
    </row>
    <row r="688" spans="1:6" ht="27" thickTop="1" thickBot="1" x14ac:dyDescent="0.25">
      <c r="A688" s="702" t="s">
        <v>355</v>
      </c>
      <c r="B688" s="707" t="s">
        <v>494</v>
      </c>
      <c r="C688" s="714">
        <f>C672+C687</f>
        <v>0</v>
      </c>
      <c r="D688" s="714">
        <f>D672+D687</f>
        <v>0</v>
      </c>
      <c r="E688" s="714">
        <f>E672+E687</f>
        <v>0</v>
      </c>
      <c r="F688" s="715">
        <f>F672+F687</f>
        <v>0</v>
      </c>
    </row>
    <row r="689" spans="1:6" ht="13.5" thickTop="1" x14ac:dyDescent="0.2">
      <c r="A689" s="691"/>
      <c r="B689" s="958"/>
      <c r="C689" s="289"/>
      <c r="D689" s="289"/>
      <c r="E689" s="289"/>
      <c r="F689" s="296"/>
    </row>
    <row r="690" spans="1:6" x14ac:dyDescent="0.2">
      <c r="A690" s="412" t="s">
        <v>405</v>
      </c>
      <c r="B690" s="534" t="s">
        <v>496</v>
      </c>
      <c r="C690" s="713"/>
      <c r="D690" s="167"/>
      <c r="E690" s="370"/>
      <c r="F690" s="222"/>
    </row>
    <row r="691" spans="1:6" x14ac:dyDescent="0.2">
      <c r="A691" s="411" t="s">
        <v>357</v>
      </c>
      <c r="B691" s="246" t="s">
        <v>495</v>
      </c>
      <c r="C691" s="373"/>
      <c r="D691" s="164"/>
      <c r="E691" s="368"/>
      <c r="F691" s="164">
        <f>SUM(C691:E691)</f>
        <v>0</v>
      </c>
    </row>
    <row r="692" spans="1:6" x14ac:dyDescent="0.2">
      <c r="A692" s="411" t="s">
        <v>358</v>
      </c>
      <c r="B692" s="788" t="s">
        <v>500</v>
      </c>
      <c r="C692" s="949"/>
      <c r="D692" s="169"/>
      <c r="E692" s="369"/>
      <c r="F692" s="164">
        <f t="shared" ref="F692:F698" si="40">SUM(C692:E692)</f>
        <v>0</v>
      </c>
    </row>
    <row r="693" spans="1:6" x14ac:dyDescent="0.2">
      <c r="A693" s="411" t="s">
        <v>359</v>
      </c>
      <c r="B693" s="788" t="s">
        <v>501</v>
      </c>
      <c r="C693" s="949"/>
      <c r="D693" s="169"/>
      <c r="E693" s="369"/>
      <c r="F693" s="164">
        <f t="shared" si="40"/>
        <v>0</v>
      </c>
    </row>
    <row r="694" spans="1:6" x14ac:dyDescent="0.2">
      <c r="A694" s="411" t="s">
        <v>360</v>
      </c>
      <c r="B694" s="788" t="s">
        <v>502</v>
      </c>
      <c r="C694" s="949"/>
      <c r="D694" s="169"/>
      <c r="E694" s="369"/>
      <c r="F694" s="164">
        <f t="shared" si="40"/>
        <v>0</v>
      </c>
    </row>
    <row r="695" spans="1:6" x14ac:dyDescent="0.2">
      <c r="A695" s="411" t="s">
        <v>361</v>
      </c>
      <c r="B695" s="944" t="s">
        <v>503</v>
      </c>
      <c r="C695" s="949"/>
      <c r="D695" s="169"/>
      <c r="E695" s="369"/>
      <c r="F695" s="164">
        <f t="shared" si="40"/>
        <v>0</v>
      </c>
    </row>
    <row r="696" spans="1:6" x14ac:dyDescent="0.2">
      <c r="A696" s="411" t="s">
        <v>362</v>
      </c>
      <c r="B696" s="945" t="s">
        <v>504</v>
      </c>
      <c r="C696" s="949"/>
      <c r="D696" s="169"/>
      <c r="E696" s="369"/>
      <c r="F696" s="164">
        <f t="shared" si="40"/>
        <v>0</v>
      </c>
    </row>
    <row r="697" spans="1:6" x14ac:dyDescent="0.2">
      <c r="A697" s="411" t="s">
        <v>363</v>
      </c>
      <c r="B697" s="946" t="s">
        <v>505</v>
      </c>
      <c r="C697" s="949"/>
      <c r="D697" s="169"/>
      <c r="E697" s="369"/>
      <c r="F697" s="164">
        <f t="shared" si="40"/>
        <v>0</v>
      </c>
    </row>
    <row r="698" spans="1:6" ht="13.5" thickBot="1" x14ac:dyDescent="0.25">
      <c r="A698" s="411" t="s">
        <v>364</v>
      </c>
      <c r="B698" s="422" t="s">
        <v>506</v>
      </c>
      <c r="C698" s="949"/>
      <c r="D698" s="169"/>
      <c r="E698" s="369"/>
      <c r="F698" s="164">
        <f t="shared" si="40"/>
        <v>0</v>
      </c>
    </row>
    <row r="699" spans="1:6" ht="13.5" thickBot="1" x14ac:dyDescent="0.25">
      <c r="A699" s="433" t="s">
        <v>365</v>
      </c>
      <c r="B699" s="347" t="s">
        <v>497</v>
      </c>
      <c r="C699" s="950">
        <f>SUM(C691:C698)</f>
        <v>0</v>
      </c>
      <c r="D699" s="950">
        <f>SUM(D691:D698)</f>
        <v>0</v>
      </c>
      <c r="E699" s="950">
        <f>SUM(E691:E698)</f>
        <v>0</v>
      </c>
      <c r="F699" s="1072">
        <f>SUM(F691:F698)</f>
        <v>0</v>
      </c>
    </row>
    <row r="700" spans="1:6" x14ac:dyDescent="0.2">
      <c r="A700" s="691"/>
      <c r="B700" s="43"/>
      <c r="C700" s="964"/>
      <c r="D700" s="966"/>
      <c r="E700" s="919"/>
      <c r="F700" s="784"/>
    </row>
    <row r="701" spans="1:6" ht="13.5" thickBot="1" x14ac:dyDescent="0.25">
      <c r="A701" s="498" t="s">
        <v>366</v>
      </c>
      <c r="B701" s="1155" t="s">
        <v>498</v>
      </c>
      <c r="C701" s="1156">
        <f>C688+C699</f>
        <v>0</v>
      </c>
      <c r="D701" s="1157">
        <f>D688+D699</f>
        <v>0</v>
      </c>
      <c r="E701" s="1156">
        <f>E688+E699</f>
        <v>0</v>
      </c>
      <c r="F701" s="1156">
        <f>F688+F699</f>
        <v>0</v>
      </c>
    </row>
    <row r="703" spans="1:6" x14ac:dyDescent="0.2">
      <c r="A703" s="1294" t="s">
        <v>761</v>
      </c>
      <c r="B703" s="1294"/>
      <c r="C703" s="1294"/>
      <c r="D703" s="1294"/>
      <c r="E703" s="1294"/>
    </row>
    <row r="704" spans="1:6" x14ac:dyDescent="0.2">
      <c r="A704" s="424"/>
      <c r="B704" s="424"/>
      <c r="C704" s="424"/>
      <c r="D704" s="424"/>
      <c r="E704" s="424"/>
    </row>
    <row r="705" spans="1:7" ht="14.25" x14ac:dyDescent="0.2">
      <c r="A705" s="1422"/>
      <c r="B705" s="1423"/>
      <c r="C705" s="1423"/>
      <c r="D705" s="1423"/>
      <c r="E705" s="1423"/>
      <c r="F705" s="1423"/>
    </row>
    <row r="706" spans="1:7" ht="15.75" x14ac:dyDescent="0.25">
      <c r="B706" s="20"/>
      <c r="C706" s="20"/>
      <c r="D706" s="20"/>
      <c r="E706" s="20"/>
    </row>
    <row r="707" spans="1:7" ht="15.75" x14ac:dyDescent="0.25">
      <c r="B707" s="20"/>
      <c r="C707" s="20"/>
      <c r="D707" s="20"/>
      <c r="E707" s="20"/>
    </row>
    <row r="708" spans="1:7" x14ac:dyDescent="0.2">
      <c r="A708" s="14"/>
      <c r="B708" s="35"/>
      <c r="C708" s="35"/>
      <c r="D708" s="35"/>
      <c r="E708" s="1282"/>
      <c r="F708" s="14"/>
      <c r="G708" s="14"/>
    </row>
    <row r="709" spans="1:7" ht="15.75" x14ac:dyDescent="0.25">
      <c r="A709" s="1284"/>
      <c r="B709" s="1285"/>
      <c r="C709" s="1286"/>
      <c r="D709" s="1286"/>
      <c r="E709" s="1286"/>
      <c r="F709" s="1286"/>
      <c r="G709" s="14"/>
    </row>
    <row r="710" spans="1:7" x14ac:dyDescent="0.2">
      <c r="A710" s="1287"/>
      <c r="B710" s="1288"/>
      <c r="C710" s="1289"/>
      <c r="D710" s="1289"/>
      <c r="E710" s="1289"/>
      <c r="F710" s="1290"/>
      <c r="G710" s="14"/>
    </row>
    <row r="711" spans="1:7" x14ac:dyDescent="0.2">
      <c r="A711" s="432"/>
      <c r="B711" s="43"/>
      <c r="C711" s="29"/>
      <c r="D711" s="29"/>
      <c r="E711" s="29"/>
      <c r="F711" s="35"/>
      <c r="G711" s="14"/>
    </row>
    <row r="712" spans="1:7" x14ac:dyDescent="0.2">
      <c r="A712" s="432"/>
      <c r="B712" s="35"/>
      <c r="C712" s="29"/>
      <c r="D712" s="29"/>
      <c r="E712" s="29"/>
      <c r="F712" s="29"/>
      <c r="G712" s="14"/>
    </row>
    <row r="713" spans="1:7" x14ac:dyDescent="0.2">
      <c r="A713" s="432"/>
      <c r="B713" s="35"/>
      <c r="C713" s="29"/>
      <c r="D713" s="29"/>
      <c r="E713" s="29"/>
      <c r="F713" s="29"/>
      <c r="G713" s="14"/>
    </row>
    <row r="714" spans="1:7" x14ac:dyDescent="0.2">
      <c r="A714" s="432"/>
      <c r="B714" s="35"/>
      <c r="C714" s="29"/>
      <c r="D714" s="29"/>
      <c r="E714" s="29"/>
      <c r="F714" s="29"/>
      <c r="G714" s="14"/>
    </row>
    <row r="715" spans="1:7" x14ac:dyDescent="0.2">
      <c r="A715" s="432"/>
      <c r="B715" s="35"/>
      <c r="C715" s="29"/>
      <c r="D715" s="29"/>
      <c r="E715" s="29"/>
      <c r="F715" s="29"/>
      <c r="G715" s="14"/>
    </row>
    <row r="716" spans="1:7" x14ac:dyDescent="0.2">
      <c r="A716" s="432"/>
      <c r="B716" s="35"/>
      <c r="C716" s="29"/>
      <c r="D716" s="29"/>
      <c r="E716" s="29"/>
      <c r="F716" s="29"/>
      <c r="G716" s="14"/>
    </row>
    <row r="717" spans="1:7" x14ac:dyDescent="0.2">
      <c r="A717" s="432"/>
      <c r="B717" s="35"/>
      <c r="C717" s="29"/>
      <c r="D717" s="29"/>
      <c r="E717" s="29"/>
      <c r="F717" s="29"/>
      <c r="G717" s="14"/>
    </row>
    <row r="718" spans="1:7" x14ac:dyDescent="0.2">
      <c r="A718" s="432"/>
      <c r="B718" s="35"/>
      <c r="C718" s="29"/>
      <c r="D718" s="29"/>
      <c r="E718" s="29"/>
      <c r="F718" s="29"/>
      <c r="G718" s="14"/>
    </row>
    <row r="719" spans="1:7" x14ac:dyDescent="0.2">
      <c r="A719" s="432"/>
      <c r="B719" s="35"/>
      <c r="C719" s="29"/>
      <c r="D719" s="29"/>
      <c r="E719" s="29"/>
      <c r="F719" s="29"/>
      <c r="G719" s="14"/>
    </row>
    <row r="720" spans="1:7" x14ac:dyDescent="0.2">
      <c r="A720" s="432"/>
      <c r="B720" s="35"/>
      <c r="C720" s="29"/>
      <c r="D720" s="29"/>
      <c r="E720" s="29"/>
      <c r="F720" s="29"/>
      <c r="G720" s="14"/>
    </row>
    <row r="721" spans="1:7" x14ac:dyDescent="0.2">
      <c r="A721" s="432"/>
      <c r="B721" s="1098"/>
      <c r="C721" s="29"/>
      <c r="D721" s="29"/>
      <c r="E721" s="29"/>
      <c r="F721" s="29"/>
      <c r="G721" s="14"/>
    </row>
    <row r="722" spans="1:7" x14ac:dyDescent="0.2">
      <c r="A722" s="432"/>
      <c r="B722" s="35"/>
      <c r="C722" s="29"/>
      <c r="D722" s="29"/>
      <c r="E722" s="29"/>
      <c r="F722" s="29"/>
      <c r="G722" s="14"/>
    </row>
    <row r="723" spans="1:7" x14ac:dyDescent="0.2">
      <c r="A723" s="432"/>
      <c r="B723" s="35"/>
      <c r="C723" s="29"/>
      <c r="D723" s="29"/>
      <c r="E723" s="29"/>
      <c r="F723" s="29"/>
      <c r="G723" s="14"/>
    </row>
    <row r="724" spans="1:7" x14ac:dyDescent="0.2">
      <c r="A724" s="432"/>
      <c r="B724" s="35"/>
      <c r="C724" s="29"/>
      <c r="D724" s="29"/>
      <c r="E724" s="29"/>
      <c r="F724" s="29"/>
      <c r="G724" s="14"/>
    </row>
    <row r="725" spans="1:7" x14ac:dyDescent="0.2">
      <c r="A725" s="432"/>
      <c r="B725" s="43"/>
      <c r="C725" s="29"/>
      <c r="D725" s="29"/>
      <c r="E725" s="29"/>
      <c r="F725" s="29"/>
      <c r="G725" s="14"/>
    </row>
    <row r="726" spans="1:7" x14ac:dyDescent="0.2">
      <c r="A726" s="432"/>
      <c r="B726" s="43"/>
      <c r="C726" s="29"/>
      <c r="D726" s="29"/>
      <c r="E726" s="29"/>
      <c r="F726" s="29"/>
      <c r="G726" s="14"/>
    </row>
    <row r="727" spans="1:7" x14ac:dyDescent="0.2">
      <c r="A727" s="432"/>
      <c r="B727" s="43"/>
      <c r="C727" s="29"/>
      <c r="D727" s="29"/>
      <c r="E727" s="29"/>
      <c r="F727" s="35"/>
      <c r="G727" s="14"/>
    </row>
    <row r="728" spans="1:7" x14ac:dyDescent="0.2">
      <c r="A728" s="432"/>
      <c r="B728" s="35"/>
      <c r="C728" s="29"/>
      <c r="D728" s="29"/>
      <c r="E728" s="29"/>
      <c r="F728" s="29"/>
      <c r="G728" s="14"/>
    </row>
    <row r="729" spans="1:7" x14ac:dyDescent="0.2">
      <c r="A729" s="432"/>
      <c r="B729" s="35"/>
      <c r="C729" s="29"/>
      <c r="D729" s="29"/>
      <c r="E729" s="29"/>
      <c r="F729" s="29"/>
      <c r="G729" s="14"/>
    </row>
    <row r="730" spans="1:7" x14ac:dyDescent="0.2">
      <c r="A730" s="432"/>
      <c r="B730" s="35"/>
      <c r="C730" s="29"/>
      <c r="D730" s="29"/>
      <c r="E730" s="29"/>
      <c r="F730" s="29"/>
      <c r="G730" s="14"/>
    </row>
    <row r="731" spans="1:7" x14ac:dyDescent="0.2">
      <c r="A731" s="432"/>
      <c r="B731" s="1098"/>
      <c r="C731" s="29"/>
      <c r="D731" s="29"/>
      <c r="E731" s="29"/>
      <c r="F731" s="29"/>
      <c r="G731" s="14"/>
    </row>
    <row r="732" spans="1:7" x14ac:dyDescent="0.2">
      <c r="A732" s="432"/>
      <c r="B732" s="1098"/>
      <c r="C732" s="29"/>
      <c r="D732" s="29"/>
      <c r="E732" s="29"/>
      <c r="F732" s="29"/>
      <c r="G732" s="14"/>
    </row>
    <row r="733" spans="1:7" x14ac:dyDescent="0.2">
      <c r="A733" s="432"/>
      <c r="B733" s="1098"/>
      <c r="C733" s="29"/>
      <c r="D733" s="29"/>
      <c r="E733" s="29"/>
      <c r="F733" s="29"/>
      <c r="G733" s="14"/>
    </row>
    <row r="734" spans="1:7" x14ac:dyDescent="0.2">
      <c r="A734" s="432"/>
      <c r="B734" s="1098"/>
      <c r="C734" s="29"/>
      <c r="D734" s="29"/>
      <c r="E734" s="29"/>
      <c r="F734" s="29"/>
      <c r="G734" s="14"/>
    </row>
    <row r="735" spans="1:7" x14ac:dyDescent="0.2">
      <c r="A735" s="432"/>
      <c r="B735" s="35"/>
      <c r="C735" s="29"/>
      <c r="D735" s="29"/>
      <c r="E735" s="29"/>
      <c r="F735" s="29"/>
      <c r="G735" s="14"/>
    </row>
    <row r="736" spans="1:7" x14ac:dyDescent="0.2">
      <c r="A736" s="432"/>
      <c r="B736" s="35"/>
      <c r="C736" s="29"/>
      <c r="D736" s="29"/>
      <c r="E736" s="29"/>
      <c r="F736" s="29"/>
      <c r="G736" s="14"/>
    </row>
    <row r="737" spans="1:7" x14ac:dyDescent="0.2">
      <c r="A737" s="432"/>
      <c r="B737" s="35"/>
      <c r="C737" s="29"/>
      <c r="D737" s="29"/>
      <c r="E737" s="29"/>
      <c r="F737" s="29"/>
      <c r="G737" s="14"/>
    </row>
    <row r="738" spans="1:7" x14ac:dyDescent="0.2">
      <c r="A738" s="432"/>
      <c r="B738" s="35"/>
      <c r="C738" s="29"/>
      <c r="D738" s="29"/>
      <c r="E738" s="29"/>
      <c r="F738" s="29"/>
      <c r="G738" s="14"/>
    </row>
    <row r="739" spans="1:7" x14ac:dyDescent="0.2">
      <c r="A739" s="432"/>
      <c r="B739" s="35"/>
      <c r="C739" s="29"/>
      <c r="D739" s="29"/>
      <c r="E739" s="29"/>
      <c r="F739" s="29"/>
      <c r="G739" s="14"/>
    </row>
    <row r="740" spans="1:7" x14ac:dyDescent="0.2">
      <c r="A740" s="432"/>
      <c r="B740" s="43"/>
      <c r="C740" s="29"/>
      <c r="D740" s="29"/>
      <c r="E740" s="29"/>
      <c r="F740" s="29"/>
      <c r="G740" s="14"/>
    </row>
    <row r="741" spans="1:7" x14ac:dyDescent="0.2">
      <c r="A741" s="432"/>
      <c r="B741" s="432"/>
      <c r="C741" s="432"/>
      <c r="D741" s="432"/>
      <c r="E741" s="432"/>
      <c r="F741" s="432"/>
      <c r="G741" s="14"/>
    </row>
    <row r="742" spans="1:7" x14ac:dyDescent="0.2">
      <c r="A742" s="432"/>
      <c r="B742" s="958"/>
      <c r="C742" s="933"/>
      <c r="D742" s="933"/>
      <c r="E742" s="933"/>
      <c r="F742" s="933"/>
      <c r="G742" s="14"/>
    </row>
    <row r="743" spans="1:7" x14ac:dyDescent="0.2">
      <c r="A743" s="432"/>
      <c r="B743" s="43"/>
      <c r="C743" s="325"/>
      <c r="D743" s="29"/>
      <c r="E743" s="29"/>
      <c r="F743" s="35"/>
      <c r="G743" s="14"/>
    </row>
    <row r="744" spans="1:7" x14ac:dyDescent="0.2">
      <c r="A744" s="432"/>
      <c r="B744" s="35"/>
      <c r="C744" s="29"/>
      <c r="D744" s="29"/>
      <c r="E744" s="29"/>
      <c r="F744" s="29"/>
      <c r="G744" s="14"/>
    </row>
    <row r="745" spans="1:7" x14ac:dyDescent="0.2">
      <c r="A745" s="432"/>
      <c r="B745" s="35"/>
      <c r="C745" s="29"/>
      <c r="D745" s="29"/>
      <c r="E745" s="29"/>
      <c r="F745" s="29"/>
      <c r="G745" s="14"/>
    </row>
    <row r="746" spans="1:7" x14ac:dyDescent="0.2">
      <c r="A746" s="432"/>
      <c r="B746" s="35"/>
      <c r="C746" s="29"/>
      <c r="D746" s="29"/>
      <c r="E746" s="29"/>
      <c r="F746" s="29"/>
      <c r="G746" s="14"/>
    </row>
    <row r="747" spans="1:7" x14ac:dyDescent="0.2">
      <c r="A747" s="432"/>
      <c r="B747" s="35"/>
      <c r="C747" s="29"/>
      <c r="D747" s="29"/>
      <c r="E747" s="29"/>
      <c r="F747" s="29"/>
      <c r="G747" s="14"/>
    </row>
    <row r="748" spans="1:7" x14ac:dyDescent="0.2">
      <c r="A748" s="432"/>
      <c r="B748" s="1291"/>
      <c r="C748" s="29"/>
      <c r="D748" s="29"/>
      <c r="E748" s="29"/>
      <c r="F748" s="29"/>
      <c r="G748" s="14"/>
    </row>
    <row r="749" spans="1:7" x14ac:dyDescent="0.2">
      <c r="A749" s="432"/>
      <c r="B749" s="1291"/>
      <c r="C749" s="29"/>
      <c r="D749" s="29"/>
      <c r="E749" s="29"/>
      <c r="F749" s="29"/>
      <c r="G749" s="14"/>
    </row>
    <row r="750" spans="1:7" x14ac:dyDescent="0.2">
      <c r="A750" s="432"/>
      <c r="B750" s="955"/>
      <c r="C750" s="29"/>
      <c r="D750" s="29"/>
      <c r="E750" s="29"/>
      <c r="F750" s="29"/>
      <c r="G750" s="14"/>
    </row>
    <row r="751" spans="1:7" x14ac:dyDescent="0.2">
      <c r="A751" s="432"/>
      <c r="B751" s="955"/>
      <c r="C751" s="29"/>
      <c r="D751" s="29"/>
      <c r="E751" s="29"/>
      <c r="F751" s="29"/>
      <c r="G751" s="14"/>
    </row>
    <row r="752" spans="1:7" x14ac:dyDescent="0.2">
      <c r="A752" s="432"/>
      <c r="B752" s="43"/>
      <c r="C752" s="325"/>
      <c r="D752" s="325"/>
      <c r="E752" s="325"/>
      <c r="F752" s="325"/>
      <c r="G752" s="14"/>
    </row>
    <row r="753" spans="1:7" x14ac:dyDescent="0.2">
      <c r="A753" s="432"/>
      <c r="B753" s="43"/>
      <c r="C753" s="325"/>
      <c r="D753" s="29"/>
      <c r="E753" s="29"/>
      <c r="F753" s="35"/>
      <c r="G753" s="14"/>
    </row>
    <row r="754" spans="1:7" ht="13.5" thickBot="1" x14ac:dyDescent="0.25">
      <c r="A754" s="1292"/>
      <c r="B754" s="932"/>
      <c r="C754" s="786"/>
      <c r="D754" s="786"/>
      <c r="E754" s="786"/>
      <c r="F754" s="786"/>
      <c r="G754" s="14"/>
    </row>
    <row r="755" spans="1:7" x14ac:dyDescent="0.2">
      <c r="B755" s="14"/>
      <c r="C755" s="14"/>
      <c r="D755" s="14"/>
      <c r="E755" s="14"/>
      <c r="F755" s="14"/>
      <c r="G755" s="14"/>
    </row>
    <row r="756" spans="1:7" x14ac:dyDescent="0.2">
      <c r="B756" s="14"/>
      <c r="C756" s="14"/>
      <c r="D756" s="14"/>
      <c r="E756" s="14"/>
      <c r="F756" s="14"/>
      <c r="G756" s="14"/>
    </row>
    <row r="757" spans="1:7" x14ac:dyDescent="0.2">
      <c r="B757" s="14"/>
      <c r="C757" s="14"/>
      <c r="D757" s="14"/>
      <c r="E757" s="14"/>
      <c r="F757" s="14"/>
      <c r="G757" s="14"/>
    </row>
    <row r="758" spans="1:7" x14ac:dyDescent="0.2">
      <c r="B758" s="14"/>
      <c r="C758" s="14"/>
      <c r="D758" s="14"/>
      <c r="E758" s="14"/>
      <c r="F758" s="14"/>
      <c r="G758" s="14"/>
    </row>
    <row r="759" spans="1:7" x14ac:dyDescent="0.2">
      <c r="B759" s="14"/>
      <c r="C759" s="14"/>
      <c r="D759" s="14"/>
      <c r="E759" s="14"/>
      <c r="F759" s="14"/>
      <c r="G759" s="14"/>
    </row>
    <row r="760" spans="1:7" x14ac:dyDescent="0.2">
      <c r="B760" s="14"/>
      <c r="C760" s="14"/>
      <c r="D760" s="14"/>
      <c r="E760" s="14"/>
      <c r="F760" s="14"/>
      <c r="G760" s="14"/>
    </row>
    <row r="761" spans="1:7" x14ac:dyDescent="0.2">
      <c r="B761" s="14"/>
      <c r="C761" s="14"/>
      <c r="D761" s="14"/>
      <c r="E761" s="14"/>
      <c r="F761" s="14"/>
      <c r="G761" s="14"/>
    </row>
    <row r="762" spans="1:7" x14ac:dyDescent="0.2">
      <c r="B762" s="14"/>
      <c r="C762" s="14"/>
      <c r="D762" s="14"/>
      <c r="E762" s="14"/>
      <c r="F762" s="14"/>
      <c r="G762" s="14"/>
    </row>
    <row r="763" spans="1:7" x14ac:dyDescent="0.2">
      <c r="B763" s="14"/>
      <c r="C763" s="14"/>
      <c r="D763" s="14"/>
      <c r="E763" s="14"/>
      <c r="F763" s="14"/>
      <c r="G763" s="14"/>
    </row>
  </sheetData>
  <mergeCells count="41">
    <mergeCell ref="A326:E326"/>
    <mergeCell ref="A487:F487"/>
    <mergeCell ref="A490:F490"/>
    <mergeCell ref="A2:E2"/>
    <mergeCell ref="A220:F220"/>
    <mergeCell ref="A272:E272"/>
    <mergeCell ref="A217:F217"/>
    <mergeCell ref="A271:F271"/>
    <mergeCell ref="A56:E56"/>
    <mergeCell ref="A58:F58"/>
    <mergeCell ref="A110:E110"/>
    <mergeCell ref="A112:F112"/>
    <mergeCell ref="A164:E164"/>
    <mergeCell ref="A166:F166"/>
    <mergeCell ref="A218:E218"/>
    <mergeCell ref="A274:F274"/>
    <mergeCell ref="A4:F4"/>
    <mergeCell ref="A436:F436"/>
    <mergeCell ref="A595:F595"/>
    <mergeCell ref="A1:F1"/>
    <mergeCell ref="A55:F55"/>
    <mergeCell ref="A109:F109"/>
    <mergeCell ref="A163:F163"/>
    <mergeCell ref="A544:F544"/>
    <mergeCell ref="A541:F541"/>
    <mergeCell ref="A488:E488"/>
    <mergeCell ref="A379:F379"/>
    <mergeCell ref="A433:F433"/>
    <mergeCell ref="A542:E542"/>
    <mergeCell ref="A325:F325"/>
    <mergeCell ref="A328:F328"/>
    <mergeCell ref="A380:E380"/>
    <mergeCell ref="A382:F382"/>
    <mergeCell ref="A434:E434"/>
    <mergeCell ref="A703:E703"/>
    <mergeCell ref="A705:F705"/>
    <mergeCell ref="A596:E596"/>
    <mergeCell ref="A598:F598"/>
    <mergeCell ref="A649:F649"/>
    <mergeCell ref="A650:E650"/>
    <mergeCell ref="A652:F65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E1"/>
    </sheetView>
  </sheetViews>
  <sheetFormatPr defaultRowHeight="12.75" x14ac:dyDescent="0.2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 x14ac:dyDescent="0.2">
      <c r="A1" s="1294" t="s">
        <v>933</v>
      </c>
      <c r="B1" s="1294"/>
      <c r="C1" s="1294"/>
      <c r="D1" s="1294"/>
      <c r="E1" s="1294"/>
    </row>
    <row r="2" spans="1:6" x14ac:dyDescent="0.2">
      <c r="A2" s="424"/>
      <c r="B2" s="424"/>
      <c r="C2" s="424"/>
      <c r="D2" s="424"/>
      <c r="E2" s="424"/>
    </row>
    <row r="3" spans="1:6" ht="15.75" x14ac:dyDescent="0.25">
      <c r="B3" s="1314" t="s">
        <v>821</v>
      </c>
      <c r="C3" s="1314"/>
      <c r="D3" s="1314"/>
      <c r="E3" s="1314"/>
      <c r="F3" s="1318"/>
    </row>
    <row r="4" spans="1:6" ht="13.5" thickBot="1" x14ac:dyDescent="0.25">
      <c r="B4" s="1"/>
      <c r="C4" s="1"/>
      <c r="D4" s="1"/>
      <c r="E4" s="21"/>
      <c r="F4" s="21" t="s">
        <v>776</v>
      </c>
    </row>
    <row r="5" spans="1:6" ht="42" customHeight="1" thickBot="1" x14ac:dyDescent="0.3">
      <c r="A5" s="431" t="s">
        <v>322</v>
      </c>
      <c r="B5" s="329" t="s">
        <v>24</v>
      </c>
      <c r="C5" s="427" t="s">
        <v>658</v>
      </c>
      <c r="D5" s="428" t="s">
        <v>659</v>
      </c>
      <c r="E5" s="427" t="s">
        <v>654</v>
      </c>
      <c r="F5" s="428" t="s">
        <v>653</v>
      </c>
    </row>
    <row r="6" spans="1:6" ht="13.5" thickBot="1" x14ac:dyDescent="0.25">
      <c r="A6" s="610" t="s">
        <v>323</v>
      </c>
      <c r="B6" s="767" t="s">
        <v>324</v>
      </c>
      <c r="C6" s="768" t="s">
        <v>325</v>
      </c>
      <c r="D6" s="769" t="s">
        <v>326</v>
      </c>
      <c r="E6" s="769" t="s">
        <v>346</v>
      </c>
      <c r="F6" s="770" t="s">
        <v>371</v>
      </c>
    </row>
    <row r="7" spans="1:6" ht="13.5" thickBot="1" x14ac:dyDescent="0.25">
      <c r="A7" s="610" t="s">
        <v>327</v>
      </c>
      <c r="B7" s="309" t="s">
        <v>757</v>
      </c>
      <c r="C7" s="70">
        <f>C8+C9+C16+C21</f>
        <v>59268354</v>
      </c>
      <c r="D7" s="70">
        <f>D8+D9+D16</f>
        <v>0</v>
      </c>
      <c r="E7" s="70">
        <f>E8+E9+E16</f>
        <v>0</v>
      </c>
      <c r="F7" s="134">
        <f t="shared" ref="F7:F26" si="0">SUM(C7:E7)</f>
        <v>59268354</v>
      </c>
    </row>
    <row r="8" spans="1:6" ht="13.5" thickBot="1" x14ac:dyDescent="0.25">
      <c r="A8" s="610" t="s">
        <v>328</v>
      </c>
      <c r="B8" s="310" t="s">
        <v>290</v>
      </c>
      <c r="C8" s="34">
        <f>'10.m.bev.ei'!D9</f>
        <v>2661363</v>
      </c>
      <c r="D8" s="771"/>
      <c r="E8" s="771"/>
      <c r="F8" s="1071">
        <f t="shared" si="0"/>
        <v>2661363</v>
      </c>
    </row>
    <row r="9" spans="1:6" ht="13.5" thickBot="1" x14ac:dyDescent="0.25">
      <c r="A9" s="610" t="s">
        <v>329</v>
      </c>
      <c r="B9" s="311" t="s">
        <v>569</v>
      </c>
      <c r="C9" s="316">
        <f>SUM(C10:C15)</f>
        <v>2020000</v>
      </c>
      <c r="D9" s="316">
        <f>SUM(D10:D15)</f>
        <v>0</v>
      </c>
      <c r="E9" s="316">
        <f>SUM(E10:E15)</f>
        <v>0</v>
      </c>
      <c r="F9" s="1072">
        <f>F10+F11+F12+F13+F14+F15</f>
        <v>2020000</v>
      </c>
    </row>
    <row r="10" spans="1:6" x14ac:dyDescent="0.2">
      <c r="A10" s="773" t="s">
        <v>330</v>
      </c>
      <c r="B10" s="1003" t="s">
        <v>548</v>
      </c>
      <c r="C10" s="696"/>
      <c r="D10" s="495"/>
      <c r="E10" s="495"/>
      <c r="F10" s="317">
        <f t="shared" si="0"/>
        <v>0</v>
      </c>
    </row>
    <row r="11" spans="1:6" x14ac:dyDescent="0.2">
      <c r="A11" s="194" t="s">
        <v>331</v>
      </c>
      <c r="B11" s="1004" t="s">
        <v>549</v>
      </c>
      <c r="C11" s="1002"/>
      <c r="D11" s="992"/>
      <c r="E11" s="992"/>
      <c r="F11" s="317">
        <f t="shared" si="0"/>
        <v>0</v>
      </c>
    </row>
    <row r="12" spans="1:6" x14ac:dyDescent="0.2">
      <c r="A12" s="194" t="s">
        <v>332</v>
      </c>
      <c r="B12" s="312" t="s">
        <v>550</v>
      </c>
      <c r="C12" s="1002">
        <f>'10.m.bev.ei'!D13</f>
        <v>0</v>
      </c>
      <c r="D12" s="992"/>
      <c r="E12" s="992"/>
      <c r="F12" s="317">
        <f t="shared" si="0"/>
        <v>0</v>
      </c>
    </row>
    <row r="13" spans="1:6" x14ac:dyDescent="0.2">
      <c r="A13" s="981" t="s">
        <v>333</v>
      </c>
      <c r="B13" s="1001" t="s">
        <v>551</v>
      </c>
      <c r="C13" s="1002">
        <f>'10.m.bev.ei'!D14</f>
        <v>2000000</v>
      </c>
      <c r="D13" s="259"/>
      <c r="E13" s="259"/>
      <c r="F13" s="317">
        <f t="shared" si="0"/>
        <v>2000000</v>
      </c>
    </row>
    <row r="14" spans="1:6" x14ac:dyDescent="0.2">
      <c r="A14" s="194" t="s">
        <v>334</v>
      </c>
      <c r="B14" s="312" t="s">
        <v>552</v>
      </c>
      <c r="C14" s="1002">
        <f>'10.m.bev.ei'!D15</f>
        <v>20000</v>
      </c>
      <c r="D14" s="32"/>
      <c r="E14" s="32"/>
      <c r="F14" s="317">
        <f t="shared" si="0"/>
        <v>20000</v>
      </c>
    </row>
    <row r="15" spans="1:6" ht="13.5" thickBot="1" x14ac:dyDescent="0.25">
      <c r="A15" s="774" t="s">
        <v>335</v>
      </c>
      <c r="B15" s="313" t="s">
        <v>553</v>
      </c>
      <c r="C15" s="10"/>
      <c r="D15" s="263"/>
      <c r="E15" s="263"/>
      <c r="F15" s="317">
        <f t="shared" si="0"/>
        <v>0</v>
      </c>
    </row>
    <row r="16" spans="1:6" ht="13.5" thickBot="1" x14ac:dyDescent="0.25">
      <c r="A16" s="610" t="s">
        <v>336</v>
      </c>
      <c r="B16" s="309" t="s">
        <v>291</v>
      </c>
      <c r="C16" s="775">
        <f>C17</f>
        <v>54586991</v>
      </c>
      <c r="D16" s="775">
        <f>D17+D22+D23+D24+D25+D26</f>
        <v>0</v>
      </c>
      <c r="E16" s="775">
        <f>E17+E22+E23+E24++E25+E26</f>
        <v>0</v>
      </c>
      <c r="F16" s="775">
        <f>F17</f>
        <v>54586991</v>
      </c>
    </row>
    <row r="17" spans="1:6" x14ac:dyDescent="0.2">
      <c r="A17" s="773" t="s">
        <v>337</v>
      </c>
      <c r="B17" s="1007" t="s">
        <v>570</v>
      </c>
      <c r="C17" s="23">
        <f>C18+C19+C20</f>
        <v>54586991</v>
      </c>
      <c r="D17" s="23">
        <f>D18+D19+D20</f>
        <v>0</v>
      </c>
      <c r="E17" s="23">
        <f>E18+E19+E20</f>
        <v>0</v>
      </c>
      <c r="F17" s="23">
        <f>F18+F19+F20</f>
        <v>54586991</v>
      </c>
    </row>
    <row r="18" spans="1:6" x14ac:dyDescent="0.2">
      <c r="A18" s="981" t="s">
        <v>338</v>
      </c>
      <c r="B18" s="1026" t="s">
        <v>603</v>
      </c>
      <c r="C18" s="23">
        <f>'10.m.bev.ei'!D19</f>
        <v>44933841</v>
      </c>
      <c r="D18" s="1025"/>
      <c r="E18" s="125"/>
      <c r="F18" s="131">
        <f>SUM(C18:E18)</f>
        <v>44933841</v>
      </c>
    </row>
    <row r="19" spans="1:6" x14ac:dyDescent="0.2">
      <c r="A19" s="981" t="s">
        <v>339</v>
      </c>
      <c r="B19" s="1027" t="s">
        <v>605</v>
      </c>
      <c r="C19" s="23">
        <f>'10.m.bev.ei'!D20</f>
        <v>9653150</v>
      </c>
      <c r="D19" s="270"/>
      <c r="E19" s="126"/>
      <c r="F19" s="131">
        <f>SUM(C19:E19)</f>
        <v>9653150</v>
      </c>
    </row>
    <row r="20" spans="1:6" ht="13.5" thickBot="1" x14ac:dyDescent="0.25">
      <c r="A20" s="193" t="s">
        <v>340</v>
      </c>
      <c r="B20" s="1249" t="s">
        <v>606</v>
      </c>
      <c r="C20" s="27">
        <f>'10.m.bev.ei'!D21</f>
        <v>0</v>
      </c>
      <c r="D20" s="787"/>
      <c r="E20" s="1021"/>
      <c r="F20" s="133">
        <f>SUM(C20:E20)</f>
        <v>0</v>
      </c>
    </row>
    <row r="21" spans="1:6" s="16" customFormat="1" ht="13.5" thickBot="1" x14ac:dyDescent="0.25">
      <c r="A21" s="610" t="s">
        <v>341</v>
      </c>
      <c r="B21" s="1250" t="s">
        <v>284</v>
      </c>
      <c r="C21" s="124">
        <f>'10.m.bev.ei'!D22</f>
        <v>0</v>
      </c>
      <c r="D21" s="1251"/>
      <c r="E21" s="1251"/>
      <c r="F21" s="1023">
        <f>SUM(C21:E21)</f>
        <v>0</v>
      </c>
    </row>
    <row r="22" spans="1:6" x14ac:dyDescent="0.2">
      <c r="A22" s="981" t="s">
        <v>342</v>
      </c>
      <c r="B22" s="780" t="s">
        <v>571</v>
      </c>
      <c r="C22" s="23">
        <f>'10.m.bev.ei'!D23</f>
        <v>0</v>
      </c>
      <c r="D22" s="259"/>
      <c r="E22" s="322"/>
      <c r="F22" s="131">
        <f t="shared" si="0"/>
        <v>0</v>
      </c>
    </row>
    <row r="23" spans="1:6" x14ac:dyDescent="0.2">
      <c r="A23" s="981" t="s">
        <v>343</v>
      </c>
      <c r="B23" s="1008" t="s">
        <v>572</v>
      </c>
      <c r="C23" s="23">
        <f>'10.m.bev.ei'!D24</f>
        <v>0</v>
      </c>
      <c r="D23" s="32"/>
      <c r="E23" s="261"/>
      <c r="F23" s="131">
        <f t="shared" si="0"/>
        <v>0</v>
      </c>
    </row>
    <row r="24" spans="1:6" ht="13.5" customHeight="1" x14ac:dyDescent="0.2">
      <c r="A24" s="981" t="s">
        <v>344</v>
      </c>
      <c r="B24" s="314" t="s">
        <v>573</v>
      </c>
      <c r="C24" s="23"/>
      <c r="D24" s="261"/>
      <c r="E24" s="261"/>
      <c r="F24" s="131">
        <f t="shared" si="0"/>
        <v>0</v>
      </c>
    </row>
    <row r="25" spans="1:6" ht="13.5" customHeight="1" x14ac:dyDescent="0.2">
      <c r="A25" s="981" t="s">
        <v>345</v>
      </c>
      <c r="B25" s="1009" t="s">
        <v>574</v>
      </c>
      <c r="C25" s="23"/>
      <c r="D25" s="261"/>
      <c r="E25" s="261"/>
      <c r="F25" s="131">
        <f t="shared" si="0"/>
        <v>0</v>
      </c>
    </row>
    <row r="26" spans="1:6" ht="15" customHeight="1" thickBot="1" x14ac:dyDescent="0.25">
      <c r="A26" s="981" t="s">
        <v>347</v>
      </c>
      <c r="B26" s="314" t="s">
        <v>575</v>
      </c>
      <c r="C26" s="1158">
        <f>'10.m.bev.ei'!D27</f>
        <v>0</v>
      </c>
      <c r="D26" s="1159"/>
      <c r="E26" s="1159"/>
      <c r="F26" s="1160">
        <f t="shared" si="0"/>
        <v>0</v>
      </c>
    </row>
    <row r="27" spans="1:6" ht="6.75" customHeight="1" thickBot="1" x14ac:dyDescent="0.25">
      <c r="A27" s="610"/>
      <c r="B27" s="315"/>
      <c r="C27" s="27"/>
      <c r="D27" s="259"/>
      <c r="E27" s="259"/>
      <c r="F27" s="133"/>
    </row>
    <row r="28" spans="1:6" ht="13.5" thickBot="1" x14ac:dyDescent="0.25">
      <c r="A28" s="610" t="s">
        <v>348</v>
      </c>
      <c r="B28" s="273" t="s">
        <v>671</v>
      </c>
      <c r="C28" s="171">
        <f>C29+C34+C37</f>
        <v>0</v>
      </c>
      <c r="D28" s="1063">
        <f>D29+D34+D37</f>
        <v>0</v>
      </c>
      <c r="E28" s="124">
        <f>E29+E34+E37</f>
        <v>0</v>
      </c>
      <c r="F28" s="1023">
        <f>F29+F34+F37</f>
        <v>0</v>
      </c>
    </row>
    <row r="29" spans="1:6" x14ac:dyDescent="0.2">
      <c r="A29" s="773" t="s">
        <v>349</v>
      </c>
      <c r="B29" s="152" t="s">
        <v>577</v>
      </c>
      <c r="C29" s="292">
        <f>C30+C32+C33+C31</f>
        <v>0</v>
      </c>
      <c r="D29" s="777">
        <f>D30+D32+D33+D31</f>
        <v>0</v>
      </c>
      <c r="E29" s="776">
        <f>E30+E32+E33+E31</f>
        <v>0</v>
      </c>
      <c r="F29" s="776">
        <f>F30+F32+F33+F31</f>
        <v>0</v>
      </c>
    </row>
    <row r="30" spans="1:6" x14ac:dyDescent="0.2">
      <c r="A30" s="194" t="s">
        <v>350</v>
      </c>
      <c r="B30" s="149" t="s">
        <v>286</v>
      </c>
      <c r="C30" s="196">
        <f>'19. intézményi bev'!F29</f>
        <v>0</v>
      </c>
      <c r="D30" s="473"/>
      <c r="E30" s="196">
        <f>'nem kell8'!E28</f>
        <v>0</v>
      </c>
      <c r="F30" s="473">
        <f>SUM(C30:E30)</f>
        <v>0</v>
      </c>
    </row>
    <row r="31" spans="1:6" x14ac:dyDescent="0.2">
      <c r="A31" s="194" t="s">
        <v>351</v>
      </c>
      <c r="B31" s="302" t="s">
        <v>579</v>
      </c>
      <c r="C31" s="167">
        <f>'10.m.bev.ei'!D32</f>
        <v>0</v>
      </c>
      <c r="D31" s="160"/>
      <c r="E31" s="167"/>
      <c r="F31" s="473">
        <f t="shared" ref="F31:F39" si="1">SUM(C31:E31)</f>
        <v>0</v>
      </c>
    </row>
    <row r="32" spans="1:6" ht="24" customHeight="1" x14ac:dyDescent="0.2">
      <c r="A32" s="194" t="s">
        <v>352</v>
      </c>
      <c r="B32" s="779" t="s">
        <v>580</v>
      </c>
      <c r="C32" s="164">
        <v>0</v>
      </c>
      <c r="D32" s="158">
        <v>0</v>
      </c>
      <c r="E32" s="164"/>
      <c r="F32" s="473">
        <f t="shared" si="1"/>
        <v>0</v>
      </c>
    </row>
    <row r="33" spans="1:6" x14ac:dyDescent="0.2">
      <c r="A33" s="194" t="s">
        <v>353</v>
      </c>
      <c r="B33" s="302" t="s">
        <v>581</v>
      </c>
      <c r="C33" s="172">
        <f>'19. intézményi bev'!F32</f>
        <v>0</v>
      </c>
      <c r="D33" s="163">
        <f>'10.m.bev.ei'!D34</f>
        <v>0</v>
      </c>
      <c r="E33" s="172"/>
      <c r="F33" s="473">
        <f t="shared" si="1"/>
        <v>0</v>
      </c>
    </row>
    <row r="34" spans="1:6" x14ac:dyDescent="0.2">
      <c r="A34" s="194" t="s">
        <v>354</v>
      </c>
      <c r="B34" s="1014" t="s">
        <v>585</v>
      </c>
      <c r="C34" s="175">
        <f>C35+C36+C37+C38+C39+C40</f>
        <v>0</v>
      </c>
      <c r="D34" s="1064">
        <f>D35+D36+D37+D38+D39+D40</f>
        <v>0</v>
      </c>
      <c r="E34" s="175">
        <f>E35+E36+E37+E38+E39+E40</f>
        <v>0</v>
      </c>
      <c r="F34" s="175">
        <f>F35+F36+F37+F38+F39+F40</f>
        <v>0</v>
      </c>
    </row>
    <row r="35" spans="1:6" x14ac:dyDescent="0.2">
      <c r="A35" s="194" t="s">
        <v>355</v>
      </c>
      <c r="B35" s="780" t="s">
        <v>583</v>
      </c>
      <c r="C35" s="172"/>
      <c r="D35" s="163"/>
      <c r="E35" s="172"/>
      <c r="F35" s="473">
        <f t="shared" si="1"/>
        <v>0</v>
      </c>
    </row>
    <row r="36" spans="1:6" x14ac:dyDescent="0.2">
      <c r="A36" s="194" t="s">
        <v>356</v>
      </c>
      <c r="B36" s="1013" t="s">
        <v>584</v>
      </c>
      <c r="C36" s="781">
        <f>'20-21.m.kp.fejl.tám.bev'!C34</f>
        <v>0</v>
      </c>
      <c r="D36" s="1065"/>
      <c r="E36" s="781"/>
      <c r="F36" s="473">
        <f t="shared" si="1"/>
        <v>0</v>
      </c>
    </row>
    <row r="37" spans="1:6" x14ac:dyDescent="0.2">
      <c r="A37" s="194" t="s">
        <v>357</v>
      </c>
      <c r="B37" s="1015" t="s">
        <v>586</v>
      </c>
      <c r="C37" s="782"/>
      <c r="D37" s="1066"/>
      <c r="E37" s="782"/>
      <c r="F37" s="473">
        <f t="shared" si="1"/>
        <v>0</v>
      </c>
    </row>
    <row r="38" spans="1:6" x14ac:dyDescent="0.2">
      <c r="A38" s="194" t="s">
        <v>358</v>
      </c>
      <c r="B38" s="149" t="s">
        <v>587</v>
      </c>
      <c r="C38" s="196"/>
      <c r="D38" s="277">
        <f>'22-23.m.felh bev'!F18</f>
        <v>0</v>
      </c>
      <c r="E38" s="195"/>
      <c r="F38" s="473">
        <f t="shared" si="1"/>
        <v>0</v>
      </c>
    </row>
    <row r="39" spans="1:6" x14ac:dyDescent="0.2">
      <c r="A39" s="194" t="s">
        <v>359</v>
      </c>
      <c r="B39" s="1015" t="s">
        <v>588</v>
      </c>
      <c r="C39" s="196"/>
      <c r="D39" s="286">
        <f>'10.m.bev.ei'!D40</f>
        <v>0</v>
      </c>
      <c r="E39" s="294"/>
      <c r="F39" s="473">
        <f t="shared" si="1"/>
        <v>0</v>
      </c>
    </row>
    <row r="40" spans="1:6" ht="13.5" thickBot="1" x14ac:dyDescent="0.25">
      <c r="A40" s="194" t="s">
        <v>360</v>
      </c>
      <c r="B40" s="149" t="s">
        <v>589</v>
      </c>
      <c r="C40" s="827">
        <f>'22-23.m.felh bev'!E32</f>
        <v>0</v>
      </c>
      <c r="D40" s="1067"/>
      <c r="E40" s="827"/>
      <c r="F40" s="473">
        <f>SUM(C40:E40)</f>
        <v>0</v>
      </c>
    </row>
    <row r="41" spans="1:6" ht="27.75" customHeight="1" thickBot="1" x14ac:dyDescent="0.25">
      <c r="A41" s="610" t="s">
        <v>361</v>
      </c>
      <c r="B41" s="154" t="s">
        <v>590</v>
      </c>
      <c r="C41" s="783">
        <f>C7+C28</f>
        <v>59268354</v>
      </c>
      <c r="D41" s="783">
        <f>D7+D28</f>
        <v>0</v>
      </c>
      <c r="E41" s="783">
        <f>E7+E28</f>
        <v>0</v>
      </c>
      <c r="F41" s="783">
        <f>F7+F28</f>
        <v>59268354</v>
      </c>
    </row>
    <row r="42" spans="1:6" ht="7.5" customHeight="1" thickBot="1" x14ac:dyDescent="0.25">
      <c r="A42" s="610"/>
      <c r="B42" s="150"/>
      <c r="C42" s="27"/>
      <c r="D42" s="321"/>
      <c r="E42" s="321"/>
      <c r="F42" s="133"/>
    </row>
    <row r="43" spans="1:6" ht="13.5" thickBot="1" x14ac:dyDescent="0.25">
      <c r="A43" s="610" t="s">
        <v>362</v>
      </c>
      <c r="B43" s="151" t="s">
        <v>591</v>
      </c>
      <c r="C43" s="323"/>
      <c r="D43" s="323"/>
      <c r="E43" s="323"/>
      <c r="F43" s="323"/>
    </row>
    <row r="44" spans="1:6" ht="12.75" customHeight="1" x14ac:dyDescent="0.2">
      <c r="A44" s="773" t="s">
        <v>363</v>
      </c>
      <c r="B44" s="303" t="s">
        <v>288</v>
      </c>
      <c r="C44" s="322"/>
      <c r="D44" s="271"/>
      <c r="E44" s="271"/>
      <c r="F44" s="320"/>
    </row>
    <row r="45" spans="1:6" ht="15.75" customHeight="1" x14ac:dyDescent="0.2">
      <c r="A45" s="194" t="s">
        <v>364</v>
      </c>
      <c r="B45" s="689" t="s">
        <v>593</v>
      </c>
      <c r="C45" s="126">
        <v>8069568</v>
      </c>
      <c r="D45" s="270">
        <v>0</v>
      </c>
      <c r="E45" s="270"/>
      <c r="F45" s="1016">
        <f>C45+D45+E45</f>
        <v>8069568</v>
      </c>
    </row>
    <row r="46" spans="1:6" ht="14.25" customHeight="1" x14ac:dyDescent="0.2">
      <c r="A46" s="194" t="s">
        <v>365</v>
      </c>
      <c r="B46" s="689" t="s">
        <v>594</v>
      </c>
      <c r="C46" s="126">
        <v>6499606</v>
      </c>
      <c r="D46" s="270"/>
      <c r="E46" s="270"/>
      <c r="F46" s="1016">
        <f>C46+D46+E46</f>
        <v>6499606</v>
      </c>
    </row>
    <row r="47" spans="1:6" ht="15" customHeight="1" x14ac:dyDescent="0.2">
      <c r="A47" s="194" t="s">
        <v>366</v>
      </c>
      <c r="B47" s="689" t="s">
        <v>592</v>
      </c>
      <c r="C47" s="126"/>
      <c r="D47" s="270"/>
      <c r="E47" s="270"/>
      <c r="F47" s="1016">
        <f>SUM(C47:E47)</f>
        <v>0</v>
      </c>
    </row>
    <row r="48" spans="1:6" x14ac:dyDescent="0.2">
      <c r="A48" s="194" t="s">
        <v>367</v>
      </c>
      <c r="B48" s="944" t="s">
        <v>598</v>
      </c>
      <c r="C48" s="126"/>
      <c r="D48" s="270"/>
      <c r="E48" s="270"/>
      <c r="F48" s="1016"/>
    </row>
    <row r="49" spans="1:6" x14ac:dyDescent="0.2">
      <c r="A49" s="194" t="s">
        <v>368</v>
      </c>
      <c r="B49" s="945" t="s">
        <v>597</v>
      </c>
      <c r="C49" s="126"/>
      <c r="D49" s="270"/>
      <c r="E49" s="270"/>
      <c r="F49" s="1016"/>
    </row>
    <row r="50" spans="1:6" x14ac:dyDescent="0.2">
      <c r="A50" s="194" t="s">
        <v>369</v>
      </c>
      <c r="B50" s="946" t="s">
        <v>595</v>
      </c>
      <c r="C50" s="126"/>
      <c r="D50" s="270"/>
      <c r="E50" s="270"/>
      <c r="F50" s="1016">
        <f>SUM(C50:E50)</f>
        <v>0</v>
      </c>
    </row>
    <row r="51" spans="1:6" ht="13.5" thickBot="1" x14ac:dyDescent="0.25">
      <c r="A51" s="194" t="s">
        <v>370</v>
      </c>
      <c r="B51" s="1020" t="s">
        <v>596</v>
      </c>
      <c r="C51" s="1021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787"/>
      <c r="E51" s="787"/>
      <c r="F51" s="1022">
        <f>SUM(C51:E51)</f>
        <v>0</v>
      </c>
    </row>
    <row r="52" spans="1:6" ht="13.5" thickBot="1" x14ac:dyDescent="0.25">
      <c r="A52" s="819" t="s">
        <v>377</v>
      </c>
      <c r="B52" s="1011" t="s">
        <v>600</v>
      </c>
      <c r="C52" s="124">
        <f>SUM(C44:C51)</f>
        <v>14569174</v>
      </c>
      <c r="D52" s="124">
        <f>SUM(D44:D51)</f>
        <v>0</v>
      </c>
      <c r="E52" s="124">
        <f>SUM(E44:E51)</f>
        <v>0</v>
      </c>
      <c r="F52" s="1023">
        <f>SUM(F44:F51)</f>
        <v>14569174</v>
      </c>
    </row>
    <row r="53" spans="1:6" ht="13.5" thickBot="1" x14ac:dyDescent="0.25">
      <c r="A53" s="610" t="s">
        <v>365</v>
      </c>
      <c r="B53" s="1017" t="s">
        <v>599</v>
      </c>
      <c r="C53" s="1018">
        <f>C41+C52</f>
        <v>73837528</v>
      </c>
      <c r="D53" s="1018">
        <f>D41+D52</f>
        <v>0</v>
      </c>
      <c r="E53" s="1018">
        <f>E41+E52</f>
        <v>0</v>
      </c>
      <c r="F53" s="1019">
        <f>F41+F52</f>
        <v>73837528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workbookViewId="0">
      <selection sqref="A1:E1"/>
    </sheetView>
  </sheetViews>
  <sheetFormatPr defaultRowHeight="12.75" x14ac:dyDescent="0.2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 x14ac:dyDescent="0.2">
      <c r="A1" s="1294" t="s">
        <v>928</v>
      </c>
      <c r="B1" s="1294"/>
      <c r="C1" s="1294"/>
      <c r="D1" s="1294"/>
      <c r="E1" s="1294"/>
    </row>
    <row r="2" spans="1:6" x14ac:dyDescent="0.2">
      <c r="A2" s="424"/>
      <c r="B2" s="424"/>
      <c r="C2" s="424"/>
      <c r="D2" s="424"/>
      <c r="E2" s="424"/>
    </row>
    <row r="3" spans="1:6" ht="14.25" x14ac:dyDescent="0.2">
      <c r="A3" s="1422" t="s">
        <v>822</v>
      </c>
      <c r="B3" s="1423"/>
      <c r="C3" s="1423"/>
      <c r="D3" s="1423"/>
      <c r="E3" s="1423"/>
      <c r="F3" s="1423"/>
    </row>
    <row r="4" spans="1:6" ht="11.25" customHeight="1" x14ac:dyDescent="0.25">
      <c r="B4" s="20"/>
      <c r="C4" s="20"/>
      <c r="D4" s="20"/>
      <c r="E4" s="20"/>
      <c r="F4" s="179"/>
    </row>
    <row r="5" spans="1:6" ht="13.5" thickBot="1" x14ac:dyDescent="0.25">
      <c r="B5" s="36" t="s">
        <v>746</v>
      </c>
      <c r="C5" s="1"/>
      <c r="D5" s="1"/>
      <c r="E5" s="21"/>
      <c r="F5" s="21" t="s">
        <v>791</v>
      </c>
    </row>
    <row r="6" spans="1:6" ht="48" customHeight="1" thickBot="1" x14ac:dyDescent="0.3">
      <c r="A6" s="431" t="s">
        <v>322</v>
      </c>
      <c r="B6" s="329" t="s">
        <v>24</v>
      </c>
      <c r="C6" s="427" t="s">
        <v>763</v>
      </c>
      <c r="D6" s="428" t="s">
        <v>657</v>
      </c>
      <c r="E6" s="427" t="s">
        <v>654</v>
      </c>
      <c r="F6" s="428" t="s">
        <v>653</v>
      </c>
    </row>
    <row r="7" spans="1:6" ht="13.5" thickBot="1" x14ac:dyDescent="0.25">
      <c r="A7" s="610" t="s">
        <v>323</v>
      </c>
      <c r="B7" s="767" t="s">
        <v>324</v>
      </c>
      <c r="C7" s="768" t="s">
        <v>325</v>
      </c>
      <c r="D7" s="769" t="s">
        <v>326</v>
      </c>
      <c r="E7" s="769" t="s">
        <v>346</v>
      </c>
      <c r="F7" s="770" t="s">
        <v>371</v>
      </c>
    </row>
    <row r="8" spans="1:6" ht="13.5" thickBot="1" x14ac:dyDescent="0.25">
      <c r="A8" s="610" t="s">
        <v>327</v>
      </c>
      <c r="B8" s="309" t="s">
        <v>576</v>
      </c>
      <c r="C8" s="70">
        <f>C10+C9+C17</f>
        <v>21920000</v>
      </c>
      <c r="D8" s="70"/>
      <c r="E8" s="70"/>
      <c r="F8" s="134">
        <f>SUM(C8:E8)</f>
        <v>21920000</v>
      </c>
    </row>
    <row r="9" spans="1:6" ht="13.5" thickBot="1" x14ac:dyDescent="0.25">
      <c r="A9" s="610" t="s">
        <v>328</v>
      </c>
      <c r="B9" s="310" t="s">
        <v>764</v>
      </c>
      <c r="C9" s="34">
        <v>21920000</v>
      </c>
      <c r="D9" s="771"/>
      <c r="E9" s="771"/>
      <c r="F9" s="1071">
        <f t="shared" ref="F9:F27" si="0">SUM(C9:E9)</f>
        <v>21920000</v>
      </c>
    </row>
    <row r="10" spans="1:6" ht="13.5" thickBot="1" x14ac:dyDescent="0.25">
      <c r="A10" s="610" t="s">
        <v>329</v>
      </c>
      <c r="B10" s="311" t="s">
        <v>569</v>
      </c>
      <c r="C10" s="316"/>
      <c r="D10" s="772"/>
      <c r="E10" s="772"/>
      <c r="F10" s="1072">
        <f>F11+F12+F13+F14+F15+F16</f>
        <v>0</v>
      </c>
    </row>
    <row r="11" spans="1:6" x14ac:dyDescent="0.2">
      <c r="A11" s="773" t="s">
        <v>330</v>
      </c>
      <c r="B11" s="1003" t="s">
        <v>548</v>
      </c>
      <c r="C11" s="696"/>
      <c r="D11" s="495"/>
      <c r="E11" s="495"/>
      <c r="F11" s="317">
        <f t="shared" si="0"/>
        <v>0</v>
      </c>
    </row>
    <row r="12" spans="1:6" x14ac:dyDescent="0.2">
      <c r="A12" s="194" t="s">
        <v>331</v>
      </c>
      <c r="B12" s="1004" t="s">
        <v>549</v>
      </c>
      <c r="C12" s="1002"/>
      <c r="D12" s="992"/>
      <c r="E12" s="992"/>
      <c r="F12" s="317">
        <f t="shared" si="0"/>
        <v>0</v>
      </c>
    </row>
    <row r="13" spans="1:6" x14ac:dyDescent="0.2">
      <c r="A13" s="194" t="s">
        <v>332</v>
      </c>
      <c r="B13" s="312" t="s">
        <v>550</v>
      </c>
      <c r="C13" s="1002"/>
      <c r="D13" s="992"/>
      <c r="E13" s="992"/>
      <c r="F13" s="317">
        <f t="shared" si="0"/>
        <v>0</v>
      </c>
    </row>
    <row r="14" spans="1:6" x14ac:dyDescent="0.2">
      <c r="A14" s="981" t="s">
        <v>333</v>
      </c>
      <c r="B14" s="1001" t="s">
        <v>551</v>
      </c>
      <c r="C14" s="23"/>
      <c r="D14" s="259"/>
      <c r="E14" s="259"/>
      <c r="F14" s="317">
        <f t="shared" si="0"/>
        <v>0</v>
      </c>
    </row>
    <row r="15" spans="1:6" x14ac:dyDescent="0.2">
      <c r="A15" s="194" t="s">
        <v>334</v>
      </c>
      <c r="B15" s="312" t="s">
        <v>552</v>
      </c>
      <c r="C15" s="23"/>
      <c r="D15" s="32"/>
      <c r="E15" s="32"/>
      <c r="F15" s="317">
        <f t="shared" si="0"/>
        <v>0</v>
      </c>
    </row>
    <row r="16" spans="1:6" ht="13.5" thickBot="1" x14ac:dyDescent="0.25">
      <c r="A16" s="774" t="s">
        <v>335</v>
      </c>
      <c r="B16" s="313" t="s">
        <v>553</v>
      </c>
      <c r="C16" s="10"/>
      <c r="D16" s="263"/>
      <c r="E16" s="263"/>
      <c r="F16" s="317">
        <f t="shared" si="0"/>
        <v>0</v>
      </c>
    </row>
    <row r="17" spans="1:6" ht="13.5" thickBot="1" x14ac:dyDescent="0.25">
      <c r="A17" s="610" t="s">
        <v>336</v>
      </c>
      <c r="B17" s="309" t="s">
        <v>291</v>
      </c>
      <c r="C17" s="775"/>
      <c r="D17" s="775"/>
      <c r="E17" s="775"/>
      <c r="F17" s="775">
        <f>F18+F23+F24+F25++F26+F27</f>
        <v>0</v>
      </c>
    </row>
    <row r="18" spans="1:6" x14ac:dyDescent="0.2">
      <c r="A18" s="773" t="s">
        <v>337</v>
      </c>
      <c r="B18" s="1007" t="s">
        <v>570</v>
      </c>
      <c r="C18" s="23"/>
      <c r="D18" s="23"/>
      <c r="E18" s="23"/>
      <c r="F18" s="23">
        <f>F19+F20+F21+F22</f>
        <v>0</v>
      </c>
    </row>
    <row r="19" spans="1:6" x14ac:dyDescent="0.2">
      <c r="A19" s="981" t="s">
        <v>338</v>
      </c>
      <c r="B19" s="1026" t="s">
        <v>603</v>
      </c>
      <c r="C19" s="23"/>
      <c r="D19" s="1025"/>
      <c r="E19" s="125"/>
      <c r="F19" s="131">
        <f>SUM(C19:E19)</f>
        <v>0</v>
      </c>
    </row>
    <row r="20" spans="1:6" x14ac:dyDescent="0.2">
      <c r="A20" s="981" t="s">
        <v>339</v>
      </c>
      <c r="B20" s="1027" t="s">
        <v>605</v>
      </c>
      <c r="C20" s="23"/>
      <c r="D20" s="270"/>
      <c r="E20" s="126"/>
      <c r="F20" s="131">
        <f>SUM(C20:E20)</f>
        <v>0</v>
      </c>
    </row>
    <row r="21" spans="1:6" x14ac:dyDescent="0.2">
      <c r="A21" s="981" t="s">
        <v>340</v>
      </c>
      <c r="B21" s="1027" t="s">
        <v>606</v>
      </c>
      <c r="C21" s="23"/>
      <c r="D21" s="270"/>
      <c r="E21" s="126"/>
      <c r="F21" s="131">
        <f>SUM(C21:E21)</f>
        <v>0</v>
      </c>
    </row>
    <row r="22" spans="1:6" x14ac:dyDescent="0.2">
      <c r="A22" s="981" t="s">
        <v>341</v>
      </c>
      <c r="B22" s="1024" t="s">
        <v>608</v>
      </c>
      <c r="C22" s="23"/>
      <c r="D22" s="259"/>
      <c r="E22" s="259"/>
      <c r="F22" s="131">
        <f>SUM(C22:E22)</f>
        <v>0</v>
      </c>
    </row>
    <row r="23" spans="1:6" x14ac:dyDescent="0.2">
      <c r="A23" s="981" t="s">
        <v>342</v>
      </c>
      <c r="B23" s="304" t="s">
        <v>571</v>
      </c>
      <c r="C23" s="23"/>
      <c r="D23" s="263"/>
      <c r="E23" s="125"/>
      <c r="F23" s="131">
        <f t="shared" si="0"/>
        <v>0</v>
      </c>
    </row>
    <row r="24" spans="1:6" x14ac:dyDescent="0.2">
      <c r="A24" s="981" t="s">
        <v>343</v>
      </c>
      <c r="B24" s="1008" t="s">
        <v>572</v>
      </c>
      <c r="C24" s="8"/>
      <c r="D24" s="32"/>
      <c r="E24" s="261"/>
      <c r="F24" s="131">
        <f t="shared" si="0"/>
        <v>0</v>
      </c>
    </row>
    <row r="25" spans="1:6" ht="12.75" customHeight="1" x14ac:dyDescent="0.2">
      <c r="A25" s="981" t="s">
        <v>344</v>
      </c>
      <c r="B25" s="314" t="s">
        <v>573</v>
      </c>
      <c r="C25" s="23"/>
      <c r="D25" s="261"/>
      <c r="E25" s="261"/>
      <c r="F25" s="131">
        <f t="shared" si="0"/>
        <v>0</v>
      </c>
    </row>
    <row r="26" spans="1:6" ht="14.25" customHeight="1" x14ac:dyDescent="0.2">
      <c r="A26" s="981" t="s">
        <v>345</v>
      </c>
      <c r="B26" s="1009" t="s">
        <v>574</v>
      </c>
      <c r="C26" s="23"/>
      <c r="D26" s="261"/>
      <c r="E26" s="261"/>
      <c r="F26" s="131">
        <f t="shared" si="0"/>
        <v>0</v>
      </c>
    </row>
    <row r="27" spans="1:6" ht="13.5" customHeight="1" thickBot="1" x14ac:dyDescent="0.25">
      <c r="A27" s="981" t="s">
        <v>347</v>
      </c>
      <c r="B27" s="314" t="s">
        <v>575</v>
      </c>
      <c r="C27" s="23"/>
      <c r="D27" s="261"/>
      <c r="E27" s="261"/>
      <c r="F27" s="131">
        <f t="shared" si="0"/>
        <v>0</v>
      </c>
    </row>
    <row r="28" spans="1:6" ht="6.75" customHeight="1" thickBot="1" x14ac:dyDescent="0.25">
      <c r="A28" s="610"/>
      <c r="B28" s="315"/>
      <c r="C28" s="27"/>
      <c r="D28" s="259"/>
      <c r="E28" s="259"/>
      <c r="F28" s="133"/>
    </row>
    <row r="29" spans="1:6" ht="13.5" thickBot="1" x14ac:dyDescent="0.25">
      <c r="A29" s="610" t="s">
        <v>348</v>
      </c>
      <c r="B29" s="273" t="s">
        <v>292</v>
      </c>
      <c r="C29" s="171"/>
      <c r="D29" s="1063"/>
      <c r="E29" s="124"/>
      <c r="F29" s="1023">
        <f>F30+F35+F38</f>
        <v>0</v>
      </c>
    </row>
    <row r="30" spans="1:6" x14ac:dyDescent="0.2">
      <c r="A30" s="773" t="s">
        <v>349</v>
      </c>
      <c r="B30" s="152" t="s">
        <v>577</v>
      </c>
      <c r="C30" s="292"/>
      <c r="D30" s="777"/>
      <c r="E30" s="776"/>
      <c r="F30" s="776">
        <f>F31+F33+F34+F32</f>
        <v>0</v>
      </c>
    </row>
    <row r="31" spans="1:6" x14ac:dyDescent="0.2">
      <c r="A31" s="194" t="s">
        <v>350</v>
      </c>
      <c r="B31" s="149" t="s">
        <v>286</v>
      </c>
      <c r="C31" s="196"/>
      <c r="D31" s="473"/>
      <c r="E31" s="196"/>
      <c r="F31" s="473">
        <f>SUM(C31:E31)</f>
        <v>0</v>
      </c>
    </row>
    <row r="32" spans="1:6" x14ac:dyDescent="0.2">
      <c r="A32" s="194" t="s">
        <v>351</v>
      </c>
      <c r="B32" s="302" t="s">
        <v>579</v>
      </c>
      <c r="C32" s="167"/>
      <c r="D32" s="160"/>
      <c r="E32" s="167"/>
      <c r="F32" s="473">
        <f t="shared" ref="F32:F40" si="1">SUM(C32:E32)</f>
        <v>0</v>
      </c>
    </row>
    <row r="33" spans="1:6" ht="23.25" customHeight="1" x14ac:dyDescent="0.2">
      <c r="A33" s="194" t="s">
        <v>352</v>
      </c>
      <c r="B33" s="779" t="s">
        <v>580</v>
      </c>
      <c r="C33" s="164"/>
      <c r="D33" s="158"/>
      <c r="E33" s="164"/>
      <c r="F33" s="473">
        <f t="shared" si="1"/>
        <v>0</v>
      </c>
    </row>
    <row r="34" spans="1:6" x14ac:dyDescent="0.2">
      <c r="A34" s="194" t="s">
        <v>353</v>
      </c>
      <c r="B34" s="302" t="s">
        <v>581</v>
      </c>
      <c r="C34" s="172"/>
      <c r="D34" s="163"/>
      <c r="E34" s="172"/>
      <c r="F34" s="473">
        <f t="shared" si="1"/>
        <v>0</v>
      </c>
    </row>
    <row r="35" spans="1:6" x14ac:dyDescent="0.2">
      <c r="A35" s="194" t="s">
        <v>354</v>
      </c>
      <c r="B35" s="1014" t="s">
        <v>585</v>
      </c>
      <c r="C35" s="175"/>
      <c r="D35" s="1064"/>
      <c r="E35" s="175"/>
      <c r="F35" s="175">
        <f>F36+F37+F38+F39+F40+F41</f>
        <v>0</v>
      </c>
    </row>
    <row r="36" spans="1:6" x14ac:dyDescent="0.2">
      <c r="A36" s="194" t="s">
        <v>355</v>
      </c>
      <c r="B36" s="780" t="s">
        <v>583</v>
      </c>
      <c r="C36" s="172"/>
      <c r="D36" s="163"/>
      <c r="E36" s="172"/>
      <c r="F36" s="473">
        <f t="shared" si="1"/>
        <v>0</v>
      </c>
    </row>
    <row r="37" spans="1:6" x14ac:dyDescent="0.2">
      <c r="A37" s="194" t="s">
        <v>356</v>
      </c>
      <c r="B37" s="1013" t="s">
        <v>584</v>
      </c>
      <c r="C37" s="781"/>
      <c r="D37" s="1065"/>
      <c r="E37" s="781"/>
      <c r="F37" s="473">
        <f t="shared" si="1"/>
        <v>0</v>
      </c>
    </row>
    <row r="38" spans="1:6" x14ac:dyDescent="0.2">
      <c r="A38" s="194" t="s">
        <v>357</v>
      </c>
      <c r="B38" s="1015" t="s">
        <v>586</v>
      </c>
      <c r="C38" s="782"/>
      <c r="D38" s="1066"/>
      <c r="E38" s="782"/>
      <c r="F38" s="473">
        <f t="shared" si="1"/>
        <v>0</v>
      </c>
    </row>
    <row r="39" spans="1:6" x14ac:dyDescent="0.2">
      <c r="A39" s="194" t="s">
        <v>358</v>
      </c>
      <c r="B39" s="149" t="s">
        <v>587</v>
      </c>
      <c r="C39" s="196"/>
      <c r="D39" s="277"/>
      <c r="E39" s="195"/>
      <c r="F39" s="473">
        <f t="shared" si="1"/>
        <v>0</v>
      </c>
    </row>
    <row r="40" spans="1:6" x14ac:dyDescent="0.2">
      <c r="A40" s="194" t="s">
        <v>359</v>
      </c>
      <c r="B40" s="1015" t="s">
        <v>588</v>
      </c>
      <c r="C40" s="196"/>
      <c r="D40" s="286"/>
      <c r="E40" s="294"/>
      <c r="F40" s="473">
        <f t="shared" si="1"/>
        <v>0</v>
      </c>
    </row>
    <row r="41" spans="1:6" ht="13.5" thickBot="1" x14ac:dyDescent="0.25">
      <c r="A41" s="194" t="s">
        <v>360</v>
      </c>
      <c r="B41" s="149" t="s">
        <v>589</v>
      </c>
      <c r="C41" s="827"/>
      <c r="D41" s="1067"/>
      <c r="E41" s="827"/>
      <c r="F41" s="473">
        <f>SUM(C41:E41)</f>
        <v>0</v>
      </c>
    </row>
    <row r="42" spans="1:6" ht="27.75" customHeight="1" thickBot="1" x14ac:dyDescent="0.25">
      <c r="A42" s="610" t="s">
        <v>361</v>
      </c>
      <c r="B42" s="154" t="s">
        <v>590</v>
      </c>
      <c r="C42" s="783">
        <f>C8+C29</f>
        <v>21920000</v>
      </c>
      <c r="D42" s="783"/>
      <c r="E42" s="783"/>
      <c r="F42" s="783">
        <f>F8+F29</f>
        <v>21920000</v>
      </c>
    </row>
    <row r="43" spans="1:6" ht="7.5" customHeight="1" thickBot="1" x14ac:dyDescent="0.25">
      <c r="A43" s="610"/>
      <c r="B43" s="150"/>
      <c r="C43" s="27"/>
      <c r="D43" s="321"/>
      <c r="E43" s="321"/>
      <c r="F43" s="133"/>
    </row>
    <row r="44" spans="1:6" ht="13.5" thickBot="1" x14ac:dyDescent="0.25">
      <c r="A44" s="610" t="s">
        <v>362</v>
      </c>
      <c r="B44" s="151" t="s">
        <v>591</v>
      </c>
      <c r="C44" s="323"/>
      <c r="D44" s="323"/>
      <c r="E44" s="323"/>
      <c r="F44" s="323"/>
    </row>
    <row r="45" spans="1:6" ht="16.5" customHeight="1" x14ac:dyDescent="0.2">
      <c r="A45" s="773" t="s">
        <v>363</v>
      </c>
      <c r="B45" s="303" t="s">
        <v>288</v>
      </c>
      <c r="C45" s="322"/>
      <c r="D45" s="271"/>
      <c r="E45" s="271"/>
      <c r="F45" s="320"/>
    </row>
    <row r="46" spans="1:6" ht="12.75" customHeight="1" x14ac:dyDescent="0.2">
      <c r="A46" s="194" t="s">
        <v>364</v>
      </c>
      <c r="B46" s="689" t="s">
        <v>593</v>
      </c>
      <c r="C46" s="126"/>
      <c r="D46" s="270"/>
      <c r="E46" s="270"/>
      <c r="F46" s="1016">
        <f>C46+D46+E46</f>
        <v>0</v>
      </c>
    </row>
    <row r="47" spans="1:6" ht="12.75" customHeight="1" x14ac:dyDescent="0.2">
      <c r="A47" s="194" t="s">
        <v>365</v>
      </c>
      <c r="B47" s="689" t="s">
        <v>594</v>
      </c>
      <c r="C47" s="126"/>
      <c r="D47" s="270"/>
      <c r="E47" s="270"/>
      <c r="F47" s="1016">
        <f>C47+D47+E47</f>
        <v>0</v>
      </c>
    </row>
    <row r="48" spans="1:6" ht="13.5" customHeight="1" x14ac:dyDescent="0.2">
      <c r="A48" s="194" t="s">
        <v>366</v>
      </c>
      <c r="B48" s="689" t="s">
        <v>592</v>
      </c>
      <c r="C48" s="126"/>
      <c r="D48" s="270"/>
      <c r="E48" s="270"/>
      <c r="F48" s="1016">
        <f>SUM(C48:E48)</f>
        <v>0</v>
      </c>
    </row>
    <row r="49" spans="1:6" x14ac:dyDescent="0.2">
      <c r="A49" s="194" t="s">
        <v>367</v>
      </c>
      <c r="B49" s="944" t="s">
        <v>598</v>
      </c>
      <c r="C49" s="126"/>
      <c r="D49" s="270"/>
      <c r="E49" s="270"/>
      <c r="F49" s="1016"/>
    </row>
    <row r="50" spans="1:6" x14ac:dyDescent="0.2">
      <c r="A50" s="194" t="s">
        <v>368</v>
      </c>
      <c r="B50" s="945" t="s">
        <v>597</v>
      </c>
      <c r="C50" s="126"/>
      <c r="D50" s="270"/>
      <c r="E50" s="270"/>
      <c r="F50" s="1016"/>
    </row>
    <row r="51" spans="1:6" x14ac:dyDescent="0.2">
      <c r="A51" s="194" t="s">
        <v>369</v>
      </c>
      <c r="B51" s="946" t="s">
        <v>595</v>
      </c>
      <c r="C51" s="126"/>
      <c r="D51" s="270"/>
      <c r="E51" s="270"/>
      <c r="F51" s="1016">
        <f>SUM(C51:E51)</f>
        <v>0</v>
      </c>
    </row>
    <row r="52" spans="1:6" ht="13.5" thickBot="1" x14ac:dyDescent="0.25">
      <c r="A52" s="194" t="s">
        <v>370</v>
      </c>
      <c r="B52" s="1020" t="s">
        <v>596</v>
      </c>
      <c r="C52" s="1021"/>
      <c r="D52" s="787"/>
      <c r="E52" s="787"/>
      <c r="F52" s="1022">
        <f>SUM(C52:E52)</f>
        <v>0</v>
      </c>
    </row>
    <row r="53" spans="1:6" ht="13.5" thickBot="1" x14ac:dyDescent="0.25">
      <c r="A53" s="819" t="s">
        <v>377</v>
      </c>
      <c r="B53" s="1011" t="s">
        <v>600</v>
      </c>
      <c r="C53" s="124">
        <f>C46+C47+C48+C49+C50+C51+C52</f>
        <v>0</v>
      </c>
      <c r="D53" s="124"/>
      <c r="E53" s="124"/>
      <c r="F53" s="1023">
        <f>SUM(F45:F52)</f>
        <v>0</v>
      </c>
    </row>
    <row r="54" spans="1:6" ht="13.5" thickBot="1" x14ac:dyDescent="0.25">
      <c r="A54" s="610" t="s">
        <v>365</v>
      </c>
      <c r="B54" s="1017" t="s">
        <v>599</v>
      </c>
      <c r="C54" s="1018">
        <f>C42+C53</f>
        <v>21920000</v>
      </c>
      <c r="D54" s="1018"/>
      <c r="E54" s="1018"/>
      <c r="F54" s="1019">
        <f>F42+F53</f>
        <v>21920000</v>
      </c>
    </row>
    <row r="61" spans="1:6" ht="9.75" customHeight="1" x14ac:dyDescent="0.2"/>
  </sheetData>
  <mergeCells count="2">
    <mergeCell ref="A1:E1"/>
    <mergeCell ref="A3:F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D16" sqref="D16"/>
    </sheetView>
  </sheetViews>
  <sheetFormatPr defaultRowHeight="12.75" x14ac:dyDescent="0.2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 x14ac:dyDescent="0.2">
      <c r="A2" s="424"/>
      <c r="B2" s="1253" t="s">
        <v>929</v>
      </c>
      <c r="C2" s="1255"/>
      <c r="D2" s="179"/>
      <c r="E2" s="179"/>
      <c r="F2" s="179"/>
    </row>
    <row r="3" spans="1:6" ht="14.25" x14ac:dyDescent="0.2">
      <c r="B3" s="86"/>
      <c r="C3" s="87"/>
    </row>
    <row r="4" spans="1:6" ht="14.25" x14ac:dyDescent="0.2">
      <c r="B4" s="86"/>
      <c r="C4" s="92"/>
    </row>
    <row r="5" spans="1:6" ht="15.75" x14ac:dyDescent="0.25">
      <c r="B5" s="1397" t="s">
        <v>138</v>
      </c>
      <c r="C5" s="1397"/>
    </row>
    <row r="6" spans="1:6" ht="15.75" x14ac:dyDescent="0.25">
      <c r="B6" s="1398" t="s">
        <v>823</v>
      </c>
      <c r="C6" s="1398"/>
    </row>
    <row r="7" spans="1:6" x14ac:dyDescent="0.2">
      <c r="B7" s="1424"/>
      <c r="C7" s="1424"/>
    </row>
    <row r="8" spans="1:6" ht="13.5" thickBot="1" x14ac:dyDescent="0.25">
      <c r="B8" s="86"/>
      <c r="C8" s="89" t="s">
        <v>776</v>
      </c>
    </row>
    <row r="9" spans="1:6" ht="26.25" thickBot="1" x14ac:dyDescent="0.25">
      <c r="A9" s="574" t="s">
        <v>322</v>
      </c>
      <c r="B9" s="616" t="s">
        <v>155</v>
      </c>
      <c r="C9" s="617" t="s">
        <v>156</v>
      </c>
      <c r="D9" s="14"/>
    </row>
    <row r="10" spans="1:6" ht="13.5" thickBot="1" x14ac:dyDescent="0.25">
      <c r="A10" s="535" t="s">
        <v>323</v>
      </c>
      <c r="B10" s="609" t="s">
        <v>324</v>
      </c>
      <c r="C10" s="618" t="s">
        <v>325</v>
      </c>
      <c r="D10" s="36"/>
    </row>
    <row r="11" spans="1:6" x14ac:dyDescent="0.2">
      <c r="A11" s="542" t="s">
        <v>327</v>
      </c>
      <c r="B11" s="93" t="s">
        <v>853</v>
      </c>
      <c r="C11" s="619">
        <v>16898924</v>
      </c>
    </row>
    <row r="12" spans="1:6" x14ac:dyDescent="0.2">
      <c r="A12" s="493" t="s">
        <v>328</v>
      </c>
      <c r="B12" s="93" t="s">
        <v>157</v>
      </c>
      <c r="C12" s="620">
        <v>106967594</v>
      </c>
    </row>
    <row r="13" spans="1:6" x14ac:dyDescent="0.2">
      <c r="A13" s="452" t="s">
        <v>329</v>
      </c>
      <c r="B13" s="93" t="s">
        <v>158</v>
      </c>
      <c r="C13" s="621">
        <v>113467594</v>
      </c>
    </row>
    <row r="14" spans="1:6" ht="13.5" thickBot="1" x14ac:dyDescent="0.25">
      <c r="A14" s="472" t="s">
        <v>330</v>
      </c>
      <c r="B14" s="622" t="s">
        <v>854</v>
      </c>
      <c r="C14" s="623">
        <f>C11+C12-C13</f>
        <v>10398924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2.75" x14ac:dyDescent="0.2"/>
  <cols>
    <col min="1" max="1" width="55.7109375" customWidth="1"/>
    <col min="2" max="2" width="26.28515625" customWidth="1"/>
  </cols>
  <sheetData>
    <row r="1" spans="1:6" x14ac:dyDescent="0.2">
      <c r="A1" s="1253" t="s">
        <v>930</v>
      </c>
      <c r="B1" s="179"/>
      <c r="C1" s="179"/>
      <c r="D1" s="179"/>
      <c r="E1" s="179"/>
      <c r="F1" s="179"/>
    </row>
    <row r="4" spans="1:6" ht="18" x14ac:dyDescent="0.25">
      <c r="A4" s="1425" t="s">
        <v>189</v>
      </c>
      <c r="B4" s="1425"/>
    </row>
    <row r="7" spans="1:6" ht="13.5" thickBot="1" x14ac:dyDescent="0.25">
      <c r="B7" s="44" t="s">
        <v>791</v>
      </c>
    </row>
    <row r="8" spans="1:6" ht="16.5" thickBot="1" x14ac:dyDescent="0.3">
      <c r="A8" s="640" t="s">
        <v>3</v>
      </c>
      <c r="B8" s="641" t="s">
        <v>774</v>
      </c>
    </row>
    <row r="9" spans="1:6" ht="15.75" x14ac:dyDescent="0.25">
      <c r="A9" s="642"/>
      <c r="B9" s="643"/>
    </row>
    <row r="10" spans="1:6" ht="15.75" x14ac:dyDescent="0.25">
      <c r="A10" s="642" t="s">
        <v>191</v>
      </c>
      <c r="B10" s="643"/>
    </row>
    <row r="11" spans="1:6" ht="15.75" x14ac:dyDescent="0.25">
      <c r="A11" s="1052" t="s">
        <v>618</v>
      </c>
      <c r="B11" s="643"/>
    </row>
    <row r="12" spans="1:6" ht="15.75" x14ac:dyDescent="0.25">
      <c r="A12" s="139" t="s">
        <v>700</v>
      </c>
      <c r="B12" s="1177"/>
    </row>
    <row r="13" spans="1:6" ht="15.75" x14ac:dyDescent="0.25">
      <c r="A13" s="139" t="s">
        <v>701</v>
      </c>
      <c r="B13" s="1177"/>
    </row>
    <row r="14" spans="1:6" ht="15.75" x14ac:dyDescent="0.25">
      <c r="A14" s="139" t="s">
        <v>702</v>
      </c>
      <c r="B14" s="1177"/>
    </row>
    <row r="15" spans="1:6" ht="15.75" x14ac:dyDescent="0.25">
      <c r="A15" s="1052" t="s">
        <v>619</v>
      </c>
      <c r="B15" s="643"/>
    </row>
    <row r="16" spans="1:6" ht="15.75" x14ac:dyDescent="0.25">
      <c r="A16" s="1052" t="s">
        <v>192</v>
      </c>
      <c r="B16" s="643"/>
    </row>
    <row r="17" spans="1:2" ht="15.75" x14ac:dyDescent="0.25">
      <c r="A17" s="1052" t="s">
        <v>193</v>
      </c>
      <c r="B17" s="643"/>
    </row>
    <row r="18" spans="1:2" ht="15.75" x14ac:dyDescent="0.25">
      <c r="A18" s="1052" t="s">
        <v>194</v>
      </c>
      <c r="B18" s="643">
        <f>SUM(B11:B17)*0.27</f>
        <v>0</v>
      </c>
    </row>
    <row r="19" spans="1:2" ht="15.75" x14ac:dyDescent="0.25">
      <c r="A19" s="1052" t="s">
        <v>195</v>
      </c>
      <c r="B19" s="643"/>
    </row>
    <row r="20" spans="1:2" ht="15.75" x14ac:dyDescent="0.25">
      <c r="A20" s="644" t="s">
        <v>620</v>
      </c>
      <c r="B20" s="645"/>
    </row>
    <row r="21" spans="1:2" ht="15.75" x14ac:dyDescent="0.25">
      <c r="A21" s="642" t="s">
        <v>73</v>
      </c>
      <c r="B21" s="643"/>
    </row>
    <row r="22" spans="1:2" ht="15.75" x14ac:dyDescent="0.25">
      <c r="A22" s="642" t="s">
        <v>74</v>
      </c>
      <c r="B22" s="643"/>
    </row>
    <row r="23" spans="1:2" ht="15.75" x14ac:dyDescent="0.25">
      <c r="A23" s="644" t="s">
        <v>196</v>
      </c>
      <c r="B23" s="645">
        <f>SUM(B21:B22)</f>
        <v>0</v>
      </c>
    </row>
    <row r="24" spans="1:2" ht="15.75" x14ac:dyDescent="0.25">
      <c r="A24" s="644"/>
      <c r="B24" s="645"/>
    </row>
    <row r="25" spans="1:2" ht="15.75" x14ac:dyDescent="0.2">
      <c r="A25" s="646" t="s">
        <v>197</v>
      </c>
      <c r="B25" s="1100">
        <f>B20+B23</f>
        <v>0</v>
      </c>
    </row>
    <row r="26" spans="1:2" ht="13.5" thickBot="1" x14ac:dyDescent="0.25">
      <c r="A26" s="647"/>
      <c r="B26" s="648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sqref="A1:E1"/>
    </sheetView>
  </sheetViews>
  <sheetFormatPr defaultRowHeight="12.75" x14ac:dyDescent="0.2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 x14ac:dyDescent="0.2">
      <c r="A1" s="1294" t="s">
        <v>936</v>
      </c>
      <c r="B1" s="1294"/>
      <c r="C1" s="1294"/>
      <c r="D1" s="1294"/>
      <c r="E1" s="1294"/>
    </row>
    <row r="2" spans="1:9" x14ac:dyDescent="0.2">
      <c r="A2" s="424"/>
      <c r="B2" s="424"/>
      <c r="C2" s="424"/>
      <c r="D2" s="424"/>
      <c r="E2" s="424"/>
    </row>
    <row r="3" spans="1:9" ht="15.75" x14ac:dyDescent="0.25">
      <c r="B3" s="1314" t="s">
        <v>788</v>
      </c>
      <c r="C3" s="1314"/>
      <c r="D3" s="1314"/>
      <c r="E3" s="1314"/>
    </row>
    <row r="4" spans="1:9" ht="15.75" x14ac:dyDescent="0.25">
      <c r="B4" s="20"/>
      <c r="C4" s="20"/>
      <c r="D4" s="20"/>
      <c r="E4" s="20"/>
    </row>
    <row r="5" spans="1:9" ht="13.5" thickBot="1" x14ac:dyDescent="0.25">
      <c r="B5" s="1"/>
      <c r="C5" s="1261">
        <v>102023</v>
      </c>
      <c r="D5" s="139"/>
      <c r="E5" s="901" t="s">
        <v>789</v>
      </c>
      <c r="F5" s="1274"/>
    </row>
    <row r="6" spans="1:9" ht="35.25" customHeight="1" thickBot="1" x14ac:dyDescent="0.3">
      <c r="A6" s="435" t="s">
        <v>322</v>
      </c>
      <c r="B6" s="697" t="s">
        <v>13</v>
      </c>
      <c r="C6" s="1270" t="s">
        <v>746</v>
      </c>
      <c r="D6" s="1271"/>
      <c r="E6" s="1272"/>
      <c r="F6" s="1273" t="s">
        <v>438</v>
      </c>
    </row>
    <row r="7" spans="1:9" ht="11.25" customHeight="1" x14ac:dyDescent="0.2">
      <c r="A7" s="698" t="s">
        <v>323</v>
      </c>
      <c r="B7" s="699" t="s">
        <v>324</v>
      </c>
      <c r="C7" s="708" t="s">
        <v>325</v>
      </c>
      <c r="D7" s="709" t="s">
        <v>326</v>
      </c>
      <c r="E7" s="894" t="s">
        <v>346</v>
      </c>
      <c r="F7" s="895" t="s">
        <v>371</v>
      </c>
    </row>
    <row r="8" spans="1:9" x14ac:dyDescent="0.2">
      <c r="A8" s="412" t="s">
        <v>327</v>
      </c>
      <c r="B8" s="419" t="s">
        <v>223</v>
      </c>
      <c r="C8" s="368"/>
      <c r="D8" s="164"/>
      <c r="E8" s="368"/>
      <c r="F8" s="147"/>
    </row>
    <row r="9" spans="1:9" x14ac:dyDescent="0.2">
      <c r="A9" s="411" t="s">
        <v>328</v>
      </c>
      <c r="B9" s="215" t="s">
        <v>6</v>
      </c>
      <c r="C9" s="368">
        <v>27464688</v>
      </c>
      <c r="D9" s="164"/>
      <c r="E9" s="368"/>
      <c r="F9" s="164">
        <f>SUM(C9:E9)</f>
        <v>27464688</v>
      </c>
      <c r="I9" s="14"/>
    </row>
    <row r="10" spans="1:9" x14ac:dyDescent="0.2">
      <c r="A10" s="411" t="s">
        <v>329</v>
      </c>
      <c r="B10" s="245" t="s">
        <v>7</v>
      </c>
      <c r="C10" s="368">
        <v>6016252</v>
      </c>
      <c r="D10" s="164"/>
      <c r="E10" s="368"/>
      <c r="F10" s="164">
        <f>SUM(C10:E10)</f>
        <v>6016252</v>
      </c>
      <c r="I10" s="14"/>
    </row>
    <row r="11" spans="1:9" x14ac:dyDescent="0.2">
      <c r="A11" s="411" t="s">
        <v>330</v>
      </c>
      <c r="B11" s="245" t="s">
        <v>8</v>
      </c>
      <c r="C11" s="368">
        <v>14828955</v>
      </c>
      <c r="D11" s="164"/>
      <c r="E11" s="368"/>
      <c r="F11" s="164">
        <f>SUM(C11:E11)</f>
        <v>14828955</v>
      </c>
    </row>
    <row r="12" spans="1:9" x14ac:dyDescent="0.2">
      <c r="A12" s="411" t="s">
        <v>331</v>
      </c>
      <c r="B12" s="245" t="s">
        <v>409</v>
      </c>
      <c r="C12" s="368"/>
      <c r="D12" s="164"/>
      <c r="E12" s="368"/>
      <c r="F12" s="164">
        <f>SUM(C12:E12)</f>
        <v>0</v>
      </c>
      <c r="I12" s="14"/>
    </row>
    <row r="13" spans="1:9" x14ac:dyDescent="0.2">
      <c r="A13" s="411" t="s">
        <v>332</v>
      </c>
      <c r="B13" s="245" t="s">
        <v>408</v>
      </c>
      <c r="C13" s="368"/>
      <c r="D13" s="164"/>
      <c r="E13" s="368"/>
      <c r="F13" s="164">
        <f>SUM(C13:E13)</f>
        <v>0</v>
      </c>
    </row>
    <row r="14" spans="1:9" x14ac:dyDescent="0.2">
      <c r="A14" s="411" t="s">
        <v>333</v>
      </c>
      <c r="B14" s="245" t="s">
        <v>480</v>
      </c>
      <c r="C14" s="368"/>
      <c r="D14" s="368"/>
      <c r="E14" s="368"/>
      <c r="F14" s="164">
        <f>F15+F16+F17+F18+F19+F20</f>
        <v>0</v>
      </c>
    </row>
    <row r="15" spans="1:9" x14ac:dyDescent="0.2">
      <c r="A15" s="411" t="s">
        <v>334</v>
      </c>
      <c r="B15" s="245" t="s">
        <v>481</v>
      </c>
      <c r="C15" s="368"/>
      <c r="D15" s="164"/>
      <c r="E15" s="368"/>
      <c r="F15" s="164">
        <f>E15+D15+C15</f>
        <v>0</v>
      </c>
    </row>
    <row r="16" spans="1:9" s="16" customFormat="1" x14ac:dyDescent="0.2">
      <c r="A16" s="411" t="s">
        <v>335</v>
      </c>
      <c r="B16" s="245" t="s">
        <v>482</v>
      </c>
      <c r="C16" s="368"/>
      <c r="D16" s="164"/>
      <c r="E16" s="368"/>
      <c r="F16" s="164">
        <f t="shared" ref="F16:F21" si="0">E16+D16+C16</f>
        <v>0</v>
      </c>
    </row>
    <row r="17" spans="1:6" x14ac:dyDescent="0.2">
      <c r="A17" s="411" t="s">
        <v>336</v>
      </c>
      <c r="B17" s="245" t="s">
        <v>483</v>
      </c>
      <c r="C17" s="368"/>
      <c r="D17" s="164"/>
      <c r="E17" s="368"/>
      <c r="F17" s="164">
        <f t="shared" si="0"/>
        <v>0</v>
      </c>
    </row>
    <row r="18" spans="1:6" x14ac:dyDescent="0.2">
      <c r="A18" s="411" t="s">
        <v>337</v>
      </c>
      <c r="B18" s="420" t="s">
        <v>484</v>
      </c>
      <c r="C18" s="279"/>
      <c r="D18" s="168"/>
      <c r="E18" s="368"/>
      <c r="F18" s="164">
        <f t="shared" si="0"/>
        <v>0</v>
      </c>
    </row>
    <row r="19" spans="1:6" x14ac:dyDescent="0.2">
      <c r="A19" s="411" t="s">
        <v>338</v>
      </c>
      <c r="B19" s="942" t="s">
        <v>499</v>
      </c>
      <c r="C19" s="371"/>
      <c r="D19" s="165"/>
      <c r="E19" s="368"/>
      <c r="F19" s="164">
        <f t="shared" si="0"/>
        <v>0</v>
      </c>
    </row>
    <row r="20" spans="1:6" x14ac:dyDescent="0.2">
      <c r="A20" s="411" t="s">
        <v>339</v>
      </c>
      <c r="B20" s="943" t="s">
        <v>492</v>
      </c>
      <c r="C20" s="371"/>
      <c r="D20" s="165"/>
      <c r="E20" s="368"/>
      <c r="F20" s="164">
        <f t="shared" si="0"/>
        <v>0</v>
      </c>
    </row>
    <row r="21" spans="1:6" ht="13.5" customHeight="1" thickBot="1" x14ac:dyDescent="0.25">
      <c r="A21" s="411" t="s">
        <v>340</v>
      </c>
      <c r="B21" s="247" t="s">
        <v>219</v>
      </c>
      <c r="C21" s="369"/>
      <c r="D21" s="169"/>
      <c r="E21" s="368"/>
      <c r="F21" s="366">
        <f t="shared" si="0"/>
        <v>0</v>
      </c>
    </row>
    <row r="22" spans="1:6" ht="13.5" thickBot="1" x14ac:dyDescent="0.25">
      <c r="A22" s="702" t="s">
        <v>341</v>
      </c>
      <c r="B22" s="703" t="s">
        <v>9</v>
      </c>
      <c r="C22" s="711">
        <f>C9+C10+C11+C12+C14+C21</f>
        <v>48309895</v>
      </c>
      <c r="D22" s="711">
        <f>D9+D10+D11+D12+D14+D21</f>
        <v>0</v>
      </c>
      <c r="E22" s="711">
        <f>E9+E10+E11+E12+E14+E21</f>
        <v>0</v>
      </c>
      <c r="F22" s="712">
        <f>F9+F10+F11+F12+F14+F21</f>
        <v>48309895</v>
      </c>
    </row>
    <row r="23" spans="1:6" ht="13.5" thickTop="1" x14ac:dyDescent="0.2">
      <c r="A23" s="691"/>
      <c r="B23" s="419"/>
      <c r="C23" s="278"/>
      <c r="D23" s="278"/>
      <c r="E23" s="278"/>
      <c r="F23" s="172"/>
    </row>
    <row r="24" spans="1:6" s="16" customFormat="1" x14ac:dyDescent="0.2">
      <c r="A24" s="412" t="s">
        <v>342</v>
      </c>
      <c r="B24" s="421" t="s">
        <v>224</v>
      </c>
      <c r="C24" s="370"/>
      <c r="D24" s="167"/>
      <c r="E24" s="370"/>
      <c r="F24" s="222"/>
    </row>
    <row r="25" spans="1:6" x14ac:dyDescent="0.2">
      <c r="A25" s="411" t="s">
        <v>343</v>
      </c>
      <c r="B25" s="245" t="s">
        <v>410</v>
      </c>
      <c r="C25" s="368"/>
      <c r="D25" s="164">
        <v>0</v>
      </c>
      <c r="E25" s="368"/>
      <c r="F25" s="164">
        <f>SUM(C25:E25)</f>
        <v>0</v>
      </c>
    </row>
    <row r="26" spans="1:6" x14ac:dyDescent="0.2">
      <c r="A26" s="411" t="s">
        <v>342</v>
      </c>
      <c r="B26" s="245" t="s">
        <v>411</v>
      </c>
      <c r="C26" s="368"/>
      <c r="D26" s="164"/>
      <c r="E26" s="368"/>
      <c r="F26" s="147"/>
    </row>
    <row r="27" spans="1:6" x14ac:dyDescent="0.2">
      <c r="A27" s="411" t="s">
        <v>343</v>
      </c>
      <c r="B27" s="245" t="s">
        <v>220</v>
      </c>
      <c r="C27" s="279">
        <f>C28+C29+C30</f>
        <v>0</v>
      </c>
      <c r="D27" s="279">
        <f>D28+D29+D30</f>
        <v>0</v>
      </c>
      <c r="E27" s="279">
        <f>E28+E29+E30</f>
        <v>0</v>
      </c>
      <c r="F27" s="168">
        <f>F28+F29+F30</f>
        <v>0</v>
      </c>
    </row>
    <row r="28" spans="1:6" x14ac:dyDescent="0.2">
      <c r="A28" s="411" t="s">
        <v>344</v>
      </c>
      <c r="B28" s="420" t="s">
        <v>485</v>
      </c>
      <c r="C28" s="368"/>
      <c r="D28" s="164"/>
      <c r="E28" s="368"/>
      <c r="F28" s="147"/>
    </row>
    <row r="29" spans="1:6" s="16" customFormat="1" x14ac:dyDescent="0.2">
      <c r="A29" s="411" t="s">
        <v>345</v>
      </c>
      <c r="B29" s="420" t="s">
        <v>487</v>
      </c>
      <c r="C29" s="368"/>
      <c r="D29" s="164"/>
      <c r="E29" s="368"/>
      <c r="F29" s="147"/>
    </row>
    <row r="30" spans="1:6" s="16" customFormat="1" x14ac:dyDescent="0.2">
      <c r="A30" s="411" t="s">
        <v>347</v>
      </c>
      <c r="B30" s="420" t="s">
        <v>486</v>
      </c>
      <c r="C30" s="368"/>
      <c r="D30" s="164"/>
      <c r="E30" s="368"/>
      <c r="F30" s="477"/>
    </row>
    <row r="31" spans="1:6" s="16" customFormat="1" x14ac:dyDescent="0.2">
      <c r="A31" s="411" t="s">
        <v>348</v>
      </c>
      <c r="B31" s="420" t="s">
        <v>488</v>
      </c>
      <c r="C31" s="368"/>
      <c r="D31" s="164"/>
      <c r="E31" s="368"/>
      <c r="F31" s="477"/>
    </row>
    <row r="32" spans="1:6" s="16" customFormat="1" x14ac:dyDescent="0.2">
      <c r="A32" s="411" t="s">
        <v>349</v>
      </c>
      <c r="B32" s="942" t="s">
        <v>489</v>
      </c>
      <c r="C32" s="368"/>
      <c r="D32" s="164"/>
      <c r="E32" s="368"/>
      <c r="F32" s="477"/>
    </row>
    <row r="33" spans="1:6" s="16" customFormat="1" x14ac:dyDescent="0.2">
      <c r="A33" s="411" t="s">
        <v>350</v>
      </c>
      <c r="B33" s="340" t="s">
        <v>490</v>
      </c>
      <c r="C33" s="368"/>
      <c r="D33" s="164"/>
      <c r="E33" s="368"/>
      <c r="F33" s="477"/>
    </row>
    <row r="34" spans="1:6" x14ac:dyDescent="0.2">
      <c r="A34" s="411" t="s">
        <v>351</v>
      </c>
      <c r="B34" s="943" t="s">
        <v>507</v>
      </c>
      <c r="C34" s="368"/>
      <c r="D34" s="164"/>
      <c r="E34" s="368"/>
      <c r="F34" s="477"/>
    </row>
    <row r="35" spans="1:6" ht="13.5" customHeight="1" x14ac:dyDescent="0.2">
      <c r="A35" s="411" t="s">
        <v>352</v>
      </c>
      <c r="B35" s="245" t="s">
        <v>493</v>
      </c>
      <c r="C35" s="368"/>
      <c r="D35" s="164"/>
      <c r="E35" s="368"/>
      <c r="F35" s="147"/>
    </row>
    <row r="36" spans="1:6" ht="13.5" thickBot="1" x14ac:dyDescent="0.25">
      <c r="A36" s="411" t="s">
        <v>353</v>
      </c>
      <c r="B36" s="247" t="s">
        <v>222</v>
      </c>
      <c r="C36" s="371">
        <f>-C12</f>
        <v>0</v>
      </c>
      <c r="D36" s="371">
        <f>-D12</f>
        <v>0</v>
      </c>
      <c r="E36" s="371">
        <f>-E12</f>
        <v>0</v>
      </c>
      <c r="F36" s="165">
        <f>-F12</f>
        <v>0</v>
      </c>
    </row>
    <row r="37" spans="1:6" ht="27.75" customHeight="1" thickBot="1" x14ac:dyDescent="0.25">
      <c r="A37" s="702" t="s">
        <v>354</v>
      </c>
      <c r="B37" s="703" t="s">
        <v>10</v>
      </c>
      <c r="C37" s="711">
        <f>C25+C26+C27+C35+C36</f>
        <v>0</v>
      </c>
      <c r="D37" s="711">
        <f>D25+D26+D27+D35+D36</f>
        <v>0</v>
      </c>
      <c r="E37" s="711">
        <f>E25+E26+E27+E35+E36</f>
        <v>0</v>
      </c>
      <c r="F37" s="712">
        <f>F25+F26+F27+F35+F36</f>
        <v>0</v>
      </c>
    </row>
    <row r="38" spans="1:6" s="15" customFormat="1" ht="27" thickTop="1" thickBot="1" x14ac:dyDescent="0.25">
      <c r="A38" s="702" t="s">
        <v>355</v>
      </c>
      <c r="B38" s="707" t="s">
        <v>494</v>
      </c>
      <c r="C38" s="714">
        <f>C22+C37</f>
        <v>48309895</v>
      </c>
      <c r="D38" s="714">
        <f>D22+D37</f>
        <v>0</v>
      </c>
      <c r="E38" s="714">
        <f>E22+E37</f>
        <v>0</v>
      </c>
      <c r="F38" s="715">
        <f>F22+F37</f>
        <v>48309895</v>
      </c>
    </row>
    <row r="39" spans="1:6" s="15" customFormat="1" ht="13.5" thickTop="1" x14ac:dyDescent="0.2">
      <c r="A39" s="691"/>
      <c r="B39" s="958"/>
      <c r="C39" s="289"/>
      <c r="D39" s="289"/>
      <c r="E39" s="289"/>
      <c r="F39" s="296"/>
    </row>
    <row r="40" spans="1:6" s="15" customFormat="1" x14ac:dyDescent="0.2">
      <c r="A40" s="412" t="s">
        <v>405</v>
      </c>
      <c r="B40" s="534" t="s">
        <v>496</v>
      </c>
      <c r="C40" s="713"/>
      <c r="D40" s="167"/>
      <c r="E40" s="370"/>
      <c r="F40" s="222"/>
    </row>
    <row r="41" spans="1:6" s="15" customFormat="1" x14ac:dyDescent="0.2">
      <c r="A41" s="411" t="s">
        <v>357</v>
      </c>
      <c r="B41" s="246" t="s">
        <v>495</v>
      </c>
      <c r="C41" s="373"/>
      <c r="D41" s="164"/>
      <c r="E41" s="368"/>
      <c r="F41" s="147"/>
    </row>
    <row r="42" spans="1:6" s="15" customFormat="1" x14ac:dyDescent="0.2">
      <c r="A42" s="411" t="s">
        <v>358</v>
      </c>
      <c r="B42" s="788" t="s">
        <v>500</v>
      </c>
      <c r="C42" s="949"/>
      <c r="D42" s="169"/>
      <c r="E42" s="369"/>
      <c r="F42" s="365"/>
    </row>
    <row r="43" spans="1:6" s="15" customFormat="1" x14ac:dyDescent="0.2">
      <c r="A43" s="411" t="s">
        <v>359</v>
      </c>
      <c r="B43" s="788" t="s">
        <v>501</v>
      </c>
      <c r="C43" s="949"/>
      <c r="D43" s="169"/>
      <c r="E43" s="369"/>
      <c r="F43" s="365"/>
    </row>
    <row r="44" spans="1:6" s="15" customFormat="1" x14ac:dyDescent="0.2">
      <c r="A44" s="411" t="s">
        <v>360</v>
      </c>
      <c r="B44" s="788" t="s">
        <v>502</v>
      </c>
      <c r="C44" s="949"/>
      <c r="D44" s="169"/>
      <c r="E44" s="369"/>
      <c r="F44" s="365"/>
    </row>
    <row r="45" spans="1:6" s="15" customFormat="1" x14ac:dyDescent="0.2">
      <c r="A45" s="411" t="s">
        <v>361</v>
      </c>
      <c r="B45" s="944" t="s">
        <v>503</v>
      </c>
      <c r="C45" s="949"/>
      <c r="D45" s="169"/>
      <c r="E45" s="369"/>
      <c r="F45" s="365"/>
    </row>
    <row r="46" spans="1:6" s="15" customFormat="1" x14ac:dyDescent="0.2">
      <c r="A46" s="411" t="s">
        <v>362</v>
      </c>
      <c r="B46" s="945" t="s">
        <v>504</v>
      </c>
      <c r="C46" s="949"/>
      <c r="D46" s="169"/>
      <c r="E46" s="369"/>
      <c r="F46" s="365"/>
    </row>
    <row r="47" spans="1:6" s="15" customFormat="1" x14ac:dyDescent="0.2">
      <c r="A47" s="411" t="s">
        <v>363</v>
      </c>
      <c r="B47" s="946" t="s">
        <v>505</v>
      </c>
      <c r="C47" s="949"/>
      <c r="D47" s="169"/>
      <c r="E47" s="369"/>
      <c r="F47" s="365"/>
    </row>
    <row r="48" spans="1:6" ht="15.75" customHeight="1" thickBot="1" x14ac:dyDescent="0.25">
      <c r="A48" s="411" t="s">
        <v>364</v>
      </c>
      <c r="B48" s="422" t="s">
        <v>506</v>
      </c>
      <c r="C48" s="949"/>
      <c r="D48" s="169"/>
      <c r="E48" s="369"/>
      <c r="F48" s="365"/>
    </row>
    <row r="49" spans="1:6" ht="13.5" thickBot="1" x14ac:dyDescent="0.25">
      <c r="A49" s="433" t="s">
        <v>365</v>
      </c>
      <c r="B49" s="347" t="s">
        <v>497</v>
      </c>
      <c r="C49" s="950"/>
      <c r="D49" s="287"/>
      <c r="E49" s="166"/>
      <c r="F49" s="752"/>
    </row>
    <row r="50" spans="1:6" x14ac:dyDescent="0.2">
      <c r="A50" s="691"/>
      <c r="B50" s="43"/>
      <c r="C50" s="964"/>
      <c r="D50" s="966"/>
      <c r="E50" s="919"/>
      <c r="F50" s="784"/>
    </row>
    <row r="51" spans="1:6" ht="13.5" thickBot="1" x14ac:dyDescent="0.25">
      <c r="A51" s="719" t="s">
        <v>366</v>
      </c>
      <c r="B51" s="956" t="s">
        <v>498</v>
      </c>
      <c r="C51" s="963">
        <f>C38+C49</f>
        <v>48309895</v>
      </c>
      <c r="D51" s="965">
        <f>D38+D49</f>
        <v>0</v>
      </c>
      <c r="E51" s="963">
        <f>E38+E49</f>
        <v>0</v>
      </c>
      <c r="F51" s="963">
        <f>F38+F49</f>
        <v>48309895</v>
      </c>
    </row>
    <row r="52" spans="1:6" ht="13.5" thickTop="1" x14ac:dyDescent="0.2"/>
    <row r="53" spans="1:6" ht="14.25" customHeight="1" x14ac:dyDescent="0.2"/>
    <row r="54" spans="1:6" ht="25.5" customHeight="1" x14ac:dyDescent="0.2"/>
    <row r="56" spans="1:6" ht="15.75" customHeight="1" x14ac:dyDescent="0.2"/>
    <row r="57" spans="1:6" ht="13.5" customHeight="1" x14ac:dyDescent="0.2"/>
    <row r="58" spans="1:6" ht="22.5" customHeight="1" x14ac:dyDescent="0.2"/>
    <row r="99" ht="17.25" customHeight="1" x14ac:dyDescent="0.2"/>
    <row r="103" ht="16.5" customHeight="1" x14ac:dyDescent="0.2"/>
    <row r="104" ht="23.25" customHeight="1" x14ac:dyDescent="0.2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opLeftCell="A13" workbookViewId="0">
      <selection activeCell="A2" sqref="A2"/>
    </sheetView>
  </sheetViews>
  <sheetFormatPr defaultRowHeight="12.75" x14ac:dyDescent="0.2"/>
  <cols>
    <col min="1" max="1" width="25.85546875" customWidth="1"/>
    <col min="2" max="2" width="15.140625" customWidth="1"/>
    <col min="3" max="3" width="14.42578125" customWidth="1"/>
    <col min="4" max="4" width="13.42578125" customWidth="1"/>
    <col min="5" max="5" width="12.5703125" customWidth="1"/>
  </cols>
  <sheetData>
    <row r="2" spans="1:6" x14ac:dyDescent="0.2">
      <c r="A2" s="424" t="s">
        <v>931</v>
      </c>
      <c r="B2" s="179"/>
      <c r="C2" s="179"/>
      <c r="D2" s="179"/>
      <c r="E2" s="179"/>
      <c r="F2" s="179"/>
    </row>
    <row r="3" spans="1:6" x14ac:dyDescent="0.2">
      <c r="A3" s="1"/>
      <c r="B3" s="1"/>
      <c r="C3" s="1"/>
      <c r="D3" s="69"/>
      <c r="E3" s="69"/>
    </row>
    <row r="4" spans="1:6" ht="15.75" x14ac:dyDescent="0.25">
      <c r="A4" s="1314" t="s">
        <v>198</v>
      </c>
      <c r="B4" s="1314"/>
      <c r="C4" s="1314"/>
      <c r="D4" s="1314"/>
      <c r="E4" s="1314"/>
    </row>
    <row r="5" spans="1:6" x14ac:dyDescent="0.2">
      <c r="A5" s="1426" t="s">
        <v>199</v>
      </c>
      <c r="B5" s="1426"/>
      <c r="C5" s="1426"/>
      <c r="D5" s="1426"/>
      <c r="E5" s="1426"/>
    </row>
    <row r="6" spans="1:6" ht="22.5" customHeight="1" x14ac:dyDescent="0.2">
      <c r="A6" s="1426"/>
      <c r="B6" s="1426"/>
      <c r="C6" s="1426"/>
      <c r="D6" s="1426"/>
      <c r="E6" s="1426"/>
    </row>
    <row r="7" spans="1:6" ht="15.75" x14ac:dyDescent="0.25">
      <c r="A7" s="19"/>
      <c r="B7" s="19"/>
      <c r="C7" s="19"/>
      <c r="D7" s="19"/>
      <c r="E7" s="19"/>
    </row>
    <row r="8" spans="1:6" ht="15.75" x14ac:dyDescent="0.25">
      <c r="A8" s="114" t="s">
        <v>111</v>
      </c>
      <c r="B8" s="19"/>
      <c r="C8" s="19"/>
      <c r="D8" s="19"/>
      <c r="E8" s="19"/>
    </row>
    <row r="9" spans="1:6" ht="15.75" x14ac:dyDescent="0.25">
      <c r="A9" s="19"/>
      <c r="B9" s="19"/>
      <c r="C9" s="19"/>
      <c r="D9" s="1427" t="s">
        <v>200</v>
      </c>
      <c r="E9" s="1427"/>
    </row>
    <row r="10" spans="1:6" ht="31.5" x14ac:dyDescent="0.25">
      <c r="A10" s="115" t="s">
        <v>3</v>
      </c>
      <c r="B10" s="116" t="s">
        <v>201</v>
      </c>
      <c r="C10" s="116" t="s">
        <v>202</v>
      </c>
      <c r="D10" s="116" t="s">
        <v>203</v>
      </c>
      <c r="E10" s="116" t="s">
        <v>204</v>
      </c>
    </row>
    <row r="11" spans="1:6" ht="30" x14ac:dyDescent="0.25">
      <c r="A11" s="97" t="s">
        <v>205</v>
      </c>
      <c r="B11" s="113">
        <f>'11-12-13.m.intézm.adó.közht.bev'!C25</f>
        <v>0</v>
      </c>
      <c r="C11" s="113">
        <v>0</v>
      </c>
      <c r="D11" s="113">
        <v>0</v>
      </c>
      <c r="E11" s="117">
        <v>0</v>
      </c>
    </row>
    <row r="12" spans="1:6" ht="30" x14ac:dyDescent="0.25">
      <c r="A12" s="97" t="s">
        <v>206</v>
      </c>
      <c r="B12" s="113"/>
      <c r="C12" s="113"/>
      <c r="D12" s="113"/>
      <c r="E12" s="117">
        <v>0</v>
      </c>
    </row>
    <row r="13" spans="1:6" ht="45" x14ac:dyDescent="0.25">
      <c r="A13" s="97" t="s">
        <v>207</v>
      </c>
      <c r="B13" s="113"/>
      <c r="C13" s="113"/>
      <c r="D13" s="113"/>
      <c r="E13" s="117">
        <v>0</v>
      </c>
    </row>
    <row r="14" spans="1:6" ht="15.75" x14ac:dyDescent="0.25">
      <c r="A14" s="118" t="s">
        <v>208</v>
      </c>
      <c r="B14" s="113"/>
      <c r="C14" s="113"/>
      <c r="D14" s="113"/>
      <c r="E14" s="117">
        <v>0</v>
      </c>
    </row>
    <row r="15" spans="1:6" ht="20.25" customHeight="1" x14ac:dyDescent="0.25">
      <c r="A15" s="97" t="s">
        <v>209</v>
      </c>
      <c r="B15" s="113"/>
      <c r="C15" s="113"/>
      <c r="D15" s="113"/>
      <c r="E15" s="117">
        <v>0</v>
      </c>
    </row>
    <row r="16" spans="1:6" ht="15.75" x14ac:dyDescent="0.25">
      <c r="A16" s="112" t="s">
        <v>188</v>
      </c>
      <c r="B16" s="113">
        <f>SUM(B11:B15)</f>
        <v>0</v>
      </c>
      <c r="C16" s="113">
        <f>SUM(C11:C15)</f>
        <v>0</v>
      </c>
      <c r="D16" s="113">
        <f>SUM(D11:D15)</f>
        <v>0</v>
      </c>
      <c r="E16" s="117">
        <v>0</v>
      </c>
    </row>
    <row r="17" spans="1:5" ht="15.75" x14ac:dyDescent="0.25">
      <c r="A17" s="19"/>
      <c r="B17" s="19"/>
      <c r="C17" s="19"/>
      <c r="D17" s="19"/>
      <c r="E17" s="19"/>
    </row>
    <row r="18" spans="1:5" ht="15.75" x14ac:dyDescent="0.25">
      <c r="A18" s="19"/>
      <c r="B18" s="19"/>
      <c r="C18" s="19"/>
      <c r="D18" s="19"/>
      <c r="E18" s="19"/>
    </row>
    <row r="19" spans="1:5" ht="15.75" x14ac:dyDescent="0.25">
      <c r="A19" s="114" t="s">
        <v>112</v>
      </c>
      <c r="B19" s="19"/>
      <c r="C19" s="19"/>
      <c r="D19" s="19"/>
      <c r="E19" s="19"/>
    </row>
    <row r="20" spans="1:5" ht="15.75" x14ac:dyDescent="0.25">
      <c r="A20" s="19"/>
      <c r="B20" s="19"/>
      <c r="C20" s="19"/>
      <c r="D20" s="1427" t="s">
        <v>200</v>
      </c>
      <c r="E20" s="1427"/>
    </row>
    <row r="21" spans="1:5" ht="31.5" x14ac:dyDescent="0.25">
      <c r="A21" s="115" t="s">
        <v>3</v>
      </c>
      <c r="B21" s="116" t="s">
        <v>201</v>
      </c>
      <c r="C21" s="116" t="s">
        <v>202</v>
      </c>
      <c r="D21" s="116" t="s">
        <v>203</v>
      </c>
      <c r="E21" s="116" t="s">
        <v>204</v>
      </c>
    </row>
    <row r="22" spans="1:5" ht="30" x14ac:dyDescent="0.25">
      <c r="A22" s="97" t="s">
        <v>210</v>
      </c>
      <c r="B22" s="113"/>
      <c r="C22" s="113">
        <v>0</v>
      </c>
      <c r="D22" s="113">
        <v>0</v>
      </c>
      <c r="E22" s="117">
        <v>0</v>
      </c>
    </row>
    <row r="23" spans="1:5" ht="15.75" x14ac:dyDescent="0.25">
      <c r="A23" s="118" t="s">
        <v>211</v>
      </c>
      <c r="B23" s="113"/>
      <c r="C23" s="113"/>
      <c r="D23" s="113"/>
      <c r="E23" s="117">
        <v>0</v>
      </c>
    </row>
    <row r="24" spans="1:5" ht="49.5" customHeight="1" x14ac:dyDescent="0.25">
      <c r="A24" s="97" t="s">
        <v>212</v>
      </c>
      <c r="B24" s="113"/>
      <c r="C24" s="113"/>
      <c r="D24" s="113"/>
      <c r="E24" s="117">
        <v>0</v>
      </c>
    </row>
    <row r="25" spans="1:5" ht="60" x14ac:dyDescent="0.25">
      <c r="A25" s="97" t="s">
        <v>213</v>
      </c>
      <c r="B25" s="113"/>
      <c r="C25" s="113"/>
      <c r="D25" s="113"/>
      <c r="E25" s="117">
        <v>0</v>
      </c>
    </row>
    <row r="26" spans="1:5" ht="15.75" x14ac:dyDescent="0.25">
      <c r="A26" s="118" t="s">
        <v>214</v>
      </c>
      <c r="B26" s="113"/>
      <c r="C26" s="113"/>
      <c r="D26" s="113"/>
      <c r="E26" s="117">
        <v>0</v>
      </c>
    </row>
    <row r="27" spans="1:5" ht="15.75" x14ac:dyDescent="0.25">
      <c r="A27" s="119" t="s">
        <v>215</v>
      </c>
      <c r="B27" s="113"/>
      <c r="C27" s="113"/>
      <c r="D27" s="113"/>
      <c r="E27" s="117">
        <v>0</v>
      </c>
    </row>
    <row r="28" spans="1:5" ht="75" x14ac:dyDescent="0.25">
      <c r="A28" s="119" t="s">
        <v>216</v>
      </c>
      <c r="B28" s="120"/>
      <c r="C28" s="113"/>
      <c r="D28" s="113"/>
      <c r="E28" s="117">
        <v>0</v>
      </c>
    </row>
    <row r="29" spans="1:5" ht="45" x14ac:dyDescent="0.25">
      <c r="A29" s="97" t="s">
        <v>217</v>
      </c>
      <c r="B29" s="113"/>
      <c r="C29" s="113"/>
      <c r="D29" s="113"/>
      <c r="E29" s="117">
        <v>0</v>
      </c>
    </row>
    <row r="30" spans="1:5" ht="15.75" x14ac:dyDescent="0.25">
      <c r="A30" s="112" t="s">
        <v>218</v>
      </c>
      <c r="B30" s="113">
        <f>SUM(B22:B29)</f>
        <v>0</v>
      </c>
      <c r="C30" s="113">
        <f>SUM(C22:C29)</f>
        <v>0</v>
      </c>
      <c r="D30" s="113">
        <f>SUM(D22:D29)</f>
        <v>0</v>
      </c>
      <c r="E30" s="117">
        <v>0</v>
      </c>
    </row>
    <row r="31" spans="1:5" ht="15.75" x14ac:dyDescent="0.25">
      <c r="A31" s="19"/>
      <c r="B31" s="19"/>
      <c r="C31" s="19"/>
      <c r="D31" s="19"/>
      <c r="E31" s="19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</sheetData>
  <mergeCells count="4">
    <mergeCell ref="A4:E4"/>
    <mergeCell ref="A5:E6"/>
    <mergeCell ref="D9:E9"/>
    <mergeCell ref="D20:E20"/>
  </mergeCells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16" workbookViewId="0">
      <selection activeCell="B19" sqref="B19"/>
    </sheetView>
  </sheetViews>
  <sheetFormatPr defaultRowHeight="12.75" x14ac:dyDescent="0.2"/>
  <cols>
    <col min="1" max="1" width="4.7109375" customWidth="1"/>
    <col min="2" max="2" width="65.7109375" customWidth="1"/>
    <col min="3" max="3" width="19" customWidth="1"/>
  </cols>
  <sheetData>
    <row r="1" spans="1:5" x14ac:dyDescent="0.2">
      <c r="A1" s="424"/>
      <c r="B1" s="1293" t="s">
        <v>932</v>
      </c>
      <c r="C1" s="1293"/>
      <c r="D1" s="424"/>
      <c r="E1" s="424"/>
    </row>
    <row r="2" spans="1:5" x14ac:dyDescent="0.2">
      <c r="B2" s="1"/>
      <c r="C2" s="1"/>
    </row>
    <row r="3" spans="1:5" ht="15.75" x14ac:dyDescent="0.25">
      <c r="B3" s="1314" t="s">
        <v>515</v>
      </c>
      <c r="C3" s="1314"/>
    </row>
    <row r="4" spans="1:5" ht="13.5" thickBot="1" x14ac:dyDescent="0.25">
      <c r="B4" s="1"/>
      <c r="C4" s="1" t="s">
        <v>20</v>
      </c>
    </row>
    <row r="5" spans="1:5" ht="27" thickBot="1" x14ac:dyDescent="0.3">
      <c r="A5" s="430" t="s">
        <v>322</v>
      </c>
      <c r="B5" s="479" t="s">
        <v>21</v>
      </c>
      <c r="C5" s="431" t="s">
        <v>18</v>
      </c>
    </row>
    <row r="6" spans="1:5" x14ac:dyDescent="0.2">
      <c r="A6" s="766" t="s">
        <v>323</v>
      </c>
      <c r="B6" s="480" t="s">
        <v>324</v>
      </c>
      <c r="C6" s="481" t="s">
        <v>325</v>
      </c>
    </row>
    <row r="7" spans="1:5" ht="13.5" thickBot="1" x14ac:dyDescent="0.25">
      <c r="A7" s="765" t="s">
        <v>327</v>
      </c>
      <c r="B7" s="410"/>
      <c r="C7" s="482"/>
    </row>
    <row r="8" spans="1:5" ht="13.5" thickBot="1" x14ac:dyDescent="0.25">
      <c r="A8" s="759" t="s">
        <v>328</v>
      </c>
      <c r="B8" s="761" t="s">
        <v>23</v>
      </c>
      <c r="C8" s="762">
        <v>0</v>
      </c>
    </row>
    <row r="9" spans="1:5" ht="13.5" thickBot="1" x14ac:dyDescent="0.25">
      <c r="A9" s="763" t="s">
        <v>329</v>
      </c>
      <c r="B9" s="520"/>
      <c r="C9" s="524"/>
    </row>
    <row r="10" spans="1:5" ht="13.5" thickBot="1" x14ac:dyDescent="0.25">
      <c r="A10" s="764" t="s">
        <v>330</v>
      </c>
      <c r="B10" s="347" t="s">
        <v>44</v>
      </c>
      <c r="C10" s="190">
        <v>0</v>
      </c>
    </row>
    <row r="11" spans="1:5" x14ac:dyDescent="0.2">
      <c r="A11" s="760" t="s">
        <v>331</v>
      </c>
      <c r="B11" s="246"/>
      <c r="C11" s="483"/>
    </row>
    <row r="12" spans="1:5" x14ac:dyDescent="0.2">
      <c r="A12" s="758" t="s">
        <v>332</v>
      </c>
      <c r="B12" s="4" t="s">
        <v>439</v>
      </c>
      <c r="C12" s="484"/>
    </row>
    <row r="13" spans="1:5" x14ac:dyDescent="0.2">
      <c r="A13" s="758" t="s">
        <v>333</v>
      </c>
      <c r="B13" s="4" t="s">
        <v>544</v>
      </c>
      <c r="C13" s="195"/>
    </row>
    <row r="14" spans="1:5" ht="13.5" thickBot="1" x14ac:dyDescent="0.25">
      <c r="A14" s="758" t="s">
        <v>334</v>
      </c>
      <c r="B14" s="410" t="s">
        <v>543</v>
      </c>
      <c r="C14" s="294"/>
    </row>
    <row r="15" spans="1:5" ht="13.5" thickBot="1" x14ac:dyDescent="0.25">
      <c r="A15" s="507" t="s">
        <v>335</v>
      </c>
      <c r="B15" s="450" t="s">
        <v>440</v>
      </c>
      <c r="C15" s="291">
        <f>C13+C14</f>
        <v>0</v>
      </c>
    </row>
    <row r="16" spans="1:5" ht="13.5" thickBot="1" x14ac:dyDescent="0.25">
      <c r="A16" s="507" t="s">
        <v>336</v>
      </c>
      <c r="B16" s="455" t="s">
        <v>441</v>
      </c>
      <c r="C16" s="197">
        <f>C8+C15+C10</f>
        <v>0</v>
      </c>
    </row>
    <row r="17" spans="1:5" x14ac:dyDescent="0.2">
      <c r="B17" s="1"/>
      <c r="C17" s="1"/>
    </row>
    <row r="18" spans="1:5" x14ac:dyDescent="0.2">
      <c r="B18" s="1"/>
      <c r="C18" s="1"/>
    </row>
    <row r="19" spans="1:5" x14ac:dyDescent="0.2">
      <c r="A19" s="424"/>
      <c r="B19" s="1293"/>
      <c r="C19" s="1293"/>
      <c r="D19" s="424"/>
      <c r="E19" s="424"/>
    </row>
    <row r="20" spans="1:5" x14ac:dyDescent="0.2">
      <c r="A20" s="424"/>
      <c r="B20" s="424"/>
      <c r="C20" s="424"/>
      <c r="D20" s="424"/>
      <c r="E20" s="424"/>
    </row>
    <row r="21" spans="1:5" ht="15.75" x14ac:dyDescent="0.25">
      <c r="B21" s="1314" t="s">
        <v>516</v>
      </c>
      <c r="C21" s="1314"/>
    </row>
    <row r="22" spans="1:5" ht="15.75" x14ac:dyDescent="0.25">
      <c r="B22" s="122"/>
      <c r="C22" s="1"/>
    </row>
    <row r="23" spans="1:5" ht="13.5" thickBot="1" x14ac:dyDescent="0.25">
      <c r="B23" s="1"/>
      <c r="C23" s="21" t="s">
        <v>20</v>
      </c>
    </row>
    <row r="24" spans="1:5" ht="27" thickBot="1" x14ac:dyDescent="0.3">
      <c r="A24" s="430" t="s">
        <v>322</v>
      </c>
      <c r="B24" s="474" t="s">
        <v>21</v>
      </c>
      <c r="C24" s="431" t="s">
        <v>18</v>
      </c>
    </row>
    <row r="25" spans="1:5" x14ac:dyDescent="0.2">
      <c r="A25" s="979" t="s">
        <v>323</v>
      </c>
      <c r="B25" s="980" t="s">
        <v>324</v>
      </c>
      <c r="C25" s="476" t="s">
        <v>325</v>
      </c>
    </row>
    <row r="26" spans="1:5" x14ac:dyDescent="0.2">
      <c r="A26" s="865" t="s">
        <v>327</v>
      </c>
      <c r="B26" s="981" t="s">
        <v>517</v>
      </c>
      <c r="C26" s="984"/>
    </row>
    <row r="27" spans="1:5" x14ac:dyDescent="0.2">
      <c r="A27" s="866" t="s">
        <v>328</v>
      </c>
      <c r="B27" s="193"/>
      <c r="C27" s="985"/>
    </row>
    <row r="28" spans="1:5" x14ac:dyDescent="0.2">
      <c r="A28" s="866" t="s">
        <v>329</v>
      </c>
      <c r="B28" s="1055" t="s">
        <v>518</v>
      </c>
      <c r="C28" s="680">
        <v>0</v>
      </c>
    </row>
    <row r="29" spans="1:5" x14ac:dyDescent="0.2">
      <c r="A29" s="866" t="s">
        <v>330</v>
      </c>
      <c r="B29" s="147" t="s">
        <v>519</v>
      </c>
      <c r="C29" s="680">
        <v>0</v>
      </c>
    </row>
    <row r="30" spans="1:5" x14ac:dyDescent="0.2">
      <c r="A30" s="866" t="s">
        <v>331</v>
      </c>
      <c r="B30" s="147" t="s">
        <v>520</v>
      </c>
      <c r="C30" s="680">
        <f>C31+C32</f>
        <v>0</v>
      </c>
    </row>
    <row r="31" spans="1:5" x14ac:dyDescent="0.2">
      <c r="A31" s="866" t="s">
        <v>332</v>
      </c>
      <c r="B31" s="147" t="s">
        <v>521</v>
      </c>
      <c r="C31" s="982">
        <v>0</v>
      </c>
    </row>
    <row r="32" spans="1:5" ht="13.5" thickBot="1" x14ac:dyDescent="0.25">
      <c r="A32" s="867" t="s">
        <v>333</v>
      </c>
      <c r="B32" s="365" t="s">
        <v>522</v>
      </c>
      <c r="C32" s="681">
        <v>0</v>
      </c>
    </row>
    <row r="33" spans="1:3" ht="26.25" thickBot="1" x14ac:dyDescent="0.25">
      <c r="A33" s="444" t="s">
        <v>334</v>
      </c>
      <c r="B33" s="496" t="s">
        <v>531</v>
      </c>
      <c r="C33" s="986">
        <f>C28+C29+C30</f>
        <v>0</v>
      </c>
    </row>
    <row r="34" spans="1:3" x14ac:dyDescent="0.2">
      <c r="A34" s="865" t="s">
        <v>335</v>
      </c>
      <c r="B34" s="222"/>
      <c r="C34" s="679"/>
    </row>
    <row r="35" spans="1:3" x14ac:dyDescent="0.2">
      <c r="A35" s="866" t="s">
        <v>336</v>
      </c>
      <c r="B35" s="147"/>
      <c r="C35" s="680"/>
    </row>
    <row r="36" spans="1:3" x14ac:dyDescent="0.2">
      <c r="A36" s="866" t="s">
        <v>337</v>
      </c>
      <c r="B36" s="194" t="s">
        <v>523</v>
      </c>
      <c r="C36" s="680"/>
    </row>
    <row r="37" spans="1:3" x14ac:dyDescent="0.2">
      <c r="A37" s="866" t="s">
        <v>338</v>
      </c>
      <c r="B37" s="147"/>
      <c r="C37" s="983"/>
    </row>
    <row r="38" spans="1:3" x14ac:dyDescent="0.2">
      <c r="A38" s="866" t="s">
        <v>339</v>
      </c>
      <c r="B38" s="147" t="s">
        <v>524</v>
      </c>
      <c r="C38" s="983">
        <v>0</v>
      </c>
    </row>
    <row r="39" spans="1:3" x14ac:dyDescent="0.2">
      <c r="A39" s="866" t="s">
        <v>340</v>
      </c>
      <c r="B39" s="147" t="s">
        <v>525</v>
      </c>
      <c r="C39" s="983">
        <v>0</v>
      </c>
    </row>
    <row r="40" spans="1:3" x14ac:dyDescent="0.2">
      <c r="A40" s="866" t="s">
        <v>341</v>
      </c>
      <c r="B40" s="147" t="s">
        <v>526</v>
      </c>
      <c r="C40" s="983"/>
    </row>
    <row r="41" spans="1:3" x14ac:dyDescent="0.2">
      <c r="A41" s="866" t="s">
        <v>342</v>
      </c>
      <c r="B41" s="147" t="s">
        <v>527</v>
      </c>
      <c r="C41" s="983"/>
    </row>
    <row r="42" spans="1:3" x14ac:dyDescent="0.2">
      <c r="A42" s="867"/>
      <c r="B42" s="365" t="s">
        <v>528</v>
      </c>
      <c r="C42" s="987"/>
    </row>
    <row r="43" spans="1:3" ht="13.5" thickBot="1" x14ac:dyDescent="0.25">
      <c r="A43" s="867" t="s">
        <v>343</v>
      </c>
      <c r="B43" s="365" t="s">
        <v>693</v>
      </c>
      <c r="C43" s="987"/>
    </row>
    <row r="44" spans="1:3" ht="26.25" thickBot="1" x14ac:dyDescent="0.25">
      <c r="A44" s="444" t="s">
        <v>344</v>
      </c>
      <c r="B44" s="496" t="s">
        <v>530</v>
      </c>
      <c r="C44" s="986">
        <f>C38+C39+C40</f>
        <v>0</v>
      </c>
    </row>
    <row r="45" spans="1:3" ht="13.5" thickBot="1" x14ac:dyDescent="0.25">
      <c r="A45" s="1053" t="s">
        <v>345</v>
      </c>
      <c r="B45" s="222"/>
      <c r="C45" s="988"/>
    </row>
    <row r="46" spans="1:3" ht="13.5" thickBot="1" x14ac:dyDescent="0.25">
      <c r="A46" s="1054" t="s">
        <v>347</v>
      </c>
      <c r="B46" s="190" t="s">
        <v>529</v>
      </c>
      <c r="C46" s="986">
        <f>C44+C33</f>
        <v>0</v>
      </c>
    </row>
    <row r="47" spans="1:3" x14ac:dyDescent="0.2">
      <c r="B47" s="1"/>
      <c r="C47" s="1"/>
    </row>
    <row r="48" spans="1:3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4" spans="2:3" ht="30.75" customHeight="1" x14ac:dyDescent="0.2"/>
  </sheetData>
  <mergeCells count="2">
    <mergeCell ref="B3:C3"/>
    <mergeCell ref="B21:C21"/>
  </mergeCells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5"/>
  <sheetViews>
    <sheetView topLeftCell="A60" workbookViewId="0">
      <selection activeCell="A119" sqref="A119:E119"/>
    </sheetView>
  </sheetViews>
  <sheetFormatPr defaultRowHeight="12.75" x14ac:dyDescent="0.2"/>
  <cols>
    <col min="1" max="1" width="4.7109375" customWidth="1"/>
    <col min="2" max="2" width="41.140625" customWidth="1"/>
    <col min="3" max="3" width="16" customWidth="1"/>
    <col min="4" max="4" width="16.7109375" customWidth="1"/>
    <col min="5" max="5" width="14.5703125" customWidth="1"/>
    <col min="6" max="6" width="11.140625" customWidth="1"/>
    <col min="7" max="7" width="11" customWidth="1"/>
  </cols>
  <sheetData>
    <row r="1" spans="1:7" x14ac:dyDescent="0.2">
      <c r="A1" s="1294" t="s">
        <v>864</v>
      </c>
      <c r="B1" s="1294"/>
      <c r="C1" s="1294"/>
      <c r="D1" s="1294"/>
      <c r="E1" s="1294"/>
      <c r="F1" s="179"/>
      <c r="G1" s="179"/>
    </row>
    <row r="2" spans="1:7" x14ac:dyDescent="0.2">
      <c r="A2" s="1317" t="s">
        <v>863</v>
      </c>
      <c r="B2" s="1315"/>
      <c r="C2" s="1315"/>
      <c r="D2" s="1315"/>
      <c r="E2" s="1315"/>
      <c r="F2" s="36"/>
      <c r="G2" s="36"/>
    </row>
    <row r="3" spans="1:7" x14ac:dyDescent="0.2">
      <c r="A3" s="1317" t="s">
        <v>12</v>
      </c>
      <c r="B3" s="1318"/>
      <c r="C3" s="1318"/>
      <c r="D3" s="1318"/>
      <c r="E3" s="1318"/>
      <c r="F3" s="36"/>
      <c r="G3" s="36"/>
    </row>
    <row r="4" spans="1:7" ht="13.5" thickBot="1" x14ac:dyDescent="0.25">
      <c r="A4" s="179"/>
      <c r="B4" s="537"/>
      <c r="C4" s="537"/>
      <c r="D4" s="537"/>
      <c r="E4" s="21" t="s">
        <v>11</v>
      </c>
      <c r="F4" s="21"/>
      <c r="G4" s="537"/>
    </row>
    <row r="5" spans="1:7" ht="36.75" customHeight="1" thickBot="1" x14ac:dyDescent="0.3">
      <c r="A5" s="435" t="s">
        <v>322</v>
      </c>
      <c r="B5" s="697" t="s">
        <v>13</v>
      </c>
      <c r="C5" s="431" t="s">
        <v>476</v>
      </c>
      <c r="D5" s="176" t="s">
        <v>14</v>
      </c>
      <c r="E5" s="176" t="s">
        <v>376</v>
      </c>
    </row>
    <row r="6" spans="1:7" ht="12" customHeight="1" x14ac:dyDescent="0.2">
      <c r="A6" s="698" t="s">
        <v>323</v>
      </c>
      <c r="B6" s="699" t="s">
        <v>324</v>
      </c>
      <c r="C6" s="708" t="s">
        <v>325</v>
      </c>
      <c r="D6" s="709" t="s">
        <v>326</v>
      </c>
      <c r="E6" s="726" t="s">
        <v>346</v>
      </c>
    </row>
    <row r="7" spans="1:7" x14ac:dyDescent="0.2">
      <c r="A7" s="412" t="s">
        <v>327</v>
      </c>
      <c r="B7" s="419" t="s">
        <v>223</v>
      </c>
      <c r="C7" s="368"/>
      <c r="D7" s="164"/>
      <c r="E7" s="164"/>
    </row>
    <row r="8" spans="1:7" x14ac:dyDescent="0.2">
      <c r="A8" s="411" t="s">
        <v>328</v>
      </c>
      <c r="B8" s="215" t="s">
        <v>6</v>
      </c>
      <c r="C8" s="916"/>
      <c r="D8" s="917"/>
      <c r="E8" s="917"/>
    </row>
    <row r="9" spans="1:7" x14ac:dyDescent="0.2">
      <c r="A9" s="411" t="s">
        <v>329</v>
      </c>
      <c r="B9" s="245" t="s">
        <v>7</v>
      </c>
      <c r="C9" s="916"/>
      <c r="D9" s="917"/>
      <c r="E9" s="917"/>
    </row>
    <row r="10" spans="1:7" x14ac:dyDescent="0.2">
      <c r="A10" s="411" t="s">
        <v>330</v>
      </c>
      <c r="B10" s="245" t="s">
        <v>8</v>
      </c>
      <c r="C10" s="368"/>
      <c r="D10" s="164"/>
      <c r="E10" s="164"/>
    </row>
    <row r="11" spans="1:7" x14ac:dyDescent="0.2">
      <c r="A11" s="411" t="s">
        <v>331</v>
      </c>
      <c r="B11" s="245" t="s">
        <v>409</v>
      </c>
      <c r="C11" s="368"/>
      <c r="D11" s="164"/>
      <c r="E11" s="164"/>
    </row>
    <row r="12" spans="1:7" x14ac:dyDescent="0.2">
      <c r="A12" s="411" t="s">
        <v>332</v>
      </c>
      <c r="B12" s="245" t="s">
        <v>408</v>
      </c>
      <c r="C12" s="368"/>
      <c r="D12" s="164"/>
      <c r="E12" s="164"/>
    </row>
    <row r="13" spans="1:7" x14ac:dyDescent="0.2">
      <c r="A13" s="411" t="s">
        <v>333</v>
      </c>
      <c r="B13" s="245" t="s">
        <v>480</v>
      </c>
      <c r="C13" s="368">
        <f>C14+C15+C16+C17+C18+C19</f>
        <v>0</v>
      </c>
      <c r="D13" s="368">
        <f>D14+D15+D16+D17+D18+D19</f>
        <v>0</v>
      </c>
      <c r="E13" s="164">
        <f>E14+E15+E16+E17+E18+E19</f>
        <v>0</v>
      </c>
    </row>
    <row r="14" spans="1:7" x14ac:dyDescent="0.2">
      <c r="A14" s="411" t="s">
        <v>334</v>
      </c>
      <c r="B14" s="245" t="s">
        <v>481</v>
      </c>
      <c r="C14" s="368"/>
      <c r="D14" s="164"/>
      <c r="E14" s="164"/>
    </row>
    <row r="15" spans="1:7" s="16" customFormat="1" x14ac:dyDescent="0.2">
      <c r="A15" s="411" t="s">
        <v>335</v>
      </c>
      <c r="B15" s="245" t="s">
        <v>482</v>
      </c>
      <c r="C15" s="368"/>
      <c r="D15" s="164"/>
      <c r="E15" s="164"/>
    </row>
    <row r="16" spans="1:7" ht="12" customHeight="1" x14ac:dyDescent="0.2">
      <c r="A16" s="411" t="s">
        <v>336</v>
      </c>
      <c r="B16" s="245" t="s">
        <v>483</v>
      </c>
      <c r="C16" s="368"/>
      <c r="D16" s="164"/>
      <c r="E16" s="164"/>
    </row>
    <row r="17" spans="1:5" x14ac:dyDescent="0.2">
      <c r="A17" s="411" t="s">
        <v>337</v>
      </c>
      <c r="B17" s="420" t="s">
        <v>484</v>
      </c>
      <c r="C17" s="279"/>
      <c r="D17" s="168"/>
      <c r="E17" s="164"/>
    </row>
    <row r="18" spans="1:5" x14ac:dyDescent="0.2">
      <c r="A18" s="411" t="s">
        <v>338</v>
      </c>
      <c r="B18" s="942" t="s">
        <v>499</v>
      </c>
      <c r="C18" s="371"/>
      <c r="D18" s="165"/>
      <c r="E18" s="164"/>
    </row>
    <row r="19" spans="1:5" x14ac:dyDescent="0.2">
      <c r="A19" s="411" t="s">
        <v>339</v>
      </c>
      <c r="B19" s="943" t="s">
        <v>492</v>
      </c>
      <c r="C19" s="371"/>
      <c r="D19" s="165"/>
      <c r="E19" s="164"/>
    </row>
    <row r="20" spans="1:5" ht="13.5" thickBot="1" x14ac:dyDescent="0.25">
      <c r="A20" s="411" t="s">
        <v>340</v>
      </c>
      <c r="B20" s="247" t="s">
        <v>219</v>
      </c>
      <c r="C20" s="369"/>
      <c r="D20" s="169"/>
      <c r="E20" s="164"/>
    </row>
    <row r="21" spans="1:5" ht="15" customHeight="1" thickBot="1" x14ac:dyDescent="0.25">
      <c r="A21" s="702" t="s">
        <v>341</v>
      </c>
      <c r="B21" s="703" t="s">
        <v>9</v>
      </c>
      <c r="C21" s="717">
        <f>C8+C9+C10+C11+C13+C20</f>
        <v>0</v>
      </c>
      <c r="D21" s="717">
        <f>D8+D9+D10+D11+D13+D20</f>
        <v>0</v>
      </c>
      <c r="E21" s="718">
        <f>E8+E9+E10+E11+E13+E20</f>
        <v>0</v>
      </c>
    </row>
    <row r="22" spans="1:5" ht="13.5" thickTop="1" x14ac:dyDescent="0.2">
      <c r="A22" s="691"/>
      <c r="B22" s="419"/>
      <c r="C22" s="975"/>
      <c r="D22" s="975"/>
      <c r="E22" s="976"/>
    </row>
    <row r="23" spans="1:5" s="16" customFormat="1" x14ac:dyDescent="0.2">
      <c r="A23" s="412" t="s">
        <v>342</v>
      </c>
      <c r="B23" s="421" t="s">
        <v>224</v>
      </c>
      <c r="C23" s="370"/>
      <c r="D23" s="167"/>
      <c r="E23" s="167"/>
    </row>
    <row r="24" spans="1:5" x14ac:dyDescent="0.2">
      <c r="A24" s="411" t="s">
        <v>343</v>
      </c>
      <c r="B24" s="245" t="s">
        <v>410</v>
      </c>
      <c r="C24" s="368"/>
      <c r="D24" s="164"/>
      <c r="E24" s="164"/>
    </row>
    <row r="25" spans="1:5" x14ac:dyDescent="0.2">
      <c r="A25" s="411" t="s">
        <v>342</v>
      </c>
      <c r="B25" s="245" t="s">
        <v>411</v>
      </c>
      <c r="C25" s="279"/>
      <c r="D25" s="279"/>
      <c r="E25" s="168"/>
    </row>
    <row r="26" spans="1:5" x14ac:dyDescent="0.2">
      <c r="A26" s="411" t="s">
        <v>343</v>
      </c>
      <c r="B26" s="245" t="s">
        <v>220</v>
      </c>
      <c r="C26" s="368">
        <f>C27+C28+C29+C30+C31+C32+C33</f>
        <v>0</v>
      </c>
      <c r="D26" s="368">
        <f>D27+D28+D29+D30+D31+D32+D33</f>
        <v>0</v>
      </c>
      <c r="E26" s="164">
        <f>E27+E28+E29+E30+E31+E32+E33</f>
        <v>0</v>
      </c>
    </row>
    <row r="27" spans="1:5" x14ac:dyDescent="0.2">
      <c r="A27" s="411" t="s">
        <v>344</v>
      </c>
      <c r="B27" s="420" t="s">
        <v>485</v>
      </c>
      <c r="C27" s="368"/>
      <c r="D27" s="164"/>
      <c r="E27" s="164"/>
    </row>
    <row r="28" spans="1:5" x14ac:dyDescent="0.2">
      <c r="A28" s="411" t="s">
        <v>345</v>
      </c>
      <c r="B28" s="420" t="s">
        <v>487</v>
      </c>
      <c r="C28" s="368"/>
      <c r="D28" s="164"/>
      <c r="E28" s="164"/>
    </row>
    <row r="29" spans="1:5" x14ac:dyDescent="0.2">
      <c r="A29" s="411" t="s">
        <v>347</v>
      </c>
      <c r="B29" s="420" t="s">
        <v>486</v>
      </c>
      <c r="C29" s="368"/>
      <c r="D29" s="164"/>
      <c r="E29" s="164"/>
    </row>
    <row r="30" spans="1:5" x14ac:dyDescent="0.2">
      <c r="A30" s="411" t="s">
        <v>348</v>
      </c>
      <c r="B30" s="420" t="s">
        <v>488</v>
      </c>
      <c r="C30" s="368"/>
      <c r="D30" s="164"/>
      <c r="E30" s="164"/>
    </row>
    <row r="31" spans="1:5" x14ac:dyDescent="0.2">
      <c r="A31" s="411" t="s">
        <v>349</v>
      </c>
      <c r="B31" s="942" t="s">
        <v>489</v>
      </c>
      <c r="C31" s="368"/>
      <c r="D31" s="164"/>
      <c r="E31" s="164"/>
    </row>
    <row r="32" spans="1:5" x14ac:dyDescent="0.2">
      <c r="A32" s="411" t="s">
        <v>350</v>
      </c>
      <c r="B32" s="340" t="s">
        <v>490</v>
      </c>
      <c r="C32" s="368"/>
      <c r="D32" s="164"/>
      <c r="E32" s="164"/>
    </row>
    <row r="33" spans="1:5" x14ac:dyDescent="0.2">
      <c r="A33" s="411" t="s">
        <v>351</v>
      </c>
      <c r="B33" s="943" t="s">
        <v>507</v>
      </c>
      <c r="C33" s="368"/>
      <c r="D33" s="164"/>
      <c r="E33" s="164"/>
    </row>
    <row r="34" spans="1:5" x14ac:dyDescent="0.2">
      <c r="A34" s="411" t="s">
        <v>352</v>
      </c>
      <c r="B34" s="245" t="s">
        <v>493</v>
      </c>
      <c r="C34" s="269"/>
      <c r="D34" s="168"/>
      <c r="E34" s="168"/>
    </row>
    <row r="35" spans="1:5" ht="13.5" thickBot="1" x14ac:dyDescent="0.25">
      <c r="A35" s="411" t="s">
        <v>353</v>
      </c>
      <c r="B35" s="247" t="s">
        <v>222</v>
      </c>
      <c r="C35" s="278"/>
      <c r="D35" s="278"/>
      <c r="E35" s="172"/>
    </row>
    <row r="36" spans="1:5" ht="16.5" customHeight="1" thickBot="1" x14ac:dyDescent="0.25">
      <c r="A36" s="702" t="s">
        <v>354</v>
      </c>
      <c r="B36" s="703" t="s">
        <v>10</v>
      </c>
      <c r="C36" s="971">
        <f>C24+C25+C26+C34+C35</f>
        <v>0</v>
      </c>
      <c r="D36" s="971">
        <f>D24+D25+D26+D34+D35</f>
        <v>0</v>
      </c>
      <c r="E36" s="1000">
        <f>E24+E25+E26+E34+E35</f>
        <v>0</v>
      </c>
    </row>
    <row r="37" spans="1:5" ht="27" thickTop="1" thickBot="1" x14ac:dyDescent="0.25">
      <c r="A37" s="702" t="s">
        <v>355</v>
      </c>
      <c r="B37" s="707" t="s">
        <v>494</v>
      </c>
      <c r="C37" s="289">
        <f>C36+C21</f>
        <v>0</v>
      </c>
      <c r="D37" s="289">
        <f>D36+D21</f>
        <v>0</v>
      </c>
      <c r="E37" s="296">
        <f>E36+E21</f>
        <v>0</v>
      </c>
    </row>
    <row r="38" spans="1:5" ht="15" customHeight="1" thickTop="1" x14ac:dyDescent="0.2">
      <c r="A38" s="691"/>
      <c r="B38" s="958"/>
      <c r="C38" s="968"/>
      <c r="D38" s="968"/>
      <c r="E38" s="972"/>
    </row>
    <row r="39" spans="1:5" x14ac:dyDescent="0.2">
      <c r="A39" s="412" t="s">
        <v>405</v>
      </c>
      <c r="B39" s="534" t="s">
        <v>496</v>
      </c>
      <c r="C39" s="370"/>
      <c r="D39" s="167"/>
      <c r="E39" s="167"/>
    </row>
    <row r="40" spans="1:5" ht="16.5" customHeight="1" x14ac:dyDescent="0.2">
      <c r="A40" s="411" t="s">
        <v>357</v>
      </c>
      <c r="B40" s="246" t="s">
        <v>495</v>
      </c>
      <c r="C40" s="370"/>
      <c r="D40" s="370"/>
      <c r="E40" s="167"/>
    </row>
    <row r="41" spans="1:5" ht="15" customHeight="1" x14ac:dyDescent="0.2">
      <c r="A41" s="411" t="s">
        <v>358</v>
      </c>
      <c r="B41" s="788" t="s">
        <v>500</v>
      </c>
      <c r="C41" s="370"/>
      <c r="D41" s="167"/>
      <c r="E41" s="167"/>
    </row>
    <row r="42" spans="1:5" ht="15" customHeight="1" x14ac:dyDescent="0.2">
      <c r="A42" s="411" t="s">
        <v>359</v>
      </c>
      <c r="B42" s="788" t="s">
        <v>501</v>
      </c>
      <c r="C42" s="279"/>
      <c r="D42" s="168"/>
      <c r="E42" s="168"/>
    </row>
    <row r="43" spans="1:5" x14ac:dyDescent="0.2">
      <c r="A43" s="411" t="s">
        <v>360</v>
      </c>
      <c r="B43" s="788" t="s">
        <v>502</v>
      </c>
      <c r="C43" s="368"/>
      <c r="D43" s="164"/>
      <c r="E43" s="168"/>
    </row>
    <row r="44" spans="1:5" x14ac:dyDescent="0.2">
      <c r="A44" s="411" t="s">
        <v>361</v>
      </c>
      <c r="B44" s="944" t="s">
        <v>503</v>
      </c>
      <c r="C44" s="368"/>
      <c r="D44" s="164"/>
      <c r="E44" s="168"/>
    </row>
    <row r="45" spans="1:5" x14ac:dyDescent="0.2">
      <c r="A45" s="411" t="s">
        <v>362</v>
      </c>
      <c r="B45" s="945" t="s">
        <v>504</v>
      </c>
      <c r="C45" s="270"/>
      <c r="D45" s="164"/>
      <c r="E45" s="168"/>
    </row>
    <row r="46" spans="1:5" x14ac:dyDescent="0.2">
      <c r="A46" s="411" t="s">
        <v>363</v>
      </c>
      <c r="B46" s="946" t="s">
        <v>505</v>
      </c>
      <c r="C46" s="270"/>
      <c r="D46" s="368"/>
      <c r="E46" s="164"/>
    </row>
    <row r="47" spans="1:5" ht="13.5" thickBot="1" x14ac:dyDescent="0.25">
      <c r="A47" s="411" t="s">
        <v>364</v>
      </c>
      <c r="B47" s="422" t="s">
        <v>506</v>
      </c>
      <c r="C47" s="289"/>
      <c r="D47" s="289"/>
      <c r="E47" s="296"/>
    </row>
    <row r="48" spans="1:5" s="16" customFormat="1" ht="13.5" thickBot="1" x14ac:dyDescent="0.25">
      <c r="A48" s="433" t="s">
        <v>365</v>
      </c>
      <c r="B48" s="347" t="s">
        <v>497</v>
      </c>
      <c r="C48" s="994">
        <f>SUM(C40:C47)</f>
        <v>0</v>
      </c>
      <c r="D48" s="994">
        <f>SUM(D40:D47)</f>
        <v>0</v>
      </c>
      <c r="E48" s="783">
        <f>SUM(E40:E47)</f>
        <v>0</v>
      </c>
    </row>
    <row r="49" spans="1:5" ht="13.5" customHeight="1" x14ac:dyDescent="0.2">
      <c r="A49" s="691"/>
      <c r="B49" s="43"/>
      <c r="C49" s="964"/>
      <c r="D49" s="919"/>
      <c r="E49" s="919"/>
    </row>
    <row r="50" spans="1:5" ht="13.5" thickBot="1" x14ac:dyDescent="0.25">
      <c r="A50" s="719" t="s">
        <v>366</v>
      </c>
      <c r="B50" s="956" t="s">
        <v>498</v>
      </c>
      <c r="C50" s="974">
        <f>C37+C48</f>
        <v>0</v>
      </c>
      <c r="D50" s="974">
        <f>D37+D48</f>
        <v>0</v>
      </c>
      <c r="E50" s="974">
        <f>E37+E48</f>
        <v>0</v>
      </c>
    </row>
    <row r="51" spans="1:5" ht="13.5" thickTop="1" x14ac:dyDescent="0.2">
      <c r="A51" s="432"/>
      <c r="B51" s="932"/>
      <c r="C51" s="29"/>
      <c r="D51" s="29"/>
      <c r="E51" s="29"/>
    </row>
    <row r="52" spans="1:5" x14ac:dyDescent="0.2">
      <c r="A52" s="432"/>
      <c r="B52" s="932"/>
      <c r="C52" s="29"/>
      <c r="D52" s="29"/>
      <c r="E52" s="29"/>
    </row>
    <row r="53" spans="1:5" x14ac:dyDescent="0.2">
      <c r="A53" s="432"/>
      <c r="B53" s="932"/>
      <c r="C53" s="29"/>
      <c r="D53" s="29"/>
      <c r="E53" s="29"/>
    </row>
    <row r="54" spans="1:5" x14ac:dyDescent="0.2">
      <c r="A54" s="432"/>
      <c r="B54" s="932"/>
      <c r="C54" s="29"/>
      <c r="D54" s="29"/>
      <c r="E54" s="29"/>
    </row>
    <row r="55" spans="1:5" x14ac:dyDescent="0.2">
      <c r="A55" s="432"/>
      <c r="B55" s="932"/>
      <c r="C55" s="29"/>
      <c r="D55" s="29"/>
      <c r="E55" s="29"/>
    </row>
    <row r="56" spans="1:5" x14ac:dyDescent="0.2">
      <c r="A56" s="432"/>
      <c r="B56" s="932"/>
      <c r="C56" s="29"/>
      <c r="D56" s="29"/>
      <c r="E56" s="29"/>
    </row>
    <row r="57" spans="1:5" x14ac:dyDescent="0.2">
      <c r="A57" s="432"/>
      <c r="B57" s="932"/>
      <c r="C57" s="29"/>
      <c r="D57" s="29"/>
      <c r="E57" s="29"/>
    </row>
    <row r="58" spans="1:5" ht="12.75" customHeight="1" x14ac:dyDescent="0.2">
      <c r="A58" s="432"/>
      <c r="B58" s="932"/>
      <c r="C58" s="933"/>
      <c r="D58" s="933"/>
      <c r="E58" s="933"/>
    </row>
    <row r="59" spans="1:5" ht="12.75" customHeight="1" x14ac:dyDescent="0.2">
      <c r="A59" s="432"/>
      <c r="B59" s="932"/>
      <c r="C59" s="933"/>
      <c r="D59" s="933"/>
      <c r="E59" s="933"/>
    </row>
    <row r="60" spans="1:5" x14ac:dyDescent="0.2">
      <c r="A60" s="1319">
        <v>2</v>
      </c>
      <c r="B60" s="1319"/>
      <c r="C60" s="1319"/>
      <c r="D60" s="1319"/>
      <c r="E60" s="1319"/>
    </row>
    <row r="61" spans="1:5" x14ac:dyDescent="0.2">
      <c r="A61" s="1294" t="s">
        <v>866</v>
      </c>
      <c r="B61" s="1294"/>
      <c r="C61" s="1294"/>
      <c r="D61" s="1294"/>
      <c r="E61" s="1294"/>
    </row>
    <row r="62" spans="1:5" x14ac:dyDescent="0.2">
      <c r="A62" s="424"/>
      <c r="B62" s="424"/>
      <c r="C62" s="424"/>
      <c r="D62" s="424"/>
      <c r="E62" s="424"/>
    </row>
    <row r="63" spans="1:5" x14ac:dyDescent="0.2">
      <c r="A63" s="1317" t="s">
        <v>865</v>
      </c>
      <c r="B63" s="1317"/>
      <c r="C63" s="1317"/>
      <c r="D63" s="1317"/>
      <c r="E63" s="1317"/>
    </row>
    <row r="64" spans="1:5" x14ac:dyDescent="0.2">
      <c r="A64" s="1317" t="s">
        <v>12</v>
      </c>
      <c r="B64" s="1317"/>
      <c r="C64" s="1317"/>
      <c r="D64" s="1317"/>
      <c r="E64" s="1317"/>
    </row>
    <row r="65" spans="1:5" ht="27" customHeight="1" thickBot="1" x14ac:dyDescent="0.25">
      <c r="A65" s="179"/>
      <c r="B65" s="537"/>
      <c r="C65" s="537"/>
      <c r="D65" s="537"/>
      <c r="E65" s="21" t="s">
        <v>11</v>
      </c>
    </row>
    <row r="66" spans="1:5" ht="27" thickBot="1" x14ac:dyDescent="0.3">
      <c r="A66" s="435" t="s">
        <v>322</v>
      </c>
      <c r="B66" s="697" t="s">
        <v>13</v>
      </c>
      <c r="C66" s="728" t="s">
        <v>15</v>
      </c>
      <c r="D66" s="431" t="s">
        <v>508</v>
      </c>
      <c r="E66" s="506" t="s">
        <v>509</v>
      </c>
    </row>
    <row r="67" spans="1:5" x14ac:dyDescent="0.2">
      <c r="A67" s="698" t="s">
        <v>323</v>
      </c>
      <c r="B67" s="699" t="s">
        <v>324</v>
      </c>
      <c r="C67" s="708" t="s">
        <v>325</v>
      </c>
      <c r="D67" s="724" t="s">
        <v>326</v>
      </c>
      <c r="E67" s="726" t="s">
        <v>346</v>
      </c>
    </row>
    <row r="68" spans="1:5" ht="15.75" customHeight="1" x14ac:dyDescent="0.2">
      <c r="A68" s="412" t="s">
        <v>327</v>
      </c>
      <c r="B68" s="419" t="s">
        <v>223</v>
      </c>
      <c r="C68" s="368"/>
      <c r="D68" s="164"/>
      <c r="E68" s="164"/>
    </row>
    <row r="69" spans="1:5" ht="18" customHeight="1" x14ac:dyDescent="0.2">
      <c r="A69" s="411" t="s">
        <v>328</v>
      </c>
      <c r="B69" s="215" t="s">
        <v>6</v>
      </c>
      <c r="C69" s="368"/>
      <c r="D69" s="164"/>
      <c r="E69" s="164"/>
    </row>
    <row r="70" spans="1:5" ht="12" customHeight="1" x14ac:dyDescent="0.2">
      <c r="A70" s="411" t="s">
        <v>329</v>
      </c>
      <c r="B70" s="245" t="s">
        <v>7</v>
      </c>
      <c r="C70" s="368"/>
      <c r="D70" s="164"/>
      <c r="E70" s="164"/>
    </row>
    <row r="71" spans="1:5" ht="11.25" customHeight="1" x14ac:dyDescent="0.2">
      <c r="A71" s="411" t="s">
        <v>330</v>
      </c>
      <c r="B71" s="245" t="s">
        <v>8</v>
      </c>
      <c r="C71" s="368"/>
      <c r="D71" s="164"/>
      <c r="E71" s="164"/>
    </row>
    <row r="72" spans="1:5" x14ac:dyDescent="0.2">
      <c r="A72" s="411" t="s">
        <v>331</v>
      </c>
      <c r="B72" s="245" t="s">
        <v>409</v>
      </c>
      <c r="C72" s="368"/>
      <c r="D72" s="164">
        <f>C72+E11+D11+C11</f>
        <v>0</v>
      </c>
      <c r="E72" s="164"/>
    </row>
    <row r="73" spans="1:5" x14ac:dyDescent="0.2">
      <c r="A73" s="411" t="s">
        <v>332</v>
      </c>
      <c r="B73" s="245" t="s">
        <v>408</v>
      </c>
      <c r="C73" s="368"/>
      <c r="D73" s="164">
        <f>C73+E12+D12+C12</f>
        <v>0</v>
      </c>
      <c r="E73" s="164"/>
    </row>
    <row r="74" spans="1:5" x14ac:dyDescent="0.2">
      <c r="A74" s="411" t="s">
        <v>333</v>
      </c>
      <c r="B74" s="245" t="s">
        <v>480</v>
      </c>
      <c r="C74" s="368">
        <f>C75+C76+C77+C78+C79+C80</f>
        <v>0</v>
      </c>
      <c r="D74" s="368">
        <f>D75+D76+D77+D78+D79+D80</f>
        <v>0</v>
      </c>
      <c r="E74" s="164">
        <f>E75+E76+E77+E78+E79+E80</f>
        <v>0</v>
      </c>
    </row>
    <row r="75" spans="1:5" x14ac:dyDescent="0.2">
      <c r="A75" s="411" t="s">
        <v>334</v>
      </c>
      <c r="B75" s="245" t="s">
        <v>481</v>
      </c>
      <c r="C75" s="368"/>
      <c r="D75" s="164">
        <f t="shared" ref="D75:D81" si="0">C75+E14+D14+C14</f>
        <v>0</v>
      </c>
      <c r="E75" s="164"/>
    </row>
    <row r="76" spans="1:5" x14ac:dyDescent="0.2">
      <c r="A76" s="411" t="s">
        <v>335</v>
      </c>
      <c r="B76" s="245" t="s">
        <v>482</v>
      </c>
      <c r="C76" s="368"/>
      <c r="D76" s="164">
        <f t="shared" si="0"/>
        <v>0</v>
      </c>
      <c r="E76" s="164"/>
    </row>
    <row r="77" spans="1:5" x14ac:dyDescent="0.2">
      <c r="A77" s="411" t="s">
        <v>336</v>
      </c>
      <c r="B77" s="245" t="s">
        <v>483</v>
      </c>
      <c r="C77" s="368"/>
      <c r="D77" s="164">
        <f t="shared" si="0"/>
        <v>0</v>
      </c>
      <c r="E77" s="164"/>
    </row>
    <row r="78" spans="1:5" ht="14.25" customHeight="1" x14ac:dyDescent="0.2">
      <c r="A78" s="411" t="s">
        <v>337</v>
      </c>
      <c r="B78" s="420" t="s">
        <v>484</v>
      </c>
      <c r="C78" s="279"/>
      <c r="D78" s="164">
        <f t="shared" si="0"/>
        <v>0</v>
      </c>
      <c r="E78" s="164"/>
    </row>
    <row r="79" spans="1:5" ht="14.25" customHeight="1" x14ac:dyDescent="0.2">
      <c r="A79" s="411" t="s">
        <v>338</v>
      </c>
      <c r="B79" s="942" t="s">
        <v>499</v>
      </c>
      <c r="C79" s="371"/>
      <c r="D79" s="164">
        <f t="shared" si="0"/>
        <v>0</v>
      </c>
      <c r="E79" s="164"/>
    </row>
    <row r="80" spans="1:5" ht="14.25" customHeight="1" x14ac:dyDescent="0.2">
      <c r="A80" s="411" t="s">
        <v>339</v>
      </c>
      <c r="B80" s="943" t="s">
        <v>492</v>
      </c>
      <c r="C80" s="371"/>
      <c r="D80" s="164">
        <f t="shared" si="0"/>
        <v>0</v>
      </c>
      <c r="E80" s="164"/>
    </row>
    <row r="81" spans="1:5" ht="12" customHeight="1" thickBot="1" x14ac:dyDescent="0.25">
      <c r="A81" s="411" t="s">
        <v>340</v>
      </c>
      <c r="B81" s="247" t="s">
        <v>219</v>
      </c>
      <c r="C81" s="369"/>
      <c r="D81" s="164">
        <f t="shared" si="0"/>
        <v>0</v>
      </c>
      <c r="E81" s="164">
        <f>'7-8-9.m.szoc.ell.'!D32</f>
        <v>0</v>
      </c>
    </row>
    <row r="82" spans="1:5" ht="13.5" thickBot="1" x14ac:dyDescent="0.25">
      <c r="A82" s="702" t="s">
        <v>341</v>
      </c>
      <c r="B82" s="703" t="s">
        <v>9</v>
      </c>
      <c r="C82" s="717">
        <f>C69+C70+C71+C72+C81</f>
        <v>0</v>
      </c>
      <c r="D82" s="717">
        <f>D69+D70+D71+D72+D81</f>
        <v>0</v>
      </c>
      <c r="E82" s="718">
        <f>E69+E70+E71+E72+E74+E81</f>
        <v>0</v>
      </c>
    </row>
    <row r="83" spans="1:5" ht="13.5" thickTop="1" x14ac:dyDescent="0.2">
      <c r="A83" s="691"/>
      <c r="B83" s="419"/>
      <c r="C83" s="975"/>
      <c r="D83" s="975"/>
      <c r="E83" s="976"/>
    </row>
    <row r="84" spans="1:5" x14ac:dyDescent="0.2">
      <c r="A84" s="412" t="s">
        <v>342</v>
      </c>
      <c r="B84" s="421" t="s">
        <v>224</v>
      </c>
      <c r="C84" s="370"/>
      <c r="D84" s="167"/>
      <c r="E84" s="167"/>
    </row>
    <row r="85" spans="1:5" x14ac:dyDescent="0.2">
      <c r="A85" s="411" t="s">
        <v>343</v>
      </c>
      <c r="B85" s="245" t="s">
        <v>410</v>
      </c>
      <c r="C85" s="368"/>
      <c r="D85" s="164">
        <f>C85+E24+D24+C24</f>
        <v>0</v>
      </c>
      <c r="E85" s="164"/>
    </row>
    <row r="86" spans="1:5" x14ac:dyDescent="0.2">
      <c r="A86" s="411" t="s">
        <v>342</v>
      </c>
      <c r="B86" s="245" t="s">
        <v>411</v>
      </c>
      <c r="C86" s="279"/>
      <c r="D86" s="164">
        <f>C86+E25+D25+C25</f>
        <v>0</v>
      </c>
      <c r="E86" s="168"/>
    </row>
    <row r="87" spans="1:5" x14ac:dyDescent="0.2">
      <c r="A87" s="411" t="s">
        <v>343</v>
      </c>
      <c r="B87" s="245" t="s">
        <v>220</v>
      </c>
      <c r="C87" s="368">
        <f>C88+C89+C90+C91+C92+C93+C94</f>
        <v>0</v>
      </c>
      <c r="D87" s="368">
        <f>D88+D89+D90+D91+D92+D93+D94</f>
        <v>0</v>
      </c>
      <c r="E87" s="164">
        <f>E88+E89+E90+E91+E92+E93+E94</f>
        <v>0</v>
      </c>
    </row>
    <row r="88" spans="1:5" x14ac:dyDescent="0.2">
      <c r="A88" s="411" t="s">
        <v>344</v>
      </c>
      <c r="B88" s="420" t="s">
        <v>485</v>
      </c>
      <c r="C88" s="368"/>
      <c r="D88" s="164">
        <f t="shared" ref="D88:D96" si="1">C88+E27+D27+C27</f>
        <v>0</v>
      </c>
      <c r="E88" s="164"/>
    </row>
    <row r="89" spans="1:5" x14ac:dyDescent="0.2">
      <c r="A89" s="411" t="s">
        <v>345</v>
      </c>
      <c r="B89" s="420" t="s">
        <v>487</v>
      </c>
      <c r="C89" s="368"/>
      <c r="D89" s="164">
        <f t="shared" si="1"/>
        <v>0</v>
      </c>
      <c r="E89" s="164"/>
    </row>
    <row r="90" spans="1:5" x14ac:dyDescent="0.2">
      <c r="A90" s="411" t="s">
        <v>347</v>
      </c>
      <c r="B90" s="420" t="s">
        <v>486</v>
      </c>
      <c r="C90" s="368"/>
      <c r="D90" s="164">
        <f t="shared" si="1"/>
        <v>0</v>
      </c>
      <c r="E90" s="164"/>
    </row>
    <row r="91" spans="1:5" x14ac:dyDescent="0.2">
      <c r="A91" s="411" t="s">
        <v>348</v>
      </c>
      <c r="B91" s="420" t="s">
        <v>488</v>
      </c>
      <c r="C91" s="368"/>
      <c r="D91" s="164">
        <f t="shared" si="1"/>
        <v>0</v>
      </c>
      <c r="E91" s="164"/>
    </row>
    <row r="92" spans="1:5" x14ac:dyDescent="0.2">
      <c r="A92" s="411" t="s">
        <v>349</v>
      </c>
      <c r="B92" s="942" t="s">
        <v>489</v>
      </c>
      <c r="C92" s="368"/>
      <c r="D92" s="164">
        <f t="shared" si="1"/>
        <v>0</v>
      </c>
      <c r="E92" s="164"/>
    </row>
    <row r="93" spans="1:5" x14ac:dyDescent="0.2">
      <c r="A93" s="411" t="s">
        <v>350</v>
      </c>
      <c r="B93" s="340" t="s">
        <v>490</v>
      </c>
      <c r="C93" s="368"/>
      <c r="D93" s="164">
        <f t="shared" si="1"/>
        <v>0</v>
      </c>
      <c r="E93" s="164"/>
    </row>
    <row r="94" spans="1:5" s="16" customFormat="1" x14ac:dyDescent="0.2">
      <c r="A94" s="411" t="s">
        <v>351</v>
      </c>
      <c r="B94" s="943" t="s">
        <v>507</v>
      </c>
      <c r="C94" s="270"/>
      <c r="D94" s="164">
        <f t="shared" si="1"/>
        <v>0</v>
      </c>
      <c r="E94" s="164"/>
    </row>
    <row r="95" spans="1:5" x14ac:dyDescent="0.2">
      <c r="A95" s="411" t="s">
        <v>352</v>
      </c>
      <c r="B95" s="245" t="s">
        <v>493</v>
      </c>
      <c r="C95" s="269"/>
      <c r="D95" s="164">
        <f t="shared" si="1"/>
        <v>0</v>
      </c>
      <c r="E95" s="168"/>
    </row>
    <row r="96" spans="1:5" ht="13.5" thickBot="1" x14ac:dyDescent="0.25">
      <c r="A96" s="411" t="s">
        <v>353</v>
      </c>
      <c r="B96" s="247" t="s">
        <v>222</v>
      </c>
      <c r="C96" s="787"/>
      <c r="D96" s="164">
        <f t="shared" si="1"/>
        <v>0</v>
      </c>
      <c r="E96" s="169"/>
    </row>
    <row r="97" spans="1:5" ht="13.5" thickBot="1" x14ac:dyDescent="0.25">
      <c r="A97" s="702" t="s">
        <v>354</v>
      </c>
      <c r="B97" s="703" t="s">
        <v>10</v>
      </c>
      <c r="C97" s="971">
        <f>C85+C86+C87+C95+C96</f>
        <v>0</v>
      </c>
      <c r="D97" s="971">
        <f>D85+D86+D87+D95+D96</f>
        <v>0</v>
      </c>
      <c r="E97" s="1000">
        <f>E85+E86+E87+E95+E96</f>
        <v>0</v>
      </c>
    </row>
    <row r="98" spans="1:5" ht="28.5" customHeight="1" thickTop="1" thickBot="1" x14ac:dyDescent="0.25">
      <c r="A98" s="702" t="s">
        <v>355</v>
      </c>
      <c r="B98" s="707" t="s">
        <v>494</v>
      </c>
      <c r="C98" s="289">
        <f>C97+C82</f>
        <v>0</v>
      </c>
      <c r="D98" s="289">
        <f>D97+D82</f>
        <v>0</v>
      </c>
      <c r="E98" s="296">
        <f>E97+E82</f>
        <v>0</v>
      </c>
    </row>
    <row r="99" spans="1:5" ht="13.5" thickTop="1" x14ac:dyDescent="0.2">
      <c r="A99" s="691"/>
      <c r="B99" s="958"/>
      <c r="C99" s="968"/>
      <c r="D99" s="968"/>
      <c r="E99" s="972"/>
    </row>
    <row r="100" spans="1:5" x14ac:dyDescent="0.2">
      <c r="A100" s="412" t="s">
        <v>405</v>
      </c>
      <c r="B100" s="534" t="s">
        <v>496</v>
      </c>
      <c r="C100" s="370"/>
      <c r="D100" s="167"/>
      <c r="E100" s="167"/>
    </row>
    <row r="101" spans="1:5" x14ac:dyDescent="0.2">
      <c r="A101" s="411" t="s">
        <v>357</v>
      </c>
      <c r="B101" s="246" t="s">
        <v>495</v>
      </c>
      <c r="C101" s="368"/>
      <c r="D101" s="164">
        <f t="shared" ref="D101:D108" si="2">C101+E40+D40+C40</f>
        <v>0</v>
      </c>
      <c r="E101" s="164"/>
    </row>
    <row r="102" spans="1:5" s="16" customFormat="1" x14ac:dyDescent="0.2">
      <c r="A102" s="411" t="s">
        <v>358</v>
      </c>
      <c r="B102" s="788" t="s">
        <v>500</v>
      </c>
      <c r="C102" s="370"/>
      <c r="D102" s="164">
        <f t="shared" si="2"/>
        <v>0</v>
      </c>
      <c r="E102" s="167"/>
    </row>
    <row r="103" spans="1:5" ht="11.25" customHeight="1" x14ac:dyDescent="0.2">
      <c r="A103" s="411" t="s">
        <v>359</v>
      </c>
      <c r="B103" s="788" t="s">
        <v>501</v>
      </c>
      <c r="C103" s="279"/>
      <c r="D103" s="164">
        <f t="shared" si="2"/>
        <v>0</v>
      </c>
      <c r="E103" s="164"/>
    </row>
    <row r="104" spans="1:5" x14ac:dyDescent="0.2">
      <c r="A104" s="411" t="s">
        <v>360</v>
      </c>
      <c r="B104" s="788" t="s">
        <v>502</v>
      </c>
      <c r="C104" s="368"/>
      <c r="D104" s="164">
        <f t="shared" si="2"/>
        <v>0</v>
      </c>
      <c r="E104" s="164"/>
    </row>
    <row r="105" spans="1:5" x14ac:dyDescent="0.2">
      <c r="A105" s="411" t="s">
        <v>361</v>
      </c>
      <c r="B105" s="944" t="s">
        <v>503</v>
      </c>
      <c r="C105" s="368"/>
      <c r="D105" s="164">
        <f t="shared" si="2"/>
        <v>0</v>
      </c>
      <c r="E105" s="164"/>
    </row>
    <row r="106" spans="1:5" x14ac:dyDescent="0.2">
      <c r="A106" s="411" t="s">
        <v>362</v>
      </c>
      <c r="B106" s="945" t="s">
        <v>504</v>
      </c>
      <c r="C106" s="270"/>
      <c r="D106" s="164">
        <f t="shared" si="2"/>
        <v>0</v>
      </c>
      <c r="E106" s="164"/>
    </row>
    <row r="107" spans="1:5" s="16" customFormat="1" x14ac:dyDescent="0.2">
      <c r="A107" s="411" t="s">
        <v>363</v>
      </c>
      <c r="B107" s="946" t="s">
        <v>505</v>
      </c>
      <c r="C107" s="270"/>
      <c r="D107" s="164">
        <f t="shared" si="2"/>
        <v>0</v>
      </c>
      <c r="E107" s="164"/>
    </row>
    <row r="108" spans="1:5" ht="13.5" thickBot="1" x14ac:dyDescent="0.25">
      <c r="A108" s="411" t="s">
        <v>364</v>
      </c>
      <c r="B108" s="422" t="s">
        <v>506</v>
      </c>
      <c r="C108" s="289"/>
      <c r="D108" s="164">
        <f t="shared" si="2"/>
        <v>0</v>
      </c>
      <c r="E108" s="296"/>
    </row>
    <row r="109" spans="1:5" ht="13.5" customHeight="1" thickBot="1" x14ac:dyDescent="0.25">
      <c r="A109" s="433" t="s">
        <v>365</v>
      </c>
      <c r="B109" s="347" t="s">
        <v>497</v>
      </c>
      <c r="C109" s="994">
        <f>SUM(C101:C108)</f>
        <v>0</v>
      </c>
      <c r="D109" s="994">
        <f>SUM(D101:D108)</f>
        <v>0</v>
      </c>
      <c r="E109" s="783">
        <f>SUM(E101:E108)</f>
        <v>0</v>
      </c>
    </row>
    <row r="110" spans="1:5" x14ac:dyDescent="0.2">
      <c r="A110" s="691"/>
      <c r="B110" s="43"/>
      <c r="C110" s="995"/>
      <c r="D110" s="826"/>
      <c r="E110" s="826"/>
    </row>
    <row r="111" spans="1:5" ht="24.75" customHeight="1" thickBot="1" x14ac:dyDescent="0.25">
      <c r="A111" s="719" t="s">
        <v>366</v>
      </c>
      <c r="B111" s="956" t="s">
        <v>498</v>
      </c>
      <c r="C111" s="974">
        <f>C98+C109</f>
        <v>0</v>
      </c>
      <c r="D111" s="974">
        <f>D98+D109</f>
        <v>0</v>
      </c>
      <c r="E111" s="974">
        <f>E98+E109</f>
        <v>0</v>
      </c>
    </row>
    <row r="112" spans="1:5" ht="24.75" customHeight="1" thickTop="1" x14ac:dyDescent="0.2">
      <c r="A112" s="432"/>
      <c r="B112" s="932"/>
      <c r="C112" s="29"/>
      <c r="D112" s="29"/>
      <c r="E112" s="29"/>
    </row>
    <row r="113" spans="1:5" ht="24.75" customHeight="1" x14ac:dyDescent="0.2">
      <c r="A113" s="432"/>
      <c r="B113" s="932"/>
      <c r="C113" s="29"/>
      <c r="D113" s="29"/>
      <c r="E113" s="29"/>
    </row>
    <row r="114" spans="1:5" ht="24.75" customHeight="1" x14ac:dyDescent="0.2">
      <c r="A114" s="432"/>
      <c r="B114" s="932"/>
      <c r="C114" s="29"/>
      <c r="D114" s="29"/>
      <c r="E114" s="29"/>
    </row>
    <row r="115" spans="1:5" s="16" customFormat="1" x14ac:dyDescent="0.2">
      <c r="A115" s="432"/>
      <c r="B115" s="932"/>
      <c r="C115" s="933"/>
      <c r="D115" s="933"/>
      <c r="E115" s="933"/>
    </row>
    <row r="116" spans="1:5" ht="13.5" customHeight="1" x14ac:dyDescent="0.2">
      <c r="A116" s="1315">
        <v>3</v>
      </c>
      <c r="B116" s="1315"/>
      <c r="C116" s="1315"/>
      <c r="D116" s="1315"/>
      <c r="E116" s="1315"/>
    </row>
    <row r="117" spans="1:5" ht="15" customHeight="1" x14ac:dyDescent="0.2">
      <c r="A117" s="1294" t="s">
        <v>867</v>
      </c>
      <c r="B117" s="1294"/>
      <c r="C117" s="1294"/>
      <c r="D117" s="1294"/>
      <c r="E117" s="1294"/>
    </row>
    <row r="118" spans="1:5" ht="15" customHeight="1" x14ac:dyDescent="0.2">
      <c r="A118" s="424"/>
      <c r="B118" s="424"/>
      <c r="C118" s="424"/>
      <c r="D118" s="424"/>
      <c r="E118" s="424"/>
    </row>
    <row r="119" spans="1:5" ht="15" customHeight="1" x14ac:dyDescent="0.2">
      <c r="A119" s="1317" t="s">
        <v>865</v>
      </c>
      <c r="B119" s="1317"/>
      <c r="C119" s="1317"/>
      <c r="D119" s="1317"/>
      <c r="E119" s="1317"/>
    </row>
    <row r="120" spans="1:5" s="16" customFormat="1" x14ac:dyDescent="0.2">
      <c r="A120" s="1317" t="s">
        <v>12</v>
      </c>
      <c r="B120" s="1317"/>
      <c r="C120" s="1317"/>
      <c r="D120" s="1317"/>
      <c r="E120" s="1317"/>
    </row>
    <row r="121" spans="1:5" ht="17.25" customHeight="1" thickBot="1" x14ac:dyDescent="0.25">
      <c r="A121" s="179"/>
      <c r="B121" s="537"/>
      <c r="C121" s="537"/>
      <c r="D121" s="537"/>
      <c r="E121" s="21" t="s">
        <v>11</v>
      </c>
    </row>
    <row r="122" spans="1:5" ht="39" thickBot="1" x14ac:dyDescent="0.3">
      <c r="A122" s="435" t="s">
        <v>322</v>
      </c>
      <c r="B122" s="697" t="s">
        <v>13</v>
      </c>
      <c r="C122" s="506" t="s">
        <v>510</v>
      </c>
      <c r="D122" s="431"/>
      <c r="E122" s="506"/>
    </row>
    <row r="123" spans="1:5" x14ac:dyDescent="0.2">
      <c r="A123" s="698" t="s">
        <v>323</v>
      </c>
      <c r="B123" s="699" t="s">
        <v>324</v>
      </c>
      <c r="C123" s="708" t="s">
        <v>325</v>
      </c>
      <c r="D123" s="724" t="s">
        <v>326</v>
      </c>
      <c r="E123" s="726" t="s">
        <v>346</v>
      </c>
    </row>
    <row r="124" spans="1:5" s="16" customFormat="1" x14ac:dyDescent="0.2">
      <c r="A124" s="412" t="s">
        <v>327</v>
      </c>
      <c r="B124" s="419" t="s">
        <v>223</v>
      </c>
      <c r="C124" s="368"/>
      <c r="D124" s="164"/>
      <c r="E124" s="164"/>
    </row>
    <row r="125" spans="1:5" x14ac:dyDescent="0.2">
      <c r="A125" s="411" t="s">
        <v>328</v>
      </c>
      <c r="B125" s="215" t="s">
        <v>6</v>
      </c>
      <c r="C125" s="368"/>
      <c r="D125" s="164"/>
      <c r="E125" s="164"/>
    </row>
    <row r="126" spans="1:5" ht="14.25" customHeight="1" x14ac:dyDescent="0.2">
      <c r="A126" s="411" t="s">
        <v>329</v>
      </c>
      <c r="B126" s="245" t="s">
        <v>7</v>
      </c>
      <c r="C126" s="368"/>
      <c r="D126" s="164"/>
      <c r="E126" s="164"/>
    </row>
    <row r="127" spans="1:5" s="16" customFormat="1" x14ac:dyDescent="0.2">
      <c r="A127" s="411" t="s">
        <v>330</v>
      </c>
      <c r="B127" s="245" t="s">
        <v>8</v>
      </c>
      <c r="C127" s="368"/>
      <c r="D127" s="164"/>
      <c r="E127" s="164"/>
    </row>
    <row r="128" spans="1:5" ht="12" customHeight="1" x14ac:dyDescent="0.2">
      <c r="A128" s="411" t="s">
        <v>331</v>
      </c>
      <c r="B128" s="245" t="s">
        <v>409</v>
      </c>
      <c r="C128" s="368">
        <f t="shared" ref="C128:C137" si="3">D72+E72</f>
        <v>0</v>
      </c>
      <c r="D128" s="164"/>
      <c r="E128" s="164"/>
    </row>
    <row r="129" spans="1:5" x14ac:dyDescent="0.2">
      <c r="A129" s="411" t="s">
        <v>332</v>
      </c>
      <c r="B129" s="245" t="s">
        <v>408</v>
      </c>
      <c r="C129" s="368">
        <f t="shared" si="3"/>
        <v>0</v>
      </c>
      <c r="D129" s="164"/>
      <c r="E129" s="164"/>
    </row>
    <row r="130" spans="1:5" x14ac:dyDescent="0.2">
      <c r="A130" s="411" t="s">
        <v>333</v>
      </c>
      <c r="B130" s="245" t="s">
        <v>480</v>
      </c>
      <c r="C130" s="368">
        <f t="shared" si="3"/>
        <v>0</v>
      </c>
      <c r="D130" s="164"/>
      <c r="E130" s="164"/>
    </row>
    <row r="131" spans="1:5" x14ac:dyDescent="0.2">
      <c r="A131" s="411" t="s">
        <v>334</v>
      </c>
      <c r="B131" s="245" t="s">
        <v>481</v>
      </c>
      <c r="C131" s="368">
        <f t="shared" si="3"/>
        <v>0</v>
      </c>
      <c r="D131" s="164"/>
      <c r="E131" s="164"/>
    </row>
    <row r="132" spans="1:5" x14ac:dyDescent="0.2">
      <c r="A132" s="411" t="s">
        <v>335</v>
      </c>
      <c r="B132" s="245" t="s">
        <v>482</v>
      </c>
      <c r="C132" s="368">
        <f t="shared" si="3"/>
        <v>0</v>
      </c>
      <c r="D132" s="164"/>
      <c r="E132" s="164"/>
    </row>
    <row r="133" spans="1:5" ht="15" customHeight="1" x14ac:dyDescent="0.2">
      <c r="A133" s="411" t="s">
        <v>336</v>
      </c>
      <c r="B133" s="245" t="s">
        <v>483</v>
      </c>
      <c r="C133" s="368">
        <f t="shared" si="3"/>
        <v>0</v>
      </c>
      <c r="D133" s="164"/>
      <c r="E133" s="164"/>
    </row>
    <row r="134" spans="1:5" x14ac:dyDescent="0.2">
      <c r="A134" s="411" t="s">
        <v>337</v>
      </c>
      <c r="B134" s="420" t="s">
        <v>484</v>
      </c>
      <c r="C134" s="368">
        <f t="shared" si="3"/>
        <v>0</v>
      </c>
      <c r="D134" s="168"/>
      <c r="E134" s="164"/>
    </row>
    <row r="135" spans="1:5" ht="14.25" customHeight="1" x14ac:dyDescent="0.2">
      <c r="A135" s="411" t="s">
        <v>338</v>
      </c>
      <c r="B135" s="942" t="s">
        <v>499</v>
      </c>
      <c r="C135" s="368">
        <f t="shared" si="3"/>
        <v>0</v>
      </c>
      <c r="D135" s="165"/>
      <c r="E135" s="164"/>
    </row>
    <row r="136" spans="1:5" ht="12.75" customHeight="1" x14ac:dyDescent="0.2">
      <c r="A136" s="411" t="s">
        <v>339</v>
      </c>
      <c r="B136" s="943" t="s">
        <v>492</v>
      </c>
      <c r="C136" s="368">
        <f t="shared" si="3"/>
        <v>0</v>
      </c>
      <c r="D136" s="165"/>
      <c r="E136" s="164"/>
    </row>
    <row r="137" spans="1:5" ht="13.5" thickBot="1" x14ac:dyDescent="0.25">
      <c r="A137" s="411" t="s">
        <v>340</v>
      </c>
      <c r="B137" s="247" t="s">
        <v>219</v>
      </c>
      <c r="C137" s="368">
        <f t="shared" si="3"/>
        <v>0</v>
      </c>
      <c r="D137" s="366"/>
      <c r="E137" s="164"/>
    </row>
    <row r="138" spans="1:5" ht="13.5" thickBot="1" x14ac:dyDescent="0.25">
      <c r="A138" s="702" t="s">
        <v>341</v>
      </c>
      <c r="B138" s="703" t="s">
        <v>9</v>
      </c>
      <c r="C138" s="993">
        <f>C125+C126+C127+C128+C130+C137</f>
        <v>0</v>
      </c>
      <c r="D138" s="993">
        <f>D125+D126+D127+D128+D137</f>
        <v>0</v>
      </c>
      <c r="E138" s="826">
        <f>E125+E126+E127+E128+E137</f>
        <v>0</v>
      </c>
    </row>
    <row r="139" spans="1:5" ht="12" customHeight="1" thickTop="1" x14ac:dyDescent="0.2">
      <c r="A139" s="691"/>
      <c r="B139" s="419"/>
      <c r="C139" s="969"/>
      <c r="D139" s="969"/>
      <c r="E139" s="970"/>
    </row>
    <row r="140" spans="1:5" ht="13.5" customHeight="1" x14ac:dyDescent="0.2">
      <c r="A140" s="412" t="s">
        <v>342</v>
      </c>
      <c r="B140" s="421" t="s">
        <v>224</v>
      </c>
      <c r="C140" s="370"/>
      <c r="D140" s="167"/>
      <c r="E140" s="167"/>
    </row>
    <row r="141" spans="1:5" ht="12" customHeight="1" x14ac:dyDescent="0.2">
      <c r="A141" s="411" t="s">
        <v>343</v>
      </c>
      <c r="B141" s="245" t="s">
        <v>410</v>
      </c>
      <c r="C141" s="368">
        <f>E85+D85</f>
        <v>0</v>
      </c>
      <c r="D141" s="164"/>
      <c r="E141" s="164"/>
    </row>
    <row r="142" spans="1:5" x14ac:dyDescent="0.2">
      <c r="A142" s="411" t="s">
        <v>342</v>
      </c>
      <c r="B142" s="245" t="s">
        <v>411</v>
      </c>
      <c r="C142" s="368">
        <f t="shared" ref="C142:C152" si="4">E86+D86</f>
        <v>0</v>
      </c>
      <c r="D142" s="279"/>
      <c r="E142" s="168"/>
    </row>
    <row r="143" spans="1:5" x14ac:dyDescent="0.2">
      <c r="A143" s="411" t="s">
        <v>343</v>
      </c>
      <c r="B143" s="245" t="s">
        <v>220</v>
      </c>
      <c r="C143" s="368">
        <f t="shared" si="4"/>
        <v>0</v>
      </c>
      <c r="D143" s="164"/>
      <c r="E143" s="164"/>
    </row>
    <row r="144" spans="1:5" x14ac:dyDescent="0.2">
      <c r="A144" s="411" t="s">
        <v>344</v>
      </c>
      <c r="B144" s="420" t="s">
        <v>485</v>
      </c>
      <c r="C144" s="368">
        <f t="shared" si="4"/>
        <v>0</v>
      </c>
      <c r="D144" s="164"/>
      <c r="E144" s="164"/>
    </row>
    <row r="145" spans="1:5" x14ac:dyDescent="0.2">
      <c r="A145" s="411" t="s">
        <v>345</v>
      </c>
      <c r="B145" s="420" t="s">
        <v>487</v>
      </c>
      <c r="C145" s="368">
        <f t="shared" si="4"/>
        <v>0</v>
      </c>
      <c r="D145" s="164"/>
      <c r="E145" s="164"/>
    </row>
    <row r="146" spans="1:5" ht="12" customHeight="1" x14ac:dyDescent="0.2">
      <c r="A146" s="411" t="s">
        <v>347</v>
      </c>
      <c r="B146" s="420" t="s">
        <v>486</v>
      </c>
      <c r="C146" s="368">
        <f t="shared" si="4"/>
        <v>0</v>
      </c>
      <c r="D146" s="164"/>
      <c r="E146" s="164"/>
    </row>
    <row r="147" spans="1:5" ht="12" customHeight="1" x14ac:dyDescent="0.2">
      <c r="A147" s="411" t="s">
        <v>348</v>
      </c>
      <c r="B147" s="420" t="s">
        <v>488</v>
      </c>
      <c r="C147" s="368">
        <f t="shared" si="4"/>
        <v>0</v>
      </c>
      <c r="D147" s="164"/>
      <c r="E147" s="164"/>
    </row>
    <row r="148" spans="1:5" x14ac:dyDescent="0.2">
      <c r="A148" s="411" t="s">
        <v>349</v>
      </c>
      <c r="B148" s="942" t="s">
        <v>489</v>
      </c>
      <c r="C148" s="368">
        <f t="shared" si="4"/>
        <v>0</v>
      </c>
      <c r="D148" s="164"/>
      <c r="E148" s="164"/>
    </row>
    <row r="149" spans="1:5" x14ac:dyDescent="0.2">
      <c r="A149" s="411" t="s">
        <v>350</v>
      </c>
      <c r="B149" s="340" t="s">
        <v>490</v>
      </c>
      <c r="C149" s="368">
        <f t="shared" si="4"/>
        <v>0</v>
      </c>
      <c r="D149" s="164"/>
      <c r="E149" s="164"/>
    </row>
    <row r="150" spans="1:5" x14ac:dyDescent="0.2">
      <c r="A150" s="411" t="s">
        <v>351</v>
      </c>
      <c r="B150" s="943" t="s">
        <v>507</v>
      </c>
      <c r="C150" s="368">
        <f t="shared" si="4"/>
        <v>0</v>
      </c>
      <c r="D150" s="279"/>
      <c r="E150" s="168"/>
    </row>
    <row r="151" spans="1:5" x14ac:dyDescent="0.2">
      <c r="A151" s="411" t="s">
        <v>352</v>
      </c>
      <c r="B151" s="245" t="s">
        <v>493</v>
      </c>
      <c r="C151" s="368">
        <f t="shared" si="4"/>
        <v>0</v>
      </c>
      <c r="D151" s="368"/>
      <c r="E151" s="164"/>
    </row>
    <row r="152" spans="1:5" ht="13.5" thickBot="1" x14ac:dyDescent="0.25">
      <c r="A152" s="411" t="s">
        <v>353</v>
      </c>
      <c r="B152" s="247" t="s">
        <v>222</v>
      </c>
      <c r="C152" s="368">
        <f t="shared" si="4"/>
        <v>0</v>
      </c>
      <c r="D152" s="278"/>
      <c r="E152" s="172"/>
    </row>
    <row r="153" spans="1:5" ht="13.5" thickBot="1" x14ac:dyDescent="0.25">
      <c r="A153" s="702" t="s">
        <v>354</v>
      </c>
      <c r="B153" s="967" t="s">
        <v>10</v>
      </c>
      <c r="C153" s="651">
        <f>C141+C142+C143+C151+C152</f>
        <v>0</v>
      </c>
      <c r="D153" s="651">
        <f>D141+D142+D143+D151+D152</f>
        <v>0</v>
      </c>
      <c r="E153" s="919">
        <f>E141+E142+E143+E151+E152</f>
        <v>0</v>
      </c>
    </row>
    <row r="154" spans="1:5" ht="27" thickTop="1" thickBot="1" x14ac:dyDescent="0.25">
      <c r="A154" s="702" t="s">
        <v>355</v>
      </c>
      <c r="B154" s="707" t="s">
        <v>494</v>
      </c>
      <c r="C154" s="978">
        <f>C153+C138</f>
        <v>0</v>
      </c>
      <c r="D154" s="978"/>
      <c r="E154" s="996"/>
    </row>
    <row r="155" spans="1:5" ht="13.5" thickTop="1" x14ac:dyDescent="0.2">
      <c r="A155" s="691"/>
      <c r="B155" s="958"/>
      <c r="C155" s="977"/>
      <c r="D155" s="977"/>
      <c r="E155" s="977"/>
    </row>
    <row r="156" spans="1:5" x14ac:dyDescent="0.2">
      <c r="A156" s="412" t="s">
        <v>405</v>
      </c>
      <c r="B156" s="534" t="s">
        <v>496</v>
      </c>
      <c r="C156" s="370"/>
      <c r="D156" s="167"/>
      <c r="E156" s="167"/>
    </row>
    <row r="157" spans="1:5" x14ac:dyDescent="0.2">
      <c r="A157" s="411" t="s">
        <v>357</v>
      </c>
      <c r="B157" s="246" t="s">
        <v>495</v>
      </c>
      <c r="C157" s="368">
        <f>E101+D101</f>
        <v>0</v>
      </c>
      <c r="D157" s="164"/>
      <c r="E157" s="164"/>
    </row>
    <row r="158" spans="1:5" s="16" customFormat="1" x14ac:dyDescent="0.2">
      <c r="A158" s="411" t="s">
        <v>358</v>
      </c>
      <c r="B158" s="788" t="s">
        <v>500</v>
      </c>
      <c r="C158" s="368">
        <f t="shared" ref="C158:C164" si="5">E102+D102</f>
        <v>0</v>
      </c>
      <c r="D158" s="368"/>
      <c r="E158" s="164"/>
    </row>
    <row r="159" spans="1:5" x14ac:dyDescent="0.2">
      <c r="A159" s="411" t="s">
        <v>359</v>
      </c>
      <c r="B159" s="788" t="s">
        <v>501</v>
      </c>
      <c r="C159" s="368">
        <f t="shared" si="5"/>
        <v>0</v>
      </c>
      <c r="D159" s="372"/>
      <c r="E159" s="170"/>
    </row>
    <row r="160" spans="1:5" x14ac:dyDescent="0.2">
      <c r="A160" s="411" t="s">
        <v>360</v>
      </c>
      <c r="B160" s="788" t="s">
        <v>502</v>
      </c>
      <c r="C160" s="368">
        <f t="shared" si="5"/>
        <v>0</v>
      </c>
      <c r="D160" s="167"/>
      <c r="E160" s="167"/>
    </row>
    <row r="161" spans="1:5" x14ac:dyDescent="0.2">
      <c r="A161" s="411" t="s">
        <v>361</v>
      </c>
      <c r="B161" s="944" t="s">
        <v>503</v>
      </c>
      <c r="C161" s="368">
        <f t="shared" si="5"/>
        <v>0</v>
      </c>
      <c r="D161" s="164"/>
      <c r="E161" s="164"/>
    </row>
    <row r="162" spans="1:5" ht="12" customHeight="1" x14ac:dyDescent="0.2">
      <c r="A162" s="411" t="s">
        <v>362</v>
      </c>
      <c r="B162" s="945" t="s">
        <v>504</v>
      </c>
      <c r="C162" s="368">
        <f t="shared" si="5"/>
        <v>0</v>
      </c>
      <c r="D162" s="164"/>
      <c r="E162" s="164"/>
    </row>
    <row r="163" spans="1:5" x14ac:dyDescent="0.2">
      <c r="A163" s="411" t="s">
        <v>363</v>
      </c>
      <c r="B163" s="946" t="s">
        <v>505</v>
      </c>
      <c r="C163" s="368">
        <f t="shared" si="5"/>
        <v>0</v>
      </c>
      <c r="D163" s="370"/>
      <c r="E163" s="167"/>
    </row>
    <row r="164" spans="1:5" ht="13.5" thickBot="1" x14ac:dyDescent="0.25">
      <c r="A164" s="411" t="s">
        <v>364</v>
      </c>
      <c r="B164" s="422" t="s">
        <v>506</v>
      </c>
      <c r="C164" s="368">
        <f t="shared" si="5"/>
        <v>0</v>
      </c>
      <c r="D164" s="296"/>
      <c r="E164" s="296"/>
    </row>
    <row r="165" spans="1:5" ht="13.5" thickBot="1" x14ac:dyDescent="0.25">
      <c r="A165" s="433" t="s">
        <v>365</v>
      </c>
      <c r="B165" s="347" t="s">
        <v>497</v>
      </c>
      <c r="C165" s="287">
        <f>SUM(C157:C164)</f>
        <v>0</v>
      </c>
      <c r="D165" s="171"/>
      <c r="E165" s="166"/>
    </row>
    <row r="166" spans="1:5" x14ac:dyDescent="0.2">
      <c r="A166" s="691"/>
      <c r="B166" s="43"/>
      <c r="C166" s="919"/>
      <c r="D166" s="919"/>
      <c r="E166" s="919"/>
    </row>
    <row r="167" spans="1:5" ht="13.5" thickBot="1" x14ac:dyDescent="0.25">
      <c r="A167" s="719" t="s">
        <v>366</v>
      </c>
      <c r="B167" s="956" t="s">
        <v>498</v>
      </c>
      <c r="C167" s="973">
        <f>C165+C154</f>
        <v>0</v>
      </c>
      <c r="D167" s="973"/>
      <c r="E167" s="974"/>
    </row>
    <row r="168" spans="1:5" ht="13.5" thickTop="1" x14ac:dyDescent="0.2"/>
    <row r="169" spans="1:5" s="16" customFormat="1" x14ac:dyDescent="0.2"/>
    <row r="172" spans="1:5" ht="24.75" customHeight="1" x14ac:dyDescent="0.2"/>
    <row r="173" spans="1:5" x14ac:dyDescent="0.2">
      <c r="A173" s="16"/>
      <c r="B173" s="16"/>
      <c r="C173" s="16"/>
      <c r="D173" s="16"/>
      <c r="E173" s="16"/>
    </row>
    <row r="175" spans="1:5" s="16" customFormat="1" x14ac:dyDescent="0.2">
      <c r="A175"/>
      <c r="B175"/>
      <c r="C175"/>
      <c r="D175"/>
      <c r="E175"/>
    </row>
    <row r="176" spans="1:5" ht="12.75" customHeight="1" x14ac:dyDescent="0.2"/>
    <row r="178" spans="1:5" ht="18" customHeight="1" x14ac:dyDescent="0.2"/>
    <row r="179" spans="1:5" s="16" customFormat="1" x14ac:dyDescent="0.2">
      <c r="A179"/>
      <c r="B179"/>
      <c r="C179"/>
      <c r="D179"/>
      <c r="E179"/>
    </row>
    <row r="180" spans="1:5" ht="12" customHeight="1" x14ac:dyDescent="0.2"/>
    <row r="186" spans="1:5" s="16" customFormat="1" x14ac:dyDescent="0.2">
      <c r="A186"/>
      <c r="B186"/>
      <c r="C186"/>
      <c r="D186"/>
      <c r="E186"/>
    </row>
    <row r="187" spans="1:5" ht="16.5" customHeight="1" x14ac:dyDescent="0.2"/>
    <row r="190" spans="1:5" s="16" customFormat="1" x14ac:dyDescent="0.2">
      <c r="A190"/>
      <c r="B190"/>
      <c r="C190"/>
      <c r="D190"/>
      <c r="E190"/>
    </row>
    <row r="192" spans="1:5" s="16" customFormat="1" ht="20.25" customHeight="1" x14ac:dyDescent="0.2">
      <c r="A192"/>
      <c r="B192"/>
      <c r="C192"/>
      <c r="D192"/>
      <c r="E192"/>
    </row>
    <row r="193" spans="1:5" s="16" customFormat="1" x14ac:dyDescent="0.2">
      <c r="A193"/>
      <c r="B193"/>
      <c r="C193"/>
      <c r="D193"/>
      <c r="E193"/>
    </row>
    <row r="195" spans="1:5" x14ac:dyDescent="0.2">
      <c r="A195" s="16"/>
      <c r="B195" s="16"/>
      <c r="C195" s="16"/>
      <c r="D195" s="16"/>
      <c r="E195" s="16"/>
    </row>
    <row r="197" spans="1:5" ht="6.75" customHeight="1" x14ac:dyDescent="0.2"/>
    <row r="198" spans="1:5" ht="18" customHeight="1" x14ac:dyDescent="0.2"/>
    <row r="199" spans="1:5" ht="10.5" customHeight="1" x14ac:dyDescent="0.2"/>
    <row r="204" spans="1:5" ht="51" customHeight="1" x14ac:dyDescent="0.2"/>
    <row r="205" spans="1:5" ht="10.5" customHeight="1" x14ac:dyDescent="0.2"/>
    <row r="206" spans="1:5" ht="15.75" customHeight="1" x14ac:dyDescent="0.2"/>
    <row r="207" spans="1:5" ht="12" customHeight="1" x14ac:dyDescent="0.2"/>
    <row r="215" spans="1:5" s="16" customFormat="1" x14ac:dyDescent="0.2">
      <c r="A215"/>
      <c r="B215"/>
      <c r="C215"/>
      <c r="D215"/>
      <c r="E215"/>
    </row>
    <row r="216" spans="1:5" ht="15" customHeight="1" x14ac:dyDescent="0.2"/>
    <row r="218" spans="1:5" ht="4.5" customHeight="1" x14ac:dyDescent="0.2"/>
    <row r="220" spans="1:5" ht="11.25" customHeight="1" x14ac:dyDescent="0.2"/>
    <row r="222" spans="1:5" ht="14.25" customHeight="1" x14ac:dyDescent="0.2"/>
    <row r="224" spans="1:5" ht="11.25" customHeight="1" x14ac:dyDescent="0.2">
      <c r="A224" s="16"/>
      <c r="B224" s="16"/>
      <c r="C224" s="16"/>
      <c r="D224" s="16"/>
      <c r="E224" s="16"/>
    </row>
    <row r="229" spans="1:5" ht="3.75" customHeight="1" x14ac:dyDescent="0.2"/>
    <row r="231" spans="1:5" x14ac:dyDescent="0.2">
      <c r="A231" s="16"/>
      <c r="B231" s="16"/>
      <c r="C231" s="16"/>
      <c r="D231" s="16"/>
      <c r="E231" s="16"/>
    </row>
    <row r="232" spans="1:5" x14ac:dyDescent="0.2">
      <c r="A232" s="16"/>
      <c r="B232" s="16"/>
      <c r="C232" s="16"/>
      <c r="D232" s="16"/>
      <c r="E232" s="16"/>
    </row>
    <row r="234" spans="1:5" ht="24.75" customHeight="1" x14ac:dyDescent="0.2"/>
    <row r="235" spans="1:5" ht="6" customHeight="1" x14ac:dyDescent="0.2"/>
    <row r="237" spans="1:5" ht="10.5" customHeight="1" x14ac:dyDescent="0.2">
      <c r="A237" s="16"/>
      <c r="B237" s="16"/>
    </row>
    <row r="238" spans="1:5" ht="12.75" customHeight="1" x14ac:dyDescent="0.2">
      <c r="A238" s="16"/>
      <c r="B238" s="16"/>
    </row>
    <row r="239" spans="1:5" x14ac:dyDescent="0.2">
      <c r="A239" s="16"/>
      <c r="B239" s="16"/>
    </row>
    <row r="240" spans="1:5" x14ac:dyDescent="0.2">
      <c r="A240" s="16"/>
      <c r="B240" s="16"/>
    </row>
    <row r="242" spans="1:5" ht="4.5" customHeight="1" x14ac:dyDescent="0.2"/>
    <row r="244" spans="1:5" s="16" customFormat="1" ht="6.75" customHeight="1" x14ac:dyDescent="0.2">
      <c r="A244"/>
      <c r="B244"/>
      <c r="C244"/>
      <c r="D244"/>
      <c r="E244"/>
    </row>
    <row r="249" spans="1:5" ht="7.5" customHeight="1" x14ac:dyDescent="0.2"/>
    <row r="251" spans="1:5" s="16" customFormat="1" x14ac:dyDescent="0.2">
      <c r="A251"/>
      <c r="B251"/>
      <c r="C251"/>
      <c r="D251"/>
      <c r="E251"/>
    </row>
    <row r="252" spans="1:5" s="16" customFormat="1" x14ac:dyDescent="0.2">
      <c r="A252"/>
      <c r="B252"/>
      <c r="C252"/>
      <c r="D252"/>
      <c r="E252"/>
    </row>
    <row r="254" spans="1:5" ht="9" customHeight="1" x14ac:dyDescent="0.2"/>
    <row r="255" spans="1:5" ht="19.5" customHeight="1" x14ac:dyDescent="0.2"/>
    <row r="256" spans="1:5" ht="19.5" customHeight="1" x14ac:dyDescent="0.2"/>
    <row r="257" spans="3:5" ht="12" customHeight="1" x14ac:dyDescent="0.2"/>
    <row r="258" spans="3:5" x14ac:dyDescent="0.2">
      <c r="C258" s="16"/>
      <c r="D258" s="16"/>
      <c r="E258" s="16"/>
    </row>
    <row r="261" spans="3:5" ht="42" customHeight="1" x14ac:dyDescent="0.2"/>
    <row r="262" spans="3:5" ht="9.75" customHeight="1" x14ac:dyDescent="0.2"/>
    <row r="266" spans="3:5" ht="12" customHeight="1" x14ac:dyDescent="0.2">
      <c r="C266" s="16"/>
      <c r="D266" s="16"/>
      <c r="E266" s="16"/>
    </row>
    <row r="271" spans="3:5" x14ac:dyDescent="0.2">
      <c r="C271" s="16"/>
      <c r="D271" s="16"/>
      <c r="E271" s="16"/>
    </row>
    <row r="275" spans="1:5" ht="8.25" customHeight="1" x14ac:dyDescent="0.2"/>
    <row r="276" spans="1:5" x14ac:dyDescent="0.2">
      <c r="C276" s="16"/>
      <c r="D276" s="16"/>
      <c r="E276" s="16"/>
    </row>
    <row r="278" spans="1:5" s="16" customFormat="1" x14ac:dyDescent="0.2">
      <c r="A278"/>
      <c r="B278"/>
      <c r="C278"/>
      <c r="D278"/>
      <c r="E278"/>
    </row>
    <row r="279" spans="1:5" ht="12" customHeight="1" x14ac:dyDescent="0.2"/>
    <row r="280" spans="1:5" x14ac:dyDescent="0.2">
      <c r="C280" s="16"/>
      <c r="D280" s="16"/>
      <c r="E280" s="16"/>
    </row>
    <row r="284" spans="1:5" x14ac:dyDescent="0.2">
      <c r="C284" s="16"/>
      <c r="D284" s="16"/>
      <c r="E284" s="16"/>
    </row>
    <row r="285" spans="1:5" ht="12.75" customHeight="1" x14ac:dyDescent="0.2"/>
    <row r="286" spans="1:5" s="16" customFormat="1" ht="6" customHeight="1" x14ac:dyDescent="0.2">
      <c r="A286"/>
      <c r="B286"/>
    </row>
    <row r="287" spans="1:5" ht="26.25" customHeight="1" x14ac:dyDescent="0.2"/>
    <row r="288" spans="1:5" ht="10.5" customHeight="1" x14ac:dyDescent="0.2"/>
    <row r="291" spans="1:5" s="16" customFormat="1" x14ac:dyDescent="0.2">
      <c r="A291"/>
      <c r="B291"/>
    </row>
    <row r="292" spans="1:5" ht="6" customHeight="1" x14ac:dyDescent="0.2"/>
    <row r="294" spans="1:5" x14ac:dyDescent="0.2">
      <c r="C294" s="16"/>
      <c r="D294" s="16"/>
      <c r="E294" s="16"/>
    </row>
    <row r="295" spans="1:5" x14ac:dyDescent="0.2">
      <c r="C295" s="16"/>
      <c r="D295" s="16"/>
      <c r="E295" s="16"/>
    </row>
    <row r="296" spans="1:5" s="16" customFormat="1" x14ac:dyDescent="0.2">
      <c r="A296"/>
      <c r="B296"/>
    </row>
    <row r="297" spans="1:5" ht="12.75" customHeight="1" x14ac:dyDescent="0.2">
      <c r="C297" s="16"/>
      <c r="D297" s="16"/>
      <c r="E297" s="16"/>
    </row>
    <row r="298" spans="1:5" x14ac:dyDescent="0.2">
      <c r="C298" s="16"/>
      <c r="D298" s="16"/>
      <c r="E298" s="16"/>
    </row>
    <row r="299" spans="1:5" ht="8.25" customHeight="1" x14ac:dyDescent="0.2">
      <c r="C299" s="16"/>
      <c r="D299" s="16"/>
      <c r="E299" s="16"/>
    </row>
    <row r="300" spans="1:5" s="16" customFormat="1" x14ac:dyDescent="0.2">
      <c r="A300"/>
      <c r="B300"/>
    </row>
    <row r="301" spans="1:5" ht="8.25" customHeight="1" x14ac:dyDescent="0.2">
      <c r="C301" s="16"/>
      <c r="D301" s="16"/>
      <c r="E301" s="16"/>
    </row>
    <row r="302" spans="1:5" x14ac:dyDescent="0.2">
      <c r="C302" s="16"/>
      <c r="D302" s="16"/>
      <c r="E302" s="16"/>
    </row>
    <row r="303" spans="1:5" x14ac:dyDescent="0.2">
      <c r="C303" s="16"/>
      <c r="D303" s="16"/>
      <c r="E303" s="16"/>
    </row>
    <row r="304" spans="1:5" s="16" customFormat="1" x14ac:dyDescent="0.2">
      <c r="A304"/>
      <c r="B304"/>
    </row>
    <row r="305" spans="1:5" x14ac:dyDescent="0.2">
      <c r="C305" s="16"/>
      <c r="D305" s="16"/>
      <c r="E305" s="16"/>
    </row>
    <row r="306" spans="1:5" s="16" customFormat="1" ht="4.5" customHeight="1" x14ac:dyDescent="0.2">
      <c r="A306"/>
      <c r="B306"/>
    </row>
    <row r="307" spans="1:5" x14ac:dyDescent="0.2">
      <c r="C307" s="16"/>
      <c r="D307" s="16"/>
      <c r="E307" s="16"/>
    </row>
    <row r="308" spans="1:5" x14ac:dyDescent="0.2">
      <c r="C308" s="16"/>
      <c r="D308" s="16"/>
      <c r="E308" s="16"/>
    </row>
    <row r="309" spans="1:5" x14ac:dyDescent="0.2">
      <c r="C309" s="16"/>
      <c r="D309" s="16"/>
      <c r="E309" s="16"/>
    </row>
    <row r="310" spans="1:5" x14ac:dyDescent="0.2">
      <c r="C310" s="16"/>
      <c r="D310" s="16"/>
      <c r="E310" s="16"/>
    </row>
    <row r="311" spans="1:5" s="16" customFormat="1" ht="6" customHeight="1" x14ac:dyDescent="0.2">
      <c r="A311"/>
      <c r="B311"/>
    </row>
    <row r="312" spans="1:5" ht="18" customHeight="1" x14ac:dyDescent="0.2">
      <c r="C312" s="16"/>
      <c r="D312" s="16"/>
      <c r="E312" s="16"/>
    </row>
    <row r="313" spans="1:5" ht="14.25" customHeight="1" x14ac:dyDescent="0.2">
      <c r="C313" s="16"/>
      <c r="D313" s="16"/>
      <c r="E313" s="16"/>
    </row>
    <row r="314" spans="1:5" s="16" customFormat="1" x14ac:dyDescent="0.2">
      <c r="A314"/>
      <c r="B314"/>
    </row>
    <row r="315" spans="1:5" s="16" customFormat="1" x14ac:dyDescent="0.2">
      <c r="A315"/>
      <c r="B315"/>
    </row>
    <row r="316" spans="1:5" s="16" customFormat="1" x14ac:dyDescent="0.2">
      <c r="A316"/>
      <c r="B316"/>
    </row>
    <row r="317" spans="1:5" s="16" customFormat="1" x14ac:dyDescent="0.2">
      <c r="A317"/>
      <c r="B317"/>
    </row>
    <row r="318" spans="1:5" s="16" customFormat="1" ht="39" customHeight="1" x14ac:dyDescent="0.2">
      <c r="A318"/>
      <c r="B318"/>
    </row>
    <row r="319" spans="1:5" s="16" customFormat="1" x14ac:dyDescent="0.2">
      <c r="A319"/>
      <c r="B319"/>
    </row>
    <row r="320" spans="1:5" s="16" customFormat="1" x14ac:dyDescent="0.2">
      <c r="A320"/>
      <c r="B320"/>
    </row>
    <row r="321" spans="1:2" s="16" customFormat="1" x14ac:dyDescent="0.2">
      <c r="A321"/>
      <c r="B321"/>
    </row>
    <row r="322" spans="1:2" s="16" customFormat="1" x14ac:dyDescent="0.2">
      <c r="A322"/>
      <c r="B322"/>
    </row>
    <row r="323" spans="1:2" s="16" customFormat="1" x14ac:dyDescent="0.2">
      <c r="A323"/>
      <c r="B323"/>
    </row>
    <row r="324" spans="1:2" s="16" customFormat="1" x14ac:dyDescent="0.2">
      <c r="A324"/>
      <c r="B324"/>
    </row>
    <row r="325" spans="1:2" s="16" customFormat="1" x14ac:dyDescent="0.2">
      <c r="A325"/>
      <c r="B325"/>
    </row>
    <row r="326" spans="1:2" s="16" customFormat="1" x14ac:dyDescent="0.2">
      <c r="A326"/>
      <c r="B326"/>
    </row>
    <row r="327" spans="1:2" s="16" customFormat="1" x14ac:dyDescent="0.2">
      <c r="A327"/>
      <c r="B327"/>
    </row>
    <row r="328" spans="1:2" s="16" customFormat="1" x14ac:dyDescent="0.2">
      <c r="A328"/>
      <c r="B328"/>
    </row>
    <row r="329" spans="1:2" s="16" customFormat="1" x14ac:dyDescent="0.2">
      <c r="A329"/>
      <c r="B329"/>
    </row>
    <row r="330" spans="1:2" s="16" customFormat="1" x14ac:dyDescent="0.2">
      <c r="A330"/>
      <c r="B330"/>
    </row>
    <row r="331" spans="1:2" s="16" customFormat="1" ht="15.75" customHeight="1" x14ac:dyDescent="0.2">
      <c r="A331"/>
      <c r="B331"/>
    </row>
    <row r="332" spans="1:2" s="16" customFormat="1" ht="6" customHeight="1" x14ac:dyDescent="0.2">
      <c r="A332"/>
      <c r="B332"/>
    </row>
    <row r="333" spans="1:2" s="16" customFormat="1" x14ac:dyDescent="0.2">
      <c r="A333"/>
      <c r="B333"/>
    </row>
    <row r="334" spans="1:2" s="16" customFormat="1" x14ac:dyDescent="0.2">
      <c r="A334"/>
      <c r="B334"/>
    </row>
    <row r="335" spans="1:2" s="16" customFormat="1" x14ac:dyDescent="0.2">
      <c r="A335"/>
      <c r="B335"/>
    </row>
    <row r="336" spans="1:2" s="16" customFormat="1" x14ac:dyDescent="0.2">
      <c r="A336"/>
      <c r="B336"/>
    </row>
    <row r="337" spans="1:5" s="16" customFormat="1" x14ac:dyDescent="0.2">
      <c r="A337"/>
      <c r="B337"/>
    </row>
    <row r="338" spans="1:5" s="16" customFormat="1" x14ac:dyDescent="0.2">
      <c r="A338"/>
      <c r="B338"/>
    </row>
    <row r="339" spans="1:5" s="16" customFormat="1" x14ac:dyDescent="0.2">
      <c r="A339"/>
      <c r="B339"/>
    </row>
    <row r="340" spans="1:5" s="16" customFormat="1" x14ac:dyDescent="0.2">
      <c r="A340"/>
      <c r="B340"/>
    </row>
    <row r="341" spans="1:5" s="16" customFormat="1" x14ac:dyDescent="0.2">
      <c r="A341"/>
      <c r="B341"/>
      <c r="C341"/>
      <c r="D341"/>
      <c r="E341"/>
    </row>
    <row r="342" spans="1:5" s="16" customFormat="1" ht="13.5" customHeight="1" x14ac:dyDescent="0.2">
      <c r="A342"/>
      <c r="B342"/>
      <c r="C342"/>
      <c r="D342"/>
      <c r="E342"/>
    </row>
    <row r="343" spans="1:5" s="16" customFormat="1" ht="7.5" customHeight="1" x14ac:dyDescent="0.2">
      <c r="A343"/>
      <c r="B343"/>
      <c r="C343"/>
      <c r="D343"/>
      <c r="E343"/>
    </row>
    <row r="344" spans="1:5" s="16" customFormat="1" x14ac:dyDescent="0.2">
      <c r="A344"/>
      <c r="B344"/>
      <c r="C344"/>
      <c r="D344"/>
      <c r="E344"/>
    </row>
    <row r="345" spans="1:5" s="16" customFormat="1" x14ac:dyDescent="0.2">
      <c r="A345"/>
      <c r="B345"/>
      <c r="C345"/>
      <c r="D345"/>
      <c r="E345"/>
    </row>
    <row r="346" spans="1:5" s="16" customFormat="1" x14ac:dyDescent="0.2">
      <c r="A346"/>
      <c r="B346"/>
      <c r="C346"/>
      <c r="D346"/>
      <c r="E346"/>
    </row>
    <row r="347" spans="1:5" s="16" customFormat="1" x14ac:dyDescent="0.2">
      <c r="A347"/>
      <c r="B347"/>
      <c r="C347"/>
      <c r="D347"/>
      <c r="E347"/>
    </row>
    <row r="348" spans="1:5" s="16" customFormat="1" ht="27.75" customHeight="1" x14ac:dyDescent="0.2">
      <c r="A348"/>
      <c r="B348"/>
      <c r="C348"/>
      <c r="D348"/>
      <c r="E348"/>
    </row>
    <row r="349" spans="1:5" s="16" customFormat="1" ht="5.25" customHeight="1" x14ac:dyDescent="0.2">
      <c r="A349"/>
      <c r="B349"/>
      <c r="C349"/>
      <c r="D349"/>
      <c r="E349"/>
    </row>
    <row r="350" spans="1:5" s="16" customFormat="1" x14ac:dyDescent="0.2">
      <c r="A350"/>
      <c r="B350"/>
      <c r="C350"/>
      <c r="D350"/>
      <c r="E350"/>
    </row>
    <row r="351" spans="1:5" s="16" customFormat="1" x14ac:dyDescent="0.2">
      <c r="A351"/>
      <c r="B351"/>
      <c r="C351"/>
      <c r="D351"/>
      <c r="E351"/>
    </row>
    <row r="352" spans="1:5" s="16" customFormat="1" x14ac:dyDescent="0.2">
      <c r="A352"/>
      <c r="B352"/>
      <c r="C352"/>
      <c r="D352"/>
      <c r="E352"/>
    </row>
    <row r="353" spans="1:7" s="16" customFormat="1" x14ac:dyDescent="0.2">
      <c r="A353"/>
      <c r="B353"/>
      <c r="C353"/>
      <c r="D353"/>
      <c r="E353"/>
    </row>
    <row r="354" spans="1:7" s="16" customFormat="1" x14ac:dyDescent="0.2">
      <c r="A354"/>
      <c r="B354"/>
      <c r="C354"/>
      <c r="D354"/>
      <c r="E354"/>
    </row>
    <row r="355" spans="1:7" s="16" customFormat="1" ht="17.25" customHeight="1" x14ac:dyDescent="0.2">
      <c r="A355"/>
      <c r="B355"/>
      <c r="C355"/>
      <c r="D355"/>
      <c r="E355"/>
    </row>
    <row r="356" spans="1:7" s="16" customFormat="1" ht="6" customHeight="1" x14ac:dyDescent="0.2">
      <c r="A356"/>
      <c r="B356"/>
      <c r="C356"/>
      <c r="D356"/>
      <c r="E356"/>
    </row>
    <row r="357" spans="1:7" s="16" customFormat="1" ht="25.5" customHeight="1" x14ac:dyDescent="0.2">
      <c r="A357"/>
      <c r="B357"/>
      <c r="C357"/>
      <c r="D357"/>
      <c r="E357"/>
    </row>
    <row r="358" spans="1:7" s="16" customFormat="1" ht="4.5" customHeight="1" x14ac:dyDescent="0.2">
      <c r="A358"/>
      <c r="B358"/>
      <c r="C358"/>
      <c r="D358"/>
      <c r="E358"/>
    </row>
    <row r="359" spans="1:7" s="16" customFormat="1" x14ac:dyDescent="0.2">
      <c r="A359"/>
      <c r="B359"/>
      <c r="C359"/>
      <c r="D359"/>
      <c r="E359"/>
    </row>
    <row r="360" spans="1:7" s="16" customFormat="1" x14ac:dyDescent="0.2">
      <c r="A360"/>
      <c r="B360"/>
      <c r="C360"/>
      <c r="D360"/>
      <c r="E360"/>
    </row>
    <row r="361" spans="1:7" s="16" customFormat="1" x14ac:dyDescent="0.2">
      <c r="A361"/>
      <c r="B361"/>
      <c r="C361"/>
      <c r="D361"/>
      <c r="E361"/>
      <c r="F361"/>
      <c r="G361"/>
    </row>
    <row r="362" spans="1:7" s="16" customFormat="1" ht="18" customHeight="1" x14ac:dyDescent="0.2">
      <c r="A362"/>
      <c r="B362"/>
      <c r="C362"/>
      <c r="D362"/>
      <c r="E362"/>
      <c r="F362"/>
      <c r="G362"/>
    </row>
    <row r="363" spans="1:7" s="16" customFormat="1" ht="4.5" customHeight="1" x14ac:dyDescent="0.2">
      <c r="A363"/>
      <c r="B363"/>
      <c r="C363"/>
      <c r="D363"/>
      <c r="E363"/>
      <c r="F363"/>
      <c r="G363"/>
    </row>
    <row r="364" spans="1:7" s="16" customFormat="1" x14ac:dyDescent="0.2">
      <c r="A364"/>
      <c r="B364"/>
      <c r="C364"/>
      <c r="D364"/>
      <c r="E364"/>
      <c r="F364"/>
      <c r="G364"/>
    </row>
    <row r="365" spans="1:7" s="16" customFormat="1" x14ac:dyDescent="0.2">
      <c r="A365"/>
      <c r="B365"/>
      <c r="C365"/>
      <c r="D365"/>
      <c r="E365"/>
      <c r="F365"/>
      <c r="G365"/>
    </row>
    <row r="366" spans="1:7" s="16" customFormat="1" x14ac:dyDescent="0.2">
      <c r="A366"/>
      <c r="B366" s="1"/>
      <c r="C366" s="1"/>
      <c r="D366" s="1"/>
      <c r="E366" s="1"/>
      <c r="F366"/>
      <c r="G366"/>
    </row>
    <row r="367" spans="1:7" s="16" customFormat="1" ht="12.75" customHeight="1" x14ac:dyDescent="0.2">
      <c r="A367"/>
      <c r="B367" s="1"/>
      <c r="C367" s="1"/>
      <c r="D367" s="1"/>
      <c r="E367" s="1"/>
      <c r="F367"/>
      <c r="G367"/>
    </row>
    <row r="368" spans="1:7" s="16" customFormat="1" ht="7.5" customHeight="1" x14ac:dyDescent="0.2">
      <c r="A368"/>
      <c r="B368" s="1"/>
      <c r="C368" s="1"/>
      <c r="D368" s="1"/>
      <c r="E368" s="1"/>
      <c r="F368"/>
      <c r="G368"/>
    </row>
    <row r="369" spans="1:7" s="16" customFormat="1" ht="14.25" customHeight="1" x14ac:dyDescent="0.2">
      <c r="A369"/>
      <c r="B369" s="1"/>
      <c r="C369" s="1"/>
      <c r="D369" s="1"/>
      <c r="E369" s="1"/>
      <c r="F369"/>
      <c r="G369"/>
    </row>
    <row r="370" spans="1:7" s="16" customFormat="1" x14ac:dyDescent="0.2">
      <c r="A370"/>
      <c r="B370" s="1"/>
      <c r="C370" s="1"/>
      <c r="D370" s="1"/>
      <c r="E370" s="1"/>
      <c r="F370"/>
      <c r="G370"/>
    </row>
    <row r="371" spans="1:7" x14ac:dyDescent="0.2">
      <c r="B371" s="1"/>
      <c r="C371" s="1"/>
      <c r="D371" s="1"/>
      <c r="E371" s="1"/>
    </row>
    <row r="375" spans="1:7" ht="24.75" customHeight="1" x14ac:dyDescent="0.2"/>
    <row r="386" spans="6:7" x14ac:dyDescent="0.2">
      <c r="F386" s="1"/>
      <c r="G386" s="1"/>
    </row>
    <row r="387" spans="6:7" x14ac:dyDescent="0.2">
      <c r="F387" s="1"/>
      <c r="G387" s="1"/>
    </row>
    <row r="388" spans="6:7" ht="12.75" customHeight="1" x14ac:dyDescent="0.2">
      <c r="F388" s="1"/>
      <c r="G388" s="1"/>
    </row>
    <row r="389" spans="6:7" ht="6" customHeight="1" x14ac:dyDescent="0.2">
      <c r="F389" s="1"/>
      <c r="G389" s="1"/>
    </row>
    <row r="390" spans="6:7" x14ac:dyDescent="0.2">
      <c r="F390" s="1"/>
      <c r="G390" s="1"/>
    </row>
    <row r="391" spans="6:7" x14ac:dyDescent="0.2">
      <c r="F391" s="1"/>
      <c r="G391" s="1"/>
    </row>
    <row r="399" spans="6:7" ht="14.25" customHeight="1" x14ac:dyDescent="0.2"/>
    <row r="400" spans="6:7" ht="5.25" customHeight="1" x14ac:dyDescent="0.2"/>
    <row r="405" ht="24" customHeight="1" x14ac:dyDescent="0.2"/>
    <row r="406" ht="5.25" customHeight="1" x14ac:dyDescent="0.2"/>
    <row r="412" ht="12" customHeight="1" x14ac:dyDescent="0.2"/>
    <row r="413" ht="4.5" customHeight="1" x14ac:dyDescent="0.2"/>
    <row r="414" ht="30" customHeight="1" x14ac:dyDescent="0.2"/>
    <row r="415" ht="8.25" customHeight="1" x14ac:dyDescent="0.2"/>
    <row r="419" ht="15" customHeight="1" x14ac:dyDescent="0.2"/>
    <row r="420" ht="7.5" customHeight="1" x14ac:dyDescent="0.2"/>
    <row r="424" ht="12" customHeight="1" x14ac:dyDescent="0.2"/>
    <row r="425" ht="8.25" customHeight="1" x14ac:dyDescent="0.2"/>
  </sheetData>
  <mergeCells count="11">
    <mergeCell ref="A1:E1"/>
    <mergeCell ref="A2:E2"/>
    <mergeCell ref="A3:E3"/>
    <mergeCell ref="A61:E61"/>
    <mergeCell ref="A60:E60"/>
    <mergeCell ref="A120:E120"/>
    <mergeCell ref="A119:E119"/>
    <mergeCell ref="A117:E117"/>
    <mergeCell ref="A116:E116"/>
    <mergeCell ref="A63:E63"/>
    <mergeCell ref="A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2"/>
  <sheetViews>
    <sheetView topLeftCell="A28" workbookViewId="0">
      <selection activeCell="A15" sqref="A15:F15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294" t="s">
        <v>868</v>
      </c>
      <c r="B1" s="1294"/>
      <c r="C1" s="1294"/>
      <c r="D1" s="1294"/>
      <c r="E1" s="1294"/>
      <c r="F1" s="1294"/>
    </row>
    <row r="2" spans="1:66" x14ac:dyDescent="0.2">
      <c r="B2" s="21"/>
      <c r="C2" s="21"/>
      <c r="D2" s="21"/>
      <c r="E2" s="21"/>
      <c r="F2" s="21"/>
    </row>
    <row r="3" spans="1:66" ht="15" customHeight="1" x14ac:dyDescent="0.25">
      <c r="A3" s="1314" t="s">
        <v>512</v>
      </c>
      <c r="B3" s="1315"/>
      <c r="C3" s="1315"/>
      <c r="D3" s="1315"/>
      <c r="E3" s="1315"/>
      <c r="F3" s="1315"/>
    </row>
    <row r="4" spans="1:66" ht="13.5" thickBot="1" x14ac:dyDescent="0.25">
      <c r="B4" s="1320" t="s">
        <v>791</v>
      </c>
      <c r="C4" s="1320"/>
      <c r="D4" s="1320"/>
      <c r="E4" s="1320"/>
      <c r="F4" s="1320"/>
    </row>
    <row r="5" spans="1:66" ht="39" customHeight="1" thickBot="1" x14ac:dyDescent="0.25">
      <c r="A5" s="435" t="s">
        <v>322</v>
      </c>
      <c r="B5" s="190" t="s">
        <v>17</v>
      </c>
      <c r="C5" s="448"/>
      <c r="D5" s="449"/>
      <c r="E5" s="431" t="s">
        <v>22</v>
      </c>
      <c r="F5" s="429" t="s">
        <v>407</v>
      </c>
    </row>
    <row r="6" spans="1:66" ht="14.25" customHeight="1" thickBot="1" x14ac:dyDescent="0.25">
      <c r="A6" s="425" t="s">
        <v>323</v>
      </c>
      <c r="B6" s="440" t="s">
        <v>324</v>
      </c>
      <c r="C6" s="441" t="s">
        <v>325</v>
      </c>
      <c r="D6" s="442" t="s">
        <v>326</v>
      </c>
      <c r="E6" s="743" t="s">
        <v>346</v>
      </c>
      <c r="F6" s="742" t="s">
        <v>371</v>
      </c>
    </row>
    <row r="7" spans="1:66" s="39" customFormat="1" ht="13.5" thickBot="1" x14ac:dyDescent="0.25">
      <c r="A7" s="468" t="s">
        <v>327</v>
      </c>
      <c r="B7" s="185" t="s">
        <v>728</v>
      </c>
      <c r="C7" s="469"/>
      <c r="D7" s="740"/>
      <c r="E7" s="1192">
        <v>150000</v>
      </c>
      <c r="F7" s="679">
        <f t="shared" ref="F7:F12" si="0">SUM(C7:E7)</f>
        <v>150000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</row>
    <row r="8" spans="1:66" x14ac:dyDescent="0.2">
      <c r="A8" s="452" t="s">
        <v>328</v>
      </c>
      <c r="B8" s="185" t="s">
        <v>729</v>
      </c>
      <c r="C8" s="182"/>
      <c r="D8" s="183"/>
      <c r="E8" s="744">
        <v>150000</v>
      </c>
      <c r="F8" s="679">
        <f t="shared" si="0"/>
        <v>150000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x14ac:dyDescent="0.2">
      <c r="A9" s="452" t="s">
        <v>329</v>
      </c>
      <c r="B9" s="185" t="s">
        <v>740</v>
      </c>
      <c r="C9" s="5"/>
      <c r="D9" s="184"/>
      <c r="E9" s="744"/>
      <c r="F9" s="679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x14ac:dyDescent="0.2">
      <c r="A10" s="452" t="s">
        <v>330</v>
      </c>
      <c r="B10" s="739" t="s">
        <v>730</v>
      </c>
      <c r="C10" s="5"/>
      <c r="D10" s="184"/>
      <c r="E10" s="744">
        <v>3835672</v>
      </c>
      <c r="F10" s="679">
        <f t="shared" si="0"/>
        <v>3835672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ht="13.5" thickBot="1" x14ac:dyDescent="0.25">
      <c r="A11" s="452" t="s">
        <v>331</v>
      </c>
      <c r="B11" s="739"/>
      <c r="C11" s="5"/>
      <c r="D11" s="184"/>
      <c r="E11" s="744"/>
      <c r="F11" s="679">
        <f t="shared" si="0"/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s="16" customFormat="1" ht="13.5" thickBot="1" x14ac:dyDescent="0.25">
      <c r="A12" s="444" t="s">
        <v>332</v>
      </c>
      <c r="B12" s="445" t="s">
        <v>19</v>
      </c>
      <c r="C12" s="446">
        <f>SUM(C7:C11)</f>
        <v>0</v>
      </c>
      <c r="D12" s="447">
        <f>SUM(D7:D11)</f>
        <v>0</v>
      </c>
      <c r="E12" s="350">
        <f>SUM(E7:E11)</f>
        <v>4135672</v>
      </c>
      <c r="F12" s="350">
        <f t="shared" si="0"/>
        <v>4135672</v>
      </c>
    </row>
    <row r="13" spans="1:66" s="16" customFormat="1" x14ac:dyDescent="0.2">
      <c r="A13" s="432"/>
      <c r="B13" s="43"/>
      <c r="C13" s="451"/>
      <c r="D13" s="451"/>
      <c r="E13" s="451"/>
      <c r="F13" s="451"/>
    </row>
    <row r="14" spans="1:66" x14ac:dyDescent="0.2">
      <c r="B14" s="1"/>
      <c r="C14" s="1"/>
      <c r="D14" s="1"/>
      <c r="E14" s="1"/>
      <c r="F14" s="1"/>
    </row>
    <row r="15" spans="1:66" x14ac:dyDescent="0.2">
      <c r="A15" s="1294" t="s">
        <v>869</v>
      </c>
      <c r="B15" s="1294"/>
      <c r="C15" s="1294"/>
      <c r="D15" s="1294"/>
      <c r="E15" s="1294"/>
      <c r="F15" s="1294"/>
    </row>
    <row r="16" spans="1:66" x14ac:dyDescent="0.2">
      <c r="B16" s="21"/>
      <c r="C16" s="21"/>
      <c r="D16" s="21"/>
      <c r="E16" s="21"/>
      <c r="F16" s="21"/>
    </row>
    <row r="17" spans="1:6" ht="15.75" x14ac:dyDescent="0.25">
      <c r="B17" s="1314" t="s">
        <v>511</v>
      </c>
      <c r="C17" s="1314"/>
      <c r="D17" s="1314"/>
      <c r="E17" s="1314"/>
      <c r="F17" s="1314"/>
    </row>
    <row r="18" spans="1:6" x14ac:dyDescent="0.2">
      <c r="B18" s="1"/>
      <c r="C18" s="1"/>
      <c r="D18" s="1"/>
      <c r="E18" s="1"/>
      <c r="F18" s="1"/>
    </row>
    <row r="19" spans="1:6" ht="13.5" thickBot="1" x14ac:dyDescent="0.25">
      <c r="B19" s="1320" t="s">
        <v>776</v>
      </c>
      <c r="C19" s="1320"/>
      <c r="D19" s="1320"/>
      <c r="E19" s="1320"/>
      <c r="F19" s="1320"/>
    </row>
    <row r="20" spans="1:6" ht="38.25" customHeight="1" thickBot="1" x14ac:dyDescent="0.25">
      <c r="A20" s="435" t="s">
        <v>322</v>
      </c>
      <c r="B20" s="453" t="s">
        <v>17</v>
      </c>
      <c r="C20" s="893"/>
      <c r="D20" s="449"/>
      <c r="E20" s="431" t="s">
        <v>22</v>
      </c>
      <c r="F20" s="429" t="s">
        <v>407</v>
      </c>
    </row>
    <row r="21" spans="1:6" ht="13.5" customHeight="1" x14ac:dyDescent="0.2">
      <c r="A21" s="425" t="s">
        <v>323</v>
      </c>
      <c r="B21" s="753" t="s">
        <v>324</v>
      </c>
      <c r="C21" s="743" t="s">
        <v>325</v>
      </c>
      <c r="D21" s="416" t="s">
        <v>326</v>
      </c>
      <c r="E21" s="747" t="s">
        <v>346</v>
      </c>
      <c r="F21" s="745" t="s">
        <v>371</v>
      </c>
    </row>
    <row r="22" spans="1:6" x14ac:dyDescent="0.2">
      <c r="A22" s="452" t="s">
        <v>327</v>
      </c>
      <c r="B22" s="858" t="s">
        <v>233</v>
      </c>
      <c r="C22" s="292"/>
      <c r="D22" s="28"/>
      <c r="E22" s="292">
        <v>150000</v>
      </c>
      <c r="F22" s="275">
        <f>SUM(C22:E22)</f>
        <v>150000</v>
      </c>
    </row>
    <row r="23" spans="1:6" ht="15" customHeight="1" x14ac:dyDescent="0.2">
      <c r="A23" s="452" t="s">
        <v>328</v>
      </c>
      <c r="B23" s="858"/>
      <c r="C23" s="292"/>
      <c r="D23" s="28"/>
      <c r="E23" s="292"/>
      <c r="F23" s="275">
        <f t="shared" ref="F23:F40" si="1">SUM(C23:E23)</f>
        <v>0</v>
      </c>
    </row>
    <row r="24" spans="1:6" x14ac:dyDescent="0.2">
      <c r="A24" s="452" t="s">
        <v>329</v>
      </c>
      <c r="B24" s="858"/>
      <c r="C24" s="292"/>
      <c r="D24" s="28"/>
      <c r="E24" s="292"/>
      <c r="F24" s="275">
        <f t="shared" si="1"/>
        <v>0</v>
      </c>
    </row>
    <row r="25" spans="1:6" ht="15.75" customHeight="1" x14ac:dyDescent="0.2">
      <c r="A25" s="452" t="s">
        <v>330</v>
      </c>
      <c r="B25" s="858"/>
      <c r="C25" s="292"/>
      <c r="D25" s="28"/>
      <c r="E25" s="292"/>
      <c r="F25" s="275">
        <f t="shared" si="1"/>
        <v>0</v>
      </c>
    </row>
    <row r="26" spans="1:6" ht="15.75" customHeight="1" x14ac:dyDescent="0.2">
      <c r="A26" s="452" t="s">
        <v>331</v>
      </c>
      <c r="B26" s="858"/>
      <c r="C26" s="292"/>
      <c r="D26" s="28"/>
      <c r="E26" s="292"/>
      <c r="F26" s="275">
        <f t="shared" si="1"/>
        <v>0</v>
      </c>
    </row>
    <row r="27" spans="1:6" ht="15.75" customHeight="1" x14ac:dyDescent="0.2">
      <c r="A27" s="452" t="s">
        <v>332</v>
      </c>
      <c r="B27" s="858"/>
      <c r="C27" s="292"/>
      <c r="D27" s="28"/>
      <c r="E27" s="292"/>
      <c r="F27" s="275">
        <f t="shared" si="1"/>
        <v>0</v>
      </c>
    </row>
    <row r="28" spans="1:6" x14ac:dyDescent="0.2">
      <c r="A28" s="452" t="s">
        <v>333</v>
      </c>
      <c r="B28" s="858"/>
      <c r="C28" s="292"/>
      <c r="D28" s="28"/>
      <c r="E28" s="292"/>
      <c r="F28" s="275">
        <f t="shared" si="1"/>
        <v>0</v>
      </c>
    </row>
    <row r="29" spans="1:6" x14ac:dyDescent="0.2">
      <c r="A29" s="452" t="s">
        <v>334</v>
      </c>
      <c r="B29" s="858"/>
      <c r="C29" s="292"/>
      <c r="D29" s="28"/>
      <c r="E29" s="292"/>
      <c r="F29" s="275">
        <f t="shared" si="1"/>
        <v>0</v>
      </c>
    </row>
    <row r="30" spans="1:6" ht="15.75" customHeight="1" x14ac:dyDescent="0.2">
      <c r="A30" s="452" t="s">
        <v>335</v>
      </c>
      <c r="B30" s="858"/>
      <c r="C30" s="292"/>
      <c r="D30" s="28"/>
      <c r="E30" s="292"/>
      <c r="F30" s="275">
        <f t="shared" si="1"/>
        <v>0</v>
      </c>
    </row>
    <row r="31" spans="1:6" ht="13.5" customHeight="1" x14ac:dyDescent="0.2">
      <c r="A31" s="452" t="s">
        <v>336</v>
      </c>
      <c r="B31" s="858"/>
      <c r="C31" s="292"/>
      <c r="D31" s="28"/>
      <c r="E31" s="292"/>
      <c r="F31" s="275">
        <f t="shared" si="1"/>
        <v>0</v>
      </c>
    </row>
    <row r="32" spans="1:6" x14ac:dyDescent="0.2">
      <c r="A32" s="452" t="s">
        <v>337</v>
      </c>
      <c r="B32" s="859"/>
      <c r="C32" s="195"/>
      <c r="D32" s="30"/>
      <c r="E32" s="195"/>
      <c r="F32" s="275">
        <f t="shared" si="1"/>
        <v>0</v>
      </c>
    </row>
    <row r="33" spans="1:6" x14ac:dyDescent="0.2">
      <c r="A33" s="452" t="s">
        <v>338</v>
      </c>
      <c r="B33" s="859"/>
      <c r="C33" s="195"/>
      <c r="D33" s="30"/>
      <c r="E33" s="195"/>
      <c r="F33" s="275">
        <f t="shared" si="1"/>
        <v>0</v>
      </c>
    </row>
    <row r="34" spans="1:6" ht="13.5" customHeight="1" x14ac:dyDescent="0.2">
      <c r="A34" s="452" t="s">
        <v>339</v>
      </c>
      <c r="B34" s="858"/>
      <c r="C34" s="292"/>
      <c r="D34" s="28"/>
      <c r="E34" s="292"/>
      <c r="F34" s="275">
        <f t="shared" si="1"/>
        <v>0</v>
      </c>
    </row>
    <row r="35" spans="1:6" ht="15" customHeight="1" x14ac:dyDescent="0.2">
      <c r="A35" s="452" t="s">
        <v>340</v>
      </c>
      <c r="B35" s="859"/>
      <c r="C35" s="195"/>
      <c r="D35" s="30"/>
      <c r="E35" s="195"/>
      <c r="F35" s="275">
        <f t="shared" si="1"/>
        <v>0</v>
      </c>
    </row>
    <row r="36" spans="1:6" ht="13.5" customHeight="1" x14ac:dyDescent="0.2">
      <c r="A36" s="452" t="s">
        <v>341</v>
      </c>
      <c r="B36" s="859"/>
      <c r="C36" s="195"/>
      <c r="D36" s="30"/>
      <c r="E36" s="195"/>
      <c r="F36" s="275">
        <f t="shared" si="1"/>
        <v>0</v>
      </c>
    </row>
    <row r="37" spans="1:6" x14ac:dyDescent="0.2">
      <c r="A37" s="452" t="s">
        <v>342</v>
      </c>
      <c r="B37" s="859"/>
      <c r="C37" s="195"/>
      <c r="D37" s="30"/>
      <c r="E37" s="195"/>
      <c r="F37" s="275">
        <f t="shared" si="1"/>
        <v>0</v>
      </c>
    </row>
    <row r="38" spans="1:6" x14ac:dyDescent="0.2">
      <c r="A38" s="452" t="s">
        <v>343</v>
      </c>
      <c r="B38" s="860"/>
      <c r="C38" s="196"/>
      <c r="D38" s="778"/>
      <c r="E38" s="196"/>
      <c r="F38" s="473">
        <f t="shared" si="1"/>
        <v>0</v>
      </c>
    </row>
    <row r="39" spans="1:6" x14ac:dyDescent="0.2">
      <c r="A39" s="452" t="s">
        <v>344</v>
      </c>
      <c r="B39" s="812"/>
      <c r="C39" s="164"/>
      <c r="D39" s="127"/>
      <c r="E39" s="164"/>
      <c r="F39" s="158">
        <f t="shared" si="1"/>
        <v>0</v>
      </c>
    </row>
    <row r="40" spans="1:6" ht="13.5" thickBot="1" x14ac:dyDescent="0.25">
      <c r="A40" s="452" t="s">
        <v>345</v>
      </c>
      <c r="B40" s="857"/>
      <c r="C40" s="533"/>
      <c r="D40" s="29"/>
      <c r="E40" s="918"/>
      <c r="F40" s="163">
        <f t="shared" si="1"/>
        <v>0</v>
      </c>
    </row>
    <row r="41" spans="1:6" ht="13.5" thickBot="1" x14ac:dyDescent="0.25">
      <c r="A41" s="457" t="s">
        <v>347</v>
      </c>
      <c r="B41" s="455" t="s">
        <v>19</v>
      </c>
      <c r="C41" s="798">
        <f>SUM(C22:C38)</f>
        <v>0</v>
      </c>
      <c r="D41" s="741">
        <f>SUM(D22:D38)</f>
        <v>0</v>
      </c>
      <c r="E41" s="171">
        <f>SUM(E22:E40)</f>
        <v>150000</v>
      </c>
      <c r="F41" s="746">
        <f>SUM(F22:F40)</f>
        <v>150000</v>
      </c>
    </row>
    <row r="42" spans="1:6" x14ac:dyDescent="0.2">
      <c r="B42" s="1"/>
      <c r="C42" s="1"/>
      <c r="D42" s="1"/>
      <c r="E42" s="1"/>
      <c r="F42" s="1"/>
    </row>
    <row r="43" spans="1:6" x14ac:dyDescent="0.2">
      <c r="B43" s="1"/>
      <c r="C43" s="1"/>
      <c r="D43" s="1"/>
      <c r="E43" s="1"/>
      <c r="F43" s="1"/>
    </row>
    <row r="44" spans="1:6" x14ac:dyDescent="0.2">
      <c r="B44" s="1"/>
      <c r="C44" s="1"/>
      <c r="D44" s="1"/>
      <c r="E44" s="1"/>
      <c r="F44" s="1"/>
    </row>
    <row r="45" spans="1:6" x14ac:dyDescent="0.2">
      <c r="B45" s="1"/>
      <c r="C45" s="1"/>
      <c r="D45" s="1"/>
      <c r="E45" s="1"/>
      <c r="F45" s="1"/>
    </row>
    <row r="46" spans="1:6" x14ac:dyDescent="0.2">
      <c r="B46" s="1"/>
      <c r="C46" s="1"/>
      <c r="D46" s="1"/>
      <c r="E46" s="1"/>
      <c r="F46" s="1"/>
    </row>
    <row r="47" spans="1:6" x14ac:dyDescent="0.2">
      <c r="B47" s="1"/>
      <c r="C47" s="1"/>
      <c r="D47" s="1"/>
      <c r="E47" s="1"/>
      <c r="F47" s="1"/>
    </row>
    <row r="48" spans="1:6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s="16" customFormat="1" x14ac:dyDescent="0.2">
      <c r="B50" s="1"/>
      <c r="C50" s="1"/>
      <c r="D50" s="1"/>
      <c r="E50" s="1"/>
      <c r="F50" s="1"/>
    </row>
    <row r="51" spans="2:6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  <row r="54" spans="2:6" x14ac:dyDescent="0.2">
      <c r="B54" s="1"/>
      <c r="C54" s="1"/>
      <c r="D54" s="1"/>
      <c r="E54" s="1"/>
      <c r="F54" s="1"/>
    </row>
    <row r="55" spans="2:6" x14ac:dyDescent="0.2">
      <c r="B55" s="1"/>
      <c r="C55" s="1"/>
      <c r="D55" s="1"/>
      <c r="E55" s="1"/>
      <c r="F55" s="1"/>
    </row>
    <row r="56" spans="2:6" x14ac:dyDescent="0.2">
      <c r="B56" s="1"/>
      <c r="C56" s="1"/>
      <c r="D56" s="1"/>
      <c r="E56" s="1"/>
      <c r="F56" s="1"/>
    </row>
    <row r="57" spans="2:6" x14ac:dyDescent="0.2">
      <c r="B57" s="1"/>
      <c r="C57" s="1"/>
      <c r="D57" s="1"/>
      <c r="E57" s="1"/>
      <c r="F57" s="1"/>
    </row>
    <row r="58" spans="2:6" x14ac:dyDescent="0.2">
      <c r="B58" s="1"/>
      <c r="C58" s="1"/>
      <c r="D58" s="1"/>
      <c r="E58" s="1"/>
      <c r="F58" s="1"/>
    </row>
    <row r="59" spans="2:6" x14ac:dyDescent="0.2">
      <c r="B59" s="1"/>
      <c r="C59" s="1"/>
      <c r="D59" s="1"/>
      <c r="E59" s="1"/>
      <c r="F59" s="1"/>
    </row>
    <row r="60" spans="2:6" x14ac:dyDescent="0.2">
      <c r="B60" s="1"/>
      <c r="C60" s="1"/>
      <c r="D60" s="1"/>
      <c r="E60" s="1"/>
      <c r="F60" s="1"/>
    </row>
    <row r="61" spans="2:6" x14ac:dyDescent="0.2">
      <c r="B61" s="1"/>
      <c r="C61" s="1"/>
      <c r="D61" s="1"/>
      <c r="E61" s="1"/>
      <c r="F61" s="1"/>
    </row>
    <row r="62" spans="2:6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N44" sqref="N44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x14ac:dyDescent="0.2">
      <c r="A1" s="1294" t="s">
        <v>870</v>
      </c>
      <c r="B1" s="1294"/>
      <c r="C1" s="1294"/>
      <c r="D1" s="1294"/>
      <c r="E1" s="1294"/>
      <c r="F1" s="1294"/>
    </row>
    <row r="2" spans="1:6" ht="15.75" x14ac:dyDescent="0.25">
      <c r="B2" s="1314" t="s">
        <v>491</v>
      </c>
      <c r="C2" s="1314"/>
      <c r="D2" s="1314"/>
      <c r="E2" s="1314"/>
      <c r="F2" s="1314"/>
    </row>
    <row r="3" spans="1:6" ht="13.5" thickBot="1" x14ac:dyDescent="0.25">
      <c r="B3" s="1320" t="s">
        <v>776</v>
      </c>
      <c r="C3" s="1320"/>
      <c r="D3" s="1320"/>
      <c r="E3" s="1320"/>
      <c r="F3" s="1320"/>
    </row>
    <row r="4" spans="1:6" ht="23.25" thickBot="1" x14ac:dyDescent="0.25">
      <c r="A4" s="430" t="s">
        <v>322</v>
      </c>
      <c r="B4" s="151" t="s">
        <v>3</v>
      </c>
      <c r="C4" s="470"/>
      <c r="D4" s="449"/>
      <c r="E4" s="431" t="s">
        <v>22</v>
      </c>
      <c r="F4" s="429" t="s">
        <v>407</v>
      </c>
    </row>
    <row r="5" spans="1:6" x14ac:dyDescent="0.2">
      <c r="A5" s="439" t="s">
        <v>323</v>
      </c>
      <c r="B5" s="753" t="s">
        <v>324</v>
      </c>
      <c r="C5" s="743" t="s">
        <v>325</v>
      </c>
      <c r="D5" s="416" t="s">
        <v>326</v>
      </c>
      <c r="E5" s="743"/>
      <c r="F5" s="745" t="s">
        <v>346</v>
      </c>
    </row>
    <row r="6" spans="1:6" x14ac:dyDescent="0.2">
      <c r="A6" s="452" t="s">
        <v>327</v>
      </c>
      <c r="B6" s="174" t="s">
        <v>226</v>
      </c>
      <c r="C6" s="147" t="s">
        <v>477</v>
      </c>
      <c r="D6" s="174" t="s">
        <v>477</v>
      </c>
      <c r="E6" s="164">
        <v>0</v>
      </c>
      <c r="F6" s="158">
        <f>SUM(C6:E6)</f>
        <v>0</v>
      </c>
    </row>
    <row r="7" spans="1:6" x14ac:dyDescent="0.2">
      <c r="A7" s="452" t="s">
        <v>328</v>
      </c>
      <c r="B7" s="174" t="s">
        <v>227</v>
      </c>
      <c r="C7" s="147" t="s">
        <v>477</v>
      </c>
      <c r="D7" s="174" t="s">
        <v>477</v>
      </c>
      <c r="E7" s="164">
        <v>0</v>
      </c>
      <c r="F7" s="158">
        <f t="shared" ref="F7:F31" si="0">SUM(C7:E7)</f>
        <v>0</v>
      </c>
    </row>
    <row r="8" spans="1:6" x14ac:dyDescent="0.2">
      <c r="A8" s="452" t="s">
        <v>329</v>
      </c>
      <c r="B8" s="861" t="s">
        <v>447</v>
      </c>
      <c r="C8" s="147" t="s">
        <v>477</v>
      </c>
      <c r="D8" s="174" t="s">
        <v>477</v>
      </c>
      <c r="E8" s="164">
        <v>0</v>
      </c>
      <c r="F8" s="158">
        <f t="shared" si="0"/>
        <v>0</v>
      </c>
    </row>
    <row r="9" spans="1:6" x14ac:dyDescent="0.2">
      <c r="A9" s="452" t="s">
        <v>330</v>
      </c>
      <c r="B9" s="861" t="s">
        <v>448</v>
      </c>
      <c r="C9" s="147" t="s">
        <v>477</v>
      </c>
      <c r="D9" s="174" t="s">
        <v>477</v>
      </c>
      <c r="E9" s="164"/>
      <c r="F9" s="158">
        <f t="shared" si="0"/>
        <v>0</v>
      </c>
    </row>
    <row r="10" spans="1:6" x14ac:dyDescent="0.2">
      <c r="A10" s="452" t="s">
        <v>331</v>
      </c>
      <c r="B10" s="174" t="s">
        <v>228</v>
      </c>
      <c r="C10" s="147" t="s">
        <v>477</v>
      </c>
      <c r="D10" s="174" t="s">
        <v>477</v>
      </c>
      <c r="E10" s="147" t="s">
        <v>477</v>
      </c>
      <c r="F10" s="158">
        <f t="shared" si="0"/>
        <v>0</v>
      </c>
    </row>
    <row r="11" spans="1:6" x14ac:dyDescent="0.2">
      <c r="A11" s="452" t="s">
        <v>332</v>
      </c>
      <c r="B11" s="174" t="s">
        <v>758</v>
      </c>
      <c r="C11" s="147" t="s">
        <v>477</v>
      </c>
      <c r="D11" s="174" t="s">
        <v>477</v>
      </c>
      <c r="E11" s="164">
        <v>1654000</v>
      </c>
      <c r="F11" s="158">
        <f t="shared" si="0"/>
        <v>1654000</v>
      </c>
    </row>
    <row r="12" spans="1:6" x14ac:dyDescent="0.2">
      <c r="A12" s="452" t="s">
        <v>333</v>
      </c>
      <c r="B12" s="862" t="s">
        <v>831</v>
      </c>
      <c r="C12" s="147" t="s">
        <v>477</v>
      </c>
      <c r="D12" s="174" t="s">
        <v>477</v>
      </c>
      <c r="E12" s="164">
        <v>800000</v>
      </c>
      <c r="F12" s="158">
        <f t="shared" si="0"/>
        <v>800000</v>
      </c>
    </row>
    <row r="13" spans="1:6" x14ac:dyDescent="0.2">
      <c r="A13" s="452" t="s">
        <v>334</v>
      </c>
      <c r="B13" s="174" t="s">
        <v>833</v>
      </c>
      <c r="C13" s="147" t="s">
        <v>477</v>
      </c>
      <c r="D13" s="174" t="s">
        <v>477</v>
      </c>
      <c r="E13" s="164">
        <v>660000</v>
      </c>
      <c r="F13" s="158">
        <f t="shared" si="0"/>
        <v>660000</v>
      </c>
    </row>
    <row r="14" spans="1:6" x14ac:dyDescent="0.2">
      <c r="A14" s="452" t="s">
        <v>335</v>
      </c>
      <c r="B14" s="174" t="s">
        <v>229</v>
      </c>
      <c r="C14" s="147" t="s">
        <v>477</v>
      </c>
      <c r="D14" s="180" t="s">
        <v>289</v>
      </c>
      <c r="E14" s="164"/>
      <c r="F14" s="158">
        <f t="shared" si="0"/>
        <v>0</v>
      </c>
    </row>
    <row r="15" spans="1:6" x14ac:dyDescent="0.2">
      <c r="A15" s="452" t="s">
        <v>336</v>
      </c>
      <c r="B15" s="174" t="s">
        <v>230</v>
      </c>
      <c r="C15" s="147" t="s">
        <v>477</v>
      </c>
      <c r="D15" s="180" t="s">
        <v>289</v>
      </c>
      <c r="E15" s="164">
        <v>50000</v>
      </c>
      <c r="F15" s="158">
        <f t="shared" si="0"/>
        <v>50000</v>
      </c>
    </row>
    <row r="16" spans="1:6" x14ac:dyDescent="0.2">
      <c r="A16" s="452" t="s">
        <v>337</v>
      </c>
      <c r="B16" s="174" t="s">
        <v>832</v>
      </c>
      <c r="C16" s="147" t="s">
        <v>477</v>
      </c>
      <c r="D16" s="174" t="s">
        <v>477</v>
      </c>
      <c r="E16" s="164">
        <v>139200</v>
      </c>
      <c r="F16" s="158">
        <f t="shared" si="0"/>
        <v>139200</v>
      </c>
    </row>
    <row r="17" spans="1:6" x14ac:dyDescent="0.2">
      <c r="A17" s="452" t="s">
        <v>338</v>
      </c>
      <c r="B17" s="174" t="s">
        <v>373</v>
      </c>
      <c r="C17" s="147" t="s">
        <v>477</v>
      </c>
      <c r="D17" s="174" t="s">
        <v>477</v>
      </c>
      <c r="E17" s="164">
        <v>0</v>
      </c>
      <c r="F17" s="158">
        <f t="shared" si="0"/>
        <v>0</v>
      </c>
    </row>
    <row r="18" spans="1:6" x14ac:dyDescent="0.2">
      <c r="A18" s="452" t="s">
        <v>339</v>
      </c>
      <c r="B18" s="174" t="s">
        <v>231</v>
      </c>
      <c r="C18" s="147" t="s">
        <v>477</v>
      </c>
      <c r="D18" s="180" t="s">
        <v>477</v>
      </c>
      <c r="E18" s="164">
        <v>0</v>
      </c>
      <c r="F18" s="158">
        <f t="shared" si="0"/>
        <v>0</v>
      </c>
    </row>
    <row r="19" spans="1:6" x14ac:dyDescent="0.2">
      <c r="A19" s="452" t="s">
        <v>340</v>
      </c>
      <c r="B19" s="174" t="s">
        <v>232</v>
      </c>
      <c r="C19" s="147" t="s">
        <v>477</v>
      </c>
      <c r="D19" s="180" t="s">
        <v>477</v>
      </c>
      <c r="E19" s="164">
        <v>0</v>
      </c>
      <c r="F19" s="158">
        <f t="shared" si="0"/>
        <v>0</v>
      </c>
    </row>
    <row r="20" spans="1:6" x14ac:dyDescent="0.2">
      <c r="A20" s="452" t="s">
        <v>341</v>
      </c>
      <c r="B20" s="174" t="s">
        <v>233</v>
      </c>
      <c r="C20" s="147" t="s">
        <v>477</v>
      </c>
      <c r="D20" s="180" t="s">
        <v>477</v>
      </c>
      <c r="E20" s="164">
        <v>150000</v>
      </c>
      <c r="F20" s="158">
        <f t="shared" si="0"/>
        <v>150000</v>
      </c>
    </row>
    <row r="21" spans="1:6" x14ac:dyDescent="0.2">
      <c r="A21" s="411" t="s">
        <v>342</v>
      </c>
      <c r="B21" s="174" t="s">
        <v>240</v>
      </c>
      <c r="C21" s="147" t="s">
        <v>477</v>
      </c>
      <c r="D21" s="180" t="s">
        <v>477</v>
      </c>
      <c r="E21" s="147" t="s">
        <v>477</v>
      </c>
      <c r="F21" s="158">
        <f t="shared" si="0"/>
        <v>0</v>
      </c>
    </row>
    <row r="22" spans="1:6" x14ac:dyDescent="0.2">
      <c r="A22" s="411" t="s">
        <v>343</v>
      </c>
      <c r="B22" s="174" t="s">
        <v>234</v>
      </c>
      <c r="C22" s="147" t="s">
        <v>477</v>
      </c>
      <c r="D22" s="180" t="s">
        <v>477</v>
      </c>
      <c r="E22" s="147" t="s">
        <v>477</v>
      </c>
      <c r="F22" s="158">
        <f t="shared" si="0"/>
        <v>0</v>
      </c>
    </row>
    <row r="23" spans="1:6" x14ac:dyDescent="0.2">
      <c r="A23" s="411" t="s">
        <v>344</v>
      </c>
      <c r="B23" s="174" t="s">
        <v>235</v>
      </c>
      <c r="C23" s="147" t="s">
        <v>477</v>
      </c>
      <c r="D23" s="180" t="s">
        <v>477</v>
      </c>
      <c r="E23" s="147" t="s">
        <v>477</v>
      </c>
      <c r="F23" s="158">
        <f t="shared" si="0"/>
        <v>0</v>
      </c>
    </row>
    <row r="24" spans="1:6" x14ac:dyDescent="0.2">
      <c r="A24" s="411" t="s">
        <v>345</v>
      </c>
      <c r="B24" s="174" t="s">
        <v>236</v>
      </c>
      <c r="C24" s="147" t="s">
        <v>477</v>
      </c>
      <c r="D24" s="180" t="s">
        <v>477</v>
      </c>
      <c r="E24" s="147" t="s">
        <v>477</v>
      </c>
      <c r="F24" s="158">
        <f t="shared" si="0"/>
        <v>0</v>
      </c>
    </row>
    <row r="25" spans="1:6" x14ac:dyDescent="0.2">
      <c r="A25" s="411" t="s">
        <v>347</v>
      </c>
      <c r="B25" s="174" t="s">
        <v>375</v>
      </c>
      <c r="C25" s="147" t="s">
        <v>477</v>
      </c>
      <c r="D25" s="180" t="s">
        <v>477</v>
      </c>
      <c r="E25" s="147" t="s">
        <v>477</v>
      </c>
      <c r="F25" s="158">
        <f t="shared" si="0"/>
        <v>0</v>
      </c>
    </row>
    <row r="26" spans="1:6" x14ac:dyDescent="0.2">
      <c r="A26" s="411" t="s">
        <v>348</v>
      </c>
      <c r="B26" s="174" t="s">
        <v>374</v>
      </c>
      <c r="C26" s="147" t="s">
        <v>477</v>
      </c>
      <c r="D26" s="180" t="s">
        <v>477</v>
      </c>
      <c r="E26" s="147" t="s">
        <v>477</v>
      </c>
      <c r="F26" s="158">
        <f t="shared" si="0"/>
        <v>0</v>
      </c>
    </row>
    <row r="27" spans="1:6" x14ac:dyDescent="0.2">
      <c r="A27" s="411" t="s">
        <v>349</v>
      </c>
      <c r="B27" s="174" t="s">
        <v>237</v>
      </c>
      <c r="C27" s="147" t="s">
        <v>477</v>
      </c>
      <c r="D27" s="180" t="s">
        <v>477</v>
      </c>
      <c r="E27" s="147" t="s">
        <v>477</v>
      </c>
      <c r="F27" s="158">
        <f t="shared" si="0"/>
        <v>0</v>
      </c>
    </row>
    <row r="28" spans="1:6" x14ac:dyDescent="0.2">
      <c r="A28" s="411" t="s">
        <v>350</v>
      </c>
      <c r="B28" s="174" t="s">
        <v>238</v>
      </c>
      <c r="C28" s="147" t="s">
        <v>477</v>
      </c>
      <c r="D28" s="180" t="s">
        <v>477</v>
      </c>
      <c r="E28" s="164">
        <v>0</v>
      </c>
      <c r="F28" s="158">
        <f t="shared" si="0"/>
        <v>0</v>
      </c>
    </row>
    <row r="29" spans="1:6" x14ac:dyDescent="0.2">
      <c r="A29" s="411" t="s">
        <v>351</v>
      </c>
      <c r="B29" s="757" t="s">
        <v>450</v>
      </c>
      <c r="C29" s="147" t="s">
        <v>477</v>
      </c>
      <c r="D29" s="174" t="s">
        <v>477</v>
      </c>
      <c r="E29" s="147" t="s">
        <v>477</v>
      </c>
      <c r="F29" s="158">
        <f t="shared" si="0"/>
        <v>0</v>
      </c>
    </row>
    <row r="30" spans="1:6" x14ac:dyDescent="0.2">
      <c r="A30" s="411" t="s">
        <v>352</v>
      </c>
      <c r="B30" s="757" t="s">
        <v>239</v>
      </c>
      <c r="C30" s="147" t="s">
        <v>477</v>
      </c>
      <c r="D30" s="174" t="s">
        <v>477</v>
      </c>
      <c r="E30" s="147" t="s">
        <v>477</v>
      </c>
      <c r="F30" s="158">
        <f t="shared" si="0"/>
        <v>0</v>
      </c>
    </row>
    <row r="31" spans="1:6" ht="13.5" thickBot="1" x14ac:dyDescent="0.25">
      <c r="A31" s="471" t="s">
        <v>353</v>
      </c>
      <c r="B31" s="757" t="s">
        <v>449</v>
      </c>
      <c r="C31" s="147" t="s">
        <v>477</v>
      </c>
      <c r="D31" s="174" t="s">
        <v>477</v>
      </c>
      <c r="E31" s="1247" t="s">
        <v>477</v>
      </c>
      <c r="F31" s="158">
        <f t="shared" si="0"/>
        <v>0</v>
      </c>
    </row>
    <row r="32" spans="1:6" ht="13.5" thickBot="1" x14ac:dyDescent="0.25">
      <c r="A32" s="433" t="s">
        <v>354</v>
      </c>
      <c r="B32" s="756" t="s">
        <v>241</v>
      </c>
      <c r="C32" s="350">
        <f>SUM(C6:C31)</f>
        <v>0</v>
      </c>
      <c r="D32" s="447">
        <f>SUM(D6:D31)</f>
        <v>0</v>
      </c>
      <c r="E32" s="350">
        <f>SUM(E6:E31)</f>
        <v>3453200</v>
      </c>
      <c r="F32" s="350">
        <f>SUM(F6:F31)</f>
        <v>3453200</v>
      </c>
    </row>
    <row r="33" spans="1:6" ht="11.25" customHeight="1" x14ac:dyDescent="0.25">
      <c r="B33" s="187"/>
      <c r="C33" s="20"/>
      <c r="D33" s="20"/>
      <c r="E33" s="20"/>
      <c r="F33" s="20"/>
    </row>
    <row r="34" spans="1:6" x14ac:dyDescent="0.2">
      <c r="A34" s="1294" t="s">
        <v>871</v>
      </c>
      <c r="B34" s="1294"/>
      <c r="C34" s="1294"/>
      <c r="D34" s="1294"/>
      <c r="E34" s="1294"/>
      <c r="F34" s="1294"/>
    </row>
    <row r="35" spans="1:6" ht="15.75" x14ac:dyDescent="0.25">
      <c r="B35" s="1314" t="s">
        <v>513</v>
      </c>
      <c r="C35" s="1314"/>
      <c r="D35" s="1314"/>
      <c r="E35" s="1314"/>
      <c r="F35" s="1314"/>
    </row>
    <row r="36" spans="1:6" ht="13.5" thickBot="1" x14ac:dyDescent="0.25">
      <c r="B36" s="1320" t="s">
        <v>776</v>
      </c>
      <c r="C36" s="1320"/>
      <c r="D36" s="1320"/>
      <c r="E36" s="1320"/>
      <c r="F36" s="1320"/>
    </row>
    <row r="37" spans="1:6" ht="23.25" thickBot="1" x14ac:dyDescent="0.25">
      <c r="A37" s="430" t="s">
        <v>322</v>
      </c>
      <c r="B37" s="151" t="s">
        <v>17</v>
      </c>
      <c r="C37" s="470"/>
      <c r="D37" s="449"/>
      <c r="E37" s="431" t="s">
        <v>22</v>
      </c>
      <c r="F37" s="429" t="s">
        <v>407</v>
      </c>
    </row>
    <row r="38" spans="1:6" x14ac:dyDescent="0.2">
      <c r="A38" s="439" t="s">
        <v>323</v>
      </c>
      <c r="B38" s="753" t="s">
        <v>324</v>
      </c>
      <c r="C38" s="743" t="s">
        <v>325</v>
      </c>
      <c r="D38" s="416" t="s">
        <v>326</v>
      </c>
      <c r="E38" s="747" t="s">
        <v>346</v>
      </c>
      <c r="F38" s="745" t="s">
        <v>371</v>
      </c>
    </row>
    <row r="39" spans="1:6" x14ac:dyDescent="0.2">
      <c r="A39" s="452" t="s">
        <v>327</v>
      </c>
      <c r="B39" s="174"/>
      <c r="C39" s="164"/>
      <c r="D39" s="127"/>
      <c r="E39" s="164"/>
      <c r="F39" s="158"/>
    </row>
    <row r="40" spans="1:6" x14ac:dyDescent="0.2">
      <c r="A40" s="452" t="s">
        <v>328</v>
      </c>
      <c r="B40" s="174"/>
      <c r="C40" s="147"/>
      <c r="D40" s="180"/>
      <c r="E40" s="147"/>
      <c r="F40" s="158"/>
    </row>
    <row r="41" spans="1:6" x14ac:dyDescent="0.2">
      <c r="A41" s="452" t="s">
        <v>329</v>
      </c>
      <c r="B41" s="174"/>
      <c r="C41" s="147"/>
      <c r="D41" s="180"/>
      <c r="E41" s="147"/>
      <c r="F41" s="158"/>
    </row>
    <row r="42" spans="1:6" ht="13.5" thickBot="1" x14ac:dyDescent="0.25">
      <c r="A42" s="452" t="s">
        <v>330</v>
      </c>
      <c r="B42" s="174"/>
      <c r="C42" s="147"/>
      <c r="D42" s="180"/>
      <c r="E42" s="147"/>
      <c r="F42" s="158"/>
    </row>
    <row r="43" spans="1:6" ht="13.5" thickBot="1" x14ac:dyDescent="0.25">
      <c r="A43" s="433" t="s">
        <v>331</v>
      </c>
      <c r="B43" s="151" t="s">
        <v>242</v>
      </c>
      <c r="C43" s="752">
        <f>SUM(C39:C42)</f>
        <v>0</v>
      </c>
      <c r="D43" s="754">
        <f>SUM(D39:D42)</f>
        <v>0</v>
      </c>
      <c r="E43" s="752">
        <f>SUM(E39:E42)</f>
        <v>0</v>
      </c>
      <c r="F43" s="751">
        <v>0</v>
      </c>
    </row>
    <row r="44" spans="1:6" x14ac:dyDescent="0.2">
      <c r="A44" s="432"/>
      <c r="B44" s="43"/>
      <c r="C44" s="35"/>
      <c r="D44" s="43"/>
      <c r="E44" s="43"/>
      <c r="F44" s="43"/>
    </row>
    <row r="45" spans="1:6" x14ac:dyDescent="0.2">
      <c r="A45" s="1294" t="s">
        <v>872</v>
      </c>
      <c r="B45" s="1294"/>
      <c r="C45" s="1294"/>
      <c r="D45" s="1294"/>
      <c r="E45" s="1294"/>
      <c r="F45" s="1294"/>
    </row>
    <row r="46" spans="1:6" ht="15.75" x14ac:dyDescent="0.25">
      <c r="B46" s="1314" t="s">
        <v>514</v>
      </c>
      <c r="C46" s="1314"/>
      <c r="D46" s="1314"/>
      <c r="E46" s="1314"/>
      <c r="F46" s="1314"/>
    </row>
    <row r="47" spans="1:6" ht="13.5" thickBot="1" x14ac:dyDescent="0.25">
      <c r="B47" s="1320" t="s">
        <v>776</v>
      </c>
      <c r="C47" s="1320"/>
      <c r="D47" s="1320"/>
      <c r="E47" s="1320"/>
      <c r="F47" s="1320"/>
    </row>
    <row r="48" spans="1:6" ht="23.25" thickBot="1" x14ac:dyDescent="0.25">
      <c r="A48" s="430" t="s">
        <v>322</v>
      </c>
      <c r="B48" s="190" t="s">
        <v>17</v>
      </c>
      <c r="C48" s="448"/>
      <c r="D48" s="449"/>
      <c r="E48" s="431" t="s">
        <v>22</v>
      </c>
      <c r="F48" s="408" t="s">
        <v>407</v>
      </c>
    </row>
    <row r="49" spans="1:6" ht="13.5" thickBot="1" x14ac:dyDescent="0.25">
      <c r="A49" s="439" t="s">
        <v>323</v>
      </c>
      <c r="B49" s="418" t="s">
        <v>324</v>
      </c>
      <c r="C49" s="415" t="s">
        <v>325</v>
      </c>
      <c r="D49" s="416" t="s">
        <v>326</v>
      </c>
      <c r="E49" s="747" t="s">
        <v>346</v>
      </c>
      <c r="F49" s="417" t="s">
        <v>371</v>
      </c>
    </row>
    <row r="50" spans="1:6" x14ac:dyDescent="0.2">
      <c r="A50" s="452" t="s">
        <v>327</v>
      </c>
      <c r="B50" s="404"/>
      <c r="C50" s="189"/>
      <c r="D50" s="755"/>
      <c r="E50" s="727"/>
      <c r="F50" s="727">
        <f t="shared" ref="F50:F55" si="1">SUM(C50:E50)</f>
        <v>0</v>
      </c>
    </row>
    <row r="51" spans="1:6" x14ac:dyDescent="0.2">
      <c r="A51" s="452" t="s">
        <v>328</v>
      </c>
      <c r="B51" s="132"/>
      <c r="C51" s="402"/>
      <c r="D51" s="749"/>
      <c r="E51" s="167"/>
      <c r="F51" s="164">
        <f t="shared" si="1"/>
        <v>0</v>
      </c>
    </row>
    <row r="52" spans="1:6" x14ac:dyDescent="0.2">
      <c r="A52" s="452" t="s">
        <v>329</v>
      </c>
      <c r="B52" s="132"/>
      <c r="C52" s="139"/>
      <c r="D52" s="748"/>
      <c r="E52" s="917"/>
      <c r="F52" s="164">
        <f t="shared" si="1"/>
        <v>0</v>
      </c>
    </row>
    <row r="53" spans="1:6" x14ac:dyDescent="0.2">
      <c r="A53" s="452" t="s">
        <v>330</v>
      </c>
      <c r="B53" s="302"/>
      <c r="C53" s="139"/>
      <c r="D53" s="748"/>
      <c r="E53" s="164"/>
      <c r="F53" s="164">
        <f t="shared" si="1"/>
        <v>0</v>
      </c>
    </row>
    <row r="54" spans="1:6" x14ac:dyDescent="0.2">
      <c r="A54" s="452" t="s">
        <v>331</v>
      </c>
      <c r="B54" s="302"/>
      <c r="C54" s="139"/>
      <c r="D54" s="748"/>
      <c r="E54" s="917"/>
      <c r="F54" s="164">
        <f t="shared" si="1"/>
        <v>0</v>
      </c>
    </row>
    <row r="55" spans="1:6" ht="13.5" thickBot="1" x14ac:dyDescent="0.25">
      <c r="A55" s="454" t="s">
        <v>332</v>
      </c>
      <c r="B55" s="405"/>
      <c r="C55" s="403"/>
      <c r="D55" s="750"/>
      <c r="E55" s="1224"/>
      <c r="F55" s="163">
        <f t="shared" si="1"/>
        <v>0</v>
      </c>
    </row>
    <row r="56" spans="1:6" ht="13.5" thickBot="1" x14ac:dyDescent="0.25">
      <c r="A56" s="433" t="s">
        <v>333</v>
      </c>
      <c r="B56" s="144" t="s">
        <v>243</v>
      </c>
      <c r="C56" s="344">
        <f>SUM(C50:C55)</f>
        <v>0</v>
      </c>
      <c r="D56" s="344">
        <f>SUM(D50:D55)</f>
        <v>0</v>
      </c>
      <c r="E56" s="171">
        <f>SUM(E50:E55)</f>
        <v>0</v>
      </c>
      <c r="F56" s="272">
        <f>SUM(F50:F55)</f>
        <v>0</v>
      </c>
    </row>
  </sheetData>
  <mergeCells count="9">
    <mergeCell ref="A1:F1"/>
    <mergeCell ref="A34:F34"/>
    <mergeCell ref="A45:F45"/>
    <mergeCell ref="B46:F46"/>
    <mergeCell ref="B47:F47"/>
    <mergeCell ref="B2:F2"/>
    <mergeCell ref="B3:F3"/>
    <mergeCell ref="B35:F35"/>
    <mergeCell ref="B36:F36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30" workbookViewId="0">
      <selection sqref="A1:E1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 x14ac:dyDescent="0.2">
      <c r="A1" s="1294" t="s">
        <v>873</v>
      </c>
      <c r="B1" s="1294"/>
      <c r="C1" s="1294"/>
      <c r="D1" s="1294"/>
      <c r="E1" s="1294"/>
    </row>
    <row r="2" spans="1:6" ht="12.75" customHeight="1" x14ac:dyDescent="0.2">
      <c r="A2" s="424"/>
      <c r="B2" s="424"/>
      <c r="C2" s="424"/>
      <c r="D2" s="424"/>
      <c r="E2" s="424"/>
    </row>
    <row r="3" spans="1:6" ht="15.75" x14ac:dyDescent="0.25">
      <c r="B3" s="1314" t="s">
        <v>790</v>
      </c>
      <c r="C3" s="1314"/>
      <c r="D3" s="1314"/>
      <c r="E3" s="1314"/>
      <c r="F3" s="1318"/>
    </row>
    <row r="4" spans="1:6" ht="12.75" customHeight="1" thickBot="1" x14ac:dyDescent="0.25">
      <c r="B4" s="1"/>
      <c r="C4" s="1"/>
      <c r="D4" s="1"/>
      <c r="E4" s="21"/>
      <c r="F4" s="21" t="s">
        <v>776</v>
      </c>
    </row>
    <row r="5" spans="1:6" ht="15.75" customHeight="1" thickBot="1" x14ac:dyDescent="0.3">
      <c r="A5" s="1321" t="s">
        <v>322</v>
      </c>
      <c r="B5" s="305" t="s">
        <v>24</v>
      </c>
      <c r="C5" s="1307" t="s">
        <v>37</v>
      </c>
      <c r="D5" s="1309" t="s">
        <v>22</v>
      </c>
      <c r="E5" s="1309"/>
      <c r="F5" s="1303" t="s">
        <v>407</v>
      </c>
    </row>
    <row r="6" spans="1:6" ht="24" customHeight="1" thickBot="1" x14ac:dyDescent="0.25">
      <c r="A6" s="1321"/>
      <c r="B6" s="308"/>
      <c r="C6" s="1308"/>
      <c r="D6" s="1310"/>
      <c r="E6" s="1310"/>
      <c r="F6" s="1304"/>
    </row>
    <row r="7" spans="1:6" ht="13.5" thickBot="1" x14ac:dyDescent="0.25">
      <c r="A7" s="610" t="s">
        <v>323</v>
      </c>
      <c r="B7" s="767" t="s">
        <v>324</v>
      </c>
      <c r="C7" s="768" t="s">
        <v>325</v>
      </c>
      <c r="D7" s="769" t="s">
        <v>326</v>
      </c>
      <c r="E7" s="769" t="s">
        <v>346</v>
      </c>
      <c r="F7" s="770" t="s">
        <v>371</v>
      </c>
    </row>
    <row r="8" spans="1:6" ht="13.5" thickBot="1" x14ac:dyDescent="0.25">
      <c r="A8" s="610" t="s">
        <v>327</v>
      </c>
      <c r="B8" s="309" t="s">
        <v>576</v>
      </c>
      <c r="C8" s="70">
        <v>21920000</v>
      </c>
      <c r="D8" s="70">
        <v>4681363</v>
      </c>
      <c r="E8" s="70">
        <f>E9+E10</f>
        <v>0</v>
      </c>
      <c r="F8" s="134">
        <f>F9+F10+F17+F22</f>
        <v>81188354</v>
      </c>
    </row>
    <row r="9" spans="1:6" ht="13.5" thickBot="1" x14ac:dyDescent="0.25">
      <c r="A9" s="610" t="s">
        <v>328</v>
      </c>
      <c r="B9" s="310" t="s">
        <v>764</v>
      </c>
      <c r="C9" s="34">
        <v>21920000</v>
      </c>
      <c r="D9" s="771">
        <v>2661363</v>
      </c>
      <c r="E9" s="771">
        <f>'nem kell8'!E12</f>
        <v>0</v>
      </c>
      <c r="F9" s="1071">
        <f t="shared" ref="F9:F27" si="0">SUM(C9:E9)</f>
        <v>24581363</v>
      </c>
    </row>
    <row r="10" spans="1:6" s="15" customFormat="1" ht="13.5" thickBot="1" x14ac:dyDescent="0.25">
      <c r="A10" s="610" t="s">
        <v>329</v>
      </c>
      <c r="B10" s="311" t="s">
        <v>569</v>
      </c>
      <c r="C10" s="316">
        <v>0</v>
      </c>
      <c r="D10" s="772">
        <v>2020000</v>
      </c>
      <c r="E10" s="772">
        <f>E11+E12+E13+E14+E15+E16</f>
        <v>0</v>
      </c>
      <c r="F10" s="1072">
        <f>F11+F12+F13+F14+F15+F16</f>
        <v>2020000</v>
      </c>
    </row>
    <row r="11" spans="1:6" s="15" customFormat="1" x14ac:dyDescent="0.2">
      <c r="A11" s="773" t="s">
        <v>330</v>
      </c>
      <c r="B11" s="1003" t="s">
        <v>548</v>
      </c>
      <c r="C11" s="696"/>
      <c r="D11" s="495"/>
      <c r="E11" s="495"/>
      <c r="F11" s="317">
        <f t="shared" si="0"/>
        <v>0</v>
      </c>
    </row>
    <row r="12" spans="1:6" s="15" customFormat="1" x14ac:dyDescent="0.2">
      <c r="A12" s="194" t="s">
        <v>331</v>
      </c>
      <c r="B12" s="1004" t="s">
        <v>549</v>
      </c>
      <c r="C12" s="1002"/>
      <c r="D12" s="992"/>
      <c r="E12" s="992"/>
      <c r="F12" s="317">
        <f t="shared" si="0"/>
        <v>0</v>
      </c>
    </row>
    <row r="13" spans="1:6" s="15" customFormat="1" x14ac:dyDescent="0.2">
      <c r="A13" s="194" t="s">
        <v>332</v>
      </c>
      <c r="B13" s="312" t="s">
        <v>550</v>
      </c>
      <c r="C13" s="1002"/>
      <c r="D13" s="992"/>
      <c r="E13" s="992"/>
      <c r="F13" s="317">
        <f t="shared" si="0"/>
        <v>0</v>
      </c>
    </row>
    <row r="14" spans="1:6" ht="12.75" customHeight="1" x14ac:dyDescent="0.2">
      <c r="A14" s="981" t="s">
        <v>333</v>
      </c>
      <c r="B14" s="1001" t="s">
        <v>551</v>
      </c>
      <c r="C14" s="23"/>
      <c r="D14" s="259">
        <v>2000000</v>
      </c>
      <c r="E14" s="259"/>
      <c r="F14" s="317">
        <f t="shared" si="0"/>
        <v>2000000</v>
      </c>
    </row>
    <row r="15" spans="1:6" ht="12.75" customHeight="1" x14ac:dyDescent="0.2">
      <c r="A15" s="194" t="s">
        <v>334</v>
      </c>
      <c r="B15" s="312" t="s">
        <v>552</v>
      </c>
      <c r="C15" s="23"/>
      <c r="D15" s="32">
        <v>20000</v>
      </c>
      <c r="E15" s="32"/>
      <c r="F15" s="317">
        <f t="shared" si="0"/>
        <v>20000</v>
      </c>
    </row>
    <row r="16" spans="1:6" ht="12.75" customHeight="1" thickBot="1" x14ac:dyDescent="0.25">
      <c r="A16" s="774" t="s">
        <v>335</v>
      </c>
      <c r="B16" s="313" t="s">
        <v>553</v>
      </c>
      <c r="C16" s="10"/>
      <c r="D16" s="263"/>
      <c r="E16" s="263"/>
      <c r="F16" s="317">
        <f t="shared" si="0"/>
        <v>0</v>
      </c>
    </row>
    <row r="17" spans="1:8" ht="13.5" thickBot="1" x14ac:dyDescent="0.25">
      <c r="A17" s="610" t="s">
        <v>336</v>
      </c>
      <c r="B17" s="309" t="s">
        <v>736</v>
      </c>
      <c r="C17" s="775">
        <f>C18+C23+C24+C25+C26+C27</f>
        <v>0</v>
      </c>
      <c r="D17" s="775">
        <v>54586991</v>
      </c>
      <c r="E17" s="775">
        <f>E18+E23+E24+E25++E26+E27</f>
        <v>0</v>
      </c>
      <c r="F17" s="775">
        <f>F18</f>
        <v>54586991</v>
      </c>
    </row>
    <row r="18" spans="1:8" ht="12.75" customHeight="1" x14ac:dyDescent="0.2">
      <c r="A18" s="773" t="s">
        <v>337</v>
      </c>
      <c r="B18" s="1007" t="s">
        <v>570</v>
      </c>
      <c r="C18" s="23">
        <f>C19+C20+C21+C22</f>
        <v>0</v>
      </c>
      <c r="D18" s="23">
        <v>54586991</v>
      </c>
      <c r="E18" s="23">
        <f>E19+E20+E21+E22</f>
        <v>0</v>
      </c>
      <c r="F18" s="23">
        <f>F19+F20+F21</f>
        <v>54586991</v>
      </c>
      <c r="H18" s="85"/>
    </row>
    <row r="19" spans="1:8" ht="12.75" customHeight="1" x14ac:dyDescent="0.2">
      <c r="A19" s="981" t="s">
        <v>338</v>
      </c>
      <c r="B19" s="1026" t="s">
        <v>603</v>
      </c>
      <c r="C19" s="23"/>
      <c r="D19" s="1025">
        <v>44933841</v>
      </c>
      <c r="E19" s="125"/>
      <c r="F19" s="131">
        <f>SUM(C19:E19)</f>
        <v>44933841</v>
      </c>
      <c r="H19" s="85"/>
    </row>
    <row r="20" spans="1:8" ht="12.75" customHeight="1" x14ac:dyDescent="0.2">
      <c r="A20" s="981" t="s">
        <v>339</v>
      </c>
      <c r="B20" s="1027" t="s">
        <v>605</v>
      </c>
      <c r="C20" s="23"/>
      <c r="D20" s="270">
        <v>9653150</v>
      </c>
      <c r="E20" s="126"/>
      <c r="F20" s="131">
        <f>SUM(C20:E20)</f>
        <v>9653150</v>
      </c>
      <c r="H20" s="85"/>
    </row>
    <row r="21" spans="1:8" ht="12.75" customHeight="1" thickBot="1" x14ac:dyDescent="0.25">
      <c r="A21" s="193" t="s">
        <v>340</v>
      </c>
      <c r="B21" s="1249" t="s">
        <v>606</v>
      </c>
      <c r="C21" s="27"/>
      <c r="D21" s="787"/>
      <c r="E21" s="1021"/>
      <c r="F21" s="133">
        <f>SUM(C21:E21)</f>
        <v>0</v>
      </c>
      <c r="H21" s="85"/>
    </row>
    <row r="22" spans="1:8" s="16" customFormat="1" ht="12.75" customHeight="1" thickBot="1" x14ac:dyDescent="0.25">
      <c r="A22" s="610" t="s">
        <v>341</v>
      </c>
      <c r="B22" s="1250" t="s">
        <v>284</v>
      </c>
      <c r="C22" s="124"/>
      <c r="D22" s="1251">
        <f>D23+D24+D25+D26+D27</f>
        <v>0</v>
      </c>
      <c r="E22" s="1251"/>
      <c r="F22" s="1023">
        <f>SUM(C22:E22)</f>
        <v>0</v>
      </c>
      <c r="H22" s="1252"/>
    </row>
    <row r="23" spans="1:8" ht="12.75" customHeight="1" x14ac:dyDescent="0.2">
      <c r="A23" s="981" t="s">
        <v>342</v>
      </c>
      <c r="B23" s="780" t="s">
        <v>571</v>
      </c>
      <c r="C23" s="23"/>
      <c r="D23" s="259"/>
      <c r="E23" s="322"/>
      <c r="F23" s="131">
        <f t="shared" si="0"/>
        <v>0</v>
      </c>
    </row>
    <row r="24" spans="1:8" ht="12.75" customHeight="1" x14ac:dyDescent="0.2">
      <c r="A24" s="981" t="s">
        <v>343</v>
      </c>
      <c r="B24" s="1008" t="s">
        <v>572</v>
      </c>
      <c r="C24" s="8"/>
      <c r="D24" s="32"/>
      <c r="E24" s="261"/>
      <c r="F24" s="131">
        <f t="shared" si="0"/>
        <v>0</v>
      </c>
    </row>
    <row r="25" spans="1:8" x14ac:dyDescent="0.2">
      <c r="A25" s="981" t="s">
        <v>344</v>
      </c>
      <c r="B25" s="314" t="s">
        <v>573</v>
      </c>
      <c r="C25" s="23"/>
      <c r="D25" s="261"/>
      <c r="E25" s="261"/>
      <c r="F25" s="131">
        <f t="shared" si="0"/>
        <v>0</v>
      </c>
    </row>
    <row r="26" spans="1:8" x14ac:dyDescent="0.2">
      <c r="A26" s="981" t="s">
        <v>345</v>
      </c>
      <c r="B26" s="1009" t="s">
        <v>574</v>
      </c>
      <c r="C26" s="23"/>
      <c r="D26" s="261">
        <f>'27. kölcsön visszatérülés'!C13</f>
        <v>0</v>
      </c>
      <c r="E26" s="261"/>
      <c r="F26" s="131">
        <f>SUM(C26:E26)</f>
        <v>0</v>
      </c>
    </row>
    <row r="27" spans="1:8" ht="13.5" thickBot="1" x14ac:dyDescent="0.25">
      <c r="A27" s="981" t="s">
        <v>347</v>
      </c>
      <c r="B27" s="314" t="s">
        <v>575</v>
      </c>
      <c r="C27" s="23"/>
      <c r="D27" s="261"/>
      <c r="E27" s="261"/>
      <c r="F27" s="131">
        <f t="shared" si="0"/>
        <v>0</v>
      </c>
    </row>
    <row r="28" spans="1:8" ht="5.25" customHeight="1" thickBot="1" x14ac:dyDescent="0.25">
      <c r="A28" s="610"/>
      <c r="B28" s="315"/>
      <c r="C28" s="27"/>
      <c r="D28" s="259"/>
      <c r="E28" s="259"/>
      <c r="F28" s="133"/>
    </row>
    <row r="29" spans="1:8" ht="15" customHeight="1" thickBot="1" x14ac:dyDescent="0.25">
      <c r="A29" s="610" t="s">
        <v>348</v>
      </c>
      <c r="B29" s="273" t="s">
        <v>671</v>
      </c>
      <c r="C29" s="171">
        <f>C30+C35+C38</f>
        <v>0</v>
      </c>
      <c r="D29" s="1063">
        <f>D30+D35+D38</f>
        <v>0</v>
      </c>
      <c r="E29" s="124">
        <f>E30+E35+E38</f>
        <v>0</v>
      </c>
      <c r="F29" s="1023">
        <f>F30+F35+F38</f>
        <v>0</v>
      </c>
    </row>
    <row r="30" spans="1:8" ht="12.75" customHeight="1" x14ac:dyDescent="0.2">
      <c r="A30" s="773" t="s">
        <v>349</v>
      </c>
      <c r="B30" s="152" t="s">
        <v>577</v>
      </c>
      <c r="C30" s="292">
        <f>C31+C33+C34+C32</f>
        <v>0</v>
      </c>
      <c r="D30" s="777">
        <f>D31+D33+D34+D32</f>
        <v>0</v>
      </c>
      <c r="E30" s="776">
        <f>E31+E33+E34+E32</f>
        <v>0</v>
      </c>
      <c r="F30" s="776">
        <f>F31+F33+F34+F32</f>
        <v>0</v>
      </c>
    </row>
    <row r="31" spans="1:8" ht="12.75" customHeight="1" x14ac:dyDescent="0.2">
      <c r="A31" s="194" t="s">
        <v>350</v>
      </c>
      <c r="B31" s="149" t="s">
        <v>286</v>
      </c>
      <c r="C31" s="196">
        <f>'19. intézményi bev'!F29</f>
        <v>0</v>
      </c>
      <c r="D31" s="473">
        <f>'nem kell3'!E8</f>
        <v>0</v>
      </c>
      <c r="E31" s="196">
        <f>'nem kell8'!E28</f>
        <v>0</v>
      </c>
      <c r="F31" s="473">
        <f>SUM(C31:E31)</f>
        <v>0</v>
      </c>
    </row>
    <row r="32" spans="1:8" ht="12.75" customHeight="1" x14ac:dyDescent="0.2">
      <c r="A32" s="194" t="s">
        <v>351</v>
      </c>
      <c r="B32" s="302" t="s">
        <v>579</v>
      </c>
      <c r="C32" s="167"/>
      <c r="D32" s="160">
        <f>'nem kell3'!E9</f>
        <v>0</v>
      </c>
      <c r="E32" s="167"/>
      <c r="F32" s="473">
        <f t="shared" ref="F32:F40" si="1">SUM(C32:E32)</f>
        <v>0</v>
      </c>
    </row>
    <row r="33" spans="1:6" ht="22.5" customHeight="1" x14ac:dyDescent="0.2">
      <c r="A33" s="194" t="s">
        <v>352</v>
      </c>
      <c r="B33" s="779" t="s">
        <v>580</v>
      </c>
      <c r="C33" s="164"/>
      <c r="D33" s="158">
        <f>'nem kell3'!E26</f>
        <v>0</v>
      </c>
      <c r="E33" s="164"/>
      <c r="F33" s="473">
        <f t="shared" si="1"/>
        <v>0</v>
      </c>
    </row>
    <row r="34" spans="1:6" s="15" customFormat="1" ht="12.75" customHeight="1" x14ac:dyDescent="0.2">
      <c r="A34" s="194" t="s">
        <v>353</v>
      </c>
      <c r="B34" s="302" t="s">
        <v>581</v>
      </c>
      <c r="C34" s="172">
        <f>'19. intézményi bev'!F32</f>
        <v>0</v>
      </c>
      <c r="D34" s="163">
        <f>'nem kell3'!E39</f>
        <v>0</v>
      </c>
      <c r="E34" s="172"/>
      <c r="F34" s="473">
        <f t="shared" si="1"/>
        <v>0</v>
      </c>
    </row>
    <row r="35" spans="1:6" s="16" customFormat="1" ht="12.75" customHeight="1" x14ac:dyDescent="0.2">
      <c r="A35" s="194" t="s">
        <v>354</v>
      </c>
      <c r="B35" s="1014" t="s">
        <v>585</v>
      </c>
      <c r="C35" s="175">
        <f>C36+C37+C38+C39+C40+C41</f>
        <v>0</v>
      </c>
      <c r="D35" s="1064">
        <f>D36+D37+D38+D39+D40+D41</f>
        <v>0</v>
      </c>
      <c r="E35" s="175">
        <f>E36+E37+E38+E39+E40+E41</f>
        <v>0</v>
      </c>
      <c r="F35" s="175">
        <f>F36+F37+F38+F39+F40+F41</f>
        <v>0</v>
      </c>
    </row>
    <row r="36" spans="1:6" ht="12.75" customHeight="1" x14ac:dyDescent="0.2">
      <c r="A36" s="194" t="s">
        <v>355</v>
      </c>
      <c r="B36" s="780" t="s">
        <v>583</v>
      </c>
      <c r="C36" s="172"/>
      <c r="D36" s="163">
        <f>'20-21.m.kp.fejl.tám.bev'!C17</f>
        <v>0</v>
      </c>
      <c r="E36" s="172"/>
      <c r="F36" s="473">
        <f t="shared" si="1"/>
        <v>0</v>
      </c>
    </row>
    <row r="37" spans="1:6" ht="12.75" customHeight="1" x14ac:dyDescent="0.2">
      <c r="A37" s="194" t="s">
        <v>356</v>
      </c>
      <c r="B37" s="1013" t="s">
        <v>584</v>
      </c>
      <c r="C37" s="781"/>
      <c r="D37" s="1065">
        <f>'20-21.m.kp.fejl.tám.bev'!C35</f>
        <v>0</v>
      </c>
      <c r="E37" s="781"/>
      <c r="F37" s="473">
        <f t="shared" si="1"/>
        <v>0</v>
      </c>
    </row>
    <row r="38" spans="1:6" ht="12.75" customHeight="1" x14ac:dyDescent="0.2">
      <c r="A38" s="194" t="s">
        <v>357</v>
      </c>
      <c r="B38" s="1015" t="s">
        <v>586</v>
      </c>
      <c r="C38" s="782"/>
      <c r="D38" s="1066"/>
      <c r="E38" s="782"/>
      <c r="F38" s="473">
        <f t="shared" si="1"/>
        <v>0</v>
      </c>
    </row>
    <row r="39" spans="1:6" ht="12.75" customHeight="1" x14ac:dyDescent="0.2">
      <c r="A39" s="194" t="s">
        <v>358</v>
      </c>
      <c r="B39" s="149" t="s">
        <v>587</v>
      </c>
      <c r="C39" s="196">
        <f>'22-23.m.felh bev'!C18</f>
        <v>0</v>
      </c>
      <c r="D39" s="277">
        <f>'22-23.m.felh bev'!F18</f>
        <v>0</v>
      </c>
      <c r="E39" s="195"/>
      <c r="F39" s="473">
        <f t="shared" si="1"/>
        <v>0</v>
      </c>
    </row>
    <row r="40" spans="1:6" ht="12.75" customHeight="1" x14ac:dyDescent="0.2">
      <c r="A40" s="194" t="s">
        <v>359</v>
      </c>
      <c r="B40" s="1015" t="s">
        <v>588</v>
      </c>
      <c r="C40" s="196"/>
      <c r="D40" s="286">
        <f>'27. kölcsön visszatérülés'!C28</f>
        <v>0</v>
      </c>
      <c r="E40" s="294"/>
      <c r="F40" s="473">
        <f t="shared" si="1"/>
        <v>0</v>
      </c>
    </row>
    <row r="41" spans="1:6" ht="12.75" customHeight="1" thickBot="1" x14ac:dyDescent="0.25">
      <c r="A41" s="194" t="s">
        <v>360</v>
      </c>
      <c r="B41" s="149" t="s">
        <v>589</v>
      </c>
      <c r="C41" s="827">
        <f>'22-23.m.felh bev'!C32</f>
        <v>0</v>
      </c>
      <c r="D41" s="1067">
        <f>'22-23.m.felh bev'!E32</f>
        <v>0</v>
      </c>
      <c r="E41" s="827"/>
      <c r="F41" s="473">
        <f>SUM(C41:E41)</f>
        <v>0</v>
      </c>
    </row>
    <row r="42" spans="1:6" s="16" customFormat="1" ht="26.25" customHeight="1" thickBot="1" x14ac:dyDescent="0.25">
      <c r="A42" s="610" t="s">
        <v>361</v>
      </c>
      <c r="B42" s="154" t="s">
        <v>590</v>
      </c>
      <c r="C42" s="783">
        <f>C8+C29</f>
        <v>21920000</v>
      </c>
      <c r="D42" s="783">
        <v>59268354</v>
      </c>
      <c r="E42" s="783">
        <f>E8+E29</f>
        <v>0</v>
      </c>
      <c r="F42" s="783">
        <f>F8+F29</f>
        <v>81188354</v>
      </c>
    </row>
    <row r="43" spans="1:6" ht="6" customHeight="1" thickBot="1" x14ac:dyDescent="0.25">
      <c r="A43" s="610"/>
      <c r="B43" s="150"/>
      <c r="C43" s="27"/>
      <c r="D43" s="321"/>
      <c r="E43" s="321"/>
      <c r="F43" s="133"/>
    </row>
    <row r="44" spans="1:6" ht="13.5" thickBot="1" x14ac:dyDescent="0.25">
      <c r="A44" s="610" t="s">
        <v>362</v>
      </c>
      <c r="B44" s="151" t="s">
        <v>591</v>
      </c>
      <c r="C44" s="323"/>
      <c r="D44" s="323"/>
      <c r="E44" s="323"/>
      <c r="F44" s="323"/>
    </row>
    <row r="45" spans="1:6" ht="12.75" customHeight="1" x14ac:dyDescent="0.2">
      <c r="A45" s="773" t="s">
        <v>363</v>
      </c>
      <c r="B45" s="303" t="s">
        <v>288</v>
      </c>
      <c r="C45" s="322"/>
      <c r="D45" s="271"/>
      <c r="E45" s="271"/>
      <c r="F45" s="320"/>
    </row>
    <row r="46" spans="1:6" ht="12.75" customHeight="1" x14ac:dyDescent="0.2">
      <c r="A46" s="194" t="s">
        <v>364</v>
      </c>
      <c r="B46" s="689" t="s">
        <v>593</v>
      </c>
      <c r="C46" s="126">
        <v>610655</v>
      </c>
      <c r="D46" s="270">
        <v>8069568</v>
      </c>
      <c r="E46" s="270"/>
      <c r="F46" s="1016">
        <f>C46+D46+E46</f>
        <v>8680223</v>
      </c>
    </row>
    <row r="47" spans="1:6" ht="12.75" customHeight="1" x14ac:dyDescent="0.2">
      <c r="A47" s="194" t="s">
        <v>365</v>
      </c>
      <c r="B47" s="689" t="s">
        <v>594</v>
      </c>
      <c r="C47" s="126"/>
      <c r="D47" s="270">
        <v>6499606</v>
      </c>
      <c r="E47" s="270"/>
      <c r="F47" s="1016">
        <f>C47+D47+E47</f>
        <v>6499606</v>
      </c>
    </row>
    <row r="48" spans="1:6" ht="12.75" customHeight="1" x14ac:dyDescent="0.2">
      <c r="A48" s="194" t="s">
        <v>366</v>
      </c>
      <c r="B48" s="689" t="s">
        <v>592</v>
      </c>
      <c r="C48" s="126">
        <v>25779240</v>
      </c>
      <c r="D48" s="270">
        <v>0</v>
      </c>
      <c r="E48" s="270">
        <f>'nem kell8'!D50</f>
        <v>0</v>
      </c>
      <c r="F48" s="1016">
        <f>SUM(C48:E48)</f>
        <v>25779240</v>
      </c>
    </row>
    <row r="49" spans="1:6" ht="12.75" customHeight="1" x14ac:dyDescent="0.2">
      <c r="A49" s="194" t="s">
        <v>367</v>
      </c>
      <c r="B49" s="944" t="s">
        <v>598</v>
      </c>
      <c r="C49" s="126"/>
      <c r="D49" s="270"/>
      <c r="E49" s="270"/>
      <c r="F49" s="1016"/>
    </row>
    <row r="50" spans="1:6" ht="12.75" customHeight="1" x14ac:dyDescent="0.2">
      <c r="A50" s="194" t="s">
        <v>368</v>
      </c>
      <c r="B50" s="945" t="s">
        <v>597</v>
      </c>
      <c r="C50" s="126"/>
      <c r="D50" s="270"/>
      <c r="E50" s="270"/>
      <c r="F50" s="1016"/>
    </row>
    <row r="51" spans="1:6" ht="12.75" customHeight="1" x14ac:dyDescent="0.2">
      <c r="A51" s="194" t="s">
        <v>369</v>
      </c>
      <c r="B51" s="946" t="s">
        <v>595</v>
      </c>
      <c r="C51" s="126"/>
      <c r="D51" s="270">
        <f>'32.kölcsön áll.fizetési köt'!C10+'32.kölcsön áll.fizetési köt'!D10</f>
        <v>0</v>
      </c>
      <c r="E51" s="270"/>
      <c r="F51" s="1016">
        <f>SUM(C51:E51)</f>
        <v>0</v>
      </c>
    </row>
    <row r="52" spans="1:6" ht="12.75" customHeight="1" thickBot="1" x14ac:dyDescent="0.25">
      <c r="A52" s="194" t="s">
        <v>370</v>
      </c>
      <c r="B52" s="1020" t="s">
        <v>596</v>
      </c>
      <c r="C52" s="1021"/>
      <c r="D52" s="787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87"/>
      <c r="F52" s="1022">
        <f>SUM(C52:E52)</f>
        <v>0</v>
      </c>
    </row>
    <row r="53" spans="1:6" ht="12.75" customHeight="1" thickBot="1" x14ac:dyDescent="0.25">
      <c r="A53" s="819" t="s">
        <v>377</v>
      </c>
      <c r="B53" s="1011" t="s">
        <v>600</v>
      </c>
      <c r="C53" s="124">
        <f>SUM(C45:C52)</f>
        <v>26389895</v>
      </c>
      <c r="D53" s="124">
        <f>SUM(D45:D52)</f>
        <v>14569174</v>
      </c>
      <c r="E53" s="124">
        <f>SUM(E45:E52)</f>
        <v>0</v>
      </c>
      <c r="F53" s="1023">
        <f>SUM(F45:F52)</f>
        <v>40959069</v>
      </c>
    </row>
    <row r="54" spans="1:6" ht="29.25" customHeight="1" thickBot="1" x14ac:dyDescent="0.25">
      <c r="A54" s="610" t="s">
        <v>365</v>
      </c>
      <c r="B54" s="1017" t="s">
        <v>599</v>
      </c>
      <c r="C54" s="1018">
        <v>48309895</v>
      </c>
      <c r="D54" s="1018">
        <v>73837528</v>
      </c>
      <c r="E54" s="1018">
        <f>E42+E53</f>
        <v>0</v>
      </c>
      <c r="F54" s="1019">
        <f>F42+F53</f>
        <v>122147423</v>
      </c>
    </row>
    <row r="55" spans="1:6" ht="27" customHeight="1" x14ac:dyDescent="0.2"/>
    <row r="56" spans="1:6" ht="38.25" customHeight="1" x14ac:dyDescent="0.2">
      <c r="A56" s="36"/>
      <c r="B56" s="409"/>
      <c r="C56" s="29"/>
      <c r="D56" s="29"/>
      <c r="E56" s="29"/>
      <c r="F56" s="29"/>
    </row>
    <row r="57" spans="1:6" ht="17.25" customHeight="1" x14ac:dyDescent="0.2"/>
    <row r="58" spans="1:6" ht="18.75" customHeight="1" x14ac:dyDescent="0.2"/>
    <row r="62" spans="1:6" ht="16.5" customHeight="1" x14ac:dyDescent="0.2"/>
    <row r="63" spans="1:6" ht="22.5" customHeight="1" x14ac:dyDescent="0.2"/>
    <row r="64" spans="1:6" ht="17.25" customHeight="1" x14ac:dyDescent="0.2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6" workbookViewId="0">
      <selection activeCell="A30" sqref="A30:F30"/>
    </sheetView>
  </sheetViews>
  <sheetFormatPr defaultRowHeight="12.75" x14ac:dyDescent="0.2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 x14ac:dyDescent="0.2">
      <c r="A1" s="1294" t="s">
        <v>874</v>
      </c>
      <c r="B1" s="1294"/>
      <c r="C1" s="1294"/>
      <c r="D1" s="1294"/>
      <c r="E1" s="1294"/>
      <c r="F1" s="1294"/>
    </row>
    <row r="2" spans="1:6" ht="9.75" customHeight="1" x14ac:dyDescent="0.25">
      <c r="B2" s="1"/>
      <c r="C2" s="1"/>
      <c r="D2" s="19"/>
      <c r="E2" s="19"/>
      <c r="F2" s="324" t="s">
        <v>25</v>
      </c>
    </row>
    <row r="3" spans="1:6" ht="15.75" x14ac:dyDescent="0.25">
      <c r="B3" s="1314" t="s">
        <v>26</v>
      </c>
      <c r="C3" s="1314"/>
      <c r="D3" s="1314"/>
      <c r="E3" s="1314"/>
      <c r="F3" s="1314"/>
    </row>
    <row r="4" spans="1:6" ht="13.5" thickBot="1" x14ac:dyDescent="0.25">
      <c r="B4" s="1"/>
      <c r="C4" s="1"/>
      <c r="D4" s="1"/>
      <c r="E4" s="1"/>
      <c r="F4" s="21" t="s">
        <v>791</v>
      </c>
    </row>
    <row r="5" spans="1:6" ht="41.25" customHeight="1" thickBot="1" x14ac:dyDescent="0.3">
      <c r="A5" s="430" t="s">
        <v>322</v>
      </c>
      <c r="B5" s="329" t="s">
        <v>24</v>
      </c>
      <c r="C5" s="431"/>
      <c r="D5" s="449" t="s">
        <v>37</v>
      </c>
      <c r="E5" s="431" t="s">
        <v>22</v>
      </c>
      <c r="F5" s="496" t="s">
        <v>407</v>
      </c>
    </row>
    <row r="6" spans="1:6" x14ac:dyDescent="0.2">
      <c r="A6" s="439" t="s">
        <v>323</v>
      </c>
      <c r="B6" s="418" t="s">
        <v>324</v>
      </c>
      <c r="C6" s="415"/>
      <c r="D6" s="416" t="s">
        <v>326</v>
      </c>
      <c r="E6" s="415" t="s">
        <v>325</v>
      </c>
      <c r="F6" s="407" t="s">
        <v>371</v>
      </c>
    </row>
    <row r="7" spans="1:6" x14ac:dyDescent="0.2">
      <c r="A7" s="411" t="s">
        <v>328</v>
      </c>
      <c r="B7" s="149" t="s">
        <v>545</v>
      </c>
      <c r="C7" s="902"/>
      <c r="D7" s="1188">
        <v>21920000</v>
      </c>
      <c r="E7" s="902">
        <v>2661363</v>
      </c>
      <c r="F7" s="789">
        <f>SUM(C7:E7)</f>
        <v>24581363</v>
      </c>
    </row>
    <row r="8" spans="1:6" x14ac:dyDescent="0.2">
      <c r="A8" s="411" t="s">
        <v>329</v>
      </c>
      <c r="B8" s="149" t="s">
        <v>546</v>
      </c>
      <c r="C8" s="902"/>
      <c r="D8" s="1188"/>
      <c r="E8" s="902"/>
      <c r="F8" s="789">
        <f>SUM(C8:E8)</f>
        <v>0</v>
      </c>
    </row>
    <row r="9" spans="1:6" ht="13.5" thickBot="1" x14ac:dyDescent="0.25">
      <c r="A9" s="471" t="s">
        <v>330</v>
      </c>
      <c r="B9" s="300" t="s">
        <v>547</v>
      </c>
      <c r="C9" s="902"/>
      <c r="D9" s="1188"/>
      <c r="E9" s="902"/>
      <c r="F9" s="789">
        <f>SUM(C9:E9)</f>
        <v>0</v>
      </c>
    </row>
    <row r="10" spans="1:6" ht="13.5" thickBot="1" x14ac:dyDescent="0.25">
      <c r="A10" s="433" t="s">
        <v>331</v>
      </c>
      <c r="B10" s="455" t="s">
        <v>27</v>
      </c>
      <c r="C10" s="135">
        <f>SUM(C7:C9)</f>
        <v>0</v>
      </c>
      <c r="D10" s="497">
        <f>SUM(D7:D9)</f>
        <v>21920000</v>
      </c>
      <c r="E10" s="171">
        <f>SUM(E7:E9)</f>
        <v>2661363</v>
      </c>
      <c r="F10" s="746">
        <f>SUM(F7:F9)</f>
        <v>24581363</v>
      </c>
    </row>
    <row r="11" spans="1:6" ht="5.25" customHeight="1" x14ac:dyDescent="0.2">
      <c r="B11" s="43"/>
      <c r="C11" s="325"/>
      <c r="D11" s="43"/>
      <c r="E11" s="43"/>
      <c r="F11" s="43"/>
    </row>
    <row r="12" spans="1:6" ht="15" x14ac:dyDescent="0.25">
      <c r="B12" s="43"/>
      <c r="C12" s="35"/>
      <c r="D12" s="18"/>
      <c r="E12" s="18"/>
      <c r="F12" s="18"/>
    </row>
    <row r="13" spans="1:6" x14ac:dyDescent="0.2">
      <c r="A13" s="1294" t="s">
        <v>875</v>
      </c>
      <c r="B13" s="1294"/>
      <c r="C13" s="1294"/>
      <c r="D13" s="1294"/>
      <c r="E13" s="1294"/>
      <c r="F13" s="1294"/>
    </row>
    <row r="14" spans="1:6" x14ac:dyDescent="0.2">
      <c r="A14" s="424"/>
      <c r="B14" s="424"/>
      <c r="C14" s="424"/>
      <c r="D14" s="424"/>
      <c r="E14" s="424"/>
      <c r="F14" s="424"/>
    </row>
    <row r="15" spans="1:6" ht="15.75" x14ac:dyDescent="0.25">
      <c r="A15" s="1314" t="s">
        <v>555</v>
      </c>
      <c r="B15" s="1315"/>
      <c r="C15" s="1315"/>
      <c r="D15" s="1315"/>
      <c r="E15" s="216"/>
      <c r="F15" s="216"/>
    </row>
    <row r="16" spans="1:6" ht="15.75" thickBot="1" x14ac:dyDescent="0.3">
      <c r="B16" s="43"/>
      <c r="C16" s="1256" t="s">
        <v>789</v>
      </c>
      <c r="D16" s="216"/>
      <c r="E16" s="216"/>
      <c r="F16" s="216"/>
    </row>
    <row r="17" spans="1:6" s="15" customFormat="1" ht="15.75" x14ac:dyDescent="0.25">
      <c r="A17" s="1305" t="s">
        <v>322</v>
      </c>
      <c r="B17" s="501" t="s">
        <v>24</v>
      </c>
      <c r="C17" s="502" t="s">
        <v>22</v>
      </c>
      <c r="D17" s="43"/>
      <c r="E17" s="43"/>
      <c r="F17" s="43"/>
    </row>
    <row r="18" spans="1:6" s="15" customFormat="1" ht="21.75" customHeight="1" thickBot="1" x14ac:dyDescent="0.25">
      <c r="A18" s="1322"/>
      <c r="B18" s="214"/>
      <c r="C18" s="503" t="s">
        <v>28</v>
      </c>
      <c r="D18" s="43"/>
      <c r="E18" s="43"/>
      <c r="F18" s="43"/>
    </row>
    <row r="19" spans="1:6" s="15" customFormat="1" x14ac:dyDescent="0.2">
      <c r="A19" s="425" t="s">
        <v>323</v>
      </c>
      <c r="B19" s="418" t="s">
        <v>324</v>
      </c>
      <c r="C19" s="417" t="s">
        <v>325</v>
      </c>
      <c r="D19" s="43"/>
      <c r="E19" s="43"/>
      <c r="F19" s="43"/>
    </row>
    <row r="20" spans="1:6" x14ac:dyDescent="0.2">
      <c r="A20" s="412" t="s">
        <v>327</v>
      </c>
      <c r="B20" s="33" t="s">
        <v>556</v>
      </c>
      <c r="C20" s="131"/>
      <c r="D20" s="35"/>
      <c r="E20" s="35"/>
      <c r="F20" s="35"/>
    </row>
    <row r="21" spans="1:6" x14ac:dyDescent="0.2">
      <c r="A21" s="411" t="s">
        <v>328</v>
      </c>
      <c r="B21" s="33" t="s">
        <v>557</v>
      </c>
      <c r="C21" s="131">
        <v>1085000</v>
      </c>
      <c r="D21" s="35"/>
      <c r="E21" s="35"/>
      <c r="F21" s="35"/>
    </row>
    <row r="22" spans="1:6" ht="13.5" customHeight="1" x14ac:dyDescent="0.2">
      <c r="A22" s="411" t="s">
        <v>329</v>
      </c>
      <c r="B22" s="6" t="s">
        <v>558</v>
      </c>
      <c r="C22" s="131"/>
      <c r="D22" s="35"/>
      <c r="E22" s="35"/>
      <c r="F22" s="35"/>
    </row>
    <row r="23" spans="1:6" ht="25.5" x14ac:dyDescent="0.2">
      <c r="A23" s="452" t="s">
        <v>330</v>
      </c>
      <c r="B23" s="326" t="s">
        <v>559</v>
      </c>
      <c r="C23" s="129"/>
      <c r="D23" s="35"/>
      <c r="E23" s="35"/>
      <c r="F23" s="35"/>
    </row>
    <row r="24" spans="1:6" ht="25.5" x14ac:dyDescent="0.2">
      <c r="A24" s="452" t="s">
        <v>331</v>
      </c>
      <c r="B24" s="326" t="s">
        <v>560</v>
      </c>
      <c r="C24" s="129"/>
      <c r="D24" s="327"/>
      <c r="E24" s="327"/>
      <c r="F24" s="327"/>
    </row>
    <row r="25" spans="1:6" ht="13.5" thickBot="1" x14ac:dyDescent="0.25">
      <c r="A25" s="498" t="s">
        <v>332</v>
      </c>
      <c r="B25" s="326" t="s">
        <v>561</v>
      </c>
      <c r="C25" s="133"/>
      <c r="D25" s="327"/>
      <c r="E25" s="327"/>
      <c r="F25" s="327"/>
    </row>
    <row r="26" spans="1:6" ht="13.5" thickBot="1" x14ac:dyDescent="0.25">
      <c r="A26" s="433" t="s">
        <v>333</v>
      </c>
      <c r="B26" s="1005" t="s">
        <v>562</v>
      </c>
      <c r="C26" s="504">
        <f>SUM(C20:C25)</f>
        <v>1085000</v>
      </c>
      <c r="D26" s="327"/>
      <c r="E26" s="327"/>
      <c r="F26" s="327"/>
    </row>
    <row r="27" spans="1:6" ht="13.5" thickBot="1" x14ac:dyDescent="0.25">
      <c r="A27" s="568" t="s">
        <v>334</v>
      </c>
      <c r="B27" s="1068" t="s">
        <v>563</v>
      </c>
      <c r="C27" s="504">
        <v>20000</v>
      </c>
      <c r="D27" s="35"/>
      <c r="E27" s="35"/>
      <c r="F27" s="35"/>
    </row>
    <row r="28" spans="1:6" ht="13.5" thickBot="1" x14ac:dyDescent="0.25">
      <c r="A28" s="433" t="s">
        <v>335</v>
      </c>
      <c r="B28" s="1069" t="s">
        <v>564</v>
      </c>
      <c r="C28" s="1070">
        <v>0</v>
      </c>
      <c r="D28" s="35"/>
      <c r="E28" s="35"/>
      <c r="F28" s="35"/>
    </row>
    <row r="29" spans="1:6" x14ac:dyDescent="0.2">
      <c r="B29" s="330"/>
      <c r="C29" s="35"/>
      <c r="D29" s="35"/>
      <c r="E29" s="35"/>
      <c r="F29" s="35"/>
    </row>
    <row r="30" spans="1:6" x14ac:dyDescent="0.2">
      <c r="A30" s="1294" t="s">
        <v>876</v>
      </c>
      <c r="B30" s="1294"/>
      <c r="C30" s="1294"/>
      <c r="D30" s="1294"/>
      <c r="E30" s="1294"/>
      <c r="F30" s="1294"/>
    </row>
    <row r="31" spans="1:6" x14ac:dyDescent="0.2">
      <c r="A31" s="424"/>
      <c r="B31" s="424"/>
      <c r="C31" s="424"/>
      <c r="D31" s="424"/>
      <c r="E31" s="424"/>
      <c r="F31" s="424"/>
    </row>
    <row r="32" spans="1:6" ht="15.75" x14ac:dyDescent="0.25">
      <c r="A32" s="1314" t="s">
        <v>554</v>
      </c>
      <c r="B32" s="1315"/>
      <c r="C32" s="1315"/>
      <c r="D32" s="1315"/>
      <c r="E32" s="1"/>
      <c r="F32" s="1"/>
    </row>
    <row r="33" spans="1:6" ht="13.5" customHeight="1" x14ac:dyDescent="0.25">
      <c r="B33" s="43"/>
      <c r="C33" s="35"/>
      <c r="D33" s="216"/>
      <c r="E33" s="216"/>
      <c r="F33" s="216"/>
    </row>
    <row r="34" spans="1:6" ht="15.75" customHeight="1" thickBot="1" x14ac:dyDescent="0.3">
      <c r="B34" s="43"/>
      <c r="C34" s="1256" t="s">
        <v>778</v>
      </c>
      <c r="D34" s="216"/>
      <c r="E34" s="216"/>
      <c r="F34" s="216"/>
    </row>
    <row r="35" spans="1:6" ht="30.75" customHeight="1" thickBot="1" x14ac:dyDescent="0.3">
      <c r="A35" s="430" t="s">
        <v>322</v>
      </c>
      <c r="B35" s="426" t="s">
        <v>24</v>
      </c>
      <c r="C35" s="500" t="s">
        <v>18</v>
      </c>
      <c r="D35" s="216"/>
      <c r="E35" s="883"/>
      <c r="F35" s="216"/>
    </row>
    <row r="36" spans="1:6" ht="12" customHeight="1" thickBot="1" x14ac:dyDescent="0.3">
      <c r="A36" s="499" t="s">
        <v>323</v>
      </c>
      <c r="B36" s="418" t="s">
        <v>324</v>
      </c>
      <c r="C36" s="417" t="s">
        <v>325</v>
      </c>
      <c r="D36" s="216"/>
      <c r="E36" s="216"/>
      <c r="F36" s="216"/>
    </row>
    <row r="37" spans="1:6" x14ac:dyDescent="0.2">
      <c r="A37" s="452" t="s">
        <v>330</v>
      </c>
      <c r="B37" s="33" t="s">
        <v>566</v>
      </c>
      <c r="C37" s="131">
        <v>915000</v>
      </c>
      <c r="D37" s="35"/>
      <c r="E37" s="35"/>
      <c r="F37" s="35"/>
    </row>
    <row r="38" spans="1:6" x14ac:dyDescent="0.2">
      <c r="A38" s="452" t="s">
        <v>331</v>
      </c>
      <c r="B38" s="6" t="s">
        <v>567</v>
      </c>
      <c r="C38" s="129">
        <v>0</v>
      </c>
      <c r="D38" s="35"/>
      <c r="E38" s="35"/>
      <c r="F38" s="35"/>
    </row>
    <row r="39" spans="1:6" ht="13.5" thickBot="1" x14ac:dyDescent="0.25">
      <c r="A39" s="498" t="s">
        <v>332</v>
      </c>
      <c r="B39" s="328" t="s">
        <v>568</v>
      </c>
      <c r="C39" s="130">
        <v>0</v>
      </c>
      <c r="D39" s="35"/>
      <c r="E39" s="35"/>
      <c r="F39" s="35"/>
    </row>
    <row r="40" spans="1:6" ht="13.5" thickBot="1" x14ac:dyDescent="0.25">
      <c r="A40" s="433" t="s">
        <v>333</v>
      </c>
      <c r="B40" s="1006" t="s">
        <v>565</v>
      </c>
      <c r="C40" s="456">
        <f>SUM(C37:C39)</f>
        <v>915000</v>
      </c>
      <c r="D40" s="327"/>
      <c r="E40" s="327"/>
      <c r="F40" s="327"/>
    </row>
    <row r="41" spans="1:6" x14ac:dyDescent="0.2">
      <c r="B41" s="1"/>
      <c r="C41" s="1"/>
      <c r="D41" s="35"/>
      <c r="E41" s="35"/>
      <c r="F41" s="35"/>
    </row>
    <row r="42" spans="1:6" x14ac:dyDescent="0.2">
      <c r="B42" s="1"/>
      <c r="C42" s="1"/>
      <c r="D42" s="1"/>
      <c r="E42" s="1"/>
      <c r="F42" s="1"/>
    </row>
    <row r="43" spans="1:6" x14ac:dyDescent="0.2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43</vt:i4>
      </vt:variant>
    </vt:vector>
  </HeadingPairs>
  <TitlesOfParts>
    <vt:vector size="43" baseType="lpstr">
      <vt:lpstr>1.m.mérleg</vt:lpstr>
      <vt:lpstr>2.m.kiadási ei</vt:lpstr>
      <vt:lpstr>3.m.kiadási ei cofog</vt:lpstr>
      <vt:lpstr>4.m. intézm. kiadás</vt:lpstr>
      <vt:lpstr>nem kell1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nem kell3</vt:lpstr>
      <vt:lpstr>19. intézményi bev</vt:lpstr>
      <vt:lpstr>20-21.m.kp.fejl.tám.bev</vt:lpstr>
      <vt:lpstr>22-23.m.felh bev</vt:lpstr>
      <vt:lpstr>nem kell8</vt:lpstr>
      <vt:lpstr>24.m.felú.kiad</vt:lpstr>
      <vt:lpstr>25.m.beruh kiad</vt:lpstr>
      <vt:lpstr>26.m.felh.egyens</vt:lpstr>
      <vt:lpstr>27. kölcsön visszatérülés</vt:lpstr>
      <vt:lpstr>nem kell11</vt:lpstr>
      <vt:lpstr>28-29.m.létszám</vt:lpstr>
      <vt:lpstr>nem.kell 12</vt:lpstr>
      <vt:lpstr>nem kell13</vt:lpstr>
      <vt:lpstr>30.m. adósságot keletkeztető</vt:lpstr>
      <vt:lpstr>31 .EI ütem</vt:lpstr>
      <vt:lpstr>32.kölcsön áll.fizetési köt</vt:lpstr>
      <vt:lpstr>nem kell15</vt:lpstr>
      <vt:lpstr>33.m. hitel áll</vt:lpstr>
      <vt:lpstr>34.m.hiteláll.</vt:lpstr>
      <vt:lpstr>33. m.pénzeszk.v.</vt:lpstr>
      <vt:lpstr>nem kell20</vt:lpstr>
      <vt:lpstr>35.m.több éves kihatás</vt:lpstr>
      <vt:lpstr>36.m.nyújtottnkölcsön</vt:lpstr>
      <vt:lpstr>37.m.ei mego</vt:lpstr>
      <vt:lpstr>38.mbev mego</vt:lpstr>
      <vt:lpstr>39.m.int.bev.mego.</vt:lpstr>
      <vt:lpstr>40. pevált</vt:lpstr>
      <vt:lpstr>1_ sz_függelék</vt:lpstr>
      <vt:lpstr> nem kell</vt:lpstr>
      <vt:lpstr>2016. nem kell</vt:lpstr>
      <vt:lpstr>Munka3</vt:lpstr>
      <vt:lpstr>Munka4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CSOPVEZ</cp:lastModifiedBy>
  <cp:lastPrinted>2016-02-11T20:45:54Z</cp:lastPrinted>
  <dcterms:created xsi:type="dcterms:W3CDTF">2011-01-18T10:18:13Z</dcterms:created>
  <dcterms:modified xsi:type="dcterms:W3CDTF">2017-02-17T08:19:34Z</dcterms:modified>
</cp:coreProperties>
</file>