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700" windowHeight="6360" tabRatio="707" activeTab="7"/>
  </bookViews>
  <sheets>
    <sheet name="1.sz.mell." sheetId="1" r:id="rId1"/>
    <sheet name="2.1.sz.mell  " sheetId="2" r:id="rId2"/>
    <sheet name="2.2.sz.mell  " sheetId="3" r:id="rId3"/>
    <sheet name="3. sz. mell" sheetId="4" r:id="rId4"/>
    <sheet name="4.sz. melléklet" sheetId="5" r:id="rId5"/>
    <sheet name="5 számú melléklet " sheetId="6" r:id="rId6"/>
    <sheet name="7 sz.mell." sheetId="7" r:id="rId7"/>
    <sheet name="9.sz. melléklet" sheetId="8" r:id="rId8"/>
  </sheets>
  <definedNames>
    <definedName name="_xlnm.Print_Titles" localSheetId="3">'3. sz. mell'!$1:$6</definedName>
    <definedName name="_xlnm.Print_Area" localSheetId="2">'2.2.sz.mell  '!$A$1:$G$30</definedName>
    <definedName name="_xlnm.Print_Area" localSheetId="3">'3. sz. mell'!$A$1:$E$63</definedName>
    <definedName name="_xlnm.Print_Area" localSheetId="5">'5 számú melléklet '!$A$1:$D$61</definedName>
  </definedNames>
  <calcPr fullCalcOnLoad="1"/>
</workbook>
</file>

<file path=xl/sharedStrings.xml><?xml version="1.0" encoding="utf-8"?>
<sst xmlns="http://schemas.openxmlformats.org/spreadsheetml/2006/main" count="749" uniqueCount="401">
  <si>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</si>
  <si>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</si>
  <si>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</si>
  <si>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</si>
  <si>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</si>
  <si>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</si>
  <si>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</si>
  <si>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</si>
  <si>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</si>
  <si>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</si>
  <si>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</si>
  <si>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</si>
  <si>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</si>
  <si>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</si>
  <si>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</si>
  <si>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</si>
  <si>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</si>
  <si>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</si>
  <si>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</si>
  <si>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</si>
  <si>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</si>
  <si>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</si>
  <si>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</si>
  <si>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</si>
  <si>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</si>
  <si>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</si>
  <si>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</si>
  <si>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</si>
  <si>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Személyi  juttatások</t>
  </si>
  <si>
    <t>Tartalékok</t>
  </si>
  <si>
    <t>Összesen</t>
  </si>
  <si>
    <t>Előirányzat-csoport, kiemelt előirányzat megnevezése</t>
  </si>
  <si>
    <t>Előirányzat</t>
  </si>
  <si>
    <t>Bevételek</t>
  </si>
  <si>
    <t>Helyi adók</t>
  </si>
  <si>
    <t>Átengedett központi adók</t>
  </si>
  <si>
    <t>EU támogatás</t>
  </si>
  <si>
    <t>Kiadások</t>
  </si>
  <si>
    <t>Céltartalék</t>
  </si>
  <si>
    <t xml:space="preserve"> Ezer forintban !</t>
  </si>
  <si>
    <t>Személyi juttatások</t>
  </si>
  <si>
    <t>Dologi kiadások</t>
  </si>
  <si>
    <t>ÖSSZESEN:</t>
  </si>
  <si>
    <t>Beruházás  megnevezése</t>
  </si>
  <si>
    <t>Sor-
szám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</si>
  <si>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</si>
  <si>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</si>
  <si>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</si>
  <si>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</si>
  <si>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</si>
  <si>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</si>
  <si>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</si>
  <si>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</si>
  <si>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</si>
  <si>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</si>
  <si>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</si>
  <si>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</si>
  <si>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</si>
  <si>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</si>
  <si>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</si>
  <si>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</si>
  <si>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</si>
  <si>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</si>
  <si>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</si>
  <si>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</si>
  <si>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</si>
  <si>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</si>
  <si>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</si>
  <si>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</si>
  <si>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</si>
  <si>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</si>
  <si>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</si>
  <si>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</si>
  <si>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</si>
  <si>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</si>
  <si>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</si>
  <si>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</si>
  <si>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</si>
  <si>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</si>
  <si>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</si>
  <si>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</si>
  <si>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</si>
  <si>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</si>
  <si>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</si>
  <si>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</si>
  <si>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</si>
  <si>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</si>
  <si>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</si>
  <si>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</si>
  <si>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</si>
  <si>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</si>
  <si>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Pénzügyi befektetésekből származó bevétel</t>
  </si>
  <si>
    <t>Bírságok, díjak, pótlékok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</si>
  <si>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</si>
  <si>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</si>
  <si>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</si>
  <si>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</si>
  <si>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</si>
  <si>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</si>
  <si>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Bérleti díj</t>
  </si>
  <si>
    <t>Alkalmazottak térítése</t>
  </si>
  <si>
    <t>Általános forgalmi adó bevétel</t>
  </si>
  <si>
    <t>Működési célú hozam- és kamatbevételek</t>
  </si>
  <si>
    <t>Egyéb működési célú bevétel</t>
  </si>
  <si>
    <t>II. Közhatalmi bevételek</t>
  </si>
  <si>
    <t>5.4.</t>
  </si>
  <si>
    <t>5.5.</t>
  </si>
  <si>
    <t>5.6.</t>
  </si>
  <si>
    <t>5.7.</t>
  </si>
  <si>
    <t>5.8.</t>
  </si>
  <si>
    <t>Címzett és céltámogatások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</si>
  <si>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</si>
  <si>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</si>
  <si>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</si>
  <si>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</si>
  <si>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</si>
  <si>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</si>
  <si>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</si>
  <si>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</si>
  <si>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</si>
  <si>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</si>
  <si>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</si>
  <si>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</si>
  <si>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</si>
  <si>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>Előző évek működési célú pénzmaradványa, vállalkozási maradványa</t>
  </si>
  <si>
    <t>Előző évek felhalmozási célú pénzmaradványa, vállalkozási maradványa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</si>
  <si>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</si>
  <si>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</si>
  <si>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</si>
  <si>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</si>
  <si>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</si>
  <si>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</si>
  <si>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</si>
  <si>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</si>
  <si>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</si>
  <si>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</si>
  <si>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</si>
  <si>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</si>
  <si>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</si>
  <si>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</si>
  <si>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</si>
  <si>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</si>
  <si>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III. Kölcsön (munkavállalónak adott kölcsön)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</si>
  <si>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</si>
  <si>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</si>
  <si>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</si>
  <si>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</si>
  <si>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</si>
  <si>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</si>
  <si>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</si>
  <si>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</si>
  <si>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</si>
  <si>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</si>
  <si>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</si>
  <si>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Kezességvállalással kapcsolatos megtérülés</t>
  </si>
  <si>
    <t>Feladat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</si>
  <si>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</si>
  <si>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</si>
  <si>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</si>
  <si>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</si>
  <si>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</si>
  <si>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</si>
  <si>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</si>
  <si>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</si>
  <si>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</si>
  <si>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</si>
  <si>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</si>
  <si>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</si>
  <si>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</si>
  <si>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</si>
  <si>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Egyéb felhalmozási célú támogatásértékű bevétel</t>
  </si>
  <si>
    <t>Önkormányzat</t>
  </si>
  <si>
    <t>megnevezése</t>
  </si>
  <si>
    <t>III. Támogatások,  kiegészítések (5.1.+…+5.8.)</t>
  </si>
  <si>
    <t>BEVÉTELEK ÖSSZESEN (10+11+12)</t>
  </si>
  <si>
    <t>Továbbszámlázott szolgáltatások ellenértéke</t>
  </si>
  <si>
    <t>ezer forintban</t>
  </si>
  <si>
    <t xml:space="preserve">   Megnevezés</t>
  </si>
  <si>
    <t>Járulékok</t>
  </si>
  <si>
    <t>Támogatások</t>
  </si>
  <si>
    <t>Beruházás</t>
  </si>
  <si>
    <t>Teljes m.idős</t>
  </si>
  <si>
    <t>eredeti</t>
  </si>
  <si>
    <t>fő</t>
  </si>
  <si>
    <t>Finanszírozási célú pénzügyi kiadások</t>
  </si>
  <si>
    <t>I.1. Helyi önkormányzatok működésének általános támogatása</t>
  </si>
  <si>
    <t xml:space="preserve">      1. Önkormányzati hivatal működésének támogatása</t>
  </si>
  <si>
    <t xml:space="preserve">      4. Egyéb kötelező önkormányzati feladatok támogatása</t>
  </si>
  <si>
    <t>I.2. Köznevelési feladatok támogatása ( óvoda )</t>
  </si>
  <si>
    <t>I.3. Ingyenes és kedvezményes gyermekétkeztetés támogatása</t>
  </si>
  <si>
    <t>I. Normatív állami támogatás összesen:</t>
  </si>
  <si>
    <t>Normatív állami támogatás</t>
  </si>
  <si>
    <t>Önkormányzati beruházások</t>
  </si>
  <si>
    <t>Részmun-kaidős*</t>
  </si>
  <si>
    <t>Kötelező feladat jelölése : KF</t>
  </si>
  <si>
    <t>Önként vállalt feladat jelölése - ÖF</t>
  </si>
  <si>
    <t>Köztemető fenntartás és üzemeltetés - KF</t>
  </si>
  <si>
    <t>Közvilágítás - KF</t>
  </si>
  <si>
    <t>Gyógyító- megelőző ellátások finanszírozása-KF</t>
  </si>
  <si>
    <t>Könyvtári szolgáltatások -KF</t>
  </si>
  <si>
    <t>Sportlétesítmények működtetése és fejlesztése - ÖF</t>
  </si>
  <si>
    <t>Közművelődési tevékenységek és támogatásuk - ÖF</t>
  </si>
  <si>
    <t>Civil szervezetek működési támogatása - ÖF</t>
  </si>
  <si>
    <t>Temetési segély -  ÖF</t>
  </si>
  <si>
    <t>Rendkívüli gyermekvédelmi támogatás - ÖF</t>
  </si>
  <si>
    <t>Átmeneti segély - ÖF</t>
  </si>
  <si>
    <t>Egyes szociális és gyermekjóléti feladatok támogatása</t>
  </si>
  <si>
    <t>Egyes jövedelempótló támogatások kiegészítése</t>
  </si>
  <si>
    <t xml:space="preserve">      2. Zöldterület-gazdálkodással kapcsoaltos feladatok ellátásának támogatása</t>
  </si>
  <si>
    <t>e Ft</t>
  </si>
  <si>
    <t>3. Közvilágítás fenntartásának támogatása</t>
  </si>
  <si>
    <t>4. Köztemető fenntartással kapcsoaltos feladataok támogatása</t>
  </si>
  <si>
    <t>5. Közutak fenntartásának támogatása</t>
  </si>
  <si>
    <t xml:space="preserve">      6. Beszámítás összege</t>
  </si>
  <si>
    <t>I.4. Jövedelempótló támogatások kiegésíztése</t>
  </si>
  <si>
    <t>I.5. Hozzájárulás a pénzbeli szociális ellátásokhoz</t>
  </si>
  <si>
    <t>I.6. Szociális étkeztetés</t>
  </si>
  <si>
    <t>I.7. Házi segítségnyújtás</t>
  </si>
  <si>
    <t>I.8. Falugondoki szolgálat</t>
  </si>
  <si>
    <t>I.9. Közművelődés, könyvtári szlgáltatás támogatása</t>
  </si>
  <si>
    <t>2013. évi előirányzat
ezer Ft</t>
  </si>
  <si>
    <t>Települési önkormányzat működésének támogatása</t>
  </si>
  <si>
    <t>Házzájárulás a pézbeli szociális ellátásokhoz</t>
  </si>
  <si>
    <t>Könyvtári, közművelődési és múzeumi feladatok ellátásnak támogatása</t>
  </si>
  <si>
    <t>Önkormányzati igazgatási tevékenysége - KF</t>
  </si>
  <si>
    <t>Községgazdálkodási szolgáltatások és zöldterület  -KF</t>
  </si>
  <si>
    <t>Falugondoki szolgálat ÖF</t>
  </si>
  <si>
    <t>Döbröce Község Önkormányzata</t>
  </si>
  <si>
    <t>Felhalmozási tartalék</t>
  </si>
  <si>
    <t>Lakásfenntartási támogatás -KF</t>
  </si>
  <si>
    <t>Rendszeres szociális segély -KF</t>
  </si>
  <si>
    <t>Egyéb pénzbeni támogatás</t>
  </si>
  <si>
    <t>B E V É T E L E K</t>
  </si>
  <si>
    <t>2013. évi előirányzat</t>
  </si>
  <si>
    <t>I. Önkormányzat működési bevételei (2+3+4)</t>
  </si>
  <si>
    <t>Egyéb sajátos bevételek</t>
  </si>
  <si>
    <t xml:space="preserve">4. </t>
  </si>
  <si>
    <t>A települési önkormányzatok működésének támogatása</t>
  </si>
  <si>
    <t>Hozzájárulás a pénzbeli szociális ellátásokhoz</t>
  </si>
  <si>
    <t>Könyvtári, közművelődési és múzeumi feladatok támogatása</t>
  </si>
  <si>
    <t xml:space="preserve">7. 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</si>
  <si>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</si>
  <si>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</si>
  <si>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</si>
  <si>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</si>
  <si>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IX. Finanszírozási célú pénzügyi műveletek bevételei (10.1+10.2.)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</si>
  <si>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</si>
  <si>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</si>
  <si>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</si>
  <si>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</si>
  <si>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</si>
  <si>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</si>
  <si>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</si>
  <si>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</si>
  <si>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</si>
  <si>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</si>
  <si>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</si>
  <si>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</si>
  <si>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</si>
  <si>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</si>
  <si>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</si>
  <si>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</si>
  <si>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</si>
  <si>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</si>
  <si>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</si>
  <si>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</si>
  <si>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</si>
  <si>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</si>
  <si>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</si>
  <si>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</si>
  <si>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</si>
  <si>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</si>
  <si>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</si>
  <si>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</si>
  <si>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Kiadási jogcímek</t>
  </si>
  <si>
    <t xml:space="preserve">   - Költségvetési szervnek folyósított támogatás</t>
  </si>
  <si>
    <t>EU-s forrásból finanszírozott támogatással megvalósuló programok, projektek önkormányzati hozzájárulásának kiadásai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</si>
  <si>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</si>
  <si>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</si>
  <si>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</si>
  <si>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</si>
  <si>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</si>
  <si>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</si>
  <si>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</si>
  <si>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</si>
  <si>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</si>
  <si>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</si>
  <si>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</si>
  <si>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</si>
  <si>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</si>
  <si>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</si>
  <si>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</si>
  <si>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</si>
  <si>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</si>
  <si>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</si>
  <si>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</si>
  <si>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</si>
  <si>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</si>
  <si>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</si>
  <si>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</si>
  <si>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</si>
  <si>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</si>
  <si>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</si>
  <si>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</si>
  <si>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</si>
  <si>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</si>
  <si>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</si>
  <si>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</si>
  <si>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</si>
  <si>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</si>
  <si>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</si>
  <si>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</si>
  <si>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</si>
  <si>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</si>
  <si>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>I. Működési célú bevételek és kiadások mérlege
(Önkormányzati szinten)</t>
  </si>
  <si>
    <t>Megnevezés</t>
  </si>
  <si>
    <t>Önkormányzatok sajátos működési bevételei</t>
  </si>
  <si>
    <t>Munkaadókat terhelő járulék</t>
  </si>
  <si>
    <t>Közhatalmi bevételek</t>
  </si>
  <si>
    <t>Támogatások, kiegészítések</t>
  </si>
  <si>
    <t>Támogatásértékű bevételek</t>
  </si>
  <si>
    <t>Költségvetési szerveknek folyósított támogatás</t>
  </si>
  <si>
    <t>Működési célú kölcsön visszatérítése, igénybevétele</t>
  </si>
  <si>
    <t>Intézményi működési bevételek</t>
  </si>
  <si>
    <t>Költségvetési bevételek összesen:</t>
  </si>
  <si>
    <t>Költségvetési kiadások összesen:</t>
  </si>
  <si>
    <t>Előző évi műk. célú pénzm. igénybev.</t>
  </si>
  <si>
    <t>Előző évi váll. maradv. igénybev.</t>
  </si>
  <si>
    <t>Rövid lejáratú hitelek tölresztése</t>
  </si>
  <si>
    <t>Kapott kölcsön, nyújtott kölcsön visszatér.</t>
  </si>
  <si>
    <t>Forgatási célú belf., külf. értékpapírok kibocsátása, értékesítése</t>
  </si>
  <si>
    <t>Befektetési célú belf., külf. értékpapírok vásárlása</t>
  </si>
  <si>
    <t>Egyéb működési finanszírozási célú bevétel</t>
  </si>
  <si>
    <t xml:space="preserve">Egyéb </t>
  </si>
  <si>
    <t>Finanszírozási célú bevételek (16+…+24)</t>
  </si>
  <si>
    <t>Finanszírozási célú kiadások (14+…+24)</t>
  </si>
  <si>
    <t>BEVÉTELEK ÖSSZESEN (13+14+15+25)</t>
  </si>
  <si>
    <t>KIADÁSOK ÖSSZESEN (13+25)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</si>
  <si>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</si>
  <si>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</si>
  <si>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</si>
  <si>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</si>
  <si>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</si>
  <si>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</si>
  <si>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</si>
  <si>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</si>
  <si>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</si>
  <si>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</si>
  <si>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</si>
  <si>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</si>
  <si>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</si>
  <si>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</si>
  <si>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</si>
  <si>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</si>
  <si>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</si>
  <si>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r>
      <t xml:space="preserve">I/1. Önkormányzat sajátos működési bevételei </t>
    </r>
    <r>
      <rPr>
        <sz val="8"/>
        <rFont val="Times New Roman CE"/>
        <family val="1"/>
      </rPr>
      <t>(2.1+…+2.6)</t>
    </r>
  </si>
  <si>
    <r>
      <t xml:space="preserve">III. Támogatások, kiegészítések </t>
    </r>
    <r>
      <rPr>
        <sz val="8"/>
        <rFont val="Times New Roman CE"/>
        <family val="1"/>
      </rPr>
      <t>(5.1+…+5.8.)</t>
    </r>
  </si>
  <si>
    <r>
      <t xml:space="preserve">IV. Támogatásértékű bevételek </t>
    </r>
    <r>
      <rPr>
        <sz val="8"/>
        <rFont val="Times New Roman CE"/>
        <family val="1"/>
      </rPr>
      <t>(6.1+6.2)</t>
    </r>
  </si>
  <si>
    <r>
      <t xml:space="preserve">V. Felhalmozási célú bevételek </t>
    </r>
    <r>
      <rPr>
        <sz val="8"/>
        <rFont val="Times New Roman CE"/>
        <family val="1"/>
      </rPr>
      <t>(7.1+…+7.3)</t>
    </r>
  </si>
  <si>
    <r>
      <t xml:space="preserve">VI. Átvett pénzeszközök </t>
    </r>
    <r>
      <rPr>
        <sz val="8"/>
        <rFont val="Times New Roman CE"/>
        <family val="1"/>
      </rPr>
      <t>(8.1+8.2.)</t>
    </r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</si>
  <si>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</si>
  <si>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r>
      <t xml:space="preserve">II. Felhalmozási költségvetés kiadásai </t>
    </r>
    <r>
      <rPr>
        <sz val="8"/>
        <rFont val="Times New Roman CE"/>
        <family val="1"/>
      </rPr>
      <t>(2.1+…+2.7)</t>
    </r>
  </si>
  <si>
    <r>
      <t xml:space="preserve">IV. Tartalékok </t>
    </r>
    <r>
      <rPr>
        <sz val="8"/>
        <rFont val="Times New Roman CE"/>
        <family val="1"/>
      </rPr>
      <t>(4.1.+4.2.)</t>
    </r>
  </si>
  <si>
    <r>
      <t xml:space="preserve">Finanszírozási célú pénzügyi műveletek egyenlege </t>
    </r>
    <r>
      <rPr>
        <sz val="8"/>
        <rFont val="Times New Roman CE"/>
        <family val="1"/>
      </rPr>
      <t>(1.1 - 1.2) +/-</t>
    </r>
  </si>
  <si>
    <t>Hosszabb időtartamú közfoglalkoztatás -ÖF</t>
  </si>
  <si>
    <t xml:space="preserve">   </t>
  </si>
  <si>
    <t>2.2. sz. melléklet</t>
  </si>
  <si>
    <t xml:space="preserve">     </t>
  </si>
  <si>
    <t>2.1. számú melléklet</t>
  </si>
  <si>
    <t>Fecskeház felújítás</t>
  </si>
  <si>
    <t>Modósítás</t>
  </si>
  <si>
    <t>Módosítás</t>
  </si>
  <si>
    <t>2013. évi Modósítás</t>
  </si>
  <si>
    <t>2013. évi módosítás</t>
  </si>
  <si>
    <t>2013. évi módosítás
ezer Ft</t>
  </si>
  <si>
    <t>Eredeti</t>
  </si>
  <si>
    <t>Szakfeladat száma</t>
  </si>
  <si>
    <t>Igazgatás szolgáltatási díj</t>
  </si>
  <si>
    <t>Szolgáltatások ellenértéke</t>
  </si>
  <si>
    <t>Szerkezetátalakítási tartalék</t>
  </si>
  <si>
    <t xml:space="preserve">Egyéb támogatás </t>
  </si>
  <si>
    <t>I.10.Szerkezetátalakítási tartalék</t>
  </si>
  <si>
    <t>I.11. Egyéb müködés célú támogatás</t>
  </si>
  <si>
    <t>Közutak, hidak üzemeltetése, karbantartása KF</t>
  </si>
  <si>
    <t>Ápolási díj dec. ÖF</t>
  </si>
  <si>
    <t>Ovodáztatási támogatás KF</t>
  </si>
  <si>
    <t>Módosított</t>
  </si>
  <si>
    <t>A 2013.évi önkormányzatok müködéscélú költségvetési támogatások jogcímenként</t>
  </si>
  <si>
    <t>Döbröce Község Önkormányzat 2013.évi kiadási előirányzatai feladatonként</t>
  </si>
  <si>
    <t>Bérleti és lizing bevételek</t>
  </si>
  <si>
    <t>Központosított támogatás</t>
  </si>
  <si>
    <t>I.12. Központosított működéscélú támogatás</t>
  </si>
  <si>
    <t>Zöldterület kezelés</t>
  </si>
  <si>
    <t>1. melléklet a …../2014. (…....) önkormányzati rendelethez</t>
  </si>
  <si>
    <t>2.1. melléklet a 3/2014. (IV.30.) önkormányzati rendelethez</t>
  </si>
  <si>
    <t>2.2. melléklet a 3/2014. (IV.30.) önkormányzati rendelethez</t>
  </si>
  <si>
    <t>3. melléklet a 3/2014. (IV.30.) önkormányzati rendelethez</t>
  </si>
  <si>
    <t>4. melléklet a 3/2014. (IV.30.) önkormányzati rendelethez</t>
  </si>
  <si>
    <t>5. melléklet a 3/2014. (IV.30.) önkormányzati rendelethez</t>
  </si>
  <si>
    <t>7. melléklet a 3/2014. (IV.30.) önkormányzati rendelethez</t>
  </si>
  <si>
    <t>9. melléklet a 3/2014. (IV.30.)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</si>
</sst>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&quot; &quot;???/???"/>
    <numFmt numFmtId="169" formatCode="0__"/>
    <numFmt numFmtId="170" formatCode="#,##0.0##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Times New Roman CE"/>
      <family val="1"/>
    </font>
    <font>
      <b/>
      <sz val="12"/>
      <color indexed="10"/>
      <name val="Times New Roman CE"/>
      <family val="1"/>
    </font>
    <font>
      <sz val="8"/>
      <color indexed="10"/>
      <name val="Times New Roman CE"/>
      <family val="1"/>
    </font>
    <font>
      <sz val="12"/>
      <color indexed="10"/>
      <name val="Times New Roman CE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61" applyFont="1" applyFill="1" applyBorder="1" applyAlignment="1" applyProtection="1">
      <alignment horizontal="left" vertical="center" wrapText="1" indent="1"/>
      <protection/>
    </xf>
    <xf numFmtId="0" fontId="14" fillId="0" borderId="11" xfId="61" applyFont="1" applyFill="1" applyBorder="1" applyAlignment="1" applyProtection="1">
      <alignment horizontal="left" vertical="center" wrapText="1" indent="1"/>
      <protection/>
    </xf>
    <xf numFmtId="0" fontId="14" fillId="0" borderId="12" xfId="61" applyFont="1" applyFill="1" applyBorder="1" applyAlignment="1" applyProtection="1">
      <alignment horizontal="left" vertical="center" wrapText="1" indent="1"/>
      <protection/>
    </xf>
    <xf numFmtId="0" fontId="14" fillId="0" borderId="0" xfId="61" applyFont="1" applyFill="1" applyAlignment="1" applyProtection="1">
      <alignment horizontal="left" indent="1"/>
      <protection/>
    </xf>
    <xf numFmtId="0" fontId="14" fillId="0" borderId="13" xfId="61" applyFont="1" applyFill="1" applyBorder="1" applyAlignment="1" applyProtection="1">
      <alignment horizontal="left" vertical="center" wrapText="1" indent="1"/>
      <protection/>
    </xf>
    <xf numFmtId="0" fontId="14" fillId="0" borderId="14" xfId="61" applyFont="1" applyFill="1" applyBorder="1" applyAlignment="1" applyProtection="1">
      <alignment horizontal="left" vertical="center" wrapText="1" indent="1"/>
      <protection/>
    </xf>
    <xf numFmtId="0" fontId="14" fillId="0" borderId="11" xfId="61" applyFont="1" applyFill="1" applyBorder="1" applyAlignment="1" applyProtection="1">
      <alignment horizontal="left" vertical="center" wrapText="1" indent="2"/>
      <protection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0" borderId="23" xfId="61" applyFont="1" applyFill="1" applyBorder="1" applyAlignment="1" applyProtection="1">
      <alignment horizontal="left" vertical="center" wrapText="1" indent="1"/>
      <protection/>
    </xf>
    <xf numFmtId="0" fontId="14" fillId="0" borderId="24" xfId="61" applyFont="1" applyFill="1" applyBorder="1" applyAlignment="1" applyProtection="1">
      <alignment horizontal="left" vertical="center" wrapText="1" indent="2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0" fontId="14" fillId="0" borderId="13" xfId="61" applyFont="1" applyFill="1" applyBorder="1" applyAlignment="1" applyProtection="1">
      <alignment horizontal="left" vertical="center" wrapText="1" indent="1"/>
      <protection/>
    </xf>
    <xf numFmtId="0" fontId="14" fillId="0" borderId="22" xfId="61" applyFont="1" applyFill="1" applyBorder="1" applyAlignment="1" applyProtection="1">
      <alignment horizontal="left" vertical="center" wrapText="1" indent="1"/>
      <protection/>
    </xf>
    <xf numFmtId="49" fontId="14" fillId="0" borderId="11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61" applyFont="1" applyFill="1" applyBorder="1" applyAlignment="1" applyProtection="1">
      <alignment horizontal="left" vertical="center" wrapText="1" inden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49" fontId="14" fillId="0" borderId="13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13" xfId="61" applyFont="1" applyFill="1" applyBorder="1" applyAlignment="1" applyProtection="1">
      <alignment horizontal="left" vertical="center" wrapText="1" indent="1"/>
      <protection/>
    </xf>
    <xf numFmtId="49" fontId="14" fillId="0" borderId="24" xfId="61" applyNumberFormat="1" applyFont="1" applyFill="1" applyBorder="1" applyAlignment="1" applyProtection="1">
      <alignment horizontal="left" vertical="center" wrapText="1" inden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 locked="0"/>
    </xf>
    <xf numFmtId="49" fontId="13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4" fillId="0" borderId="27" xfId="61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61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16" xfId="0" applyFont="1" applyFill="1" applyBorder="1" applyAlignment="1" applyProtection="1" quotePrefix="1">
      <alignment horizontal="right"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left" wrapText="1" inden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left" wrapText="1" indent="1"/>
      <protection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23" fillId="0" borderId="39" xfId="0" applyFont="1" applyBorder="1" applyAlignment="1" applyProtection="1">
      <alignment horizontal="center" wrapText="1"/>
      <protection/>
    </xf>
    <xf numFmtId="0" fontId="23" fillId="0" borderId="37" xfId="0" applyFont="1" applyBorder="1" applyAlignment="1" applyProtection="1">
      <alignment horizontal="center" wrapText="1"/>
      <protection/>
    </xf>
    <xf numFmtId="0" fontId="14" fillId="0" borderId="14" xfId="0" applyFont="1" applyFill="1" applyBorder="1" applyAlignment="1" applyProtection="1">
      <alignment horizontal="left" vertical="center" wrapText="1" indent="1"/>
      <protection/>
    </xf>
    <xf numFmtId="0" fontId="19" fillId="0" borderId="40" xfId="0" applyFont="1" applyBorder="1" applyAlignment="1" applyProtection="1">
      <alignment horizontal="center" wrapText="1"/>
      <protection/>
    </xf>
    <xf numFmtId="0" fontId="20" fillId="0" borderId="40" xfId="0" applyFont="1" applyBorder="1" applyAlignment="1" applyProtection="1">
      <alignment horizontal="left" wrapText="1" indent="1"/>
      <protection/>
    </xf>
    <xf numFmtId="164" fontId="13" fillId="0" borderId="44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43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44" xfId="0" applyNumberFormat="1" applyFon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vertical="center" wrapText="1"/>
      <protection locked="0"/>
    </xf>
    <xf numFmtId="0" fontId="26" fillId="0" borderId="46" xfId="0" applyFont="1" applyBorder="1" applyAlignment="1">
      <alignment horizontal="center"/>
    </xf>
    <xf numFmtId="3" fontId="0" fillId="0" borderId="0" xfId="0" applyNumberFormat="1" applyAlignment="1">
      <alignment/>
    </xf>
    <xf numFmtId="3" fontId="29" fillId="0" borderId="47" xfId="0" applyNumberFormat="1" applyFont="1" applyBorder="1" applyAlignment="1">
      <alignment/>
    </xf>
    <xf numFmtId="3" fontId="28" fillId="0" borderId="48" xfId="0" applyNumberFormat="1" applyFont="1" applyBorder="1" applyAlignment="1">
      <alignment/>
    </xf>
    <xf numFmtId="3" fontId="29" fillId="0" borderId="49" xfId="0" applyNumberFormat="1" applyFont="1" applyBorder="1" applyAlignment="1">
      <alignment horizontal="right"/>
    </xf>
    <xf numFmtId="3" fontId="29" fillId="0" borderId="50" xfId="0" applyNumberFormat="1" applyFont="1" applyBorder="1" applyAlignment="1">
      <alignment horizontal="right"/>
    </xf>
    <xf numFmtId="3" fontId="29" fillId="0" borderId="51" xfId="0" applyNumberFormat="1" applyFont="1" applyBorder="1" applyAlignment="1">
      <alignment horizontal="right"/>
    </xf>
    <xf numFmtId="3" fontId="29" fillId="0" borderId="52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52" xfId="0" applyNumberFormat="1" applyFont="1" applyBorder="1" applyAlignment="1">
      <alignment/>
    </xf>
    <xf numFmtId="3" fontId="29" fillId="0" borderId="54" xfId="0" applyNumberFormat="1" applyFont="1" applyBorder="1" applyAlignment="1">
      <alignment horizontal="right"/>
    </xf>
    <xf numFmtId="0" fontId="28" fillId="0" borderId="55" xfId="0" applyFont="1" applyBorder="1" applyAlignment="1">
      <alignment horizontal="center"/>
    </xf>
    <xf numFmtId="3" fontId="29" fillId="0" borderId="56" xfId="0" applyNumberFormat="1" applyFont="1" applyBorder="1" applyAlignment="1">
      <alignment horizontal="right"/>
    </xf>
    <xf numFmtId="3" fontId="29" fillId="0" borderId="57" xfId="0" applyNumberFormat="1" applyFont="1" applyBorder="1" applyAlignment="1">
      <alignment horizontal="right"/>
    </xf>
    <xf numFmtId="3" fontId="28" fillId="0" borderId="58" xfId="0" applyNumberFormat="1" applyFont="1" applyBorder="1" applyAlignment="1">
      <alignment horizontal="right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vertical="center" wrapText="1"/>
    </xf>
    <xf numFmtId="3" fontId="29" fillId="0" borderId="59" xfId="0" applyNumberFormat="1" applyFont="1" applyBorder="1" applyAlignment="1">
      <alignment/>
    </xf>
    <xf numFmtId="0" fontId="27" fillId="0" borderId="60" xfId="0" applyFont="1" applyBorder="1" applyAlignment="1">
      <alignment horizontal="center" wrapText="1"/>
    </xf>
    <xf numFmtId="0" fontId="28" fillId="0" borderId="60" xfId="0" applyFont="1" applyBorder="1" applyAlignment="1">
      <alignment horizontal="center"/>
    </xf>
    <xf numFmtId="0" fontId="28" fillId="0" borderId="6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53" xfId="0" applyFont="1" applyBorder="1" applyAlignment="1">
      <alignment horizontal="left"/>
    </xf>
    <xf numFmtId="3" fontId="29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62" applyFill="1">
      <alignment/>
      <protection/>
    </xf>
    <xf numFmtId="0" fontId="4" fillId="0" borderId="61" xfId="60" applyFont="1" applyFill="1" applyBorder="1" applyAlignment="1" applyProtection="1">
      <alignment horizontal="right"/>
      <protection/>
    </xf>
    <xf numFmtId="0" fontId="6" fillId="0" borderId="62" xfId="62" applyFont="1" applyFill="1" applyBorder="1" applyAlignment="1" applyProtection="1">
      <alignment horizontal="center" vertical="center" wrapText="1"/>
      <protection/>
    </xf>
    <xf numFmtId="0" fontId="6" fillId="0" borderId="63" xfId="62" applyFont="1" applyFill="1" applyBorder="1" applyAlignment="1" applyProtection="1">
      <alignment horizontal="center" vertical="center" wrapText="1"/>
      <protection/>
    </xf>
    <xf numFmtId="0" fontId="6" fillId="0" borderId="64" xfId="62" applyFont="1" applyFill="1" applyBorder="1" applyAlignment="1" applyProtection="1">
      <alignment horizontal="center" vertical="center" wrapText="1"/>
      <protection/>
    </xf>
    <xf numFmtId="0" fontId="13" fillId="0" borderId="62" xfId="62" applyFont="1" applyFill="1" applyBorder="1" applyAlignment="1" applyProtection="1">
      <alignment horizontal="center" vertical="center" wrapText="1"/>
      <protection/>
    </xf>
    <xf numFmtId="0" fontId="13" fillId="0" borderId="63" xfId="62" applyFont="1" applyFill="1" applyBorder="1" applyAlignment="1" applyProtection="1">
      <alignment horizontal="center" vertical="center" wrapText="1"/>
      <protection/>
    </xf>
    <xf numFmtId="0" fontId="13" fillId="0" borderId="64" xfId="62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>
      <alignment/>
      <protection/>
    </xf>
    <xf numFmtId="0" fontId="13" fillId="0" borderId="65" xfId="62" applyFont="1" applyFill="1" applyBorder="1" applyAlignment="1" applyProtection="1">
      <alignment horizontal="left" vertical="center" wrapText="1" indent="1"/>
      <protection/>
    </xf>
    <xf numFmtId="0" fontId="0" fillId="0" borderId="0" xfId="62" applyFont="1" applyFill="1">
      <alignment/>
      <protection/>
    </xf>
    <xf numFmtId="0" fontId="13" fillId="0" borderId="62" xfId="62" applyFont="1" applyFill="1" applyBorder="1" applyAlignment="1" applyProtection="1">
      <alignment horizontal="left" vertical="center" wrapText="1" indent="1"/>
      <protection/>
    </xf>
    <xf numFmtId="49" fontId="14" fillId="0" borderId="66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67" xfId="62" applyFont="1" applyFill="1" applyBorder="1" applyAlignment="1" applyProtection="1">
      <alignment horizontal="left" vertical="center" wrapText="1" indent="1"/>
      <protection/>
    </xf>
    <xf numFmtId="49" fontId="14" fillId="0" borderId="58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68" xfId="62" applyFont="1" applyFill="1" applyBorder="1" applyAlignment="1" applyProtection="1">
      <alignment horizontal="left" vertical="center" wrapText="1" indent="1"/>
      <protection/>
    </xf>
    <xf numFmtId="49" fontId="14" fillId="0" borderId="69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70" xfId="62" applyNumberFormat="1" applyFont="1" applyFill="1" applyBorder="1" applyAlignment="1" applyProtection="1">
      <alignment horizontal="left" vertical="center" wrapText="1" indent="1"/>
      <protection/>
    </xf>
    <xf numFmtId="49" fontId="14" fillId="0" borderId="71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72" xfId="62" applyFont="1" applyFill="1" applyBorder="1" applyAlignment="1" applyProtection="1">
      <alignment horizontal="left" vertical="center" wrapText="1" indent="1"/>
      <protection/>
    </xf>
    <xf numFmtId="49" fontId="14" fillId="0" borderId="73" xfId="62" applyNumberFormat="1" applyFont="1" applyFill="1" applyBorder="1" applyAlignment="1" applyProtection="1">
      <alignment horizontal="left" vertical="center" wrapText="1" indent="1"/>
      <protection/>
    </xf>
    <xf numFmtId="0" fontId="15" fillId="0" borderId="72" xfId="62" applyFont="1" applyFill="1" applyBorder="1" applyAlignment="1" applyProtection="1">
      <alignment horizontal="left" vertical="center" wrapText="1" indent="1"/>
      <protection/>
    </xf>
    <xf numFmtId="0" fontId="14" fillId="0" borderId="0" xfId="62" applyFont="1" applyFill="1" applyAlignment="1" applyProtection="1">
      <alignment horizontal="left" indent="1"/>
      <protection/>
    </xf>
    <xf numFmtId="0" fontId="33" fillId="0" borderId="0" xfId="62" applyFont="1" applyFill="1">
      <alignment/>
      <protection/>
    </xf>
    <xf numFmtId="0" fontId="16" fillId="0" borderId="63" xfId="62" applyFont="1" applyFill="1" applyBorder="1" applyAlignment="1" applyProtection="1">
      <alignment horizontal="left" vertical="center" wrapText="1" indent="1"/>
      <protection/>
    </xf>
    <xf numFmtId="49" fontId="13" fillId="0" borderId="62" xfId="62" applyNumberFormat="1" applyFont="1" applyFill="1" applyBorder="1" applyAlignment="1" applyProtection="1">
      <alignment horizontal="left" vertical="center" wrapText="1" indent="1"/>
      <protection/>
    </xf>
    <xf numFmtId="0" fontId="14" fillId="0" borderId="72" xfId="62" applyFont="1" applyFill="1" applyBorder="1" applyAlignment="1" applyProtection="1">
      <alignment horizontal="left" vertical="center" wrapText="1" indent="2"/>
      <protection/>
    </xf>
    <xf numFmtId="49" fontId="14" fillId="0" borderId="57" xfId="62" applyNumberFormat="1" applyFont="1" applyFill="1" applyBorder="1" applyAlignment="1" applyProtection="1">
      <alignment horizontal="left" vertical="center" wrapText="1" indent="1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64" fontId="5" fillId="0" borderId="0" xfId="62" applyNumberFormat="1" applyFont="1" applyFill="1" applyBorder="1" applyAlignment="1" applyProtection="1">
      <alignment vertical="center" wrapText="1"/>
      <protection/>
    </xf>
    <xf numFmtId="0" fontId="13" fillId="0" borderId="74" xfId="62" applyFont="1" applyFill="1" applyBorder="1" applyAlignment="1" applyProtection="1">
      <alignment vertical="center" wrapText="1"/>
      <protection/>
    </xf>
    <xf numFmtId="164" fontId="13" fillId="0" borderId="75" xfId="62" applyNumberFormat="1" applyFont="1" applyFill="1" applyBorder="1" applyAlignment="1" applyProtection="1">
      <alignment vertical="center" wrapText="1"/>
      <protection/>
    </xf>
    <xf numFmtId="164" fontId="14" fillId="0" borderId="76" xfId="62" applyNumberFormat="1" applyFont="1" applyFill="1" applyBorder="1" applyAlignment="1" applyProtection="1">
      <alignment vertical="center" wrapText="1"/>
      <protection locked="0"/>
    </xf>
    <xf numFmtId="164" fontId="14" fillId="0" borderId="77" xfId="62" applyNumberFormat="1" applyFont="1" applyFill="1" applyBorder="1" applyAlignment="1" applyProtection="1">
      <alignment vertical="center" wrapText="1"/>
      <protection locked="0"/>
    </xf>
    <xf numFmtId="164" fontId="14" fillId="0" borderId="78" xfId="62" applyNumberFormat="1" applyFont="1" applyFill="1" applyBorder="1" applyAlignment="1" applyProtection="1">
      <alignment vertical="center" wrapText="1"/>
      <protection locked="0"/>
    </xf>
    <xf numFmtId="0" fontId="14" fillId="0" borderId="79" xfId="62" applyFont="1" applyFill="1" applyBorder="1" applyAlignment="1" applyProtection="1">
      <alignment horizontal="left" vertical="center" wrapText="1" indent="1"/>
      <protection/>
    </xf>
    <xf numFmtId="0" fontId="14" fillId="0" borderId="0" xfId="62" applyFont="1" applyFill="1" applyBorder="1" applyAlignment="1" applyProtection="1">
      <alignment horizontal="left" vertical="center" wrapText="1" indent="1"/>
      <protection/>
    </xf>
    <xf numFmtId="0" fontId="14" fillId="0" borderId="67" xfId="62" applyFont="1" applyFill="1" applyBorder="1" applyAlignment="1" applyProtection="1">
      <alignment horizontal="left" indent="6"/>
      <protection/>
    </xf>
    <xf numFmtId="0" fontId="14" fillId="0" borderId="67" xfId="62" applyFont="1" applyFill="1" applyBorder="1" applyAlignment="1" applyProtection="1">
      <alignment horizontal="left" vertical="center" wrapText="1" indent="6"/>
      <protection/>
    </xf>
    <xf numFmtId="0" fontId="14" fillId="0" borderId="47" xfId="62" applyFont="1" applyFill="1" applyBorder="1" applyAlignment="1" applyProtection="1">
      <alignment horizontal="left" vertical="center" wrapText="1" indent="6"/>
      <protection/>
    </xf>
    <xf numFmtId="0" fontId="14" fillId="0" borderId="59" xfId="62" applyFont="1" applyFill="1" applyBorder="1" applyAlignment="1" applyProtection="1">
      <alignment horizontal="left" vertical="center" wrapText="1" indent="6"/>
      <protection/>
    </xf>
    <xf numFmtId="164" fontId="14" fillId="0" borderId="80" xfId="62" applyNumberFormat="1" applyFont="1" applyFill="1" applyBorder="1" applyAlignment="1" applyProtection="1">
      <alignment vertical="center" wrapText="1"/>
      <protection locked="0"/>
    </xf>
    <xf numFmtId="0" fontId="13" fillId="0" borderId="63" xfId="62" applyFont="1" applyFill="1" applyBorder="1" applyAlignment="1" applyProtection="1">
      <alignment vertical="center" wrapText="1"/>
      <protection/>
    </xf>
    <xf numFmtId="164" fontId="13" fillId="0" borderId="64" xfId="62" applyNumberFormat="1" applyFont="1" applyFill="1" applyBorder="1" applyAlignment="1" applyProtection="1">
      <alignment vertical="center" wrapText="1"/>
      <protection/>
    </xf>
    <xf numFmtId="164" fontId="14" fillId="0" borderId="81" xfId="62" applyNumberFormat="1" applyFont="1" applyFill="1" applyBorder="1" applyAlignment="1" applyProtection="1">
      <alignment vertical="center" wrapText="1"/>
      <protection locked="0"/>
    </xf>
    <xf numFmtId="164" fontId="2" fillId="0" borderId="0" xfId="62" applyNumberFormat="1" applyFill="1">
      <alignment/>
      <protection/>
    </xf>
    <xf numFmtId="164" fontId="13" fillId="0" borderId="64" xfId="62" applyNumberFormat="1" applyFont="1" applyFill="1" applyBorder="1" applyAlignment="1" applyProtection="1">
      <alignment vertical="center" wrapText="1"/>
      <protection locked="0"/>
    </xf>
    <xf numFmtId="164" fontId="14" fillId="0" borderId="77" xfId="62" applyNumberFormat="1" applyFont="1" applyFill="1" applyBorder="1" applyAlignment="1" applyProtection="1">
      <alignment vertical="center" wrapText="1"/>
      <protection/>
    </xf>
    <xf numFmtId="164" fontId="14" fillId="0" borderId="82" xfId="62" applyNumberFormat="1" applyFont="1" applyFill="1" applyBorder="1" applyAlignment="1" applyProtection="1">
      <alignment vertical="center" wrapText="1"/>
      <protection locked="0"/>
    </xf>
    <xf numFmtId="164" fontId="14" fillId="33" borderId="80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63" xfId="62" applyFont="1" applyFill="1" applyBorder="1" applyAlignment="1" applyProtection="1">
      <alignment vertical="center" wrapText="1"/>
      <protection/>
    </xf>
    <xf numFmtId="0" fontId="5" fillId="0" borderId="0" xfId="62" applyFont="1" applyFill="1">
      <alignment/>
      <protection/>
    </xf>
    <xf numFmtId="0" fontId="35" fillId="0" borderId="0" xfId="62" applyFont="1" applyFill="1">
      <alignment/>
      <protection/>
    </xf>
    <xf numFmtId="164" fontId="0" fillId="0" borderId="0" xfId="60" applyNumberFormat="1" applyFill="1" applyAlignment="1">
      <alignment vertical="center" wrapText="1"/>
      <protection/>
    </xf>
    <xf numFmtId="164" fontId="0" fillId="0" borderId="0" xfId="60" applyNumberFormat="1" applyFill="1" applyAlignment="1">
      <alignment horizontal="center" vertical="center" wrapText="1"/>
      <protection/>
    </xf>
    <xf numFmtId="164" fontId="4" fillId="0" borderId="0" xfId="60" applyNumberFormat="1" applyFont="1" applyFill="1" applyAlignment="1">
      <alignment horizontal="right" vertical="center"/>
      <protection/>
    </xf>
    <xf numFmtId="164" fontId="6" fillId="0" borderId="62" xfId="60" applyNumberFormat="1" applyFont="1" applyFill="1" applyBorder="1" applyAlignment="1">
      <alignment horizontal="center" vertical="center" wrapText="1"/>
      <protection/>
    </xf>
    <xf numFmtId="164" fontId="6" fillId="0" borderId="63" xfId="60" applyNumberFormat="1" applyFont="1" applyFill="1" applyBorder="1" applyAlignment="1">
      <alignment horizontal="center" vertical="center" wrapText="1"/>
      <protection/>
    </xf>
    <xf numFmtId="164" fontId="6" fillId="0" borderId="64" xfId="60" applyNumberFormat="1" applyFont="1" applyFill="1" applyBorder="1" applyAlignment="1">
      <alignment horizontal="center" vertical="center" wrapText="1"/>
      <protection/>
    </xf>
    <xf numFmtId="164" fontId="3" fillId="0" borderId="0" xfId="60" applyNumberFormat="1" applyFont="1" applyFill="1" applyAlignment="1">
      <alignment horizontal="center" vertical="center" wrapText="1"/>
      <protection/>
    </xf>
    <xf numFmtId="164" fontId="13" fillId="0" borderId="60" xfId="60" applyNumberFormat="1" applyFont="1" applyFill="1" applyBorder="1" applyAlignment="1">
      <alignment horizontal="center" vertical="center" wrapText="1"/>
      <protection/>
    </xf>
    <xf numFmtId="164" fontId="13" fillId="0" borderId="62" xfId="60" applyNumberFormat="1" applyFont="1" applyFill="1" applyBorder="1" applyAlignment="1">
      <alignment horizontal="center" vertical="center" wrapText="1"/>
      <protection/>
    </xf>
    <xf numFmtId="164" fontId="13" fillId="0" borderId="63" xfId="60" applyNumberFormat="1" applyFont="1" applyFill="1" applyBorder="1" applyAlignment="1">
      <alignment horizontal="center" vertical="center" wrapText="1"/>
      <protection/>
    </xf>
    <xf numFmtId="164" fontId="13" fillId="0" borderId="64" xfId="60" applyNumberFormat="1" applyFont="1" applyFill="1" applyBorder="1" applyAlignment="1">
      <alignment horizontal="center" vertical="center" wrapText="1"/>
      <protection/>
    </xf>
    <xf numFmtId="164" fontId="13" fillId="0" borderId="0" xfId="60" applyNumberFormat="1" applyFont="1" applyFill="1" applyAlignment="1">
      <alignment horizontal="center" vertical="center" wrapText="1"/>
      <protection/>
    </xf>
    <xf numFmtId="164" fontId="0" fillId="0" borderId="54" xfId="60" applyNumberFormat="1" applyFont="1" applyFill="1" applyBorder="1" applyAlignment="1">
      <alignment horizontal="left" vertical="center" wrapText="1" indent="1"/>
      <protection/>
    </xf>
    <xf numFmtId="164" fontId="14" fillId="0" borderId="71" xfId="6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72" xfId="60" applyNumberFormat="1" applyFont="1" applyFill="1" applyBorder="1" applyAlignment="1" applyProtection="1">
      <alignment vertical="center" wrapText="1"/>
      <protection locked="0"/>
    </xf>
    <xf numFmtId="164" fontId="14" fillId="0" borderId="81" xfId="60" applyNumberFormat="1" applyFont="1" applyFill="1" applyBorder="1" applyAlignment="1" applyProtection="1">
      <alignment vertical="center" wrapText="1"/>
      <protection locked="0"/>
    </xf>
    <xf numFmtId="164" fontId="0" fillId="0" borderId="83" xfId="60" applyNumberFormat="1" applyFont="1" applyFill="1" applyBorder="1" applyAlignment="1">
      <alignment horizontal="left" vertical="center" wrapText="1" indent="1"/>
      <protection/>
    </xf>
    <xf numFmtId="164" fontId="14" fillId="0" borderId="66" xfId="6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7" xfId="60" applyNumberFormat="1" applyFont="1" applyFill="1" applyBorder="1" applyAlignment="1" applyProtection="1">
      <alignment vertical="center" wrapText="1"/>
      <protection locked="0"/>
    </xf>
    <xf numFmtId="164" fontId="14" fillId="0" borderId="77" xfId="60" applyNumberFormat="1" applyFont="1" applyFill="1" applyBorder="1" applyAlignment="1" applyProtection="1">
      <alignment vertical="center" wrapText="1"/>
      <protection locked="0"/>
    </xf>
    <xf numFmtId="164" fontId="14" fillId="0" borderId="84" xfId="6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85" xfId="60" applyNumberFormat="1" applyFont="1" applyFill="1" applyBorder="1" applyAlignment="1" applyProtection="1">
      <alignment vertical="center" wrapText="1"/>
      <protection locked="0"/>
    </xf>
    <xf numFmtId="164" fontId="0" fillId="0" borderId="0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73" xfId="6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7" xfId="60" applyNumberFormat="1" applyFont="1" applyFill="1" applyBorder="1" applyAlignment="1" applyProtection="1">
      <alignment vertical="center" wrapText="1"/>
      <protection locked="0"/>
    </xf>
    <xf numFmtId="164" fontId="14" fillId="0" borderId="78" xfId="60" applyNumberFormat="1" applyFont="1" applyFill="1" applyBorder="1" applyAlignment="1" applyProtection="1">
      <alignment vertical="center" wrapText="1"/>
      <protection locked="0"/>
    </xf>
    <xf numFmtId="164" fontId="3" fillId="0" borderId="60" xfId="60" applyNumberFormat="1" applyFont="1" applyFill="1" applyBorder="1" applyAlignment="1">
      <alignment horizontal="lef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vertical="center" wrapText="1"/>
      <protection/>
    </xf>
    <xf numFmtId="164" fontId="13" fillId="0" borderId="62" xfId="60" applyNumberFormat="1" applyFont="1" applyFill="1" applyBorder="1" applyAlignment="1" applyProtection="1">
      <alignment horizontal="left" vertical="center" wrapText="1" indent="1"/>
      <protection/>
    </xf>
    <xf numFmtId="164" fontId="13" fillId="0" borderId="64" xfId="60" applyNumberFormat="1" applyFont="1" applyFill="1" applyBorder="1" applyAlignment="1" applyProtection="1">
      <alignment vertical="center" wrapText="1"/>
      <protection/>
    </xf>
    <xf numFmtId="164" fontId="3" fillId="0" borderId="86" xfId="60" applyNumberFormat="1" applyFont="1" applyFill="1" applyBorder="1" applyAlignment="1">
      <alignment horizontal="left" vertical="center" wrapText="1" indent="1"/>
      <protection/>
    </xf>
    <xf numFmtId="164" fontId="13" fillId="0" borderId="69" xfId="6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7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82" xfId="60" applyNumberFormat="1" applyFont="1" applyFill="1" applyBorder="1" applyAlignment="1" applyProtection="1">
      <alignment horizontal="right" vertical="center" wrapText="1"/>
      <protection locked="0"/>
    </xf>
    <xf numFmtId="164" fontId="3" fillId="0" borderId="83" xfId="60" applyNumberFormat="1" applyFont="1" applyFill="1" applyBorder="1" applyAlignment="1">
      <alignment horizontal="lef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77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67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69" xfId="6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86" xfId="60" applyNumberFormat="1" applyFont="1" applyFill="1" applyBorder="1" applyAlignment="1">
      <alignment horizontal="left" vertical="center" wrapText="1" indent="1"/>
      <protection/>
    </xf>
    <xf numFmtId="164" fontId="14" fillId="0" borderId="87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72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81" xfId="60" applyNumberFormat="1" applyFont="1" applyFill="1" applyBorder="1" applyAlignment="1" applyProtection="1">
      <alignment horizontal="right" vertical="center" wrapText="1"/>
      <protection locked="0"/>
    </xf>
    <xf numFmtId="164" fontId="0" fillId="0" borderId="88" xfId="60" applyNumberFormat="1" applyFont="1" applyFill="1" applyBorder="1" applyAlignment="1">
      <alignment horizontal="left" vertical="center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78" xfId="60" applyNumberFormat="1" applyFont="1" applyFill="1" applyBorder="1" applyAlignment="1" applyProtection="1">
      <alignment horizontal="right" vertical="center" wrapText="1"/>
      <protection locked="0"/>
    </xf>
    <xf numFmtId="164" fontId="0" fillId="0" borderId="89" xfId="60" applyNumberFormat="1" applyFont="1" applyFill="1" applyBorder="1" applyAlignment="1">
      <alignment horizontal="left" vertical="center" wrapText="1" indent="1"/>
      <protection/>
    </xf>
    <xf numFmtId="164" fontId="14" fillId="0" borderId="57" xfId="60" applyNumberFormat="1" applyFont="1" applyFill="1" applyBorder="1" applyAlignment="1" applyProtection="1">
      <alignment horizontal="left" vertical="center" wrapText="1" indent="1"/>
      <protection locked="0"/>
    </xf>
    <xf numFmtId="164" fontId="14" fillId="33" borderId="59" xfId="60" applyNumberFormat="1" applyFont="1" applyFill="1" applyBorder="1" applyAlignment="1" applyProtection="1">
      <alignment horizontal="right" vertical="center" wrapText="1"/>
      <protection locked="0"/>
    </xf>
    <xf numFmtId="164" fontId="14" fillId="33" borderId="80" xfId="60" applyNumberFormat="1" applyFont="1" applyFill="1" applyBorder="1" applyAlignment="1" applyProtection="1">
      <alignment horizontal="right" vertical="center" wrapText="1"/>
      <protection locked="0"/>
    </xf>
    <xf numFmtId="164" fontId="6" fillId="0" borderId="62" xfId="60" applyNumberFormat="1" applyFont="1" applyFill="1" applyBorder="1" applyAlignment="1">
      <alignment horizontal="left" vertical="center" wrapText="1" indent="1"/>
      <protection/>
    </xf>
    <xf numFmtId="164" fontId="33" fillId="0" borderId="0" xfId="60" applyNumberFormat="1" applyFont="1" applyFill="1" applyAlignment="1">
      <alignment vertical="center" wrapText="1"/>
      <protection/>
    </xf>
    <xf numFmtId="164" fontId="3" fillId="0" borderId="54" xfId="60" applyNumberFormat="1" applyFont="1" applyFill="1" applyBorder="1" applyAlignment="1">
      <alignment horizontal="left" vertical="center" wrapText="1" indent="1"/>
      <protection/>
    </xf>
    <xf numFmtId="164" fontId="13" fillId="0" borderId="72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64" xfId="60" applyNumberFormat="1" applyFont="1" applyFill="1" applyBorder="1" applyAlignment="1" applyProtection="1">
      <alignment vertical="center" wrapText="1"/>
      <protection/>
    </xf>
    <xf numFmtId="164" fontId="13" fillId="0" borderId="63" xfId="60" applyNumberFormat="1" applyFont="1" applyFill="1" applyBorder="1" applyAlignment="1">
      <alignment vertical="center" wrapText="1"/>
      <protection/>
    </xf>
    <xf numFmtId="164" fontId="13" fillId="0" borderId="64" xfId="60" applyNumberFormat="1" applyFont="1" applyFill="1" applyBorder="1" applyAlignment="1">
      <alignment vertical="center" wrapText="1"/>
      <protection/>
    </xf>
    <xf numFmtId="164" fontId="13" fillId="0" borderId="70" xfId="60" applyNumberFormat="1" applyFont="1" applyFill="1" applyBorder="1" applyAlignment="1">
      <alignment horizontal="left" vertical="center" wrapText="1" indent="1"/>
      <protection/>
    </xf>
    <xf numFmtId="164" fontId="13" fillId="0" borderId="90" xfId="60" applyNumberFormat="1" applyFont="1" applyFill="1" applyBorder="1" applyAlignment="1" applyProtection="1">
      <alignment horizontal="right" vertical="center" wrapText="1"/>
      <protection/>
    </xf>
    <xf numFmtId="164" fontId="13" fillId="0" borderId="91" xfId="60" applyNumberFormat="1" applyFont="1" applyFill="1" applyBorder="1" applyAlignment="1" applyProtection="1">
      <alignment horizontal="right" vertical="center" wrapText="1"/>
      <protection/>
    </xf>
    <xf numFmtId="164" fontId="7" fillId="0" borderId="0" xfId="60" applyNumberFormat="1" applyFont="1" applyFill="1" applyAlignment="1">
      <alignment textRotation="180" wrapText="1"/>
      <protection/>
    </xf>
    <xf numFmtId="164" fontId="0" fillId="0" borderId="0" xfId="60" applyNumberFormat="1" applyFont="1" applyFill="1" applyAlignment="1">
      <alignment vertical="center" wrapText="1"/>
      <protection/>
    </xf>
    <xf numFmtId="0" fontId="2" fillId="0" borderId="0" xfId="62" applyFill="1" applyBorder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vertical="center" wrapTex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61" applyFont="1" applyFill="1" applyBorder="1" applyAlignment="1" applyProtection="1">
      <alignment horizontal="left" indent="6"/>
      <protection/>
    </xf>
    <xf numFmtId="0" fontId="14" fillId="0" borderId="0" xfId="61" applyFont="1" applyFill="1" applyBorder="1" applyAlignment="1" applyProtection="1">
      <alignment horizontal="left" vertical="center" wrapText="1" indent="6"/>
      <protection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6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6" fillId="0" borderId="92" xfId="62" applyFont="1" applyFill="1" applyBorder="1" applyAlignment="1" applyProtection="1">
      <alignment horizontal="center" vertical="center" wrapText="1"/>
      <protection/>
    </xf>
    <xf numFmtId="0" fontId="13" fillId="0" borderId="92" xfId="62" applyFont="1" applyFill="1" applyBorder="1" applyAlignment="1" applyProtection="1">
      <alignment horizontal="center" vertical="center" wrapText="1"/>
      <protection/>
    </xf>
    <xf numFmtId="0" fontId="13" fillId="0" borderId="93" xfId="62" applyFont="1" applyFill="1" applyBorder="1" applyAlignment="1" applyProtection="1">
      <alignment horizontal="left" vertical="center" wrapText="1" indent="1"/>
      <protection/>
    </xf>
    <xf numFmtId="0" fontId="13" fillId="0" borderId="92" xfId="62" applyFont="1" applyFill="1" applyBorder="1" applyAlignment="1" applyProtection="1">
      <alignment horizontal="left" vertical="center" wrapText="1" indent="1"/>
      <protection/>
    </xf>
    <xf numFmtId="0" fontId="14" fillId="0" borderId="85" xfId="62" applyFont="1" applyFill="1" applyBorder="1" applyAlignment="1" applyProtection="1">
      <alignment horizontal="left" vertical="center" wrapText="1" indent="1"/>
      <protection/>
    </xf>
    <xf numFmtId="0" fontId="14" fillId="0" borderId="94" xfId="62" applyFont="1" applyFill="1" applyBorder="1" applyAlignment="1" applyProtection="1">
      <alignment horizontal="left" vertical="center" wrapText="1" indent="1"/>
      <protection/>
    </xf>
    <xf numFmtId="0" fontId="14" fillId="0" borderId="95" xfId="62" applyFont="1" applyFill="1" applyBorder="1" applyAlignment="1" applyProtection="1">
      <alignment horizontal="left" vertical="center" wrapText="1" indent="1"/>
      <protection/>
    </xf>
    <xf numFmtId="0" fontId="14" fillId="0" borderId="96" xfId="62" applyFont="1" applyFill="1" applyBorder="1" applyAlignment="1" applyProtection="1">
      <alignment horizontal="left" vertical="center" wrapText="1" indent="1"/>
      <protection/>
    </xf>
    <xf numFmtId="0" fontId="14" fillId="0" borderId="97" xfId="62" applyFont="1" applyFill="1" applyBorder="1" applyAlignment="1" applyProtection="1">
      <alignment horizontal="left" vertical="center" wrapText="1" indent="1"/>
      <protection/>
    </xf>
    <xf numFmtId="0" fontId="15" fillId="0" borderId="97" xfId="62" applyFont="1" applyFill="1" applyBorder="1" applyAlignment="1" applyProtection="1">
      <alignment horizontal="left" vertical="center" wrapText="1" indent="1"/>
      <protection/>
    </xf>
    <xf numFmtId="0" fontId="14" fillId="0" borderId="85" xfId="62" applyFont="1" applyFill="1" applyBorder="1" applyAlignment="1" applyProtection="1">
      <alignment horizontal="left" vertical="center" wrapText="1" indent="2"/>
      <protection/>
    </xf>
    <xf numFmtId="0" fontId="14" fillId="0" borderId="98" xfId="62" applyFont="1" applyFill="1" applyBorder="1" applyAlignment="1" applyProtection="1">
      <alignment horizontal="left" vertical="center" wrapText="1" indent="2"/>
      <protection/>
    </xf>
    <xf numFmtId="0" fontId="16" fillId="0" borderId="92" xfId="62" applyFont="1" applyFill="1" applyBorder="1" applyAlignment="1" applyProtection="1">
      <alignment horizontal="left" vertical="center" wrapText="1" indent="1"/>
      <protection/>
    </xf>
    <xf numFmtId="0" fontId="14" fillId="0" borderId="97" xfId="62" applyFont="1" applyFill="1" applyBorder="1" applyAlignment="1" applyProtection="1">
      <alignment horizontal="left" vertical="center" wrapText="1" indent="2"/>
      <protection/>
    </xf>
    <xf numFmtId="0" fontId="14" fillId="0" borderId="99" xfId="62" applyFont="1" applyFill="1" applyBorder="1" applyAlignment="1" applyProtection="1">
      <alignment horizontal="left" vertical="center" wrapText="1" indent="2"/>
      <protection/>
    </xf>
    <xf numFmtId="0" fontId="6" fillId="0" borderId="92" xfId="62" applyFont="1" applyFill="1" applyBorder="1" applyAlignment="1" applyProtection="1">
      <alignment horizontal="left" vertical="center" wrapText="1" indent="1"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6" fillId="0" borderId="11" xfId="62" applyFont="1" applyFill="1" applyBorder="1" applyAlignment="1" applyProtection="1">
      <alignment horizontal="center" vertical="center" wrapText="1"/>
      <protection/>
    </xf>
    <xf numFmtId="0" fontId="2" fillId="0" borderId="11" xfId="62" applyFill="1" applyBorder="1">
      <alignment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0" fontId="14" fillId="0" borderId="11" xfId="62" applyFont="1" applyFill="1" applyBorder="1">
      <alignment/>
      <protection/>
    </xf>
    <xf numFmtId="164" fontId="13" fillId="0" borderId="11" xfId="62" applyNumberFormat="1" applyFont="1" applyFill="1" applyBorder="1" applyAlignment="1" applyProtection="1">
      <alignment horizontal="right" vertical="center" wrapText="1"/>
      <protection/>
    </xf>
    <xf numFmtId="0" fontId="0" fillId="0" borderId="11" xfId="62" applyFont="1" applyFill="1" applyBorder="1">
      <alignment/>
      <protection/>
    </xf>
    <xf numFmtId="164" fontId="13" fillId="0" borderId="11" xfId="62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62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62" applyNumberFormat="1" applyFont="1" applyFill="1" applyBorder="1" applyAlignment="1" applyProtection="1">
      <alignment horizontal="right" vertical="center" wrapText="1"/>
      <protection/>
    </xf>
    <xf numFmtId="164" fontId="16" fillId="0" borderId="11" xfId="62" applyNumberFormat="1" applyFont="1" applyFill="1" applyBorder="1" applyAlignment="1" applyProtection="1">
      <alignment horizontal="right" vertical="center" wrapText="1"/>
      <protection/>
    </xf>
    <xf numFmtId="164" fontId="15" fillId="0" borderId="11" xfId="62" applyNumberFormat="1" applyFont="1" applyFill="1" applyBorder="1" applyAlignment="1" applyProtection="1">
      <alignment horizontal="right" vertical="center" wrapText="1"/>
      <protection/>
    </xf>
    <xf numFmtId="0" fontId="13" fillId="0" borderId="93" xfId="62" applyFont="1" applyFill="1" applyBorder="1" applyAlignment="1" applyProtection="1">
      <alignment vertical="center" wrapText="1"/>
      <protection/>
    </xf>
    <xf numFmtId="0" fontId="14" fillId="0" borderId="100" xfId="62" applyFont="1" applyFill="1" applyBorder="1" applyAlignment="1" applyProtection="1">
      <alignment horizontal="left" vertical="center" wrapText="1" indent="1"/>
      <protection/>
    </xf>
    <xf numFmtId="0" fontId="14" fillId="0" borderId="85" xfId="62" applyFont="1" applyFill="1" applyBorder="1" applyAlignment="1" applyProtection="1">
      <alignment horizontal="left" indent="6"/>
      <protection/>
    </xf>
    <xf numFmtId="0" fontId="14" fillId="0" borderId="85" xfId="62" applyFont="1" applyFill="1" applyBorder="1" applyAlignment="1" applyProtection="1">
      <alignment horizontal="left" vertical="center" wrapText="1" indent="6"/>
      <protection/>
    </xf>
    <xf numFmtId="0" fontId="14" fillId="0" borderId="98" xfId="62" applyFont="1" applyFill="1" applyBorder="1" applyAlignment="1" applyProtection="1">
      <alignment horizontal="left" vertical="center" wrapText="1" indent="6"/>
      <protection/>
    </xf>
    <xf numFmtId="0" fontId="14" fillId="0" borderId="99" xfId="62" applyFont="1" applyFill="1" applyBorder="1" applyAlignment="1" applyProtection="1">
      <alignment horizontal="left" vertical="center" wrapText="1" indent="6"/>
      <protection/>
    </xf>
    <xf numFmtId="0" fontId="13" fillId="0" borderId="92" xfId="62" applyFont="1" applyFill="1" applyBorder="1" applyAlignment="1" applyProtection="1">
      <alignment vertical="center" wrapText="1"/>
      <protection/>
    </xf>
    <xf numFmtId="0" fontId="6" fillId="0" borderId="92" xfId="62" applyFont="1" applyFill="1" applyBorder="1" applyAlignment="1" applyProtection="1">
      <alignment vertical="center" wrapText="1"/>
      <protection/>
    </xf>
    <xf numFmtId="164" fontId="13" fillId="0" borderId="11" xfId="62" applyNumberFormat="1" applyFont="1" applyFill="1" applyBorder="1" applyAlignment="1" applyProtection="1">
      <alignment vertical="center" wrapText="1"/>
      <protection/>
    </xf>
    <xf numFmtId="164" fontId="14" fillId="0" borderId="11" xfId="62" applyNumberFormat="1" applyFont="1" applyFill="1" applyBorder="1" applyAlignment="1" applyProtection="1">
      <alignment vertical="center" wrapText="1"/>
      <protection locked="0"/>
    </xf>
    <xf numFmtId="164" fontId="13" fillId="0" borderId="11" xfId="62" applyNumberFormat="1" applyFont="1" applyFill="1" applyBorder="1" applyAlignment="1" applyProtection="1">
      <alignment vertical="center" wrapText="1"/>
      <protection locked="0"/>
    </xf>
    <xf numFmtId="164" fontId="14" fillId="0" borderId="11" xfId="62" applyNumberFormat="1" applyFont="1" applyFill="1" applyBorder="1" applyAlignment="1" applyProtection="1">
      <alignment vertical="center" wrapText="1"/>
      <protection/>
    </xf>
    <xf numFmtId="164" fontId="14" fillId="33" borderId="11" xfId="62" applyNumberFormat="1" applyFont="1" applyFill="1" applyBorder="1" applyAlignment="1" applyProtection="1">
      <alignment horizontal="right" vertical="center" wrapText="1"/>
      <protection locked="0"/>
    </xf>
    <xf numFmtId="0" fontId="14" fillId="0" borderId="85" xfId="62" applyFont="1" applyFill="1" applyBorder="1" applyAlignment="1" applyProtection="1">
      <alignment horizontal="left" indent="5"/>
      <protection/>
    </xf>
    <xf numFmtId="0" fontId="14" fillId="0" borderId="98" xfId="62" applyFont="1" applyFill="1" applyBorder="1" applyAlignment="1" applyProtection="1">
      <alignment horizontal="left" vertical="center" wrapText="1" indent="1"/>
      <protection/>
    </xf>
    <xf numFmtId="0" fontId="14" fillId="0" borderId="99" xfId="62" applyFont="1" applyFill="1" applyBorder="1" applyAlignment="1" applyProtection="1">
      <alignment horizontal="left" indent="5"/>
      <protection/>
    </xf>
    <xf numFmtId="3" fontId="13" fillId="0" borderId="11" xfId="62" applyNumberFormat="1" applyFont="1" applyFill="1" applyBorder="1" applyAlignment="1" applyProtection="1">
      <alignment horizontal="right" vertical="center" wrapText="1"/>
      <protection/>
    </xf>
    <xf numFmtId="3" fontId="14" fillId="0" borderId="11" xfId="62" applyNumberFormat="1" applyFont="1" applyFill="1" applyBorder="1" applyAlignment="1" applyProtection="1">
      <alignment horizontal="right" vertical="center" wrapText="1"/>
      <protection/>
    </xf>
    <xf numFmtId="0" fontId="14" fillId="0" borderId="11" xfId="62" applyFont="1" applyFill="1" applyBorder="1">
      <alignment/>
      <protection/>
    </xf>
    <xf numFmtId="164" fontId="6" fillId="0" borderId="46" xfId="60" applyNumberFormat="1" applyFont="1" applyFill="1" applyBorder="1" applyAlignment="1">
      <alignment horizontal="center" vertical="center" wrapText="1"/>
      <protection/>
    </xf>
    <xf numFmtId="164" fontId="6" fillId="0" borderId="101" xfId="60" applyNumberFormat="1" applyFont="1" applyFill="1" applyBorder="1" applyAlignment="1">
      <alignment horizontal="center" vertical="center" wrapText="1"/>
      <protection/>
    </xf>
    <xf numFmtId="164" fontId="13" fillId="0" borderId="101" xfId="60" applyNumberFormat="1" applyFont="1" applyFill="1" applyBorder="1" applyAlignment="1">
      <alignment horizontal="center" vertical="center" wrapText="1"/>
      <protection/>
    </xf>
    <xf numFmtId="164" fontId="14" fillId="0" borderId="102" xfId="60" applyNumberFormat="1" applyFont="1" applyFill="1" applyBorder="1" applyAlignment="1" applyProtection="1">
      <alignment vertical="center" wrapText="1"/>
      <protection locked="0"/>
    </xf>
    <xf numFmtId="164" fontId="14" fillId="0" borderId="79" xfId="60" applyNumberFormat="1" applyFont="1" applyFill="1" applyBorder="1" applyAlignment="1" applyProtection="1">
      <alignment vertical="center" wrapText="1"/>
      <protection locked="0"/>
    </xf>
    <xf numFmtId="164" fontId="14" fillId="0" borderId="100" xfId="60" applyNumberFormat="1" applyFont="1" applyFill="1" applyBorder="1" applyAlignment="1" applyProtection="1">
      <alignment vertical="center" wrapText="1"/>
      <protection locked="0"/>
    </xf>
    <xf numFmtId="164" fontId="14" fillId="0" borderId="103" xfId="60" applyNumberFormat="1" applyFont="1" applyFill="1" applyBorder="1" applyAlignment="1" applyProtection="1">
      <alignment vertical="center" wrapText="1"/>
      <protection locked="0"/>
    </xf>
    <xf numFmtId="164" fontId="13" fillId="0" borderId="101" xfId="60" applyNumberFormat="1" applyFont="1" applyFill="1" applyBorder="1" applyAlignment="1" applyProtection="1">
      <alignment vertical="center" wrapText="1"/>
      <protection/>
    </xf>
    <xf numFmtId="164" fontId="13" fillId="0" borderId="104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79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79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104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102" xfId="60" applyNumberFormat="1" applyFont="1" applyFill="1" applyBorder="1" applyAlignment="1" applyProtection="1">
      <alignment horizontal="right" vertical="center" wrapText="1"/>
      <protection locked="0"/>
    </xf>
    <xf numFmtId="164" fontId="14" fillId="0" borderId="103" xfId="60" applyNumberFormat="1" applyFont="1" applyFill="1" applyBorder="1" applyAlignment="1" applyProtection="1">
      <alignment horizontal="right" vertical="center" wrapText="1"/>
      <protection locked="0"/>
    </xf>
    <xf numFmtId="164" fontId="14" fillId="33" borderId="105" xfId="60" applyNumberFormat="1" applyFont="1" applyFill="1" applyBorder="1" applyAlignment="1" applyProtection="1">
      <alignment horizontal="right" vertical="center" wrapText="1"/>
      <protection locked="0"/>
    </xf>
    <xf numFmtId="3" fontId="29" fillId="0" borderId="100" xfId="0" applyNumberFormat="1" applyFont="1" applyBorder="1" applyAlignment="1">
      <alignment/>
    </xf>
    <xf numFmtId="3" fontId="29" fillId="0" borderId="106" xfId="0" applyNumberFormat="1" applyFont="1" applyBorder="1" applyAlignment="1">
      <alignment/>
    </xf>
    <xf numFmtId="3" fontId="29" fillId="0" borderId="79" xfId="0" applyNumberFormat="1" applyFont="1" applyBorder="1" applyAlignment="1">
      <alignment/>
    </xf>
    <xf numFmtId="3" fontId="29" fillId="0" borderId="103" xfId="0" applyNumberFormat="1" applyFont="1" applyBorder="1" applyAlignment="1">
      <alignment/>
    </xf>
    <xf numFmtId="3" fontId="29" fillId="0" borderId="105" xfId="0" applyNumberFormat="1" applyFont="1" applyBorder="1" applyAlignment="1">
      <alignment/>
    </xf>
    <xf numFmtId="3" fontId="29" fillId="0" borderId="107" xfId="0" applyNumberFormat="1" applyFont="1" applyBorder="1" applyAlignment="1">
      <alignment/>
    </xf>
    <xf numFmtId="3" fontId="29" fillId="0" borderId="108" xfId="0" applyNumberFormat="1" applyFont="1" applyBorder="1" applyAlignment="1">
      <alignment/>
    </xf>
    <xf numFmtId="0" fontId="26" fillId="0" borderId="109" xfId="0" applyFont="1" applyBorder="1" applyAlignment="1">
      <alignment horizontal="center"/>
    </xf>
    <xf numFmtId="3" fontId="29" fillId="0" borderId="110" xfId="0" applyNumberFormat="1" applyFont="1" applyBorder="1" applyAlignment="1">
      <alignment/>
    </xf>
    <xf numFmtId="3" fontId="29" fillId="0" borderId="102" xfId="0" applyNumberFormat="1" applyFont="1" applyBorder="1" applyAlignment="1">
      <alignment/>
    </xf>
    <xf numFmtId="3" fontId="29" fillId="0" borderId="111" xfId="0" applyNumberFormat="1" applyFont="1" applyBorder="1" applyAlignment="1">
      <alignment/>
    </xf>
    <xf numFmtId="3" fontId="29" fillId="0" borderId="112" xfId="0" applyNumberFormat="1" applyFont="1" applyBorder="1" applyAlignment="1">
      <alignment/>
    </xf>
    <xf numFmtId="3" fontId="29" fillId="0" borderId="113" xfId="0" applyNumberFormat="1" applyFont="1" applyBorder="1" applyAlignment="1">
      <alignment/>
    </xf>
    <xf numFmtId="3" fontId="29" fillId="0" borderId="114" xfId="0" applyNumberFormat="1" applyFont="1" applyBorder="1" applyAlignment="1">
      <alignment/>
    </xf>
    <xf numFmtId="3" fontId="29" fillId="0" borderId="85" xfId="0" applyNumberFormat="1" applyFont="1" applyBorder="1" applyAlignment="1">
      <alignment/>
    </xf>
    <xf numFmtId="3" fontId="29" fillId="0" borderId="115" xfId="0" applyNumberFormat="1" applyFont="1" applyBorder="1" applyAlignment="1">
      <alignment/>
    </xf>
    <xf numFmtId="3" fontId="29" fillId="0" borderId="116" xfId="0" applyNumberFormat="1" applyFont="1" applyBorder="1" applyAlignment="1">
      <alignment/>
    </xf>
    <xf numFmtId="3" fontId="29" fillId="0" borderId="117" xfId="0" applyNumberFormat="1" applyFont="1" applyBorder="1" applyAlignment="1">
      <alignment/>
    </xf>
    <xf numFmtId="3" fontId="29" fillId="0" borderId="98" xfId="0" applyNumberFormat="1" applyFont="1" applyBorder="1" applyAlignment="1">
      <alignment/>
    </xf>
    <xf numFmtId="3" fontId="29" fillId="0" borderId="87" xfId="0" applyNumberFormat="1" applyFont="1" applyBorder="1" applyAlignment="1">
      <alignment/>
    </xf>
    <xf numFmtId="3" fontId="29" fillId="0" borderId="118" xfId="0" applyNumberFormat="1" applyFont="1" applyBorder="1" applyAlignment="1">
      <alignment/>
    </xf>
    <xf numFmtId="3" fontId="29" fillId="0" borderId="119" xfId="0" applyNumberFormat="1" applyFont="1" applyBorder="1" applyAlignment="1">
      <alignment/>
    </xf>
    <xf numFmtId="0" fontId="26" fillId="0" borderId="120" xfId="0" applyFont="1" applyBorder="1" applyAlignment="1">
      <alignment horizontal="center"/>
    </xf>
    <xf numFmtId="3" fontId="26" fillId="0" borderId="121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0" xfId="0" applyFont="1" applyBorder="1" applyAlignment="1">
      <alignment horizontal="center"/>
    </xf>
    <xf numFmtId="3" fontId="28" fillId="0" borderId="122" xfId="0" applyNumberFormat="1" applyFont="1" applyBorder="1" applyAlignment="1">
      <alignment/>
    </xf>
    <xf numFmtId="0" fontId="26" fillId="0" borderId="115" xfId="0" applyFont="1" applyBorder="1" applyAlignment="1">
      <alignment horizontal="center"/>
    </xf>
    <xf numFmtId="0" fontId="26" fillId="0" borderId="123" xfId="0" applyFont="1" applyBorder="1" applyAlignment="1">
      <alignment horizontal="center"/>
    </xf>
    <xf numFmtId="0" fontId="26" fillId="0" borderId="124" xfId="0" applyFont="1" applyBorder="1" applyAlignment="1">
      <alignment horizontal="center"/>
    </xf>
    <xf numFmtId="3" fontId="29" fillId="0" borderId="99" xfId="0" applyNumberFormat="1" applyFont="1" applyBorder="1" applyAlignment="1">
      <alignment/>
    </xf>
    <xf numFmtId="3" fontId="28" fillId="0" borderId="125" xfId="0" applyNumberFormat="1" applyFont="1" applyBorder="1" applyAlignment="1">
      <alignment/>
    </xf>
    <xf numFmtId="3" fontId="29" fillId="0" borderId="126" xfId="0" applyNumberFormat="1" applyFont="1" applyBorder="1" applyAlignment="1">
      <alignment/>
    </xf>
    <xf numFmtId="3" fontId="29" fillId="0" borderId="127" xfId="0" applyNumberFormat="1" applyFont="1" applyBorder="1" applyAlignment="1">
      <alignment/>
    </xf>
    <xf numFmtId="3" fontId="29" fillId="0" borderId="128" xfId="0" applyNumberFormat="1" applyFont="1" applyBorder="1" applyAlignment="1">
      <alignment/>
    </xf>
    <xf numFmtId="3" fontId="28" fillId="0" borderId="129" xfId="0" applyNumberFormat="1" applyFont="1" applyBorder="1" applyAlignment="1">
      <alignment/>
    </xf>
    <xf numFmtId="164" fontId="14" fillId="0" borderId="14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62" applyFont="1" applyFill="1" applyBorder="1">
      <alignment/>
      <protection/>
    </xf>
    <xf numFmtId="164" fontId="14" fillId="0" borderId="12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62" applyFont="1" applyFill="1" applyBorder="1">
      <alignment/>
      <protection/>
    </xf>
    <xf numFmtId="164" fontId="13" fillId="0" borderId="28" xfId="62" applyNumberFormat="1" applyFont="1" applyFill="1" applyBorder="1" applyAlignment="1" applyProtection="1">
      <alignment horizontal="right" vertical="center" wrapText="1"/>
      <protection/>
    </xf>
    <xf numFmtId="0" fontId="3" fillId="0" borderId="23" xfId="62" applyFont="1" applyFill="1" applyBorder="1">
      <alignment/>
      <protection/>
    </xf>
    <xf numFmtId="164" fontId="14" fillId="0" borderId="11" xfId="62" applyNumberFormat="1" applyFont="1" applyFill="1" applyBorder="1">
      <alignment/>
      <protection/>
    </xf>
    <xf numFmtId="0" fontId="13" fillId="0" borderId="11" xfId="62" applyFont="1" applyFill="1" applyBorder="1">
      <alignment/>
      <protection/>
    </xf>
    <xf numFmtId="0" fontId="29" fillId="0" borderId="82" xfId="0" applyFont="1" applyBorder="1" applyAlignment="1">
      <alignment horizontal="left"/>
    </xf>
    <xf numFmtId="0" fontId="29" fillId="0" borderId="86" xfId="0" applyFont="1" applyBorder="1" applyAlignment="1">
      <alignment horizontal="left"/>
    </xf>
    <xf numFmtId="3" fontId="29" fillId="0" borderId="69" xfId="0" applyNumberFormat="1" applyFont="1" applyBorder="1" applyAlignment="1">
      <alignment horizontal="right"/>
    </xf>
    <xf numFmtId="0" fontId="28" fillId="0" borderId="130" xfId="0" applyFont="1" applyBorder="1" applyAlignment="1">
      <alignment horizontal="center"/>
    </xf>
    <xf numFmtId="0" fontId="28" fillId="0" borderId="130" xfId="0" applyFont="1" applyBorder="1" applyAlignment="1">
      <alignment/>
    </xf>
    <xf numFmtId="0" fontId="26" fillId="0" borderId="11" xfId="0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0" fontId="26" fillId="0" borderId="131" xfId="0" applyFont="1" applyBorder="1" applyAlignment="1">
      <alignment horizontal="center"/>
    </xf>
    <xf numFmtId="0" fontId="29" fillId="0" borderId="100" xfId="0" applyFont="1" applyBorder="1" applyAlignment="1">
      <alignment/>
    </xf>
    <xf numFmtId="0" fontId="29" fillId="0" borderId="106" xfId="0" applyFont="1" applyBorder="1" applyAlignment="1">
      <alignment/>
    </xf>
    <xf numFmtId="0" fontId="29" fillId="0" borderId="79" xfId="0" applyFont="1" applyBorder="1" applyAlignment="1">
      <alignment/>
    </xf>
    <xf numFmtId="0" fontId="29" fillId="0" borderId="103" xfId="0" applyFont="1" applyBorder="1" applyAlignment="1">
      <alignment/>
    </xf>
    <xf numFmtId="0" fontId="29" fillId="0" borderId="105" xfId="0" applyFont="1" applyBorder="1" applyAlignment="1">
      <alignment/>
    </xf>
    <xf numFmtId="0" fontId="28" fillId="0" borderId="61" xfId="0" applyFont="1" applyBorder="1" applyAlignment="1">
      <alignment/>
    </xf>
    <xf numFmtId="0" fontId="0" fillId="0" borderId="54" xfId="0" applyBorder="1" applyAlignment="1">
      <alignment horizontal="left"/>
    </xf>
    <xf numFmtId="0" fontId="0" fillId="0" borderId="132" xfId="0" applyBorder="1" applyAlignment="1">
      <alignment horizontal="left"/>
    </xf>
    <xf numFmtId="0" fontId="28" fillId="0" borderId="133" xfId="0" applyFont="1" applyBorder="1" applyAlignment="1">
      <alignment horizontal="center"/>
    </xf>
    <xf numFmtId="164" fontId="3" fillId="0" borderId="11" xfId="62" applyNumberFormat="1" applyFont="1" applyFill="1" applyBorder="1">
      <alignment/>
      <protection/>
    </xf>
    <xf numFmtId="0" fontId="26" fillId="0" borderId="134" xfId="0" applyFont="1" applyBorder="1" applyAlignment="1">
      <alignment horizontal="center"/>
    </xf>
    <xf numFmtId="3" fontId="29" fillId="0" borderId="1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 shrinkToFit="1"/>
    </xf>
    <xf numFmtId="0" fontId="0" fillId="0" borderId="11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0" xfId="0" applyFont="1" applyAlignment="1">
      <alignment/>
    </xf>
    <xf numFmtId="3" fontId="29" fillId="34" borderId="100" xfId="0" applyNumberFormat="1" applyFont="1" applyFill="1" applyBorder="1" applyAlignment="1">
      <alignment/>
    </xf>
    <xf numFmtId="3" fontId="29" fillId="34" borderId="116" xfId="0" applyNumberFormat="1" applyFont="1" applyFill="1" applyBorder="1" applyAlignment="1">
      <alignment/>
    </xf>
    <xf numFmtId="164" fontId="32" fillId="0" borderId="61" xfId="62" applyNumberFormat="1" applyFont="1" applyFill="1" applyBorder="1" applyAlignment="1" applyProtection="1">
      <alignment horizontal="left" vertical="center"/>
      <protection/>
    </xf>
    <xf numFmtId="164" fontId="5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109" xfId="62" applyFont="1" applyFill="1" applyBorder="1" applyAlignment="1" applyProtection="1">
      <alignment horizontal="left" vertical="center" wrapText="1"/>
      <protection/>
    </xf>
    <xf numFmtId="0" fontId="34" fillId="0" borderId="0" xfId="62" applyFont="1" applyFill="1" applyBorder="1" applyAlignment="1" applyProtection="1">
      <alignment horizontal="left" vertical="center" wrapText="1"/>
      <protection/>
    </xf>
    <xf numFmtId="0" fontId="5" fillId="0" borderId="0" xfId="62" applyFont="1" applyFill="1" applyBorder="1" applyAlignment="1">
      <alignment horizontal="center" wrapText="1"/>
      <protection/>
    </xf>
    <xf numFmtId="164" fontId="32" fillId="0" borderId="61" xfId="62" applyNumberFormat="1" applyFont="1" applyFill="1" applyBorder="1" applyAlignment="1" applyProtection="1">
      <alignment horizontal="left" vertical="center"/>
      <protection/>
    </xf>
    <xf numFmtId="0" fontId="5" fillId="0" borderId="0" xfId="62" applyFont="1" applyFill="1" applyBorder="1" applyAlignment="1">
      <alignment horizontal="center"/>
      <protection/>
    </xf>
    <xf numFmtId="164" fontId="5" fillId="0" borderId="0" xfId="60" applyNumberFormat="1" applyFont="1" applyFill="1" applyBorder="1" applyAlignment="1">
      <alignment horizontal="center" vertical="center" wrapText="1"/>
      <protection/>
    </xf>
    <xf numFmtId="164" fontId="7" fillId="0" borderId="0" xfId="60" applyNumberFormat="1" applyFont="1" applyFill="1" applyBorder="1" applyAlignment="1">
      <alignment horizontal="center" textRotation="180" wrapText="1"/>
      <protection/>
    </xf>
    <xf numFmtId="164" fontId="6" fillId="0" borderId="60" xfId="60" applyNumberFormat="1" applyFont="1" applyFill="1" applyBorder="1" applyAlignment="1">
      <alignment horizontal="center" vertical="center" wrapText="1"/>
      <protection/>
    </xf>
    <xf numFmtId="164" fontId="6" fillId="0" borderId="62" xfId="60" applyNumberFormat="1" applyFont="1" applyFill="1" applyBorder="1" applyAlignment="1">
      <alignment horizontal="center" vertical="center" wrapText="1"/>
      <protection/>
    </xf>
    <xf numFmtId="0" fontId="6" fillId="0" borderId="135" xfId="0" applyFont="1" applyFill="1" applyBorder="1" applyAlignment="1" applyProtection="1">
      <alignment horizontal="center" vertical="center" wrapText="1"/>
      <protection/>
    </xf>
    <xf numFmtId="0" fontId="6" fillId="0" borderId="136" xfId="0" applyFont="1" applyFill="1" applyBorder="1" applyAlignment="1" applyProtection="1">
      <alignment horizontal="center" vertical="center" wrapText="1"/>
      <protection/>
    </xf>
    <xf numFmtId="0" fontId="6" fillId="0" borderId="1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29" fillId="0" borderId="52" xfId="0" applyFont="1" applyBorder="1" applyAlignment="1">
      <alignment horizontal="left"/>
    </xf>
    <xf numFmtId="0" fontId="29" fillId="0" borderId="83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0" fillId="0" borderId="61" xfId="0" applyBorder="1" applyAlignment="1">
      <alignment/>
    </xf>
    <xf numFmtId="0" fontId="31" fillId="35" borderId="60" xfId="0" applyFont="1" applyFill="1" applyBorder="1" applyAlignment="1">
      <alignment horizontal="center"/>
    </xf>
    <xf numFmtId="0" fontId="0" fillId="0" borderId="138" xfId="0" applyBorder="1" applyAlignment="1">
      <alignment horizontal="left"/>
    </xf>
    <xf numFmtId="0" fontId="0" fillId="0" borderId="131" xfId="0" applyBorder="1" applyAlignment="1">
      <alignment horizontal="left"/>
    </xf>
    <xf numFmtId="0" fontId="29" fillId="0" borderId="53" xfId="0" applyFont="1" applyBorder="1" applyAlignment="1">
      <alignment horizontal="left"/>
    </xf>
    <xf numFmtId="0" fontId="30" fillId="0" borderId="76" xfId="0" applyFont="1" applyBorder="1" applyAlignment="1">
      <alignment horizontal="left"/>
    </xf>
    <xf numFmtId="0" fontId="30" fillId="0" borderId="138" xfId="0" applyFont="1" applyBorder="1" applyAlignment="1">
      <alignment horizontal="left"/>
    </xf>
    <xf numFmtId="0" fontId="29" fillId="0" borderId="80" xfId="0" applyFont="1" applyBorder="1" applyAlignment="1">
      <alignment horizontal="left"/>
    </xf>
    <xf numFmtId="0" fontId="29" fillId="0" borderId="89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20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6" fillId="0" borderId="46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26" fillId="0" borderId="140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5" fillId="0" borderId="61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0" fontId="26" fillId="0" borderId="109" xfId="0" applyFont="1" applyBorder="1" applyAlignment="1">
      <alignment horizontal="center"/>
    </xf>
    <xf numFmtId="0" fontId="26" fillId="0" borderId="141" xfId="0" applyFont="1" applyBorder="1" applyAlignment="1">
      <alignment horizontal="center"/>
    </xf>
    <xf numFmtId="0" fontId="0" fillId="0" borderId="142" xfId="0" applyFont="1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" xfId="59"/>
    <cellStyle name="Normál_Döbröce" xfId="60"/>
    <cellStyle name="Normál_KVRENMUNKA" xfId="61"/>
    <cellStyle name="Normál_KVRENMUNKA_Döbröce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zoomScaleSheetLayoutView="130" zoomScalePageLayoutView="0" workbookViewId="0" topLeftCell="A1">
      <selection activeCell="B2" sqref="B2"/>
    </sheetView>
  </sheetViews>
  <sheetFormatPr defaultColWidth="9.00390625" defaultRowHeight="12.75"/>
  <cols>
    <col min="1" max="1" width="7.50390625" style="148" customWidth="1"/>
    <col min="2" max="2" width="87.875" style="148" customWidth="1"/>
    <col min="3" max="3" width="21.625" style="148" customWidth="1"/>
    <col min="4" max="4" width="9.00390625" style="148" customWidth="1"/>
    <col min="5" max="16384" width="9.375" style="148" customWidth="1"/>
  </cols>
  <sheetData>
    <row r="1" spans="1:3" ht="15.75" customHeight="1">
      <c r="A1" s="428" t="s">
        <v>232</v>
      </c>
      <c r="B1" s="428"/>
      <c r="C1" s="428"/>
    </row>
    <row r="2" spans="1:3" ht="15.75" customHeight="1" thickBot="1">
      <c r="A2" s="427" t="s">
        <v>393</v>
      </c>
      <c r="B2" s="427"/>
      <c r="C2" s="307"/>
    </row>
    <row r="3" spans="1:4" ht="37.5" customHeight="1" thickBot="1">
      <c r="A3" s="150" t="s">
        <v>44</v>
      </c>
      <c r="B3" s="291" t="s">
        <v>1</v>
      </c>
      <c r="C3" s="308" t="s">
        <v>233</v>
      </c>
      <c r="D3" s="337" t="s">
        <v>370</v>
      </c>
    </row>
    <row r="4" spans="1:4" s="156" customFormat="1" ht="12" customHeight="1" thickBot="1">
      <c r="A4" s="153">
        <v>1</v>
      </c>
      <c r="B4" s="292">
        <v>2</v>
      </c>
      <c r="C4" s="310">
        <v>3</v>
      </c>
      <c r="D4" s="311"/>
    </row>
    <row r="5" spans="1:4" s="158" customFormat="1" ht="12" customHeight="1" thickBot="1">
      <c r="A5" s="157" t="s">
        <v>2</v>
      </c>
      <c r="B5" s="293" t="s">
        <v>234</v>
      </c>
      <c r="C5" s="312">
        <v>3315</v>
      </c>
      <c r="D5" s="415">
        <f>SUM(D6+D13+D22)</f>
        <v>6672</v>
      </c>
    </row>
    <row r="6" spans="1:4" s="158" customFormat="1" ht="12" customHeight="1" thickBot="1">
      <c r="A6" s="159" t="s">
        <v>3</v>
      </c>
      <c r="B6" s="294" t="s">
        <v>355</v>
      </c>
      <c r="C6" s="314">
        <v>365</v>
      </c>
      <c r="D6" s="314">
        <f>SUM(D7:D12)</f>
        <v>378</v>
      </c>
    </row>
    <row r="7" spans="1:4" s="158" customFormat="1" ht="12" customHeight="1">
      <c r="A7" s="160" t="s">
        <v>73</v>
      </c>
      <c r="B7" s="295" t="s">
        <v>34</v>
      </c>
      <c r="C7" s="315">
        <v>260</v>
      </c>
      <c r="D7" s="313">
        <v>260</v>
      </c>
    </row>
    <row r="8" spans="1:4" s="158" customFormat="1" ht="12" customHeight="1">
      <c r="A8" s="160" t="s">
        <v>74</v>
      </c>
      <c r="B8" s="295" t="s">
        <v>45</v>
      </c>
      <c r="C8" s="315"/>
      <c r="D8" s="313"/>
    </row>
    <row r="9" spans="1:4" s="158" customFormat="1" ht="12" customHeight="1">
      <c r="A9" s="160" t="s">
        <v>75</v>
      </c>
      <c r="B9" s="295" t="s">
        <v>35</v>
      </c>
      <c r="C9" s="315">
        <v>105</v>
      </c>
      <c r="D9" s="313">
        <v>108</v>
      </c>
    </row>
    <row r="10" spans="1:4" s="158" customFormat="1" ht="12" customHeight="1">
      <c r="A10" s="160" t="s">
        <v>76</v>
      </c>
      <c r="B10" s="295" t="s">
        <v>92</v>
      </c>
      <c r="C10" s="315"/>
      <c r="D10" s="313">
        <v>3</v>
      </c>
    </row>
    <row r="11" spans="1:4" s="158" customFormat="1" ht="12" customHeight="1">
      <c r="A11" s="160" t="s">
        <v>77</v>
      </c>
      <c r="B11" s="295" t="s">
        <v>235</v>
      </c>
      <c r="C11" s="315"/>
      <c r="D11" s="313"/>
    </row>
    <row r="12" spans="1:4" s="158" customFormat="1" ht="12" customHeight="1" thickBot="1">
      <c r="A12" s="160" t="s">
        <v>83</v>
      </c>
      <c r="B12" s="295" t="s">
        <v>377</v>
      </c>
      <c r="C12" s="390"/>
      <c r="D12" s="391">
        <v>7</v>
      </c>
    </row>
    <row r="13" spans="1:4" s="158" customFormat="1" ht="12" customHeight="1" thickBot="1">
      <c r="A13" s="159" t="s">
        <v>4</v>
      </c>
      <c r="B13" s="294" t="s">
        <v>93</v>
      </c>
      <c r="C13" s="394">
        <v>2950</v>
      </c>
      <c r="D13" s="395">
        <f>SUM(D14:D21)</f>
        <v>6294</v>
      </c>
    </row>
    <row r="14" spans="1:4" s="158" customFormat="1" ht="12" customHeight="1">
      <c r="A14" s="162" t="s">
        <v>46</v>
      </c>
      <c r="B14" s="296" t="s">
        <v>98</v>
      </c>
      <c r="C14" s="392"/>
      <c r="D14" s="393"/>
    </row>
    <row r="15" spans="1:4" s="158" customFormat="1" ht="12" customHeight="1">
      <c r="A15" s="160" t="s">
        <v>47</v>
      </c>
      <c r="B15" s="295" t="s">
        <v>175</v>
      </c>
      <c r="C15" s="315"/>
      <c r="D15" s="313"/>
    </row>
    <row r="16" spans="1:4" s="158" customFormat="1" ht="12" customHeight="1">
      <c r="A16" s="160" t="s">
        <v>48</v>
      </c>
      <c r="B16" s="295" t="s">
        <v>378</v>
      </c>
      <c r="C16" s="315">
        <v>2500</v>
      </c>
      <c r="D16" s="313"/>
    </row>
    <row r="17" spans="1:4" s="158" customFormat="1" ht="12" customHeight="1">
      <c r="A17" s="160" t="s">
        <v>49</v>
      </c>
      <c r="B17" s="295" t="s">
        <v>389</v>
      </c>
      <c r="C17" s="315"/>
      <c r="D17" s="313">
        <v>5844</v>
      </c>
    </row>
    <row r="18" spans="1:4" s="158" customFormat="1" ht="12" customHeight="1">
      <c r="A18" s="164" t="s">
        <v>94</v>
      </c>
      <c r="B18" s="297" t="s">
        <v>100</v>
      </c>
      <c r="C18" s="315"/>
      <c r="D18" s="313"/>
    </row>
    <row r="19" spans="1:4" s="158" customFormat="1" ht="12" customHeight="1">
      <c r="A19" s="160" t="s">
        <v>95</v>
      </c>
      <c r="B19" s="295" t="s">
        <v>101</v>
      </c>
      <c r="C19" s="315"/>
      <c r="D19" s="313"/>
    </row>
    <row r="20" spans="1:4" s="158" customFormat="1" ht="12" customHeight="1">
      <c r="A20" s="160" t="s">
        <v>96</v>
      </c>
      <c r="B20" s="295" t="s">
        <v>102</v>
      </c>
      <c r="C20" s="315">
        <v>450</v>
      </c>
      <c r="D20" s="313">
        <v>411</v>
      </c>
    </row>
    <row r="21" spans="1:4" s="158" customFormat="1" ht="12" customHeight="1" thickBot="1">
      <c r="A21" s="165" t="s">
        <v>97</v>
      </c>
      <c r="B21" s="298" t="s">
        <v>103</v>
      </c>
      <c r="C21" s="315"/>
      <c r="D21" s="313">
        <v>39</v>
      </c>
    </row>
    <row r="22" spans="1:4" s="158" customFormat="1" ht="12" customHeight="1" thickBot="1">
      <c r="A22" s="159" t="s">
        <v>236</v>
      </c>
      <c r="B22" s="294" t="s">
        <v>104</v>
      </c>
      <c r="C22" s="314"/>
      <c r="D22" s="313"/>
    </row>
    <row r="23" spans="1:4" s="158" customFormat="1" ht="12" customHeight="1" thickBot="1">
      <c r="A23" s="159" t="s">
        <v>6</v>
      </c>
      <c r="B23" s="294" t="s">
        <v>356</v>
      </c>
      <c r="C23" s="312">
        <f>SUM(C24:C31)</f>
        <v>8255</v>
      </c>
      <c r="D23" s="312">
        <f>SUM(D24:D31)</f>
        <v>9532</v>
      </c>
    </row>
    <row r="24" spans="1:4" s="158" customFormat="1" ht="12" customHeight="1">
      <c r="A24" s="166" t="s">
        <v>52</v>
      </c>
      <c r="B24" s="299" t="s">
        <v>237</v>
      </c>
      <c r="C24" s="315">
        <v>5234</v>
      </c>
      <c r="D24" s="313">
        <v>5578</v>
      </c>
    </row>
    <row r="25" spans="1:4" s="158" customFormat="1" ht="12" customHeight="1">
      <c r="A25" s="160" t="s">
        <v>53</v>
      </c>
      <c r="B25" s="295" t="s">
        <v>207</v>
      </c>
      <c r="C25" s="315">
        <v>662</v>
      </c>
      <c r="D25" s="313">
        <v>935</v>
      </c>
    </row>
    <row r="26" spans="1:4" s="158" customFormat="1" ht="12" customHeight="1">
      <c r="A26" s="160" t="s">
        <v>54</v>
      </c>
      <c r="B26" s="295" t="s">
        <v>238</v>
      </c>
      <c r="C26" s="315">
        <v>279</v>
      </c>
      <c r="D26" s="313">
        <v>279</v>
      </c>
    </row>
    <row r="27" spans="1:4" s="158" customFormat="1" ht="12" customHeight="1">
      <c r="A27" s="168" t="s">
        <v>105</v>
      </c>
      <c r="B27" s="295" t="s">
        <v>206</v>
      </c>
      <c r="C27" s="315">
        <v>1997</v>
      </c>
      <c r="D27" s="313">
        <v>1997</v>
      </c>
    </row>
    <row r="28" spans="1:4" s="158" customFormat="1" ht="12" customHeight="1">
      <c r="A28" s="168" t="s">
        <v>106</v>
      </c>
      <c r="B28" s="295" t="s">
        <v>239</v>
      </c>
      <c r="C28" s="315">
        <v>83</v>
      </c>
      <c r="D28" s="313">
        <v>83</v>
      </c>
    </row>
    <row r="29" spans="1:4" s="158" customFormat="1" ht="12" customHeight="1">
      <c r="A29" s="160" t="s">
        <v>107</v>
      </c>
      <c r="B29" s="295" t="s">
        <v>379</v>
      </c>
      <c r="C29" s="315"/>
      <c r="D29" s="313">
        <v>557</v>
      </c>
    </row>
    <row r="30" spans="1:4" s="158" customFormat="1" ht="12" customHeight="1">
      <c r="A30" s="160" t="s">
        <v>108</v>
      </c>
      <c r="B30" s="295" t="s">
        <v>390</v>
      </c>
      <c r="C30" s="315"/>
      <c r="D30" s="313">
        <v>2</v>
      </c>
    </row>
    <row r="31" spans="1:4" s="158" customFormat="1" ht="12" customHeight="1" thickBot="1">
      <c r="A31" s="160" t="s">
        <v>109</v>
      </c>
      <c r="B31" s="295" t="s">
        <v>380</v>
      </c>
      <c r="C31" s="315"/>
      <c r="D31" s="313">
        <v>101</v>
      </c>
    </row>
    <row r="32" spans="1:4" s="158" customFormat="1" ht="12" customHeight="1" thickBot="1">
      <c r="A32" s="159" t="s">
        <v>7</v>
      </c>
      <c r="B32" s="294" t="s">
        <v>357</v>
      </c>
      <c r="C32" s="312">
        <f>+C33+C39</f>
        <v>9850</v>
      </c>
      <c r="D32" s="312">
        <f>+D33+D39</f>
        <v>10022</v>
      </c>
    </row>
    <row r="33" spans="1:4" s="158" customFormat="1" ht="12" customHeight="1">
      <c r="A33" s="166" t="s">
        <v>55</v>
      </c>
      <c r="B33" s="300" t="s">
        <v>113</v>
      </c>
      <c r="C33" s="316">
        <v>2506</v>
      </c>
      <c r="D33" s="313">
        <v>2678</v>
      </c>
    </row>
    <row r="34" spans="1:4" s="158" customFormat="1" ht="12" customHeight="1">
      <c r="A34" s="160" t="s">
        <v>57</v>
      </c>
      <c r="B34" s="301" t="s">
        <v>114</v>
      </c>
      <c r="C34" s="315"/>
      <c r="D34" s="313"/>
    </row>
    <row r="35" spans="1:4" s="158" customFormat="1" ht="12" customHeight="1">
      <c r="A35" s="160" t="s">
        <v>58</v>
      </c>
      <c r="B35" s="301" t="s">
        <v>115</v>
      </c>
      <c r="C35" s="315"/>
      <c r="D35" s="313"/>
    </row>
    <row r="36" spans="1:4" s="158" customFormat="1" ht="12" customHeight="1">
      <c r="A36" s="160" t="s">
        <v>59</v>
      </c>
      <c r="B36" s="301" t="s">
        <v>116</v>
      </c>
      <c r="C36" s="315">
        <v>0</v>
      </c>
      <c r="D36" s="313"/>
    </row>
    <row r="37" spans="1:4" s="158" customFormat="1" ht="12" customHeight="1">
      <c r="A37" s="160" t="s">
        <v>60</v>
      </c>
      <c r="B37" s="301" t="s">
        <v>36</v>
      </c>
      <c r="C37" s="315"/>
      <c r="D37" s="313"/>
    </row>
    <row r="38" spans="1:4" s="158" customFormat="1" ht="12" customHeight="1">
      <c r="A38" s="160" t="s">
        <v>111</v>
      </c>
      <c r="B38" s="301" t="s">
        <v>117</v>
      </c>
      <c r="C38" s="315">
        <v>2506</v>
      </c>
      <c r="D38" s="313">
        <v>2678</v>
      </c>
    </row>
    <row r="39" spans="1:4" s="158" customFormat="1" ht="12" customHeight="1">
      <c r="A39" s="160" t="s">
        <v>56</v>
      </c>
      <c r="B39" s="300" t="s">
        <v>118</v>
      </c>
      <c r="C39" s="316">
        <v>7344</v>
      </c>
      <c r="D39" s="313">
        <v>7344</v>
      </c>
    </row>
    <row r="40" spans="1:4" s="158" customFormat="1" ht="12" customHeight="1">
      <c r="A40" s="160" t="s">
        <v>63</v>
      </c>
      <c r="B40" s="301" t="s">
        <v>114</v>
      </c>
      <c r="C40" s="315"/>
      <c r="D40" s="313"/>
    </row>
    <row r="41" spans="1:4" s="158" customFormat="1" ht="12" customHeight="1">
      <c r="A41" s="160" t="s">
        <v>64</v>
      </c>
      <c r="B41" s="301" t="s">
        <v>115</v>
      </c>
      <c r="C41" s="315">
        <v>0</v>
      </c>
      <c r="D41" s="313"/>
    </row>
    <row r="42" spans="1:4" s="158" customFormat="1" ht="12" customHeight="1">
      <c r="A42" s="160" t="s">
        <v>65</v>
      </c>
      <c r="B42" s="301" t="s">
        <v>116</v>
      </c>
      <c r="C42" s="315"/>
      <c r="D42" s="313"/>
    </row>
    <row r="43" spans="1:4" s="158" customFormat="1" ht="12" customHeight="1">
      <c r="A43" s="160" t="s">
        <v>66</v>
      </c>
      <c r="B43" s="301" t="s">
        <v>36</v>
      </c>
      <c r="C43" s="315">
        <v>0</v>
      </c>
      <c r="D43" s="313"/>
    </row>
    <row r="44" spans="1:4" s="158" customFormat="1" ht="12" customHeight="1" thickBot="1">
      <c r="A44" s="168" t="s">
        <v>112</v>
      </c>
      <c r="B44" s="302" t="s">
        <v>170</v>
      </c>
      <c r="C44" s="315">
        <v>7344</v>
      </c>
      <c r="D44" s="313">
        <v>7344</v>
      </c>
    </row>
    <row r="45" spans="1:4" s="158" customFormat="1" ht="12" customHeight="1" thickBot="1">
      <c r="A45" s="159" t="s">
        <v>240</v>
      </c>
      <c r="B45" s="294" t="s">
        <v>358</v>
      </c>
      <c r="C45" s="312">
        <f>SUM(C46:C48)</f>
        <v>0</v>
      </c>
      <c r="D45" s="313"/>
    </row>
    <row r="46" spans="1:4" s="158" customFormat="1" ht="12" customHeight="1">
      <c r="A46" s="166" t="s">
        <v>61</v>
      </c>
      <c r="B46" s="299" t="s">
        <v>120</v>
      </c>
      <c r="C46" s="315"/>
      <c r="D46" s="313"/>
    </row>
    <row r="47" spans="1:4" s="158" customFormat="1" ht="12" customHeight="1">
      <c r="A47" s="164" t="s">
        <v>62</v>
      </c>
      <c r="B47" s="295" t="s">
        <v>121</v>
      </c>
      <c r="C47" s="315"/>
      <c r="D47" s="313"/>
    </row>
    <row r="48" spans="1:4" s="158" customFormat="1" ht="12" customHeight="1" thickBot="1">
      <c r="A48" s="168" t="s">
        <v>119</v>
      </c>
      <c r="B48" s="170" t="s">
        <v>91</v>
      </c>
      <c r="C48" s="315"/>
      <c r="D48" s="313"/>
    </row>
    <row r="49" spans="1:4" s="158" customFormat="1" ht="12" customHeight="1" thickBot="1">
      <c r="A49" s="159" t="s">
        <v>9</v>
      </c>
      <c r="B49" s="294" t="s">
        <v>359</v>
      </c>
      <c r="C49" s="312">
        <f>+C50+C51</f>
        <v>0</v>
      </c>
      <c r="D49" s="313"/>
    </row>
    <row r="50" spans="1:4" s="158" customFormat="1" ht="12" customHeight="1">
      <c r="A50" s="166" t="s">
        <v>122</v>
      </c>
      <c r="B50" s="295" t="s">
        <v>87</v>
      </c>
      <c r="C50" s="315"/>
      <c r="D50" s="313"/>
    </row>
    <row r="51" spans="1:4" s="158" customFormat="1" ht="12" customHeight="1" thickBot="1">
      <c r="A51" s="164" t="s">
        <v>123</v>
      </c>
      <c r="B51" s="295" t="s">
        <v>88</v>
      </c>
      <c r="C51" s="315"/>
      <c r="D51" s="313"/>
    </row>
    <row r="52" spans="1:4" s="158" customFormat="1" ht="17.25" customHeight="1" thickBot="1">
      <c r="A52" s="159" t="s">
        <v>241</v>
      </c>
      <c r="B52" s="294" t="s">
        <v>242</v>
      </c>
      <c r="C52" s="314"/>
      <c r="D52" s="313"/>
    </row>
    <row r="53" spans="1:4" s="158" customFormat="1" ht="12" customHeight="1" thickBot="1">
      <c r="A53" s="159" t="s">
        <v>11</v>
      </c>
      <c r="B53" s="303" t="s">
        <v>243</v>
      </c>
      <c r="C53" s="317">
        <f>+C5+C23+C32+C45+C49+C52</f>
        <v>21420</v>
      </c>
      <c r="D53" s="317">
        <f>+D5+D23+D32+D45+D49+D52</f>
        <v>26226</v>
      </c>
    </row>
    <row r="54" spans="1:4" s="158" customFormat="1" ht="12" customHeight="1" thickBot="1">
      <c r="A54" s="173" t="s">
        <v>12</v>
      </c>
      <c r="B54" s="294" t="s">
        <v>244</v>
      </c>
      <c r="C54" s="312">
        <v>10245</v>
      </c>
      <c r="D54" s="313">
        <v>10245</v>
      </c>
    </row>
    <row r="55" spans="1:4" s="158" customFormat="1" ht="12" customHeight="1">
      <c r="A55" s="162" t="s">
        <v>89</v>
      </c>
      <c r="B55" s="296" t="s">
        <v>124</v>
      </c>
      <c r="C55" s="315">
        <v>584</v>
      </c>
      <c r="D55" s="313">
        <v>584</v>
      </c>
    </row>
    <row r="56" spans="1:4" s="158" customFormat="1" ht="12" customHeight="1" thickBot="1">
      <c r="A56" s="165" t="s">
        <v>90</v>
      </c>
      <c r="B56" s="298" t="s">
        <v>125</v>
      </c>
      <c r="C56" s="315">
        <v>9661</v>
      </c>
      <c r="D56" s="313">
        <v>9661</v>
      </c>
    </row>
    <row r="57" spans="1:4" s="158" customFormat="1" ht="12" customHeight="1" thickBot="1">
      <c r="A57" s="173" t="s">
        <v>13</v>
      </c>
      <c r="B57" s="294" t="s">
        <v>245</v>
      </c>
      <c r="C57" s="312"/>
      <c r="D57" s="313"/>
    </row>
    <row r="58" spans="1:4" s="158" customFormat="1" ht="12" customHeight="1">
      <c r="A58" s="162" t="s">
        <v>126</v>
      </c>
      <c r="B58" s="300" t="s">
        <v>246</v>
      </c>
      <c r="C58" s="318">
        <f>SUM(C59:C64)</f>
        <v>0</v>
      </c>
      <c r="D58" s="313"/>
    </row>
    <row r="59" spans="1:4" s="158" customFormat="1" ht="12" customHeight="1">
      <c r="A59" s="166" t="s">
        <v>247</v>
      </c>
      <c r="B59" s="304" t="s">
        <v>248</v>
      </c>
      <c r="C59" s="315"/>
      <c r="D59" s="313"/>
    </row>
    <row r="60" spans="1:4" s="158" customFormat="1" ht="12" customHeight="1">
      <c r="A60" s="166" t="s">
        <v>249</v>
      </c>
      <c r="B60" s="304" t="s">
        <v>250</v>
      </c>
      <c r="C60" s="315"/>
      <c r="D60" s="313"/>
    </row>
    <row r="61" spans="1:4" s="158" customFormat="1" ht="12" customHeight="1">
      <c r="A61" s="166" t="s">
        <v>251</v>
      </c>
      <c r="B61" s="304" t="s">
        <v>252</v>
      </c>
      <c r="C61" s="315"/>
      <c r="D61" s="313"/>
    </row>
    <row r="62" spans="1:4" s="158" customFormat="1" ht="12" customHeight="1">
      <c r="A62" s="166" t="s">
        <v>253</v>
      </c>
      <c r="B62" s="304" t="s">
        <v>254</v>
      </c>
      <c r="C62" s="315"/>
      <c r="D62" s="313"/>
    </row>
    <row r="63" spans="1:4" s="158" customFormat="1" ht="12" customHeight="1">
      <c r="A63" s="166" t="s">
        <v>255</v>
      </c>
      <c r="B63" s="304" t="s">
        <v>256</v>
      </c>
      <c r="C63" s="315"/>
      <c r="D63" s="313"/>
    </row>
    <row r="64" spans="1:4" s="158" customFormat="1" ht="12" customHeight="1">
      <c r="A64" s="166" t="s">
        <v>257</v>
      </c>
      <c r="B64" s="304" t="s">
        <v>258</v>
      </c>
      <c r="C64" s="315"/>
      <c r="D64" s="313"/>
    </row>
    <row r="65" spans="1:4" s="158" customFormat="1" ht="12" customHeight="1">
      <c r="A65" s="166" t="s">
        <v>127</v>
      </c>
      <c r="B65" s="300" t="s">
        <v>259</v>
      </c>
      <c r="C65" s="318"/>
      <c r="D65" s="313"/>
    </row>
    <row r="66" spans="1:4" s="158" customFormat="1" ht="12" customHeight="1">
      <c r="A66" s="166" t="s">
        <v>260</v>
      </c>
      <c r="B66" s="304" t="s">
        <v>248</v>
      </c>
      <c r="C66" s="315"/>
      <c r="D66" s="313"/>
    </row>
    <row r="67" spans="1:4" s="158" customFormat="1" ht="12" customHeight="1">
      <c r="A67" s="166" t="s">
        <v>261</v>
      </c>
      <c r="B67" s="304" t="s">
        <v>262</v>
      </c>
      <c r="C67" s="315"/>
      <c r="D67" s="313"/>
    </row>
    <row r="68" spans="1:4" s="158" customFormat="1" ht="12" customHeight="1">
      <c r="A68" s="166" t="s">
        <v>263</v>
      </c>
      <c r="B68" s="304" t="s">
        <v>264</v>
      </c>
      <c r="C68" s="315"/>
      <c r="D68" s="313"/>
    </row>
    <row r="69" spans="1:4" s="158" customFormat="1" ht="12" customHeight="1">
      <c r="A69" s="166" t="s">
        <v>265</v>
      </c>
      <c r="B69" s="304" t="s">
        <v>252</v>
      </c>
      <c r="C69" s="315"/>
      <c r="D69" s="313"/>
    </row>
    <row r="70" spans="1:4" s="158" customFormat="1" ht="12" customHeight="1">
      <c r="A70" s="164" t="s">
        <v>266</v>
      </c>
      <c r="B70" s="302" t="s">
        <v>267</v>
      </c>
      <c r="C70" s="315"/>
      <c r="D70" s="313"/>
    </row>
    <row r="71" spans="1:4" s="158" customFormat="1" ht="12" customHeight="1">
      <c r="A71" s="160" t="s">
        <v>268</v>
      </c>
      <c r="B71" s="302" t="s">
        <v>256</v>
      </c>
      <c r="C71" s="315"/>
      <c r="D71" s="313"/>
    </row>
    <row r="72" spans="1:4" s="158" customFormat="1" ht="12" customHeight="1" thickBot="1">
      <c r="A72" s="175" t="s">
        <v>269</v>
      </c>
      <c r="B72" s="305" t="s">
        <v>270</v>
      </c>
      <c r="C72" s="315"/>
      <c r="D72" s="313"/>
    </row>
    <row r="73" spans="1:4" s="158" customFormat="1" ht="15" customHeight="1" thickBot="1">
      <c r="A73" s="159" t="s">
        <v>14</v>
      </c>
      <c r="B73" s="306" t="s">
        <v>271</v>
      </c>
      <c r="C73" s="312">
        <f>+C53+C54+C57</f>
        <v>31665</v>
      </c>
      <c r="D73" s="312">
        <f>+D53+D54+D57</f>
        <v>36471</v>
      </c>
    </row>
    <row r="74" spans="1:3" s="158" customFormat="1" ht="22.5" customHeight="1">
      <c r="A74" s="429"/>
      <c r="B74" s="429"/>
      <c r="C74" s="430"/>
    </row>
    <row r="75" spans="1:3" s="158" customFormat="1" ht="12.75" customHeight="1">
      <c r="A75" s="176"/>
      <c r="B75" s="177"/>
      <c r="C75" s="178"/>
    </row>
    <row r="76" spans="1:3" ht="16.5" customHeight="1">
      <c r="A76" s="428" t="s">
        <v>272</v>
      </c>
      <c r="B76" s="428"/>
      <c r="C76" s="428"/>
    </row>
    <row r="77" spans="1:3" ht="16.5" customHeight="1" thickBot="1">
      <c r="A77" s="432" t="s">
        <v>273</v>
      </c>
      <c r="B77" s="432"/>
      <c r="C77" s="307"/>
    </row>
    <row r="78" spans="1:4" ht="37.5" customHeight="1" thickBot="1">
      <c r="A78" s="150" t="s">
        <v>0</v>
      </c>
      <c r="B78" s="291" t="s">
        <v>274</v>
      </c>
      <c r="C78" s="308" t="s">
        <v>233</v>
      </c>
      <c r="D78" s="309"/>
    </row>
    <row r="79" spans="1:4" s="156" customFormat="1" ht="12" customHeight="1" thickBot="1">
      <c r="A79" s="153">
        <v>1</v>
      </c>
      <c r="B79" s="292">
        <v>2</v>
      </c>
      <c r="C79" s="310">
        <v>3</v>
      </c>
      <c r="D79" s="311"/>
    </row>
    <row r="80" spans="1:4" ht="12" customHeight="1" thickBot="1">
      <c r="A80" s="157" t="s">
        <v>2</v>
      </c>
      <c r="B80" s="319" t="s">
        <v>360</v>
      </c>
      <c r="C80" s="327">
        <v>14804</v>
      </c>
      <c r="D80" s="397">
        <f>SUM(D81:D85)</f>
        <v>16266</v>
      </c>
    </row>
    <row r="81" spans="1:4" ht="12" customHeight="1">
      <c r="A81" s="162" t="s">
        <v>67</v>
      </c>
      <c r="B81" s="296" t="s">
        <v>28</v>
      </c>
      <c r="C81" s="328">
        <v>5068</v>
      </c>
      <c r="D81" s="311">
        <v>5699</v>
      </c>
    </row>
    <row r="82" spans="1:4" ht="12" customHeight="1">
      <c r="A82" s="160" t="s">
        <v>68</v>
      </c>
      <c r="B82" s="295" t="s">
        <v>128</v>
      </c>
      <c r="C82" s="328">
        <v>1137</v>
      </c>
      <c r="D82" s="311">
        <v>1259</v>
      </c>
    </row>
    <row r="83" spans="1:4" ht="12" customHeight="1">
      <c r="A83" s="160" t="s">
        <v>69</v>
      </c>
      <c r="B83" s="295" t="s">
        <v>86</v>
      </c>
      <c r="C83" s="328">
        <v>6008</v>
      </c>
      <c r="D83" s="311">
        <v>6077</v>
      </c>
    </row>
    <row r="84" spans="1:4" ht="12" customHeight="1">
      <c r="A84" s="160" t="s">
        <v>70</v>
      </c>
      <c r="B84" s="320" t="s">
        <v>129</v>
      </c>
      <c r="C84" s="328">
        <v>1200</v>
      </c>
      <c r="D84" s="311">
        <v>1605</v>
      </c>
    </row>
    <row r="85" spans="1:4" ht="12" customHeight="1">
      <c r="A85" s="160" t="s">
        <v>78</v>
      </c>
      <c r="B85" s="185" t="s">
        <v>130</v>
      </c>
      <c r="C85" s="328">
        <f>SUM(C86:C93)</f>
        <v>1391</v>
      </c>
      <c r="D85" s="328">
        <v>1626</v>
      </c>
    </row>
    <row r="86" spans="1:4" ht="12" customHeight="1">
      <c r="A86" s="160" t="s">
        <v>71</v>
      </c>
      <c r="B86" s="295" t="s">
        <v>147</v>
      </c>
      <c r="C86" s="328"/>
      <c r="D86" s="311"/>
    </row>
    <row r="87" spans="1:4" ht="12" customHeight="1">
      <c r="A87" s="160" t="s">
        <v>72</v>
      </c>
      <c r="B87" s="321" t="s">
        <v>148</v>
      </c>
      <c r="C87" s="328"/>
      <c r="D87" s="311"/>
    </row>
    <row r="88" spans="1:4" ht="12" customHeight="1">
      <c r="A88" s="160" t="s">
        <v>79</v>
      </c>
      <c r="B88" s="321" t="s">
        <v>149</v>
      </c>
      <c r="C88" s="328"/>
      <c r="D88" s="311"/>
    </row>
    <row r="89" spans="1:4" ht="12" customHeight="1">
      <c r="A89" s="160" t="s">
        <v>80</v>
      </c>
      <c r="B89" s="322" t="s">
        <v>150</v>
      </c>
      <c r="C89" s="328">
        <v>298</v>
      </c>
      <c r="D89" s="311">
        <v>158</v>
      </c>
    </row>
    <row r="90" spans="1:4" ht="12" customHeight="1">
      <c r="A90" s="160" t="s">
        <v>81</v>
      </c>
      <c r="B90" s="322" t="s">
        <v>151</v>
      </c>
      <c r="C90" s="328">
        <v>1093</v>
      </c>
      <c r="D90" s="311">
        <v>1468</v>
      </c>
    </row>
    <row r="91" spans="1:4" ht="12" customHeight="1">
      <c r="A91" s="164" t="s">
        <v>82</v>
      </c>
      <c r="B91" s="323" t="s">
        <v>152</v>
      </c>
      <c r="C91" s="328"/>
      <c r="D91" s="311"/>
    </row>
    <row r="92" spans="1:4" ht="12" customHeight="1">
      <c r="A92" s="160" t="s">
        <v>84</v>
      </c>
      <c r="B92" s="323" t="s">
        <v>153</v>
      </c>
      <c r="C92" s="328">
        <v>0</v>
      </c>
      <c r="D92" s="311"/>
    </row>
    <row r="93" spans="1:4" ht="12" customHeight="1" thickBot="1">
      <c r="A93" s="175" t="s">
        <v>131</v>
      </c>
      <c r="B93" s="324" t="s">
        <v>275</v>
      </c>
      <c r="C93" s="328"/>
      <c r="D93" s="311"/>
    </row>
    <row r="94" spans="1:4" ht="12" customHeight="1" thickBot="1">
      <c r="A94" s="159" t="s">
        <v>3</v>
      </c>
      <c r="B94" s="325" t="s">
        <v>361</v>
      </c>
      <c r="C94" s="327">
        <f>SUM(C95:C101)</f>
        <v>11670</v>
      </c>
      <c r="D94" s="327">
        <f>SUM(D95:D101)</f>
        <v>11670</v>
      </c>
    </row>
    <row r="95" spans="1:4" ht="12" customHeight="1">
      <c r="A95" s="166" t="s">
        <v>73</v>
      </c>
      <c r="B95" s="295" t="s">
        <v>132</v>
      </c>
      <c r="C95" s="328"/>
      <c r="D95" s="311"/>
    </row>
    <row r="96" spans="1:4" ht="12" customHeight="1">
      <c r="A96" s="166" t="s">
        <v>74</v>
      </c>
      <c r="B96" s="295" t="s">
        <v>133</v>
      </c>
      <c r="C96" s="328">
        <v>11670</v>
      </c>
      <c r="D96" s="311">
        <v>11670</v>
      </c>
    </row>
    <row r="97" spans="1:4" ht="12" customHeight="1">
      <c r="A97" s="166" t="s">
        <v>75</v>
      </c>
      <c r="B97" s="295" t="s">
        <v>134</v>
      </c>
      <c r="C97" s="328"/>
      <c r="D97" s="311"/>
    </row>
    <row r="98" spans="1:4" ht="12" customHeight="1">
      <c r="A98" s="166" t="s">
        <v>76</v>
      </c>
      <c r="B98" s="295" t="s">
        <v>135</v>
      </c>
      <c r="C98" s="328"/>
      <c r="D98" s="311"/>
    </row>
    <row r="99" spans="1:4" ht="12" customHeight="1">
      <c r="A99" s="166" t="s">
        <v>77</v>
      </c>
      <c r="B99" s="295" t="s">
        <v>140</v>
      </c>
      <c r="C99" s="328"/>
      <c r="D99" s="311"/>
    </row>
    <row r="100" spans="1:4" ht="24" customHeight="1">
      <c r="A100" s="166" t="s">
        <v>83</v>
      </c>
      <c r="B100" s="295" t="s">
        <v>276</v>
      </c>
      <c r="C100" s="328"/>
      <c r="D100" s="311"/>
    </row>
    <row r="101" spans="1:4" ht="12" customHeight="1">
      <c r="A101" s="166" t="s">
        <v>85</v>
      </c>
      <c r="B101" s="295" t="s">
        <v>141</v>
      </c>
      <c r="C101" s="328"/>
      <c r="D101" s="396">
        <f>SUM(D92:D100)</f>
        <v>0</v>
      </c>
    </row>
    <row r="102" spans="1:4" ht="12" customHeight="1">
      <c r="A102" s="166" t="s">
        <v>136</v>
      </c>
      <c r="B102" s="295" t="s">
        <v>143</v>
      </c>
      <c r="C102" s="328"/>
      <c r="D102" s="311"/>
    </row>
    <row r="103" spans="1:4" ht="12" customHeight="1">
      <c r="A103" s="166" t="s">
        <v>137</v>
      </c>
      <c r="B103" s="321" t="s">
        <v>144</v>
      </c>
      <c r="C103" s="328"/>
      <c r="D103" s="311"/>
    </row>
    <row r="104" spans="1:4" ht="12" customHeight="1">
      <c r="A104" s="164" t="s">
        <v>138</v>
      </c>
      <c r="B104" s="321" t="s">
        <v>145</v>
      </c>
      <c r="C104" s="328"/>
      <c r="D104" s="311"/>
    </row>
    <row r="105" spans="1:4" ht="12" customHeight="1" thickBot="1">
      <c r="A105" s="168" t="s">
        <v>139</v>
      </c>
      <c r="B105" s="321" t="s">
        <v>146</v>
      </c>
      <c r="C105" s="328"/>
      <c r="D105" s="311"/>
    </row>
    <row r="106" spans="1:4" ht="12" customHeight="1" thickBot="1">
      <c r="A106" s="159" t="s">
        <v>4</v>
      </c>
      <c r="B106" s="325" t="s">
        <v>142</v>
      </c>
      <c r="C106" s="329"/>
      <c r="D106" s="311"/>
    </row>
    <row r="107" spans="1:4" ht="12" customHeight="1" thickBot="1">
      <c r="A107" s="159" t="s">
        <v>5</v>
      </c>
      <c r="B107" s="325" t="s">
        <v>362</v>
      </c>
      <c r="C107" s="327">
        <v>5191</v>
      </c>
      <c r="D107" s="397">
        <v>8535</v>
      </c>
    </row>
    <row r="108" spans="1:4" ht="12" customHeight="1">
      <c r="A108" s="166" t="s">
        <v>50</v>
      </c>
      <c r="B108" s="299" t="s">
        <v>228</v>
      </c>
      <c r="C108" s="328">
        <v>5091</v>
      </c>
      <c r="D108" s="311">
        <v>8435</v>
      </c>
    </row>
    <row r="109" spans="1:4" ht="12" customHeight="1" thickBot="1">
      <c r="A109" s="160" t="s">
        <v>51</v>
      </c>
      <c r="B109" s="295" t="s">
        <v>38</v>
      </c>
      <c r="C109" s="328">
        <v>100</v>
      </c>
      <c r="D109" s="311">
        <v>100</v>
      </c>
    </row>
    <row r="110" spans="1:4" ht="12" customHeight="1" thickBot="1">
      <c r="A110" s="159" t="s">
        <v>6</v>
      </c>
      <c r="B110" s="303" t="s">
        <v>277</v>
      </c>
      <c r="C110" s="327">
        <f>+C80+C94+C106+C107</f>
        <v>31665</v>
      </c>
      <c r="D110" s="327">
        <f>+D80+D94+D106+D107</f>
        <v>36471</v>
      </c>
    </row>
    <row r="111" spans="1:4" ht="12" customHeight="1" thickBot="1">
      <c r="A111" s="159" t="s">
        <v>7</v>
      </c>
      <c r="B111" s="325" t="s">
        <v>278</v>
      </c>
      <c r="C111" s="327">
        <f>SUM(C112,C121)</f>
        <v>0</v>
      </c>
      <c r="D111" s="311"/>
    </row>
    <row r="112" spans="1:4" ht="12" customHeight="1">
      <c r="A112" s="166" t="s">
        <v>55</v>
      </c>
      <c r="B112" s="300" t="s">
        <v>279</v>
      </c>
      <c r="C112" s="330">
        <f>SUM(C113:C120)</f>
        <v>0</v>
      </c>
      <c r="D112" s="311"/>
    </row>
    <row r="113" spans="1:4" ht="12" customHeight="1">
      <c r="A113" s="166" t="s">
        <v>57</v>
      </c>
      <c r="B113" s="304" t="s">
        <v>280</v>
      </c>
      <c r="C113" s="328"/>
      <c r="D113" s="311"/>
    </row>
    <row r="114" spans="1:4" ht="12" customHeight="1">
      <c r="A114" s="166" t="s">
        <v>58</v>
      </c>
      <c r="B114" s="304" t="s">
        <v>281</v>
      </c>
      <c r="C114" s="328"/>
      <c r="D114" s="311"/>
    </row>
    <row r="115" spans="1:4" ht="12" customHeight="1">
      <c r="A115" s="166" t="s">
        <v>59</v>
      </c>
      <c r="B115" s="304" t="s">
        <v>282</v>
      </c>
      <c r="C115" s="328"/>
      <c r="D115" s="311"/>
    </row>
    <row r="116" spans="1:4" ht="12" customHeight="1">
      <c r="A116" s="166" t="s">
        <v>60</v>
      </c>
      <c r="B116" s="304" t="s">
        <v>283</v>
      </c>
      <c r="C116" s="328"/>
      <c r="D116" s="311"/>
    </row>
    <row r="117" spans="1:4" ht="12" customHeight="1">
      <c r="A117" s="166" t="s">
        <v>111</v>
      </c>
      <c r="B117" s="304" t="s">
        <v>284</v>
      </c>
      <c r="C117" s="328"/>
      <c r="D117" s="311"/>
    </row>
    <row r="118" spans="1:4" ht="12" customHeight="1">
      <c r="A118" s="166" t="s">
        <v>285</v>
      </c>
      <c r="B118" s="304" t="s">
        <v>286</v>
      </c>
      <c r="C118" s="328"/>
      <c r="D118" s="311"/>
    </row>
    <row r="119" spans="1:4" ht="12" customHeight="1">
      <c r="A119" s="166" t="s">
        <v>287</v>
      </c>
      <c r="B119" s="304" t="s">
        <v>288</v>
      </c>
      <c r="C119" s="328"/>
      <c r="D119" s="311"/>
    </row>
    <row r="120" spans="1:4" ht="12" customHeight="1">
      <c r="A120" s="166" t="s">
        <v>289</v>
      </c>
      <c r="B120" s="304" t="s">
        <v>290</v>
      </c>
      <c r="C120" s="328"/>
      <c r="D120" s="311"/>
    </row>
    <row r="121" spans="1:4" ht="12" customHeight="1">
      <c r="A121" s="166" t="s">
        <v>56</v>
      </c>
      <c r="B121" s="300" t="s">
        <v>291</v>
      </c>
      <c r="C121" s="330">
        <v>0</v>
      </c>
      <c r="D121" s="311"/>
    </row>
    <row r="122" spans="1:4" ht="12" customHeight="1">
      <c r="A122" s="166" t="s">
        <v>63</v>
      </c>
      <c r="B122" s="304" t="s">
        <v>280</v>
      </c>
      <c r="C122" s="328"/>
      <c r="D122" s="311"/>
    </row>
    <row r="123" spans="1:4" ht="12" customHeight="1">
      <c r="A123" s="166" t="s">
        <v>64</v>
      </c>
      <c r="B123" s="304" t="s">
        <v>292</v>
      </c>
      <c r="C123" s="328"/>
      <c r="D123" s="311"/>
    </row>
    <row r="124" spans="1:4" ht="12" customHeight="1">
      <c r="A124" s="166" t="s">
        <v>65</v>
      </c>
      <c r="B124" s="304" t="s">
        <v>282</v>
      </c>
      <c r="C124" s="328"/>
      <c r="D124" s="311"/>
    </row>
    <row r="125" spans="1:4" ht="12" customHeight="1">
      <c r="A125" s="166" t="s">
        <v>66</v>
      </c>
      <c r="B125" s="304" t="s">
        <v>283</v>
      </c>
      <c r="C125" s="328"/>
      <c r="D125" s="311"/>
    </row>
    <row r="126" spans="1:4" ht="12" customHeight="1">
      <c r="A126" s="166" t="s">
        <v>112</v>
      </c>
      <c r="B126" s="304" t="s">
        <v>284</v>
      </c>
      <c r="C126" s="328"/>
      <c r="D126" s="311"/>
    </row>
    <row r="127" spans="1:4" ht="12" customHeight="1">
      <c r="A127" s="166" t="s">
        <v>293</v>
      </c>
      <c r="B127" s="304" t="s">
        <v>294</v>
      </c>
      <c r="C127" s="328"/>
      <c r="D127" s="311"/>
    </row>
    <row r="128" spans="1:4" ht="12" customHeight="1">
      <c r="A128" s="166" t="s">
        <v>295</v>
      </c>
      <c r="B128" s="304" t="s">
        <v>288</v>
      </c>
      <c r="C128" s="328"/>
      <c r="D128" s="311"/>
    </row>
    <row r="129" spans="1:4" ht="12" customHeight="1" thickBot="1">
      <c r="A129" s="166" t="s">
        <v>296</v>
      </c>
      <c r="B129" s="304" t="s">
        <v>297</v>
      </c>
      <c r="C129" s="331"/>
      <c r="D129" s="311"/>
    </row>
    <row r="130" spans="1:8" ht="15" customHeight="1" thickBot="1">
      <c r="A130" s="159" t="s">
        <v>8</v>
      </c>
      <c r="B130" s="326" t="s">
        <v>298</v>
      </c>
      <c r="C130" s="327">
        <f>SUM(C110,C111)</f>
        <v>31665</v>
      </c>
      <c r="D130" s="327">
        <f>SUM(D110,D111)</f>
        <v>36471</v>
      </c>
      <c r="E130" s="171"/>
      <c r="F130" s="200"/>
      <c r="G130" s="200"/>
      <c r="H130" s="200"/>
    </row>
    <row r="131" spans="1:3" s="158" customFormat="1" ht="12.75" customHeight="1">
      <c r="A131" s="429"/>
      <c r="B131" s="429"/>
      <c r="C131" s="430"/>
    </row>
    <row r="133" spans="1:3" ht="15.75">
      <c r="A133" s="433" t="s">
        <v>299</v>
      </c>
      <c r="B133" s="433"/>
      <c r="C133" s="433"/>
    </row>
    <row r="134" spans="1:2" ht="16.5" thickBot="1">
      <c r="A134" s="432" t="s">
        <v>300</v>
      </c>
      <c r="B134" s="432"/>
    </row>
    <row r="135" spans="1:4" ht="23.25" customHeight="1" thickBot="1">
      <c r="A135" s="159">
        <v>1</v>
      </c>
      <c r="B135" s="325" t="s">
        <v>301</v>
      </c>
      <c r="C135" s="312">
        <f>+C53-C110</f>
        <v>-10245</v>
      </c>
      <c r="D135" s="309"/>
    </row>
    <row r="136" ht="15.75">
      <c r="C136" s="201"/>
    </row>
    <row r="137" spans="1:3" ht="33" customHeight="1">
      <c r="A137" s="431" t="s">
        <v>302</v>
      </c>
      <c r="B137" s="431"/>
      <c r="C137" s="431"/>
    </row>
    <row r="138" spans="1:2" ht="16.5" thickBot="1">
      <c r="A138" s="432" t="s">
        <v>303</v>
      </c>
      <c r="B138" s="432"/>
    </row>
    <row r="139" spans="1:4" ht="12" customHeight="1" thickBot="1">
      <c r="A139" s="159" t="s">
        <v>2</v>
      </c>
      <c r="B139" s="325" t="s">
        <v>363</v>
      </c>
      <c r="C139" s="335">
        <f>C140-C143</f>
        <v>0</v>
      </c>
      <c r="D139" s="309"/>
    </row>
    <row r="140" spans="1:4" ht="12.75" customHeight="1">
      <c r="A140" s="162" t="s">
        <v>67</v>
      </c>
      <c r="B140" s="296" t="s">
        <v>304</v>
      </c>
      <c r="C140" s="336">
        <f>+C57</f>
        <v>0</v>
      </c>
      <c r="D140" s="309"/>
    </row>
    <row r="141" spans="1:4" ht="12.75" customHeight="1">
      <c r="A141" s="164" t="s">
        <v>305</v>
      </c>
      <c r="B141" s="297" t="s">
        <v>306</v>
      </c>
      <c r="C141" s="336">
        <f>+C58</f>
        <v>0</v>
      </c>
      <c r="D141" s="309"/>
    </row>
    <row r="142" spans="1:4" ht="12.75" customHeight="1">
      <c r="A142" s="164" t="s">
        <v>307</v>
      </c>
      <c r="B142" s="332" t="s">
        <v>308</v>
      </c>
      <c r="C142" s="336">
        <f>+C65</f>
        <v>0</v>
      </c>
      <c r="D142" s="309"/>
    </row>
    <row r="143" spans="1:4" ht="12.75" customHeight="1">
      <c r="A143" s="168" t="s">
        <v>68</v>
      </c>
      <c r="B143" s="333" t="s">
        <v>309</v>
      </c>
      <c r="C143" s="336">
        <f>+C111</f>
        <v>0</v>
      </c>
      <c r="D143" s="309"/>
    </row>
    <row r="144" spans="1:4" ht="12.75" customHeight="1">
      <c r="A144" s="160" t="s">
        <v>310</v>
      </c>
      <c r="B144" s="295" t="s">
        <v>311</v>
      </c>
      <c r="C144" s="336">
        <f>+C112</f>
        <v>0</v>
      </c>
      <c r="D144" s="309"/>
    </row>
    <row r="145" spans="1:4" ht="12.75" customHeight="1" thickBot="1">
      <c r="A145" s="175" t="s">
        <v>312</v>
      </c>
      <c r="B145" s="334" t="s">
        <v>313</v>
      </c>
      <c r="C145" s="336">
        <f>+C121</f>
        <v>0</v>
      </c>
      <c r="D145" s="309"/>
    </row>
  </sheetData>
  <sheetProtection selectLockedCells="1" selectUnlockedCells="1"/>
  <mergeCells count="9">
    <mergeCell ref="A1:C1"/>
    <mergeCell ref="A74:C74"/>
    <mergeCell ref="A76:C76"/>
    <mergeCell ref="A137:C137"/>
    <mergeCell ref="A138:B138"/>
    <mergeCell ref="A77:B77"/>
    <mergeCell ref="A131:C131"/>
    <mergeCell ref="A133:C133"/>
    <mergeCell ref="A134:B134"/>
  </mergeCells>
  <printOptions horizontalCentered="1"/>
  <pageMargins left="0.7875" right="0.7875" top="1.4430555555555555" bottom="0.8659722222222223" header="0.7875" footer="0.5118055555555555"/>
  <pageSetup horizontalDpi="1200" verticalDpi="1200" orientation="portrait" paperSize="9" scale="70" r:id="rId1"/>
  <headerFooter alignWithMargins="0">
    <oddHeader>&amp;C&amp;"Times New Roman CE,Félkövér"&amp;12Döbröce Község Önkormányzat
2013. ÉVI KÖLTSÉGVETÉSÉNEK MÉRLEGE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6.875" style="202" customWidth="1"/>
    <col min="2" max="2" width="52.50390625" style="203" customWidth="1"/>
    <col min="3" max="4" width="16.625" style="202" customWidth="1"/>
    <col min="5" max="5" width="52.50390625" style="202" customWidth="1"/>
    <col min="6" max="7" width="16.625" style="202" customWidth="1"/>
    <col min="8" max="16384" width="9.375" style="202" customWidth="1"/>
  </cols>
  <sheetData>
    <row r="1" spans="2:5" ht="13.5" thickBot="1">
      <c r="B1" s="427" t="s">
        <v>394</v>
      </c>
      <c r="E1" s="265" t="s">
        <v>368</v>
      </c>
    </row>
    <row r="2" spans="2:8" ht="39.75" customHeight="1">
      <c r="B2" s="434" t="s">
        <v>314</v>
      </c>
      <c r="C2" s="434"/>
      <c r="D2" s="434"/>
      <c r="E2" s="434"/>
      <c r="F2" s="434"/>
      <c r="G2" s="434"/>
      <c r="H2" s="435" t="s">
        <v>367</v>
      </c>
    </row>
    <row r="3" spans="6:8" ht="14.25" thickBot="1">
      <c r="F3" s="204"/>
      <c r="G3" s="204"/>
      <c r="H3" s="435"/>
    </row>
    <row r="4" spans="1:8" ht="18" customHeight="1" thickBot="1">
      <c r="A4" s="436" t="s">
        <v>44</v>
      </c>
      <c r="B4" s="437" t="s">
        <v>33</v>
      </c>
      <c r="C4" s="437"/>
      <c r="D4" s="338"/>
      <c r="E4" s="436" t="s">
        <v>37</v>
      </c>
      <c r="F4" s="436"/>
      <c r="G4" s="436"/>
      <c r="H4" s="435"/>
    </row>
    <row r="5" spans="1:8" s="208" customFormat="1" ht="35.25" customHeight="1" thickBot="1">
      <c r="A5" s="436"/>
      <c r="B5" s="205" t="s">
        <v>315</v>
      </c>
      <c r="C5" s="206" t="s">
        <v>233</v>
      </c>
      <c r="D5" s="339" t="s">
        <v>371</v>
      </c>
      <c r="E5" s="205" t="s">
        <v>315</v>
      </c>
      <c r="F5" s="207" t="s">
        <v>233</v>
      </c>
      <c r="G5" s="207" t="s">
        <v>372</v>
      </c>
      <c r="H5" s="435"/>
    </row>
    <row r="6" spans="1:8" s="213" customFormat="1" ht="12" customHeight="1" thickBot="1">
      <c r="A6" s="209">
        <v>1</v>
      </c>
      <c r="B6" s="210">
        <v>2</v>
      </c>
      <c r="C6" s="211" t="s">
        <v>4</v>
      </c>
      <c r="D6" s="340"/>
      <c r="E6" s="210" t="s">
        <v>5</v>
      </c>
      <c r="F6" s="212" t="s">
        <v>6</v>
      </c>
      <c r="G6" s="212" t="s">
        <v>6</v>
      </c>
      <c r="H6" s="435"/>
    </row>
    <row r="7" spans="1:8" ht="12.75" customHeight="1">
      <c r="A7" s="214" t="s">
        <v>2</v>
      </c>
      <c r="B7" s="215" t="s">
        <v>316</v>
      </c>
      <c r="C7" s="216">
        <v>3315</v>
      </c>
      <c r="D7" s="341">
        <v>6672</v>
      </c>
      <c r="E7" s="215" t="s">
        <v>40</v>
      </c>
      <c r="F7" s="217">
        <v>5068</v>
      </c>
      <c r="G7" s="217">
        <v>5699</v>
      </c>
      <c r="H7" s="435"/>
    </row>
    <row r="8" spans="1:8" ht="24.75" customHeight="1">
      <c r="A8" s="218" t="s">
        <v>3</v>
      </c>
      <c r="B8" s="219" t="s">
        <v>121</v>
      </c>
      <c r="C8" s="220"/>
      <c r="D8" s="342"/>
      <c r="E8" s="219" t="s">
        <v>317</v>
      </c>
      <c r="F8" s="221">
        <v>1137</v>
      </c>
      <c r="G8" s="221">
        <v>1259</v>
      </c>
      <c r="H8" s="435"/>
    </row>
    <row r="9" spans="1:8" ht="12.75" customHeight="1">
      <c r="A9" s="218" t="s">
        <v>4</v>
      </c>
      <c r="B9" s="219" t="s">
        <v>318</v>
      </c>
      <c r="C9" s="220"/>
      <c r="D9" s="342"/>
      <c r="E9" s="219" t="s">
        <v>41</v>
      </c>
      <c r="F9" s="221">
        <v>6008</v>
      </c>
      <c r="G9" s="221">
        <v>6077</v>
      </c>
      <c r="H9" s="435"/>
    </row>
    <row r="10" spans="1:8" ht="12.75" customHeight="1">
      <c r="A10" s="218" t="s">
        <v>5</v>
      </c>
      <c r="B10" s="222" t="s">
        <v>319</v>
      </c>
      <c r="C10" s="220">
        <v>8255</v>
      </c>
      <c r="D10" s="342">
        <v>9532</v>
      </c>
      <c r="E10" s="219" t="s">
        <v>130</v>
      </c>
      <c r="F10" s="221">
        <v>1391</v>
      </c>
      <c r="G10" s="221">
        <v>1626</v>
      </c>
      <c r="H10" s="435"/>
    </row>
    <row r="11" spans="1:8" ht="12.75" customHeight="1">
      <c r="A11" s="218" t="s">
        <v>6</v>
      </c>
      <c r="B11" s="219" t="s">
        <v>320</v>
      </c>
      <c r="C11" s="220">
        <v>2506</v>
      </c>
      <c r="D11" s="342">
        <v>2506</v>
      </c>
      <c r="E11" s="219" t="s">
        <v>29</v>
      </c>
      <c r="F11" s="221">
        <v>100</v>
      </c>
      <c r="G11" s="221">
        <v>100</v>
      </c>
      <c r="H11" s="435"/>
    </row>
    <row r="12" spans="1:8" ht="12.75" customHeight="1">
      <c r="A12" s="218" t="s">
        <v>7</v>
      </c>
      <c r="B12" s="219" t="s">
        <v>36</v>
      </c>
      <c r="C12" s="223"/>
      <c r="D12" s="343"/>
      <c r="E12" s="219" t="s">
        <v>129</v>
      </c>
      <c r="F12" s="221">
        <v>1200</v>
      </c>
      <c r="G12" s="221">
        <v>1605</v>
      </c>
      <c r="H12" s="435"/>
    </row>
    <row r="13" spans="1:8" ht="12.75" customHeight="1">
      <c r="A13" s="218" t="s">
        <v>8</v>
      </c>
      <c r="B13" s="219" t="s">
        <v>321</v>
      </c>
      <c r="C13" s="220"/>
      <c r="D13" s="342"/>
      <c r="E13" s="219" t="s">
        <v>321</v>
      </c>
      <c r="F13" s="221"/>
      <c r="G13" s="221"/>
      <c r="H13" s="435"/>
    </row>
    <row r="14" spans="1:8" ht="12.75" customHeight="1">
      <c r="A14" s="218" t="s">
        <v>9</v>
      </c>
      <c r="B14" s="219" t="s">
        <v>322</v>
      </c>
      <c r="C14" s="220"/>
      <c r="D14" s="342"/>
      <c r="E14" s="219"/>
      <c r="F14" s="221"/>
      <c r="G14" s="221"/>
      <c r="H14" s="435"/>
    </row>
    <row r="15" spans="1:8" ht="12.75" customHeight="1">
      <c r="A15" s="218" t="s">
        <v>10</v>
      </c>
      <c r="B15" s="224" t="s">
        <v>323</v>
      </c>
      <c r="C15" s="223"/>
      <c r="D15" s="343"/>
      <c r="E15" s="219"/>
      <c r="F15" s="221"/>
      <c r="G15" s="221"/>
      <c r="H15" s="435"/>
    </row>
    <row r="16" spans="1:8" ht="12.75" customHeight="1">
      <c r="A16" s="218" t="s">
        <v>11</v>
      </c>
      <c r="B16" s="219"/>
      <c r="C16" s="220"/>
      <c r="D16" s="342"/>
      <c r="E16" s="219"/>
      <c r="F16" s="221"/>
      <c r="G16" s="221"/>
      <c r="H16" s="435"/>
    </row>
    <row r="17" spans="1:8" ht="12.75" customHeight="1">
      <c r="A17" s="218" t="s">
        <v>12</v>
      </c>
      <c r="B17" s="219"/>
      <c r="C17" s="220"/>
      <c r="D17" s="342"/>
      <c r="E17" s="219"/>
      <c r="F17" s="221"/>
      <c r="G17" s="221"/>
      <c r="H17" s="435"/>
    </row>
    <row r="18" spans="1:8" ht="12.75" customHeight="1" thickBot="1">
      <c r="A18" s="218" t="s">
        <v>13</v>
      </c>
      <c r="B18" s="225"/>
      <c r="C18" s="226"/>
      <c r="D18" s="344"/>
      <c r="E18" s="219"/>
      <c r="F18" s="227"/>
      <c r="G18" s="227"/>
      <c r="H18" s="435"/>
    </row>
    <row r="19" spans="1:8" ht="15.75" customHeight="1" thickBot="1">
      <c r="A19" s="228" t="s">
        <v>14</v>
      </c>
      <c r="B19" s="229" t="s">
        <v>324</v>
      </c>
      <c r="C19" s="230">
        <f>SUM(C7:C18)</f>
        <v>14076</v>
      </c>
      <c r="D19" s="230">
        <f>SUM(D7:D18)</f>
        <v>18710</v>
      </c>
      <c r="E19" s="231" t="s">
        <v>325</v>
      </c>
      <c r="F19" s="232">
        <f>SUM(F7:F18)</f>
        <v>14904</v>
      </c>
      <c r="G19" s="232">
        <f>SUM(G7:G18)</f>
        <v>16366</v>
      </c>
      <c r="H19" s="435"/>
    </row>
    <row r="20" spans="1:8" ht="12.75" customHeight="1">
      <c r="A20" s="233" t="s">
        <v>15</v>
      </c>
      <c r="B20" s="234" t="s">
        <v>326</v>
      </c>
      <c r="C20" s="235">
        <v>584</v>
      </c>
      <c r="D20" s="346">
        <v>584</v>
      </c>
      <c r="E20" s="219" t="s">
        <v>280</v>
      </c>
      <c r="F20" s="236"/>
      <c r="G20" s="236"/>
      <c r="H20" s="435"/>
    </row>
    <row r="21" spans="1:8" ht="12.75" customHeight="1">
      <c r="A21" s="237" t="s">
        <v>16</v>
      </c>
      <c r="B21" s="238" t="s">
        <v>327</v>
      </c>
      <c r="C21" s="239"/>
      <c r="D21" s="347"/>
      <c r="E21" s="219" t="s">
        <v>281</v>
      </c>
      <c r="F21" s="240"/>
      <c r="G21" s="240"/>
      <c r="H21" s="435"/>
    </row>
    <row r="22" spans="1:8" ht="12.75" customHeight="1">
      <c r="A22" s="218" t="s">
        <v>17</v>
      </c>
      <c r="B22" s="219" t="s">
        <v>248</v>
      </c>
      <c r="C22" s="241"/>
      <c r="D22" s="348"/>
      <c r="E22" s="219" t="s">
        <v>328</v>
      </c>
      <c r="F22" s="240"/>
      <c r="G22" s="240"/>
      <c r="H22" s="435"/>
    </row>
    <row r="23" spans="1:8" ht="12.75" customHeight="1">
      <c r="A23" s="218" t="s">
        <v>18</v>
      </c>
      <c r="B23" s="219" t="s">
        <v>250</v>
      </c>
      <c r="C23" s="241"/>
      <c r="D23" s="348"/>
      <c r="E23" s="219" t="s">
        <v>283</v>
      </c>
      <c r="F23" s="240"/>
      <c r="G23" s="240"/>
      <c r="H23" s="435"/>
    </row>
    <row r="24" spans="1:8" ht="12.75" customHeight="1">
      <c r="A24" s="218" t="s">
        <v>19</v>
      </c>
      <c r="B24" s="219" t="s">
        <v>329</v>
      </c>
      <c r="C24" s="241"/>
      <c r="D24" s="349"/>
      <c r="E24" s="242" t="s">
        <v>284</v>
      </c>
      <c r="F24" s="240"/>
      <c r="G24" s="240"/>
      <c r="H24" s="435"/>
    </row>
    <row r="25" spans="1:8" ht="12.75" customHeight="1">
      <c r="A25" s="218" t="s">
        <v>20</v>
      </c>
      <c r="B25" s="219" t="s">
        <v>330</v>
      </c>
      <c r="C25" s="241"/>
      <c r="D25" s="348"/>
      <c r="E25" s="219" t="s">
        <v>331</v>
      </c>
      <c r="F25" s="240"/>
      <c r="G25" s="240"/>
      <c r="H25" s="435"/>
    </row>
    <row r="26" spans="1:8" ht="12.75" customHeight="1">
      <c r="A26" s="243" t="s">
        <v>21</v>
      </c>
      <c r="B26" s="242" t="s">
        <v>256</v>
      </c>
      <c r="C26" s="244"/>
      <c r="D26" s="349"/>
      <c r="E26" s="215" t="s">
        <v>286</v>
      </c>
      <c r="F26" s="236"/>
      <c r="G26" s="236"/>
      <c r="H26" s="435"/>
    </row>
    <row r="27" spans="1:8" ht="12.75" customHeight="1">
      <c r="A27" s="218" t="s">
        <v>22</v>
      </c>
      <c r="B27" s="219" t="s">
        <v>332</v>
      </c>
      <c r="C27" s="241"/>
      <c r="D27" s="348"/>
      <c r="E27" s="219" t="s">
        <v>288</v>
      </c>
      <c r="F27" s="240"/>
      <c r="G27" s="240"/>
      <c r="H27" s="435"/>
    </row>
    <row r="28" spans="1:8" ht="12.75" customHeight="1">
      <c r="A28" s="214" t="s">
        <v>23</v>
      </c>
      <c r="B28" s="215"/>
      <c r="C28" s="245"/>
      <c r="D28" s="350"/>
      <c r="E28" s="215" t="s">
        <v>333</v>
      </c>
      <c r="F28" s="246"/>
      <c r="G28" s="246"/>
      <c r="H28" s="435"/>
    </row>
    <row r="29" spans="1:8" ht="12.75" customHeight="1">
      <c r="A29" s="247" t="s">
        <v>24</v>
      </c>
      <c r="B29" s="225"/>
      <c r="C29" s="248"/>
      <c r="D29" s="351"/>
      <c r="E29" s="225"/>
      <c r="F29" s="249"/>
      <c r="G29" s="249"/>
      <c r="H29" s="435"/>
    </row>
    <row r="30" spans="1:8" ht="12.75" customHeight="1" thickBot="1">
      <c r="A30" s="250" t="s">
        <v>25</v>
      </c>
      <c r="B30" s="251"/>
      <c r="C30" s="252"/>
      <c r="D30" s="352"/>
      <c r="E30" s="251"/>
      <c r="F30" s="253"/>
      <c r="G30" s="253"/>
      <c r="H30" s="435"/>
    </row>
    <row r="31" spans="1:8" ht="15.75" customHeight="1" thickBot="1">
      <c r="A31" s="228" t="s">
        <v>26</v>
      </c>
      <c r="B31" s="229" t="s">
        <v>334</v>
      </c>
      <c r="C31" s="230"/>
      <c r="D31" s="345"/>
      <c r="E31" s="229" t="s">
        <v>335</v>
      </c>
      <c r="F31" s="232">
        <f>SUM(F20:F30)</f>
        <v>0</v>
      </c>
      <c r="G31" s="232">
        <f>SUM(G20:G30)</f>
        <v>0</v>
      </c>
      <c r="H31" s="435"/>
    </row>
    <row r="32" spans="1:8" ht="18" customHeight="1" thickBot="1">
      <c r="A32" s="228" t="s">
        <v>27</v>
      </c>
      <c r="B32" s="254" t="s">
        <v>336</v>
      </c>
      <c r="C32" s="230">
        <f>SUM(C19+C20+C21+C31)</f>
        <v>14660</v>
      </c>
      <c r="D32" s="230">
        <f>SUM(D19+D20+D21+D31)</f>
        <v>19294</v>
      </c>
      <c r="E32" s="254" t="s">
        <v>337</v>
      </c>
      <c r="F32" s="232">
        <f>+F19+F31</f>
        <v>14904</v>
      </c>
      <c r="G32" s="232">
        <f>+G19+G31</f>
        <v>16366</v>
      </c>
      <c r="H32" s="435"/>
    </row>
    <row r="35" ht="15.75">
      <c r="B35" s="255"/>
    </row>
  </sheetData>
  <sheetProtection selectLockedCells="1" selectUnlockedCells="1"/>
  <mergeCells count="5">
    <mergeCell ref="B2:G2"/>
    <mergeCell ref="H2:H32"/>
    <mergeCell ref="A4:A5"/>
    <mergeCell ref="B4:C4"/>
    <mergeCell ref="E4:G4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67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115" zoomScaleSheetLayoutView="115" zoomScalePageLayoutView="0" workbookViewId="0" topLeftCell="A1">
      <selection activeCell="B1" sqref="B1"/>
    </sheetView>
  </sheetViews>
  <sheetFormatPr defaultColWidth="9.00390625" defaultRowHeight="12.75"/>
  <cols>
    <col min="1" max="1" width="6.875" style="202" customWidth="1"/>
    <col min="2" max="2" width="52.50390625" style="203" customWidth="1"/>
    <col min="3" max="4" width="16.625" style="202" customWidth="1"/>
    <col min="5" max="5" width="52.50390625" style="202" customWidth="1"/>
    <col min="6" max="6" width="18.125" style="202" customWidth="1"/>
    <col min="7" max="7" width="16.625" style="202" customWidth="1"/>
    <col min="8" max="16384" width="9.375" style="202" customWidth="1"/>
  </cols>
  <sheetData>
    <row r="1" spans="2:5" ht="13.5" thickBot="1">
      <c r="B1" s="427" t="s">
        <v>395</v>
      </c>
      <c r="E1" s="265" t="s">
        <v>366</v>
      </c>
    </row>
    <row r="2" spans="2:8" ht="39.75" customHeight="1">
      <c r="B2" s="434" t="s">
        <v>340</v>
      </c>
      <c r="C2" s="434"/>
      <c r="D2" s="434"/>
      <c r="E2" s="434"/>
      <c r="F2" s="434"/>
      <c r="G2" s="434"/>
      <c r="H2" s="435" t="s">
        <v>365</v>
      </c>
    </row>
    <row r="3" spans="6:8" ht="13.5">
      <c r="F3" s="204" t="s">
        <v>39</v>
      </c>
      <c r="G3" s="204" t="s">
        <v>39</v>
      </c>
      <c r="H3" s="435"/>
    </row>
    <row r="4" spans="1:8" ht="24" customHeight="1">
      <c r="A4" s="436" t="s">
        <v>44</v>
      </c>
      <c r="B4" s="437" t="s">
        <v>33</v>
      </c>
      <c r="C4" s="437"/>
      <c r="D4" s="437"/>
      <c r="E4" s="436" t="s">
        <v>37</v>
      </c>
      <c r="F4" s="436"/>
      <c r="G4" s="436"/>
      <c r="H4" s="435"/>
    </row>
    <row r="5" spans="1:8" s="208" customFormat="1" ht="35.25" customHeight="1">
      <c r="A5" s="436"/>
      <c r="B5" s="205" t="s">
        <v>315</v>
      </c>
      <c r="C5" s="206" t="s">
        <v>233</v>
      </c>
      <c r="D5" s="206" t="s">
        <v>373</v>
      </c>
      <c r="E5" s="205" t="s">
        <v>315</v>
      </c>
      <c r="F5" s="207" t="s">
        <v>233</v>
      </c>
      <c r="G5" s="207" t="s">
        <v>373</v>
      </c>
      <c r="H5" s="435"/>
    </row>
    <row r="6" spans="1:8" s="208" customFormat="1" ht="12" customHeight="1">
      <c r="A6" s="209">
        <v>1</v>
      </c>
      <c r="B6" s="210">
        <v>2</v>
      </c>
      <c r="C6" s="211">
        <v>3</v>
      </c>
      <c r="D6" s="211">
        <v>3</v>
      </c>
      <c r="E6" s="210">
        <v>4</v>
      </c>
      <c r="F6" s="212">
        <v>5</v>
      </c>
      <c r="G6" s="212">
        <v>5</v>
      </c>
      <c r="H6" s="435"/>
    </row>
    <row r="7" spans="1:8" ht="12.75" customHeight="1">
      <c r="A7" s="214" t="s">
        <v>2</v>
      </c>
      <c r="B7" s="215" t="s">
        <v>341</v>
      </c>
      <c r="C7" s="216"/>
      <c r="D7" s="216"/>
      <c r="E7" s="215" t="s">
        <v>132</v>
      </c>
      <c r="F7" s="217"/>
      <c r="G7" s="217"/>
      <c r="H7" s="435"/>
    </row>
    <row r="8" spans="1:8" ht="12.75" customHeight="1">
      <c r="A8" s="218" t="s">
        <v>3</v>
      </c>
      <c r="B8" s="219" t="s">
        <v>342</v>
      </c>
      <c r="C8" s="220"/>
      <c r="D8" s="220"/>
      <c r="E8" s="219" t="s">
        <v>133</v>
      </c>
      <c r="F8" s="221">
        <v>11670</v>
      </c>
      <c r="G8" s="221">
        <v>11670</v>
      </c>
      <c r="H8" s="435"/>
    </row>
    <row r="9" spans="1:8" ht="12.75" customHeight="1">
      <c r="A9" s="218" t="s">
        <v>4</v>
      </c>
      <c r="B9" s="219" t="s">
        <v>91</v>
      </c>
      <c r="C9" s="220"/>
      <c r="D9" s="220"/>
      <c r="E9" s="219" t="s">
        <v>134</v>
      </c>
      <c r="F9" s="221"/>
      <c r="G9" s="221"/>
      <c r="H9" s="435"/>
    </row>
    <row r="10" spans="1:8" ht="12.75" customHeight="1">
      <c r="A10" s="218" t="s">
        <v>5</v>
      </c>
      <c r="B10" s="219" t="s">
        <v>110</v>
      </c>
      <c r="C10" s="220"/>
      <c r="D10" s="220"/>
      <c r="E10" s="219" t="s">
        <v>135</v>
      </c>
      <c r="F10" s="221"/>
      <c r="G10" s="221"/>
      <c r="H10" s="435"/>
    </row>
    <row r="11" spans="1:8" ht="21.75" customHeight="1">
      <c r="A11" s="218" t="s">
        <v>6</v>
      </c>
      <c r="B11" s="219" t="s">
        <v>343</v>
      </c>
      <c r="C11" s="220"/>
      <c r="D11" s="220"/>
      <c r="E11" s="219" t="s">
        <v>344</v>
      </c>
      <c r="F11" s="221">
        <v>0</v>
      </c>
      <c r="G11" s="221">
        <v>0</v>
      </c>
      <c r="H11" s="435"/>
    </row>
    <row r="12" spans="1:8" ht="18" customHeight="1">
      <c r="A12" s="218" t="s">
        <v>7</v>
      </c>
      <c r="B12" s="219" t="s">
        <v>345</v>
      </c>
      <c r="C12" s="223"/>
      <c r="D12" s="223"/>
      <c r="E12" s="219" t="s">
        <v>346</v>
      </c>
      <c r="F12" s="221">
        <v>0</v>
      </c>
      <c r="G12" s="221">
        <v>0</v>
      </c>
      <c r="H12" s="435"/>
    </row>
    <row r="13" spans="1:8" ht="12.75" customHeight="1">
      <c r="A13" s="218" t="s">
        <v>8</v>
      </c>
      <c r="B13" s="219" t="s">
        <v>320</v>
      </c>
      <c r="C13" s="220">
        <v>7344</v>
      </c>
      <c r="D13" s="220">
        <v>7344</v>
      </c>
      <c r="E13" s="219" t="s">
        <v>141</v>
      </c>
      <c r="F13" s="221"/>
      <c r="G13" s="221"/>
      <c r="H13" s="435"/>
    </row>
    <row r="14" spans="1:8" ht="12.75" customHeight="1">
      <c r="A14" s="218" t="s">
        <v>9</v>
      </c>
      <c r="B14" s="219" t="s">
        <v>347</v>
      </c>
      <c r="C14" s="220"/>
      <c r="D14" s="220"/>
      <c r="E14" s="219" t="s">
        <v>29</v>
      </c>
      <c r="F14" s="221">
        <v>5091</v>
      </c>
      <c r="G14" s="221">
        <v>8435</v>
      </c>
      <c r="H14" s="435"/>
    </row>
    <row r="15" spans="1:8" ht="12.75" customHeight="1">
      <c r="A15" s="218" t="s">
        <v>10</v>
      </c>
      <c r="B15" s="219" t="s">
        <v>348</v>
      </c>
      <c r="C15" s="223">
        <v>0</v>
      </c>
      <c r="D15" s="223">
        <v>0</v>
      </c>
      <c r="E15" s="219"/>
      <c r="F15" s="221"/>
      <c r="G15" s="221"/>
      <c r="H15" s="435"/>
    </row>
    <row r="16" spans="1:8" ht="12.75" customHeight="1">
      <c r="A16" s="218" t="s">
        <v>11</v>
      </c>
      <c r="B16" s="219"/>
      <c r="C16" s="221"/>
      <c r="D16" s="221"/>
      <c r="E16" s="219"/>
      <c r="F16" s="221"/>
      <c r="G16" s="221"/>
      <c r="H16" s="435"/>
    </row>
    <row r="17" spans="1:8" ht="15.75" customHeight="1">
      <c r="A17" s="228" t="s">
        <v>12</v>
      </c>
      <c r="B17" s="229" t="s">
        <v>324</v>
      </c>
      <c r="C17" s="230">
        <f>SUM(C7:C16)</f>
        <v>7344</v>
      </c>
      <c r="D17" s="230">
        <f>SUM(D7:D16)</f>
        <v>7344</v>
      </c>
      <c r="E17" s="229" t="s">
        <v>325</v>
      </c>
      <c r="F17" s="232">
        <f>SUM(F7:F16)</f>
        <v>16761</v>
      </c>
      <c r="G17" s="232">
        <f>SUM(G7:G16)</f>
        <v>20105</v>
      </c>
      <c r="H17" s="435"/>
    </row>
    <row r="18" spans="1:8" ht="12.75" customHeight="1">
      <c r="A18" s="256" t="s">
        <v>13</v>
      </c>
      <c r="B18" s="234" t="s">
        <v>349</v>
      </c>
      <c r="C18" s="257">
        <v>9661</v>
      </c>
      <c r="D18" s="257">
        <v>9661</v>
      </c>
      <c r="E18" s="219" t="s">
        <v>280</v>
      </c>
      <c r="F18" s="246"/>
      <c r="G18" s="246"/>
      <c r="H18" s="435"/>
    </row>
    <row r="19" spans="1:8" ht="12.75" customHeight="1">
      <c r="A19" s="218" t="s">
        <v>14</v>
      </c>
      <c r="B19" s="219" t="s">
        <v>248</v>
      </c>
      <c r="C19" s="241"/>
      <c r="D19" s="241"/>
      <c r="E19" s="219" t="s">
        <v>292</v>
      </c>
      <c r="F19" s="240"/>
      <c r="G19" s="240"/>
      <c r="H19" s="435"/>
    </row>
    <row r="20" spans="1:8" ht="12.75" customHeight="1">
      <c r="A20" s="218" t="s">
        <v>15</v>
      </c>
      <c r="B20" s="219" t="s">
        <v>262</v>
      </c>
      <c r="C20" s="241"/>
      <c r="D20" s="241"/>
      <c r="E20" s="219" t="s">
        <v>282</v>
      </c>
      <c r="F20" s="240"/>
      <c r="G20" s="240"/>
      <c r="H20" s="435"/>
    </row>
    <row r="21" spans="1:8" ht="12.75" customHeight="1">
      <c r="A21" s="218" t="s">
        <v>16</v>
      </c>
      <c r="B21" s="219" t="s">
        <v>264</v>
      </c>
      <c r="C21" s="241"/>
      <c r="D21" s="241"/>
      <c r="E21" s="219" t="s">
        <v>283</v>
      </c>
      <c r="F21" s="240"/>
      <c r="G21" s="240"/>
      <c r="H21" s="435"/>
    </row>
    <row r="22" spans="1:8" ht="12.75" customHeight="1">
      <c r="A22" s="218" t="s">
        <v>17</v>
      </c>
      <c r="B22" s="219" t="s">
        <v>252</v>
      </c>
      <c r="C22" s="241"/>
      <c r="D22" s="241"/>
      <c r="E22" s="242" t="s">
        <v>284</v>
      </c>
      <c r="F22" s="240"/>
      <c r="G22" s="240"/>
      <c r="H22" s="435"/>
    </row>
    <row r="23" spans="1:8" ht="12.75" customHeight="1">
      <c r="A23" s="218" t="s">
        <v>18</v>
      </c>
      <c r="B23" s="242" t="s">
        <v>350</v>
      </c>
      <c r="C23" s="241"/>
      <c r="D23" s="241"/>
      <c r="E23" s="219" t="s">
        <v>294</v>
      </c>
      <c r="F23" s="240"/>
      <c r="G23" s="240"/>
      <c r="H23" s="435"/>
    </row>
    <row r="24" spans="1:8" ht="12.75" customHeight="1">
      <c r="A24" s="218" t="s">
        <v>19</v>
      </c>
      <c r="B24" s="219" t="s">
        <v>256</v>
      </c>
      <c r="C24" s="241"/>
      <c r="D24" s="241"/>
      <c r="E24" s="215" t="s">
        <v>288</v>
      </c>
      <c r="F24" s="240"/>
      <c r="G24" s="240"/>
      <c r="H24" s="435"/>
    </row>
    <row r="25" spans="1:8" ht="12.75" customHeight="1">
      <c r="A25" s="218" t="s">
        <v>20</v>
      </c>
      <c r="B25" s="215" t="s">
        <v>270</v>
      </c>
      <c r="C25" s="241"/>
      <c r="D25" s="241"/>
      <c r="E25" s="219" t="s">
        <v>297</v>
      </c>
      <c r="F25" s="240"/>
      <c r="G25" s="240"/>
      <c r="H25" s="435"/>
    </row>
    <row r="26" spans="1:8" ht="12.75" customHeight="1">
      <c r="A26" s="218" t="s">
        <v>21</v>
      </c>
      <c r="B26" s="225"/>
      <c r="C26" s="241"/>
      <c r="D26" s="241"/>
      <c r="E26" s="215"/>
      <c r="F26" s="240"/>
      <c r="G26" s="240"/>
      <c r="H26" s="435"/>
    </row>
    <row r="27" spans="1:8" ht="12.75" customHeight="1">
      <c r="A27" s="247" t="s">
        <v>22</v>
      </c>
      <c r="B27" s="251"/>
      <c r="C27" s="248"/>
      <c r="D27" s="248"/>
      <c r="E27" s="225"/>
      <c r="F27" s="249"/>
      <c r="G27" s="249"/>
      <c r="H27" s="435"/>
    </row>
    <row r="28" spans="1:8" ht="15.75" customHeight="1">
      <c r="A28" s="228" t="s">
        <v>23</v>
      </c>
      <c r="B28" s="229" t="s">
        <v>351</v>
      </c>
      <c r="C28" s="230">
        <f>SUM(C19:C27)</f>
        <v>0</v>
      </c>
      <c r="D28" s="230">
        <f>SUM(D19:D27)</f>
        <v>0</v>
      </c>
      <c r="E28" s="229" t="s">
        <v>352</v>
      </c>
      <c r="F28" s="258">
        <f>SUM(F18:F27)</f>
        <v>0</v>
      </c>
      <c r="G28" s="258">
        <f>SUM(G18:G27)</f>
        <v>0</v>
      </c>
      <c r="H28" s="435"/>
    </row>
    <row r="29" spans="1:8" ht="18" customHeight="1">
      <c r="A29" s="228" t="s">
        <v>24</v>
      </c>
      <c r="B29" s="254" t="s">
        <v>353</v>
      </c>
      <c r="C29" s="259">
        <f>+C17+C18+C28</f>
        <v>17005</v>
      </c>
      <c r="D29" s="259">
        <f>+D17+D18+D28</f>
        <v>17005</v>
      </c>
      <c r="E29" s="254" t="s">
        <v>354</v>
      </c>
      <c r="F29" s="260">
        <f>+F17+F28</f>
        <v>16761</v>
      </c>
      <c r="G29" s="260">
        <f>+G17+G28</f>
        <v>20105</v>
      </c>
      <c r="H29" s="435"/>
    </row>
    <row r="30" spans="1:8" ht="18" customHeight="1">
      <c r="A30" s="228" t="s">
        <v>25</v>
      </c>
      <c r="B30" s="261" t="s">
        <v>338</v>
      </c>
      <c r="C30" s="262">
        <f>IF(((F17-C17)&gt;0),F17-C17,"----")</f>
        <v>9417</v>
      </c>
      <c r="D30" s="262">
        <f>IF(((G17-D17)&gt;0),G17-D17,"----")</f>
        <v>12761</v>
      </c>
      <c r="E30" s="261" t="s">
        <v>339</v>
      </c>
      <c r="F30" s="263" t="e">
        <f>IF(((I8:K9A17-F17)&gt;0),A17-F17,"----")</f>
        <v>#NAME?</v>
      </c>
      <c r="G30" s="263" t="e">
        <f>IF(((B17-G17)&gt;0),B17-G17,"----")</f>
        <v>#VALUE!</v>
      </c>
      <c r="H30" s="435"/>
    </row>
    <row r="31" ht="12.75">
      <c r="H31" s="264"/>
    </row>
    <row r="32" ht="12.75">
      <c r="H32" s="264"/>
    </row>
    <row r="33" spans="2:8" ht="15.75">
      <c r="B33" s="255"/>
      <c r="H33" s="264"/>
    </row>
  </sheetData>
  <sheetProtection selectLockedCells="1" selectUnlockedCells="1"/>
  <mergeCells count="5">
    <mergeCell ref="B2:G2"/>
    <mergeCell ref="H2:H30"/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D1" sqref="D1"/>
    </sheetView>
  </sheetViews>
  <sheetFormatPr defaultColWidth="9.00390625" defaultRowHeight="12.75"/>
  <cols>
    <col min="1" max="1" width="9.625" style="2" customWidth="1"/>
    <col min="2" max="2" width="9.625" style="3" customWidth="1"/>
    <col min="3" max="3" width="72.00390625" style="3" customWidth="1"/>
    <col min="4" max="5" width="25.00390625" style="3" customWidth="1"/>
    <col min="6" max="16384" width="9.375" style="3" customWidth="1"/>
  </cols>
  <sheetData>
    <row r="1" spans="1:5" s="1" customFormat="1" ht="21" customHeight="1" thickBot="1">
      <c r="A1" s="60"/>
      <c r="B1" s="61"/>
      <c r="C1" s="62"/>
      <c r="D1" s="427" t="s">
        <v>396</v>
      </c>
      <c r="E1" s="108"/>
    </row>
    <row r="2" spans="1:5" s="30" customFormat="1" ht="25.5" customHeight="1">
      <c r="A2" s="438" t="s">
        <v>172</v>
      </c>
      <c r="B2" s="439"/>
      <c r="C2" s="105" t="s">
        <v>171</v>
      </c>
      <c r="D2" s="63"/>
      <c r="E2" s="63"/>
    </row>
    <row r="3" spans="1:5" s="30" customFormat="1" ht="16.5" thickBot="1">
      <c r="A3" s="64" t="s">
        <v>155</v>
      </c>
      <c r="B3" s="65"/>
      <c r="C3" s="106" t="s">
        <v>227</v>
      </c>
      <c r="D3" s="107"/>
      <c r="E3" s="107"/>
    </row>
    <row r="4" spans="1:5" s="31" customFormat="1" ht="15.75" customHeight="1" thickBot="1">
      <c r="A4" s="66"/>
      <c r="B4" s="66"/>
      <c r="C4" s="66"/>
      <c r="D4" s="67"/>
      <c r="E4" s="67"/>
    </row>
    <row r="5" spans="1:5" ht="13.5" thickBot="1">
      <c r="A5" s="440" t="s">
        <v>156</v>
      </c>
      <c r="B5" s="441"/>
      <c r="C5" s="68" t="s">
        <v>31</v>
      </c>
      <c r="D5" s="69" t="s">
        <v>32</v>
      </c>
      <c r="E5" s="69" t="s">
        <v>371</v>
      </c>
    </row>
    <row r="6" spans="1:5" s="29" customFormat="1" ht="12.75" customHeight="1" thickBot="1">
      <c r="A6" s="56">
        <v>1</v>
      </c>
      <c r="B6" s="57">
        <v>2</v>
      </c>
      <c r="C6" s="57">
        <v>3</v>
      </c>
      <c r="D6" s="58">
        <v>4</v>
      </c>
      <c r="E6" s="58">
        <v>4</v>
      </c>
    </row>
    <row r="7" spans="1:5" s="29" customFormat="1" ht="15.75" customHeight="1" thickBot="1">
      <c r="A7" s="70"/>
      <c r="B7" s="71"/>
      <c r="C7" s="71" t="s">
        <v>33</v>
      </c>
      <c r="D7" s="72"/>
      <c r="E7" s="72"/>
    </row>
    <row r="8" spans="1:5" s="29" customFormat="1" ht="12" customHeight="1" thickBot="1">
      <c r="A8" s="56" t="s">
        <v>2</v>
      </c>
      <c r="B8" s="73"/>
      <c r="C8" s="74" t="s">
        <v>157</v>
      </c>
      <c r="D8" s="37"/>
      <c r="E8" s="37"/>
    </row>
    <row r="9" spans="1:5" s="32" customFormat="1" ht="12" customHeight="1" thickBot="1">
      <c r="A9" s="56" t="s">
        <v>3</v>
      </c>
      <c r="B9" s="73"/>
      <c r="C9" s="74" t="s">
        <v>158</v>
      </c>
      <c r="D9" s="37">
        <v>365</v>
      </c>
      <c r="E9" s="37">
        <v>378</v>
      </c>
    </row>
    <row r="10" spans="1:5" s="33" customFormat="1" ht="12" customHeight="1">
      <c r="A10" s="75"/>
      <c r="B10" s="76" t="s">
        <v>73</v>
      </c>
      <c r="C10" s="77" t="s">
        <v>34</v>
      </c>
      <c r="D10" s="11">
        <v>260</v>
      </c>
      <c r="E10" s="11">
        <v>260</v>
      </c>
    </row>
    <row r="11" spans="1:5" s="33" customFormat="1" ht="12" customHeight="1">
      <c r="A11" s="75"/>
      <c r="B11" s="76" t="s">
        <v>74</v>
      </c>
      <c r="C11" s="77" t="s">
        <v>45</v>
      </c>
      <c r="D11" s="11"/>
      <c r="E11" s="11"/>
    </row>
    <row r="12" spans="1:5" s="33" customFormat="1" ht="12" customHeight="1">
      <c r="A12" s="75"/>
      <c r="B12" s="76" t="s">
        <v>75</v>
      </c>
      <c r="C12" s="77" t="s">
        <v>35</v>
      </c>
      <c r="D12" s="11">
        <v>105</v>
      </c>
      <c r="E12" s="11">
        <v>108</v>
      </c>
    </row>
    <row r="13" spans="1:5" s="33" customFormat="1" ht="12" customHeight="1">
      <c r="A13" s="75"/>
      <c r="B13" s="76" t="s">
        <v>76</v>
      </c>
      <c r="C13" s="77" t="s">
        <v>92</v>
      </c>
      <c r="D13" s="11"/>
      <c r="E13" s="11">
        <v>3</v>
      </c>
    </row>
    <row r="14" spans="1:5" s="33" customFormat="1" ht="12" customHeight="1">
      <c r="A14" s="75"/>
      <c r="B14" s="76" t="s">
        <v>77</v>
      </c>
      <c r="C14" s="77" t="s">
        <v>154</v>
      </c>
      <c r="D14" s="11"/>
      <c r="E14" s="11"/>
    </row>
    <row r="15" spans="1:5" s="33" customFormat="1" ht="12" customHeight="1" thickBot="1">
      <c r="A15" s="75"/>
      <c r="B15" s="76" t="s">
        <v>83</v>
      </c>
      <c r="C15" s="77" t="s">
        <v>377</v>
      </c>
      <c r="D15" s="11"/>
      <c r="E15" s="11">
        <v>7</v>
      </c>
    </row>
    <row r="16" spans="1:5" s="32" customFormat="1" ht="12" customHeight="1" thickBot="1">
      <c r="A16" s="56" t="s">
        <v>4</v>
      </c>
      <c r="B16" s="73"/>
      <c r="C16" s="74" t="s">
        <v>93</v>
      </c>
      <c r="D16" s="37">
        <v>2950</v>
      </c>
      <c r="E16" s="37">
        <v>6294</v>
      </c>
    </row>
    <row r="17" spans="1:5" s="32" customFormat="1" ht="12" customHeight="1">
      <c r="A17" s="78"/>
      <c r="B17" s="76" t="s">
        <v>46</v>
      </c>
      <c r="C17" s="8" t="s">
        <v>98</v>
      </c>
      <c r="D17" s="12"/>
      <c r="E17" s="12"/>
    </row>
    <row r="18" spans="1:5" s="32" customFormat="1" ht="12" customHeight="1">
      <c r="A18" s="75"/>
      <c r="B18" s="76" t="s">
        <v>47</v>
      </c>
      <c r="C18" s="5" t="s">
        <v>175</v>
      </c>
      <c r="D18" s="11"/>
      <c r="E18" s="11"/>
    </row>
    <row r="19" spans="1:5" s="32" customFormat="1" ht="12" customHeight="1">
      <c r="A19" s="75"/>
      <c r="B19" s="76" t="s">
        <v>48</v>
      </c>
      <c r="C19" s="5" t="s">
        <v>99</v>
      </c>
      <c r="D19" s="11">
        <v>2500</v>
      </c>
      <c r="E19" s="11"/>
    </row>
    <row r="20" spans="1:5" s="32" customFormat="1" ht="12" customHeight="1">
      <c r="A20" s="75"/>
      <c r="B20" s="76" t="s">
        <v>49</v>
      </c>
      <c r="C20" s="5" t="s">
        <v>389</v>
      </c>
      <c r="D20" s="11"/>
      <c r="E20" s="11">
        <v>5844</v>
      </c>
    </row>
    <row r="21" spans="1:5" s="32" customFormat="1" ht="12" customHeight="1">
      <c r="A21" s="75"/>
      <c r="B21" s="76" t="s">
        <v>94</v>
      </c>
      <c r="C21" s="4" t="s">
        <v>100</v>
      </c>
      <c r="D21" s="11"/>
      <c r="E21" s="11"/>
    </row>
    <row r="22" spans="1:5" s="32" customFormat="1" ht="12" customHeight="1">
      <c r="A22" s="80"/>
      <c r="B22" s="76" t="s">
        <v>95</v>
      </c>
      <c r="C22" s="5" t="s">
        <v>101</v>
      </c>
      <c r="D22" s="13"/>
      <c r="E22" s="13"/>
    </row>
    <row r="23" spans="1:5" s="33" customFormat="1" ht="12" customHeight="1">
      <c r="A23" s="75"/>
      <c r="B23" s="76" t="s">
        <v>96</v>
      </c>
      <c r="C23" s="5" t="s">
        <v>102</v>
      </c>
      <c r="D23" s="11">
        <v>450</v>
      </c>
      <c r="E23" s="11">
        <v>411</v>
      </c>
    </row>
    <row r="24" spans="1:5" s="33" customFormat="1" ht="12" customHeight="1" thickBot="1">
      <c r="A24" s="81"/>
      <c r="B24" s="82" t="s">
        <v>97</v>
      </c>
      <c r="C24" s="4" t="s">
        <v>103</v>
      </c>
      <c r="D24" s="14"/>
      <c r="E24" s="14">
        <v>39</v>
      </c>
    </row>
    <row r="25" spans="1:5" s="33" customFormat="1" ht="12" customHeight="1" thickBot="1">
      <c r="A25" s="56" t="s">
        <v>5</v>
      </c>
      <c r="B25" s="83"/>
      <c r="C25" s="74" t="s">
        <v>104</v>
      </c>
      <c r="D25" s="44"/>
      <c r="E25" s="44"/>
    </row>
    <row r="26" spans="1:5" s="32" customFormat="1" ht="12" customHeight="1" thickBot="1">
      <c r="A26" s="56" t="s">
        <v>6</v>
      </c>
      <c r="B26" s="73"/>
      <c r="C26" s="74" t="s">
        <v>173</v>
      </c>
      <c r="D26" s="37">
        <v>8255</v>
      </c>
      <c r="E26" s="37">
        <v>9532</v>
      </c>
    </row>
    <row r="27" spans="1:5" s="33" customFormat="1" ht="12" customHeight="1">
      <c r="A27" s="75"/>
      <c r="B27" s="76" t="s">
        <v>52</v>
      </c>
      <c r="C27" s="6" t="s">
        <v>221</v>
      </c>
      <c r="D27" s="113">
        <v>5234</v>
      </c>
      <c r="E27" s="113">
        <v>5578</v>
      </c>
    </row>
    <row r="28" spans="1:5" s="33" customFormat="1" ht="12" customHeight="1">
      <c r="A28" s="75"/>
      <c r="B28" s="76" t="s">
        <v>53</v>
      </c>
      <c r="C28" s="5" t="s">
        <v>222</v>
      </c>
      <c r="D28" s="113">
        <v>279</v>
      </c>
      <c r="E28" s="113">
        <v>279</v>
      </c>
    </row>
    <row r="29" spans="1:5" s="33" customFormat="1" ht="12" customHeight="1">
      <c r="A29" s="75"/>
      <c r="B29" s="76" t="s">
        <v>54</v>
      </c>
      <c r="C29" s="5" t="s">
        <v>206</v>
      </c>
      <c r="D29" s="113">
        <v>1997</v>
      </c>
      <c r="E29" s="113">
        <v>1997</v>
      </c>
    </row>
    <row r="30" spans="1:5" s="33" customFormat="1" ht="12" customHeight="1">
      <c r="A30" s="75"/>
      <c r="B30" s="76" t="s">
        <v>105</v>
      </c>
      <c r="C30" s="5" t="s">
        <v>223</v>
      </c>
      <c r="D30" s="113">
        <v>83</v>
      </c>
      <c r="E30" s="113">
        <v>83</v>
      </c>
    </row>
    <row r="31" spans="1:5" s="33" customFormat="1" ht="12" customHeight="1">
      <c r="A31" s="75"/>
      <c r="B31" s="76" t="s">
        <v>106</v>
      </c>
      <c r="C31" s="5" t="s">
        <v>207</v>
      </c>
      <c r="D31" s="113">
        <v>662</v>
      </c>
      <c r="E31" s="113">
        <v>935</v>
      </c>
    </row>
    <row r="32" spans="1:5" s="33" customFormat="1" ht="12" customHeight="1">
      <c r="A32" s="75"/>
      <c r="B32" s="76" t="s">
        <v>107</v>
      </c>
      <c r="C32" s="5" t="s">
        <v>379</v>
      </c>
      <c r="D32" s="113"/>
      <c r="E32" s="113">
        <v>557</v>
      </c>
    </row>
    <row r="33" spans="1:5" s="33" customFormat="1" ht="12" customHeight="1">
      <c r="A33" s="75"/>
      <c r="B33" s="76" t="s">
        <v>108</v>
      </c>
      <c r="C33" s="5" t="s">
        <v>390</v>
      </c>
      <c r="D33" s="113"/>
      <c r="E33" s="113">
        <v>2</v>
      </c>
    </row>
    <row r="34" spans="1:5" s="33" customFormat="1" ht="12" customHeight="1" thickBot="1">
      <c r="A34" s="81"/>
      <c r="B34" s="82" t="s">
        <v>109</v>
      </c>
      <c r="C34" s="9" t="s">
        <v>159</v>
      </c>
      <c r="D34" s="52"/>
      <c r="E34" s="52">
        <v>101</v>
      </c>
    </row>
    <row r="35" spans="1:5" s="33" customFormat="1" ht="12" customHeight="1" thickBot="1">
      <c r="A35" s="59" t="s">
        <v>7</v>
      </c>
      <c r="B35" s="35"/>
      <c r="C35" s="35" t="s">
        <v>160</v>
      </c>
      <c r="D35" s="37">
        <v>9850</v>
      </c>
      <c r="E35" s="37">
        <v>10022</v>
      </c>
    </row>
    <row r="36" spans="1:5" s="33" customFormat="1" ht="12" customHeight="1">
      <c r="A36" s="78"/>
      <c r="B36" s="45" t="s">
        <v>55</v>
      </c>
      <c r="C36" s="46" t="s">
        <v>113</v>
      </c>
      <c r="D36" s="79">
        <v>2506</v>
      </c>
      <c r="E36" s="79">
        <v>2678</v>
      </c>
    </row>
    <row r="37" spans="1:5" s="33" customFormat="1" ht="12" customHeight="1">
      <c r="A37" s="75"/>
      <c r="B37" s="42" t="s">
        <v>57</v>
      </c>
      <c r="C37" s="10" t="s">
        <v>114</v>
      </c>
      <c r="D37" s="11"/>
      <c r="E37" s="11"/>
    </row>
    <row r="38" spans="1:5" s="33" customFormat="1" ht="12" customHeight="1">
      <c r="A38" s="75"/>
      <c r="B38" s="42" t="s">
        <v>58</v>
      </c>
      <c r="C38" s="10" t="s">
        <v>115</v>
      </c>
      <c r="D38" s="11"/>
      <c r="E38" s="11"/>
    </row>
    <row r="39" spans="1:5" s="33" customFormat="1" ht="12" customHeight="1">
      <c r="A39" s="75"/>
      <c r="B39" s="42" t="s">
        <v>59</v>
      </c>
      <c r="C39" s="10" t="s">
        <v>161</v>
      </c>
      <c r="D39" s="11"/>
      <c r="E39" s="11"/>
    </row>
    <row r="40" spans="1:5" s="33" customFormat="1" ht="12" customHeight="1">
      <c r="A40" s="75"/>
      <c r="B40" s="42" t="s">
        <v>60</v>
      </c>
      <c r="C40" s="10" t="s">
        <v>36</v>
      </c>
      <c r="D40" s="11"/>
      <c r="E40" s="11"/>
    </row>
    <row r="41" spans="1:5" s="33" customFormat="1" ht="12" customHeight="1">
      <c r="A41" s="75"/>
      <c r="B41" s="42" t="s">
        <v>111</v>
      </c>
      <c r="C41" s="10" t="s">
        <v>117</v>
      </c>
      <c r="D41" s="11">
        <v>2506</v>
      </c>
      <c r="E41" s="11">
        <v>2678</v>
      </c>
    </row>
    <row r="42" spans="1:5" s="33" customFormat="1" ht="12" customHeight="1">
      <c r="A42" s="75"/>
      <c r="B42" s="42" t="s">
        <v>56</v>
      </c>
      <c r="C42" s="43" t="s">
        <v>118</v>
      </c>
      <c r="D42" s="26">
        <v>7344</v>
      </c>
      <c r="E42" s="26">
        <v>7344</v>
      </c>
    </row>
    <row r="43" spans="1:5" s="33" customFormat="1" ht="12" customHeight="1">
      <c r="A43" s="75"/>
      <c r="B43" s="42" t="s">
        <v>63</v>
      </c>
      <c r="C43" s="10" t="s">
        <v>114</v>
      </c>
      <c r="D43" s="11"/>
      <c r="E43" s="11"/>
    </row>
    <row r="44" spans="1:5" s="33" customFormat="1" ht="12" customHeight="1">
      <c r="A44" s="75"/>
      <c r="B44" s="42" t="s">
        <v>64</v>
      </c>
      <c r="C44" s="10" t="s">
        <v>115</v>
      </c>
      <c r="D44" s="11"/>
      <c r="E44" s="11"/>
    </row>
    <row r="45" spans="1:5" s="33" customFormat="1" ht="12" customHeight="1">
      <c r="A45" s="75"/>
      <c r="B45" s="42" t="s">
        <v>65</v>
      </c>
      <c r="C45" s="10" t="s">
        <v>116</v>
      </c>
      <c r="D45" s="11"/>
      <c r="E45" s="11"/>
    </row>
    <row r="46" spans="1:5" s="33" customFormat="1" ht="12" customHeight="1">
      <c r="A46" s="75"/>
      <c r="B46" s="42" t="s">
        <v>66</v>
      </c>
      <c r="C46" s="10" t="s">
        <v>36</v>
      </c>
      <c r="D46" s="11"/>
      <c r="E46" s="11"/>
    </row>
    <row r="47" spans="1:5" s="33" customFormat="1" ht="12" customHeight="1" thickBot="1">
      <c r="A47" s="84"/>
      <c r="B47" s="47" t="s">
        <v>112</v>
      </c>
      <c r="C47" s="36" t="s">
        <v>170</v>
      </c>
      <c r="D47" s="48">
        <v>7344</v>
      </c>
      <c r="E47" s="48">
        <v>7344</v>
      </c>
    </row>
    <row r="48" spans="1:5" s="32" customFormat="1" ht="12" customHeight="1" thickBot="1">
      <c r="A48" s="59" t="s">
        <v>8</v>
      </c>
      <c r="B48" s="73"/>
      <c r="C48" s="35" t="s">
        <v>162</v>
      </c>
      <c r="D48" s="37"/>
      <c r="E48" s="37"/>
    </row>
    <row r="49" spans="1:5" s="33" customFormat="1" ht="12" customHeight="1">
      <c r="A49" s="75"/>
      <c r="B49" s="42" t="s">
        <v>61</v>
      </c>
      <c r="C49" s="6" t="s">
        <v>120</v>
      </c>
      <c r="D49" s="11"/>
      <c r="E49" s="11"/>
    </row>
    <row r="50" spans="1:5" s="33" customFormat="1" ht="12" customHeight="1">
      <c r="A50" s="75"/>
      <c r="B50" s="42" t="s">
        <v>62</v>
      </c>
      <c r="C50" s="5" t="s">
        <v>121</v>
      </c>
      <c r="D50" s="11"/>
      <c r="E50" s="11"/>
    </row>
    <row r="51" spans="1:5" s="33" customFormat="1" ht="12" customHeight="1" thickBot="1">
      <c r="A51" s="75"/>
      <c r="B51" s="42" t="s">
        <v>119</v>
      </c>
      <c r="C51" s="7" t="s">
        <v>91</v>
      </c>
      <c r="D51" s="11"/>
      <c r="E51" s="11"/>
    </row>
    <row r="52" spans="1:5" s="33" customFormat="1" ht="12" customHeight="1" thickBot="1">
      <c r="A52" s="56" t="s">
        <v>9</v>
      </c>
      <c r="B52" s="73"/>
      <c r="C52" s="35" t="s">
        <v>163</v>
      </c>
      <c r="D52" s="37"/>
      <c r="E52" s="37"/>
    </row>
    <row r="53" spans="1:5" s="33" customFormat="1" ht="12" customHeight="1">
      <c r="A53" s="85"/>
      <c r="B53" s="42" t="s">
        <v>122</v>
      </c>
      <c r="C53" s="5" t="s">
        <v>87</v>
      </c>
      <c r="D53" s="15"/>
      <c r="E53" s="15"/>
    </row>
    <row r="54" spans="1:5" s="33" customFormat="1" ht="12" customHeight="1" thickBot="1">
      <c r="A54" s="75"/>
      <c r="B54" s="42" t="s">
        <v>123</v>
      </c>
      <c r="C54" s="5" t="s">
        <v>88</v>
      </c>
      <c r="D54" s="11"/>
      <c r="E54" s="11"/>
    </row>
    <row r="55" spans="1:5" s="33" customFormat="1" ht="12" customHeight="1" thickBot="1">
      <c r="A55" s="59" t="s">
        <v>10</v>
      </c>
      <c r="B55" s="86"/>
      <c r="C55" s="87" t="s">
        <v>164</v>
      </c>
      <c r="D55" s="115"/>
      <c r="E55" s="115"/>
    </row>
    <row r="56" spans="1:5" s="32" customFormat="1" ht="12" customHeight="1" thickBot="1">
      <c r="A56" s="88" t="s">
        <v>11</v>
      </c>
      <c r="B56" s="89"/>
      <c r="C56" s="90" t="s">
        <v>165</v>
      </c>
      <c r="D56" s="91">
        <f>SUM(D9+D16+D26+D35)</f>
        <v>21420</v>
      </c>
      <c r="E56" s="91">
        <f>SUM(E9+E16+E26+E35)</f>
        <v>26226</v>
      </c>
    </row>
    <row r="57" spans="1:5" s="32" customFormat="1" ht="12" customHeight="1" thickBot="1">
      <c r="A57" s="56" t="s">
        <v>12</v>
      </c>
      <c r="B57" s="49"/>
      <c r="C57" s="35" t="s">
        <v>166</v>
      </c>
      <c r="D57" s="114">
        <v>10245</v>
      </c>
      <c r="E57" s="114">
        <v>10245</v>
      </c>
    </row>
    <row r="58" spans="1:5" s="32" customFormat="1" ht="12" customHeight="1">
      <c r="A58" s="78"/>
      <c r="B58" s="45" t="s">
        <v>89</v>
      </c>
      <c r="C58" s="40" t="s">
        <v>124</v>
      </c>
      <c r="D58" s="111">
        <v>584</v>
      </c>
      <c r="E58" s="111">
        <v>584</v>
      </c>
    </row>
    <row r="59" spans="1:5" s="32" customFormat="1" ht="12" customHeight="1" thickBot="1">
      <c r="A59" s="84"/>
      <c r="B59" s="47" t="s">
        <v>90</v>
      </c>
      <c r="C59" s="41" t="s">
        <v>125</v>
      </c>
      <c r="D59" s="112">
        <v>9661</v>
      </c>
      <c r="E59" s="112">
        <v>9661</v>
      </c>
    </row>
    <row r="60" spans="1:5" s="33" customFormat="1" ht="12" customHeight="1" thickBot="1">
      <c r="A60" s="92" t="s">
        <v>13</v>
      </c>
      <c r="B60" s="93"/>
      <c r="C60" s="35" t="s">
        <v>167</v>
      </c>
      <c r="D60" s="37"/>
      <c r="E60" s="37"/>
    </row>
    <row r="61" spans="1:5" s="33" customFormat="1" ht="12" customHeight="1">
      <c r="A61" s="94"/>
      <c r="B61" s="50" t="s">
        <v>126</v>
      </c>
      <c r="C61" s="77" t="s">
        <v>168</v>
      </c>
      <c r="D61" s="39"/>
      <c r="E61" s="39"/>
    </row>
    <row r="62" spans="1:5" s="33" customFormat="1" ht="12" customHeight="1" thickBot="1">
      <c r="A62" s="95"/>
      <c r="B62" s="51" t="s">
        <v>127</v>
      </c>
      <c r="C62" s="96" t="s">
        <v>169</v>
      </c>
      <c r="D62" s="52"/>
      <c r="E62" s="52"/>
    </row>
    <row r="63" spans="1:5" s="33" customFormat="1" ht="15" customHeight="1" thickBot="1">
      <c r="A63" s="92" t="s">
        <v>14</v>
      </c>
      <c r="B63" s="97"/>
      <c r="C63" s="98" t="s">
        <v>174</v>
      </c>
      <c r="D63" s="99">
        <f>+D56+D57+D60</f>
        <v>31665</v>
      </c>
      <c r="E63" s="99">
        <f>+E56+E57+E60</f>
        <v>36471</v>
      </c>
    </row>
    <row r="64" spans="1:5" s="33" customFormat="1" ht="15" customHeight="1">
      <c r="A64" s="100"/>
      <c r="B64" s="100"/>
      <c r="C64" s="101"/>
      <c r="D64" s="102"/>
      <c r="E64" s="102"/>
    </row>
    <row r="65" spans="1:5" ht="12.75">
      <c r="A65" s="103"/>
      <c r="B65" s="104"/>
      <c r="C65" s="104"/>
      <c r="D65" s="104"/>
      <c r="E65" s="104"/>
    </row>
    <row r="66" spans="1:5" s="29" customFormat="1" ht="16.5" customHeight="1">
      <c r="A66" s="267"/>
      <c r="B66" s="268"/>
      <c r="C66" s="269"/>
      <c r="D66" s="270"/>
      <c r="E66" s="270"/>
    </row>
    <row r="67" spans="1:5" s="34" customFormat="1" ht="12" customHeight="1">
      <c r="A67" s="271"/>
      <c r="B67" s="272"/>
      <c r="C67" s="273"/>
      <c r="D67" s="274"/>
      <c r="E67" s="274"/>
    </row>
    <row r="68" spans="1:5" ht="12" customHeight="1">
      <c r="A68" s="271"/>
      <c r="B68" s="275"/>
      <c r="C68" s="276"/>
      <c r="D68" s="277"/>
      <c r="E68" s="277"/>
    </row>
    <row r="69" spans="1:5" ht="12" customHeight="1">
      <c r="A69" s="271"/>
      <c r="B69" s="275"/>
      <c r="C69" s="276"/>
      <c r="D69" s="134"/>
      <c r="E69" s="134"/>
    </row>
    <row r="70" spans="1:5" ht="12" customHeight="1">
      <c r="A70" s="271"/>
      <c r="B70" s="275"/>
      <c r="C70" s="276"/>
      <c r="D70" s="277"/>
      <c r="E70" s="277"/>
    </row>
    <row r="71" spans="1:5" ht="12" customHeight="1">
      <c r="A71" s="271"/>
      <c r="B71" s="275"/>
      <c r="C71" s="276"/>
      <c r="D71" s="277"/>
      <c r="E71" s="277"/>
    </row>
    <row r="72" spans="1:5" ht="12" customHeight="1">
      <c r="A72" s="271"/>
      <c r="B72" s="275"/>
      <c r="C72" s="276"/>
      <c r="D72" s="277"/>
      <c r="E72" s="277"/>
    </row>
    <row r="73" spans="1:5" ht="12" customHeight="1">
      <c r="A73" s="271"/>
      <c r="B73" s="275"/>
      <c r="C73" s="276"/>
      <c r="D73" s="134"/>
      <c r="E73" s="134"/>
    </row>
    <row r="74" spans="1:5" ht="12" customHeight="1">
      <c r="A74" s="271"/>
      <c r="B74" s="275"/>
      <c r="C74" s="278"/>
      <c r="D74" s="277"/>
      <c r="E74" s="277"/>
    </row>
    <row r="75" spans="1:5" ht="12" customHeight="1">
      <c r="A75" s="271"/>
      <c r="B75" s="275"/>
      <c r="C75" s="278"/>
      <c r="D75" s="277"/>
      <c r="E75" s="277"/>
    </row>
    <row r="76" spans="1:5" ht="12" customHeight="1">
      <c r="A76" s="271"/>
      <c r="B76" s="275"/>
      <c r="C76" s="279"/>
      <c r="D76" s="267"/>
      <c r="E76" s="267"/>
    </row>
    <row r="77" spans="1:5" ht="12" customHeight="1">
      <c r="A77" s="271"/>
      <c r="B77" s="275"/>
      <c r="C77" s="279"/>
      <c r="D77" s="277"/>
      <c r="E77" s="277"/>
    </row>
    <row r="78" spans="1:5" ht="12" customHeight="1">
      <c r="A78" s="271"/>
      <c r="B78" s="275"/>
      <c r="C78" s="279"/>
      <c r="D78" s="277"/>
      <c r="E78" s="277"/>
    </row>
    <row r="79" spans="1:5" ht="12" customHeight="1">
      <c r="A79" s="271"/>
      <c r="B79" s="275"/>
      <c r="C79" s="279"/>
      <c r="D79" s="277"/>
      <c r="E79" s="277"/>
    </row>
    <row r="80" spans="1:5" ht="12" customHeight="1">
      <c r="A80" s="271"/>
      <c r="B80" s="275"/>
      <c r="C80" s="279"/>
      <c r="D80" s="277"/>
      <c r="E80" s="277"/>
    </row>
    <row r="81" spans="1:5" ht="12" customHeight="1">
      <c r="A81" s="271"/>
      <c r="B81" s="272"/>
      <c r="C81" s="273"/>
      <c r="D81" s="274"/>
      <c r="E81" s="274"/>
    </row>
    <row r="82" spans="1:7" s="34" customFormat="1" ht="12" customHeight="1">
      <c r="A82" s="271"/>
      <c r="B82" s="275"/>
      <c r="C82" s="276"/>
      <c r="D82" s="134"/>
      <c r="E82" s="134"/>
      <c r="G82" s="134"/>
    </row>
    <row r="83" spans="1:5" ht="12" customHeight="1">
      <c r="A83" s="271"/>
      <c r="B83" s="275"/>
      <c r="C83" s="276"/>
      <c r="D83" s="134"/>
      <c r="E83" s="134"/>
    </row>
    <row r="84" spans="1:5" ht="12" customHeight="1">
      <c r="A84" s="271"/>
      <c r="B84" s="275"/>
      <c r="C84" s="276"/>
      <c r="D84" s="134"/>
      <c r="E84" s="134"/>
    </row>
    <row r="85" spans="1:5" ht="12" customHeight="1">
      <c r="A85" s="271"/>
      <c r="B85" s="275"/>
      <c r="C85" s="276"/>
      <c r="D85" s="134"/>
      <c r="E85" s="134"/>
    </row>
    <row r="86" spans="1:5" ht="12" customHeight="1">
      <c r="A86" s="271"/>
      <c r="B86" s="275"/>
      <c r="C86" s="276"/>
      <c r="D86" s="134"/>
      <c r="E86" s="134"/>
    </row>
    <row r="87" spans="1:5" ht="12" customHeight="1">
      <c r="A87" s="271"/>
      <c r="B87" s="275"/>
      <c r="C87" s="276"/>
      <c r="D87" s="134"/>
      <c r="E87" s="134"/>
    </row>
    <row r="88" spans="1:5" ht="12" customHeight="1">
      <c r="A88" s="271"/>
      <c r="B88" s="275"/>
      <c r="C88" s="276"/>
      <c r="D88" s="134"/>
      <c r="E88" s="134"/>
    </row>
    <row r="89" spans="1:5" s="34" customFormat="1" ht="12" customHeight="1">
      <c r="A89" s="271"/>
      <c r="B89" s="275"/>
      <c r="C89" s="276"/>
      <c r="D89" s="134"/>
      <c r="E89" s="134"/>
    </row>
    <row r="90" spans="1:13" ht="12" customHeight="1">
      <c r="A90" s="271"/>
      <c r="B90" s="275"/>
      <c r="C90" s="278"/>
      <c r="D90" s="134"/>
      <c r="E90" s="134"/>
      <c r="M90" s="109"/>
    </row>
    <row r="91" spans="1:5" ht="12" customHeight="1">
      <c r="A91" s="271"/>
      <c r="B91" s="275"/>
      <c r="C91" s="278"/>
      <c r="D91" s="134"/>
      <c r="E91" s="134"/>
    </row>
    <row r="92" spans="1:5" ht="12" customHeight="1">
      <c r="A92" s="271"/>
      <c r="B92" s="275"/>
      <c r="C92" s="278"/>
      <c r="D92" s="134"/>
      <c r="E92" s="134"/>
    </row>
    <row r="93" spans="1:5" ht="12" customHeight="1">
      <c r="A93" s="271"/>
      <c r="B93" s="272"/>
      <c r="C93" s="273"/>
      <c r="D93" s="280"/>
      <c r="E93" s="280"/>
    </row>
    <row r="94" spans="1:5" s="34" customFormat="1" ht="12" customHeight="1">
      <c r="A94" s="271"/>
      <c r="B94" s="272"/>
      <c r="C94" s="273"/>
      <c r="D94" s="274"/>
      <c r="E94" s="274"/>
    </row>
    <row r="95" spans="1:5" s="34" customFormat="1" ht="12" customHeight="1">
      <c r="A95" s="271"/>
      <c r="B95" s="275"/>
      <c r="C95" s="276"/>
      <c r="D95" s="277"/>
      <c r="E95" s="277"/>
    </row>
    <row r="96" spans="1:5" s="34" customFormat="1" ht="12" customHeight="1">
      <c r="A96" s="271"/>
      <c r="B96" s="275"/>
      <c r="C96" s="276"/>
      <c r="D96" s="277"/>
      <c r="E96" s="277"/>
    </row>
    <row r="97" spans="1:5" s="34" customFormat="1" ht="12" customHeight="1">
      <c r="A97" s="271"/>
      <c r="B97" s="275"/>
      <c r="C97" s="273"/>
      <c r="D97" s="280"/>
      <c r="E97" s="280"/>
    </row>
    <row r="98" spans="1:5" s="34" customFormat="1" ht="12" customHeight="1">
      <c r="A98" s="271"/>
      <c r="B98" s="272"/>
      <c r="C98" s="281"/>
      <c r="D98" s="282"/>
      <c r="E98" s="282"/>
    </row>
    <row r="99" spans="1:5" s="34" customFormat="1" ht="12" customHeight="1">
      <c r="A99" s="271"/>
      <c r="B99" s="272"/>
      <c r="C99" s="273"/>
      <c r="D99" s="274"/>
      <c r="E99" s="274"/>
    </row>
    <row r="100" spans="1:5" ht="18" customHeight="1">
      <c r="A100" s="271"/>
      <c r="B100" s="275"/>
      <c r="C100" s="276"/>
      <c r="D100" s="277"/>
      <c r="E100" s="277"/>
    </row>
    <row r="101" spans="1:5" ht="12" customHeight="1">
      <c r="A101" s="271"/>
      <c r="B101" s="275"/>
      <c r="C101" s="276"/>
      <c r="D101" s="277"/>
      <c r="E101" s="277"/>
    </row>
    <row r="102" spans="1:5" ht="15" customHeight="1">
      <c r="A102" s="271"/>
      <c r="B102" s="100"/>
      <c r="C102" s="101"/>
      <c r="D102" s="102"/>
      <c r="E102" s="102"/>
    </row>
    <row r="103" spans="1:5" ht="12.75">
      <c r="A103" s="283"/>
      <c r="B103" s="284"/>
      <c r="C103" s="284"/>
      <c r="D103" s="284"/>
      <c r="E103" s="284"/>
    </row>
    <row r="104" spans="1:5" ht="15" customHeight="1">
      <c r="A104" s="285"/>
      <c r="B104" s="286"/>
      <c r="C104" s="287"/>
      <c r="D104" s="288"/>
      <c r="E104" s="288"/>
    </row>
    <row r="105" spans="1:5" ht="14.25" customHeight="1">
      <c r="A105" s="285"/>
      <c r="B105" s="286"/>
      <c r="C105" s="287"/>
      <c r="D105" s="288"/>
      <c r="E105" s="288"/>
    </row>
    <row r="106" spans="1:5" ht="12.75">
      <c r="A106" s="289"/>
      <c r="B106" s="290"/>
      <c r="C106" s="290"/>
      <c r="D106" s="290"/>
      <c r="E106" s="29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9.00390625" defaultRowHeight="12.75"/>
  <cols>
    <col min="1" max="1" width="84.875" style="22" customWidth="1"/>
    <col min="2" max="2" width="0.5" style="22" customWidth="1"/>
    <col min="3" max="3" width="10.50390625" style="22" hidden="1" customWidth="1"/>
    <col min="4" max="4" width="20.875" style="22" hidden="1" customWidth="1"/>
    <col min="5" max="5" width="9.375" style="22" hidden="1" customWidth="1"/>
    <col min="6" max="7" width="15.875" style="22" customWidth="1"/>
    <col min="8" max="16384" width="9.375" style="22" customWidth="1"/>
  </cols>
  <sheetData>
    <row r="1" ht="38.25" customHeight="1" thickBot="1">
      <c r="A1" s="427" t="s">
        <v>397</v>
      </c>
    </row>
    <row r="2" spans="1:7" ht="47.25" customHeight="1" thickBot="1">
      <c r="A2" s="445" t="s">
        <v>387</v>
      </c>
      <c r="B2" s="446"/>
      <c r="C2" s="446"/>
      <c r="D2" s="446"/>
      <c r="E2" s="446"/>
      <c r="F2" s="446"/>
      <c r="G2" s="446"/>
    </row>
    <row r="3" spans="1:7" ht="16.5" thickBot="1">
      <c r="A3" s="447" t="s">
        <v>191</v>
      </c>
      <c r="B3" s="447"/>
      <c r="C3" s="447"/>
      <c r="D3" s="447"/>
      <c r="E3" s="447"/>
      <c r="F3" s="447"/>
      <c r="G3" s="447"/>
    </row>
    <row r="4" spans="1:7" ht="12.75">
      <c r="A4" s="448"/>
      <c r="B4" s="449"/>
      <c r="C4" s="449"/>
      <c r="D4" s="449"/>
      <c r="E4" s="449"/>
      <c r="F4" s="127" t="s">
        <v>209</v>
      </c>
      <c r="G4" s="127" t="s">
        <v>209</v>
      </c>
    </row>
    <row r="5" spans="1:7" ht="12.75">
      <c r="A5" s="412"/>
      <c r="B5" s="413"/>
      <c r="C5" s="413"/>
      <c r="D5" s="413"/>
      <c r="E5" s="413"/>
      <c r="F5" s="414" t="s">
        <v>375</v>
      </c>
      <c r="G5" s="414" t="s">
        <v>386</v>
      </c>
    </row>
    <row r="6" spans="1:7" ht="12.75">
      <c r="A6" s="443" t="s">
        <v>185</v>
      </c>
      <c r="B6" s="443"/>
      <c r="C6" s="443"/>
      <c r="D6" s="443"/>
      <c r="E6" s="443"/>
      <c r="F6" s="120">
        <f>SUM(F7:F15)</f>
        <v>5234</v>
      </c>
      <c r="G6" s="120">
        <v>5578</v>
      </c>
    </row>
    <row r="7" spans="1:7" ht="12.75">
      <c r="A7" s="444" t="s">
        <v>186</v>
      </c>
      <c r="B7" s="444"/>
      <c r="C7" s="444"/>
      <c r="D7" s="444"/>
      <c r="E7" s="444"/>
      <c r="F7" s="122">
        <v>892</v>
      </c>
      <c r="G7" s="122">
        <v>1082</v>
      </c>
    </row>
    <row r="8" spans="1:7" ht="12.75">
      <c r="A8" s="442" t="s">
        <v>208</v>
      </c>
      <c r="B8" s="442"/>
      <c r="C8" s="442"/>
      <c r="D8" s="442"/>
      <c r="E8" s="442"/>
      <c r="F8" s="123">
        <v>1496</v>
      </c>
      <c r="G8" s="123">
        <v>1496</v>
      </c>
    </row>
    <row r="9" spans="1:7" ht="12.75">
      <c r="A9" s="442" t="s">
        <v>210</v>
      </c>
      <c r="B9" s="442"/>
      <c r="C9" s="442"/>
      <c r="D9" s="442"/>
      <c r="E9" s="442"/>
      <c r="F9" s="124"/>
      <c r="G9" s="124"/>
    </row>
    <row r="10" spans="1:7" ht="12.75">
      <c r="A10" s="144" t="s">
        <v>211</v>
      </c>
      <c r="B10" s="144"/>
      <c r="C10" s="144"/>
      <c r="D10" s="144"/>
      <c r="E10" s="144"/>
      <c r="F10" s="124"/>
      <c r="G10" s="124"/>
    </row>
    <row r="11" spans="1:7" ht="12.75">
      <c r="A11" s="144" t="s">
        <v>212</v>
      </c>
      <c r="B11" s="144"/>
      <c r="C11" s="144"/>
      <c r="D11" s="144"/>
      <c r="E11" s="144"/>
      <c r="F11" s="124"/>
      <c r="G11" s="124"/>
    </row>
    <row r="12" spans="1:7" ht="12.75">
      <c r="A12" s="450" t="s">
        <v>213</v>
      </c>
      <c r="B12" s="450"/>
      <c r="C12" s="450"/>
      <c r="D12" s="450"/>
      <c r="E12" s="450"/>
      <c r="F12" s="124">
        <v>-154</v>
      </c>
      <c r="G12" s="124"/>
    </row>
    <row r="13" spans="1:7" ht="12.75">
      <c r="A13" s="442" t="s">
        <v>187</v>
      </c>
      <c r="B13" s="442"/>
      <c r="C13" s="442"/>
      <c r="D13" s="442"/>
      <c r="E13" s="442"/>
      <c r="F13" s="125">
        <v>3000</v>
      </c>
      <c r="G13" s="125">
        <v>3000</v>
      </c>
    </row>
    <row r="14" spans="1:7" ht="12.75">
      <c r="A14" s="442" t="s">
        <v>188</v>
      </c>
      <c r="B14" s="442"/>
      <c r="C14" s="442"/>
      <c r="D14" s="442"/>
      <c r="E14" s="442"/>
      <c r="F14" s="123"/>
      <c r="G14" s="123"/>
    </row>
    <row r="15" spans="1:7" ht="12.75">
      <c r="A15" s="450" t="s">
        <v>189</v>
      </c>
      <c r="B15" s="450"/>
      <c r="C15" s="450"/>
      <c r="D15" s="450"/>
      <c r="E15" s="450"/>
      <c r="F15" s="128"/>
      <c r="G15" s="128"/>
    </row>
    <row r="16" spans="1:7" ht="12.75">
      <c r="A16" s="146" t="s">
        <v>214</v>
      </c>
      <c r="B16" s="146"/>
      <c r="C16" s="146"/>
      <c r="D16" s="146"/>
      <c r="E16" s="146"/>
      <c r="F16" s="145">
        <v>662</v>
      </c>
      <c r="G16" s="145">
        <v>935</v>
      </c>
    </row>
    <row r="17" spans="1:7" ht="12.75">
      <c r="A17" s="455" t="s">
        <v>215</v>
      </c>
      <c r="B17" s="455"/>
      <c r="C17" s="455"/>
      <c r="D17" s="455"/>
      <c r="E17" s="455"/>
      <c r="F17" s="145">
        <v>279</v>
      </c>
      <c r="G17" s="145">
        <v>279</v>
      </c>
    </row>
    <row r="18" spans="1:7" ht="12.75">
      <c r="A18" s="456" t="s">
        <v>216</v>
      </c>
      <c r="B18" s="456"/>
      <c r="C18" s="456"/>
      <c r="D18" s="456"/>
      <c r="E18" s="456"/>
      <c r="F18" s="126"/>
      <c r="G18" s="126"/>
    </row>
    <row r="19" spans="1:7" ht="12.75">
      <c r="A19" s="444" t="s">
        <v>217</v>
      </c>
      <c r="B19" s="444"/>
      <c r="C19" s="444"/>
      <c r="D19" s="444"/>
      <c r="E19" s="444"/>
      <c r="F19" s="121"/>
      <c r="G19" s="121"/>
    </row>
    <row r="20" spans="1:7" ht="12.75">
      <c r="A20" s="457" t="s">
        <v>218</v>
      </c>
      <c r="B20" s="457"/>
      <c r="C20" s="457"/>
      <c r="D20" s="457"/>
      <c r="E20" s="457"/>
      <c r="F20" s="128">
        <v>1997</v>
      </c>
      <c r="G20" s="128">
        <v>1997</v>
      </c>
    </row>
    <row r="21" spans="1:7" ht="13.5" thickBot="1">
      <c r="A21" s="453" t="s">
        <v>219</v>
      </c>
      <c r="B21" s="454"/>
      <c r="C21" s="454"/>
      <c r="D21" s="454"/>
      <c r="E21" s="454"/>
      <c r="F21" s="129">
        <v>83</v>
      </c>
      <c r="G21" s="129">
        <v>83</v>
      </c>
    </row>
    <row r="22" spans="1:7" ht="12.75">
      <c r="A22" s="398" t="s">
        <v>381</v>
      </c>
      <c r="B22" s="399"/>
      <c r="C22" s="399"/>
      <c r="D22" s="399"/>
      <c r="E22" s="399"/>
      <c r="F22" s="400"/>
      <c r="G22" s="400">
        <v>557</v>
      </c>
    </row>
    <row r="23" spans="1:7" ht="12.75">
      <c r="A23" s="398" t="s">
        <v>382</v>
      </c>
      <c r="B23" s="399"/>
      <c r="C23" s="399"/>
      <c r="D23" s="399"/>
      <c r="E23" s="399"/>
      <c r="F23" s="400"/>
      <c r="G23" s="400">
        <v>101</v>
      </c>
    </row>
    <row r="24" spans="1:7" ht="13.5" thickBot="1">
      <c r="A24" s="398" t="s">
        <v>391</v>
      </c>
      <c r="B24" s="399"/>
      <c r="C24" s="399"/>
      <c r="D24" s="399"/>
      <c r="E24" s="399"/>
      <c r="F24" s="400"/>
      <c r="G24" s="400">
        <v>2</v>
      </c>
    </row>
    <row r="25" spans="1:7" ht="15">
      <c r="A25" s="451" t="s">
        <v>190</v>
      </c>
      <c r="B25" s="452"/>
      <c r="C25" s="452"/>
      <c r="D25" s="452"/>
      <c r="E25" s="452"/>
      <c r="F25" s="130">
        <f>SUM(F7:F21)</f>
        <v>8255</v>
      </c>
      <c r="G25" s="130">
        <f>SUM(G6:G24)</f>
        <v>15110</v>
      </c>
    </row>
  </sheetData>
  <sheetProtection/>
  <mergeCells count="17">
    <mergeCell ref="A25:E25"/>
    <mergeCell ref="A14:E14"/>
    <mergeCell ref="A15:E15"/>
    <mergeCell ref="A21:E21"/>
    <mergeCell ref="A17:E17"/>
    <mergeCell ref="A18:E18"/>
    <mergeCell ref="A19:E19"/>
    <mergeCell ref="A20:E20"/>
    <mergeCell ref="A13:E13"/>
    <mergeCell ref="A6:E6"/>
    <mergeCell ref="A7:E7"/>
    <mergeCell ref="A2:G2"/>
    <mergeCell ref="A3:G3"/>
    <mergeCell ref="A4:E4"/>
    <mergeCell ref="A8:E8"/>
    <mergeCell ref="A9:E9"/>
    <mergeCell ref="A12:E1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130" zoomScaleSheetLayoutView="130" zoomScalePageLayoutView="0" workbookViewId="0" topLeftCell="B1">
      <selection activeCell="C4" sqref="C4"/>
    </sheetView>
  </sheetViews>
  <sheetFormatPr defaultColWidth="9.00390625" defaultRowHeight="12.75"/>
  <cols>
    <col min="1" max="1" width="7.50390625" style="148" customWidth="1"/>
    <col min="2" max="2" width="91.625" style="148" customWidth="1"/>
    <col min="3" max="4" width="21.625" style="148" customWidth="1"/>
    <col min="5" max="5" width="9.00390625" style="148" customWidth="1"/>
    <col min="6" max="16384" width="9.375" style="148" customWidth="1"/>
  </cols>
  <sheetData>
    <row r="1" spans="1:4" ht="0.75" customHeight="1">
      <c r="A1" s="428"/>
      <c r="B1" s="428"/>
      <c r="C1" s="428"/>
      <c r="D1" s="428"/>
    </row>
    <row r="2" spans="1:4" ht="15.75" customHeight="1" hidden="1" thickBot="1">
      <c r="A2" s="432"/>
      <c r="B2" s="432"/>
      <c r="C2" s="149"/>
      <c r="D2" s="149"/>
    </row>
    <row r="3" spans="1:4" s="158" customFormat="1" ht="22.5" customHeight="1" hidden="1">
      <c r="A3" s="429"/>
      <c r="B3" s="429"/>
      <c r="C3" s="429"/>
      <c r="D3" s="429"/>
    </row>
    <row r="4" spans="1:4" s="158" customFormat="1" ht="12.75" customHeight="1" thickBot="1">
      <c r="A4" s="176"/>
      <c r="B4" s="177"/>
      <c r="C4" s="427" t="s">
        <v>398</v>
      </c>
      <c r="D4" s="178"/>
    </row>
    <row r="5" spans="1:4" ht="16.5" customHeight="1">
      <c r="A5" s="428" t="s">
        <v>272</v>
      </c>
      <c r="B5" s="428"/>
      <c r="C5" s="428"/>
      <c r="D5" s="428"/>
    </row>
    <row r="6" spans="1:4" ht="16.5" customHeight="1" thickBot="1">
      <c r="A6" s="432"/>
      <c r="B6" s="432"/>
      <c r="C6" s="149"/>
      <c r="D6" s="149"/>
    </row>
    <row r="7" spans="1:4" ht="37.5" customHeight="1" thickBot="1">
      <c r="A7" s="150" t="s">
        <v>0</v>
      </c>
      <c r="B7" s="151" t="s">
        <v>274</v>
      </c>
      <c r="C7" s="152" t="s">
        <v>233</v>
      </c>
      <c r="D7" s="152" t="s">
        <v>373</v>
      </c>
    </row>
    <row r="8" spans="1:4" s="156" customFormat="1" ht="12" customHeight="1" thickBot="1">
      <c r="A8" s="153">
        <v>1</v>
      </c>
      <c r="B8" s="154">
        <v>2</v>
      </c>
      <c r="C8" s="155">
        <v>3</v>
      </c>
      <c r="D8" s="155">
        <v>3</v>
      </c>
    </row>
    <row r="9" spans="1:4" ht="12" customHeight="1" thickBot="1">
      <c r="A9" s="157" t="s">
        <v>2</v>
      </c>
      <c r="B9" s="179" t="s">
        <v>360</v>
      </c>
      <c r="C9" s="180">
        <v>14804</v>
      </c>
      <c r="D9" s="180">
        <f>SUM(D10:D14)</f>
        <v>16266</v>
      </c>
    </row>
    <row r="10" spans="1:4" ht="12" customHeight="1">
      <c r="A10" s="162" t="s">
        <v>67</v>
      </c>
      <c r="B10" s="163" t="s">
        <v>28</v>
      </c>
      <c r="C10" s="181">
        <v>5068</v>
      </c>
      <c r="D10" s="181">
        <v>5699</v>
      </c>
    </row>
    <row r="11" spans="1:4" ht="12" customHeight="1">
      <c r="A11" s="160" t="s">
        <v>68</v>
      </c>
      <c r="B11" s="161" t="s">
        <v>128</v>
      </c>
      <c r="C11" s="182">
        <v>1137</v>
      </c>
      <c r="D11" s="182">
        <v>1259</v>
      </c>
    </row>
    <row r="12" spans="1:4" ht="12" customHeight="1">
      <c r="A12" s="160" t="s">
        <v>69</v>
      </c>
      <c r="B12" s="161" t="s">
        <v>86</v>
      </c>
      <c r="C12" s="183">
        <v>6008</v>
      </c>
      <c r="D12" s="183">
        <v>6077</v>
      </c>
    </row>
    <row r="13" spans="1:4" ht="12" customHeight="1">
      <c r="A13" s="160" t="s">
        <v>70</v>
      </c>
      <c r="B13" s="184" t="s">
        <v>129</v>
      </c>
      <c r="C13" s="183">
        <v>1200</v>
      </c>
      <c r="D13" s="183">
        <v>1605</v>
      </c>
    </row>
    <row r="14" spans="1:4" ht="12" customHeight="1">
      <c r="A14" s="160" t="s">
        <v>78</v>
      </c>
      <c r="B14" s="185" t="s">
        <v>130</v>
      </c>
      <c r="C14" s="183">
        <v>1391</v>
      </c>
      <c r="D14" s="183">
        <v>1626</v>
      </c>
    </row>
    <row r="15" spans="1:4" ht="12" customHeight="1">
      <c r="A15" s="160" t="s">
        <v>71</v>
      </c>
      <c r="B15" s="161" t="s">
        <v>147</v>
      </c>
      <c r="C15" s="183"/>
      <c r="D15" s="183"/>
    </row>
    <row r="16" spans="1:4" ht="12" customHeight="1">
      <c r="A16" s="160" t="s">
        <v>72</v>
      </c>
      <c r="B16" s="186" t="s">
        <v>148</v>
      </c>
      <c r="C16" s="183"/>
      <c r="D16" s="183"/>
    </row>
    <row r="17" spans="1:4" ht="12" customHeight="1">
      <c r="A17" s="160" t="s">
        <v>79</v>
      </c>
      <c r="B17" s="186" t="s">
        <v>149</v>
      </c>
      <c r="C17" s="183"/>
      <c r="D17" s="183"/>
    </row>
    <row r="18" spans="1:4" ht="12" customHeight="1">
      <c r="A18" s="160" t="s">
        <v>80</v>
      </c>
      <c r="B18" s="187" t="s">
        <v>150</v>
      </c>
      <c r="C18" s="183">
        <v>298</v>
      </c>
      <c r="D18" s="183">
        <v>158</v>
      </c>
    </row>
    <row r="19" spans="1:4" ht="12" customHeight="1">
      <c r="A19" s="160" t="s">
        <v>81</v>
      </c>
      <c r="B19" s="187" t="s">
        <v>151</v>
      </c>
      <c r="C19" s="183">
        <v>1093</v>
      </c>
      <c r="D19" s="183">
        <v>1468</v>
      </c>
    </row>
    <row r="20" spans="1:4" ht="12" customHeight="1">
      <c r="A20" s="164" t="s">
        <v>82</v>
      </c>
      <c r="B20" s="188" t="s">
        <v>152</v>
      </c>
      <c r="C20" s="183"/>
      <c r="D20" s="183"/>
    </row>
    <row r="21" spans="1:4" ht="12" customHeight="1">
      <c r="A21" s="160" t="s">
        <v>84</v>
      </c>
      <c r="B21" s="188" t="s">
        <v>153</v>
      </c>
      <c r="C21" s="183">
        <v>0</v>
      </c>
      <c r="D21" s="183">
        <v>0</v>
      </c>
    </row>
    <row r="22" spans="1:4" ht="12" customHeight="1" thickBot="1">
      <c r="A22" s="175" t="s">
        <v>131</v>
      </c>
      <c r="B22" s="189" t="s">
        <v>275</v>
      </c>
      <c r="C22" s="190"/>
      <c r="D22" s="190"/>
    </row>
    <row r="23" spans="1:4" ht="12" customHeight="1" thickBot="1">
      <c r="A23" s="159" t="s">
        <v>3</v>
      </c>
      <c r="B23" s="191" t="s">
        <v>361</v>
      </c>
      <c r="C23" s="192">
        <f>SUM(C24:C30)</f>
        <v>11670</v>
      </c>
      <c r="D23" s="192">
        <f>SUM(D24:D30)</f>
        <v>11670</v>
      </c>
    </row>
    <row r="24" spans="1:4" ht="12" customHeight="1">
      <c r="A24" s="166" t="s">
        <v>73</v>
      </c>
      <c r="B24" s="161" t="s">
        <v>132</v>
      </c>
      <c r="C24" s="193"/>
      <c r="D24" s="193"/>
    </row>
    <row r="25" spans="1:4" ht="12" customHeight="1">
      <c r="A25" s="166" t="s">
        <v>74</v>
      </c>
      <c r="B25" s="161" t="s">
        <v>133</v>
      </c>
      <c r="C25" s="182">
        <v>11670</v>
      </c>
      <c r="D25" s="182">
        <v>11670</v>
      </c>
    </row>
    <row r="26" spans="1:4" ht="12" customHeight="1">
      <c r="A26" s="166" t="s">
        <v>75</v>
      </c>
      <c r="B26" s="161" t="s">
        <v>134</v>
      </c>
      <c r="C26" s="182"/>
      <c r="D26" s="182"/>
    </row>
    <row r="27" spans="1:4" ht="12" customHeight="1">
      <c r="A27" s="166" t="s">
        <v>76</v>
      </c>
      <c r="B27" s="161" t="s">
        <v>135</v>
      </c>
      <c r="C27" s="182"/>
      <c r="D27" s="182"/>
    </row>
    <row r="28" spans="1:4" ht="12" customHeight="1">
      <c r="A28" s="166" t="s">
        <v>77</v>
      </c>
      <c r="B28" s="161" t="s">
        <v>140</v>
      </c>
      <c r="C28" s="182"/>
      <c r="D28" s="182"/>
    </row>
    <row r="29" spans="1:4" ht="24" customHeight="1">
      <c r="A29" s="166" t="s">
        <v>83</v>
      </c>
      <c r="B29" s="161" t="s">
        <v>276</v>
      </c>
      <c r="C29" s="182"/>
      <c r="D29" s="182"/>
    </row>
    <row r="30" spans="1:5" ht="12" customHeight="1">
      <c r="A30" s="166" t="s">
        <v>85</v>
      </c>
      <c r="B30" s="161" t="s">
        <v>141</v>
      </c>
      <c r="C30" s="182"/>
      <c r="D30" s="182"/>
      <c r="E30" s="194">
        <f>SUM(E21:E29)</f>
        <v>0</v>
      </c>
    </row>
    <row r="31" spans="1:4" ht="12" customHeight="1">
      <c r="A31" s="166" t="s">
        <v>136</v>
      </c>
      <c r="B31" s="161" t="s">
        <v>143</v>
      </c>
      <c r="C31" s="182"/>
      <c r="D31" s="182"/>
    </row>
    <row r="32" spans="1:4" ht="12" customHeight="1">
      <c r="A32" s="166" t="s">
        <v>137</v>
      </c>
      <c r="B32" s="186" t="s">
        <v>144</v>
      </c>
      <c r="C32" s="182"/>
      <c r="D32" s="182"/>
    </row>
    <row r="33" spans="1:4" ht="12" customHeight="1">
      <c r="A33" s="164" t="s">
        <v>138</v>
      </c>
      <c r="B33" s="186" t="s">
        <v>145</v>
      </c>
      <c r="C33" s="183"/>
      <c r="D33" s="183"/>
    </row>
    <row r="34" spans="1:4" ht="12" customHeight="1" thickBot="1">
      <c r="A34" s="168" t="s">
        <v>139</v>
      </c>
      <c r="B34" s="186" t="s">
        <v>146</v>
      </c>
      <c r="C34" s="183"/>
      <c r="D34" s="183"/>
    </row>
    <row r="35" spans="1:4" ht="12" customHeight="1" thickBot="1">
      <c r="A35" s="159" t="s">
        <v>4</v>
      </c>
      <c r="B35" s="191" t="s">
        <v>142</v>
      </c>
      <c r="C35" s="195"/>
      <c r="D35" s="195"/>
    </row>
    <row r="36" spans="1:4" ht="12" customHeight="1" thickBot="1">
      <c r="A36" s="159" t="s">
        <v>5</v>
      </c>
      <c r="B36" s="191" t="s">
        <v>362</v>
      </c>
      <c r="C36" s="192">
        <v>5191</v>
      </c>
      <c r="D36" s="192">
        <v>8535</v>
      </c>
    </row>
    <row r="37" spans="1:4" ht="12" customHeight="1">
      <c r="A37" s="166" t="s">
        <v>50</v>
      </c>
      <c r="B37" s="167" t="s">
        <v>228</v>
      </c>
      <c r="C37" s="193">
        <v>5091</v>
      </c>
      <c r="D37" s="193">
        <v>8435</v>
      </c>
    </row>
    <row r="38" spans="1:4" ht="12" customHeight="1" thickBot="1">
      <c r="A38" s="160" t="s">
        <v>51</v>
      </c>
      <c r="B38" s="161" t="s">
        <v>38</v>
      </c>
      <c r="C38" s="182">
        <v>100</v>
      </c>
      <c r="D38" s="182">
        <v>100</v>
      </c>
    </row>
    <row r="39" spans="1:4" ht="12" customHeight="1" thickBot="1">
      <c r="A39" s="159" t="s">
        <v>6</v>
      </c>
      <c r="B39" s="172" t="s">
        <v>277</v>
      </c>
      <c r="C39" s="192">
        <f>+C9+C23+C35+C36</f>
        <v>31665</v>
      </c>
      <c r="D39" s="192">
        <f>+D9+D23+D35+D36</f>
        <v>36471</v>
      </c>
    </row>
    <row r="40" spans="1:4" ht="12" customHeight="1" thickBot="1">
      <c r="A40" s="159" t="s">
        <v>7</v>
      </c>
      <c r="B40" s="191" t="s">
        <v>278</v>
      </c>
      <c r="C40" s="192">
        <f>SUM(C41,C50)</f>
        <v>0</v>
      </c>
      <c r="D40" s="192">
        <f>SUM(D41,D50)</f>
        <v>0</v>
      </c>
    </row>
    <row r="41" spans="1:4" ht="12" customHeight="1">
      <c r="A41" s="166" t="s">
        <v>55</v>
      </c>
      <c r="B41" s="169" t="s">
        <v>279</v>
      </c>
      <c r="C41" s="196">
        <f>SUM(C42:C49)</f>
        <v>0</v>
      </c>
      <c r="D41" s="196">
        <f>SUM(D42:D49)</f>
        <v>0</v>
      </c>
    </row>
    <row r="42" spans="1:4" ht="12" customHeight="1">
      <c r="A42" s="166" t="s">
        <v>57</v>
      </c>
      <c r="B42" s="174" t="s">
        <v>280</v>
      </c>
      <c r="C42" s="182"/>
      <c r="D42" s="182"/>
    </row>
    <row r="43" spans="1:4" ht="12" customHeight="1">
      <c r="A43" s="166" t="s">
        <v>58</v>
      </c>
      <c r="B43" s="174" t="s">
        <v>281</v>
      </c>
      <c r="C43" s="182"/>
      <c r="D43" s="182"/>
    </row>
    <row r="44" spans="1:4" ht="12" customHeight="1">
      <c r="A44" s="166" t="s">
        <v>59</v>
      </c>
      <c r="B44" s="174" t="s">
        <v>282</v>
      </c>
      <c r="C44" s="182"/>
      <c r="D44" s="182"/>
    </row>
    <row r="45" spans="1:4" ht="12" customHeight="1">
      <c r="A45" s="166" t="s">
        <v>60</v>
      </c>
      <c r="B45" s="174" t="s">
        <v>283</v>
      </c>
      <c r="C45" s="182"/>
      <c r="D45" s="182"/>
    </row>
    <row r="46" spans="1:4" ht="12" customHeight="1">
      <c r="A46" s="166" t="s">
        <v>111</v>
      </c>
      <c r="B46" s="174" t="s">
        <v>284</v>
      </c>
      <c r="C46" s="182"/>
      <c r="D46" s="182"/>
    </row>
    <row r="47" spans="1:4" ht="12" customHeight="1">
      <c r="A47" s="166" t="s">
        <v>285</v>
      </c>
      <c r="B47" s="174" t="s">
        <v>286</v>
      </c>
      <c r="C47" s="182"/>
      <c r="D47" s="182"/>
    </row>
    <row r="48" spans="1:4" ht="12" customHeight="1">
      <c r="A48" s="166" t="s">
        <v>287</v>
      </c>
      <c r="B48" s="174" t="s">
        <v>288</v>
      </c>
      <c r="C48" s="182"/>
      <c r="D48" s="182"/>
    </row>
    <row r="49" spans="1:4" ht="12" customHeight="1">
      <c r="A49" s="166" t="s">
        <v>289</v>
      </c>
      <c r="B49" s="174" t="s">
        <v>290</v>
      </c>
      <c r="C49" s="182"/>
      <c r="D49" s="182"/>
    </row>
    <row r="50" spans="1:4" ht="12" customHeight="1">
      <c r="A50" s="166" t="s">
        <v>56</v>
      </c>
      <c r="B50" s="169" t="s">
        <v>291</v>
      </c>
      <c r="C50" s="196">
        <v>0</v>
      </c>
      <c r="D50" s="196">
        <v>0</v>
      </c>
    </row>
    <row r="51" spans="1:4" ht="12" customHeight="1">
      <c r="A51" s="166" t="s">
        <v>63</v>
      </c>
      <c r="B51" s="174" t="s">
        <v>280</v>
      </c>
      <c r="C51" s="182"/>
      <c r="D51" s="182"/>
    </row>
    <row r="52" spans="1:4" ht="12" customHeight="1">
      <c r="A52" s="166" t="s">
        <v>64</v>
      </c>
      <c r="B52" s="174" t="s">
        <v>292</v>
      </c>
      <c r="C52" s="182"/>
      <c r="D52" s="182"/>
    </row>
    <row r="53" spans="1:4" ht="12" customHeight="1">
      <c r="A53" s="166" t="s">
        <v>65</v>
      </c>
      <c r="B53" s="174" t="s">
        <v>282</v>
      </c>
      <c r="C53" s="182"/>
      <c r="D53" s="182"/>
    </row>
    <row r="54" spans="1:4" ht="12" customHeight="1">
      <c r="A54" s="166" t="s">
        <v>66</v>
      </c>
      <c r="B54" s="174" t="s">
        <v>283</v>
      </c>
      <c r="C54" s="197"/>
      <c r="D54" s="197"/>
    </row>
    <row r="55" spans="1:4" ht="12" customHeight="1">
      <c r="A55" s="166" t="s">
        <v>112</v>
      </c>
      <c r="B55" s="174" t="s">
        <v>284</v>
      </c>
      <c r="C55" s="182"/>
      <c r="D55" s="182"/>
    </row>
    <row r="56" spans="1:4" ht="12" customHeight="1">
      <c r="A56" s="166" t="s">
        <v>293</v>
      </c>
      <c r="B56" s="174" t="s">
        <v>294</v>
      </c>
      <c r="C56" s="183"/>
      <c r="D56" s="183"/>
    </row>
    <row r="57" spans="1:4" ht="12" customHeight="1">
      <c r="A57" s="166" t="s">
        <v>295</v>
      </c>
      <c r="B57" s="174" t="s">
        <v>288</v>
      </c>
      <c r="C57" s="183"/>
      <c r="D57" s="183"/>
    </row>
    <row r="58" spans="1:4" ht="12" customHeight="1" thickBot="1">
      <c r="A58" s="166" t="s">
        <v>296</v>
      </c>
      <c r="B58" s="174" t="s">
        <v>297</v>
      </c>
      <c r="C58" s="198"/>
      <c r="D58" s="198"/>
    </row>
    <row r="59" spans="1:10" ht="15" customHeight="1" thickBot="1">
      <c r="A59" s="159" t="s">
        <v>8</v>
      </c>
      <c r="B59" s="199" t="s">
        <v>298</v>
      </c>
      <c r="C59" s="192">
        <f>SUM(C39,C40)</f>
        <v>31665</v>
      </c>
      <c r="D59" s="192">
        <f>SUM(D39,D40)</f>
        <v>36471</v>
      </c>
      <c r="G59" s="171"/>
      <c r="H59" s="200"/>
      <c r="I59" s="200"/>
      <c r="J59" s="200"/>
    </row>
    <row r="60" spans="1:4" s="158" customFormat="1" ht="12.75" customHeight="1">
      <c r="A60" s="429"/>
      <c r="B60" s="429"/>
      <c r="C60" s="429"/>
      <c r="D60" s="429"/>
    </row>
    <row r="68" ht="15.75">
      <c r="B68" s="266"/>
    </row>
  </sheetData>
  <sheetProtection selectLockedCells="1" selectUnlockedCells="1"/>
  <mergeCells count="6">
    <mergeCell ref="A6:B6"/>
    <mergeCell ref="A60:D60"/>
    <mergeCell ref="A1:D1"/>
    <mergeCell ref="A2:B2"/>
    <mergeCell ref="A3:D3"/>
    <mergeCell ref="A5:D5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2.75"/>
  <cols>
    <col min="1" max="1" width="47.125" style="19" customWidth="1"/>
    <col min="2" max="3" width="16.625" style="18" customWidth="1"/>
    <col min="4" max="5" width="12.875" style="18" customWidth="1"/>
    <col min="6" max="6" width="13.875" style="18" customWidth="1"/>
    <col min="7" max="16384" width="9.375" style="18" customWidth="1"/>
  </cols>
  <sheetData>
    <row r="1" spans="1:3" ht="35.25" customHeight="1" thickBot="1">
      <c r="A1" s="427" t="s">
        <v>399</v>
      </c>
      <c r="B1" s="25"/>
      <c r="C1" s="25"/>
    </row>
    <row r="2" spans="1:3" s="20" customFormat="1" ht="87" customHeight="1" thickBot="1">
      <c r="A2" s="53" t="s">
        <v>43</v>
      </c>
      <c r="B2" s="54" t="s">
        <v>220</v>
      </c>
      <c r="C2" s="54" t="s">
        <v>374</v>
      </c>
    </row>
    <row r="3" spans="1:3" s="25" customFormat="1" ht="12" customHeight="1" thickBot="1">
      <c r="A3" s="23">
        <v>1</v>
      </c>
      <c r="B3" s="24">
        <v>5</v>
      </c>
      <c r="C3" s="24">
        <v>5</v>
      </c>
    </row>
    <row r="4" spans="1:3" s="25" customFormat="1" ht="12" customHeight="1">
      <c r="A4" s="110" t="s">
        <v>192</v>
      </c>
      <c r="B4" s="135"/>
      <c r="C4" s="135"/>
    </row>
    <row r="5" spans="1:3" ht="15.75" customHeight="1">
      <c r="A5" s="131" t="s">
        <v>369</v>
      </c>
      <c r="B5" s="16">
        <v>11670</v>
      </c>
      <c r="C5" s="16">
        <v>11670</v>
      </c>
    </row>
    <row r="6" spans="1:3" ht="26.25" customHeight="1">
      <c r="A6" s="131"/>
      <c r="B6" s="16"/>
      <c r="C6" s="16"/>
    </row>
    <row r="7" spans="1:3" ht="32.25" customHeight="1">
      <c r="A7" s="131"/>
      <c r="B7" s="16"/>
      <c r="C7" s="16"/>
    </row>
    <row r="8" spans="1:3" ht="15.75" customHeight="1">
      <c r="A8" s="133"/>
      <c r="B8" s="132"/>
      <c r="C8" s="132"/>
    </row>
    <row r="9" spans="1:3" ht="15.75" customHeight="1">
      <c r="A9" s="133"/>
      <c r="B9" s="132"/>
      <c r="C9" s="132"/>
    </row>
    <row r="10" spans="1:3" s="138" customFormat="1" ht="15.75" customHeight="1">
      <c r="A10" s="38"/>
      <c r="B10" s="137"/>
      <c r="C10" s="137"/>
    </row>
    <row r="11" spans="1:3" ht="15.75" customHeight="1">
      <c r="A11" s="21"/>
      <c r="B11" s="16"/>
      <c r="C11" s="16"/>
    </row>
    <row r="12" spans="1:3" ht="15.75" customHeight="1">
      <c r="A12" s="131"/>
      <c r="B12" s="16"/>
      <c r="C12" s="16"/>
    </row>
    <row r="13" spans="1:3" ht="15.75" customHeight="1" thickBot="1">
      <c r="A13" s="136"/>
      <c r="B13" s="17"/>
      <c r="C13" s="17"/>
    </row>
    <row r="14" spans="1:3" s="28" customFormat="1" ht="18" customHeight="1" thickBot="1">
      <c r="A14" s="55" t="s">
        <v>42</v>
      </c>
      <c r="B14" s="27">
        <v>11670</v>
      </c>
      <c r="C14" s="27">
        <v>11670</v>
      </c>
    </row>
  </sheetData>
  <sheetProtection/>
  <printOptions horizontalCentered="1" vertic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&amp;C&amp;"Times New Roman CE,Félkövér"&amp;12
Beruházási (felhalmozási) kiadások
előirányzata beruházásonként 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C1">
      <selection activeCell="B2" sqref="B2:P2"/>
    </sheetView>
  </sheetViews>
  <sheetFormatPr defaultColWidth="9.00390625" defaultRowHeight="12.75"/>
  <cols>
    <col min="2" max="2" width="53.625" style="0" bestFit="1" customWidth="1"/>
    <col min="3" max="3" width="14.00390625" style="0" customWidth="1"/>
    <col min="4" max="4" width="16.375" style="0" customWidth="1"/>
    <col min="5" max="6" width="12.375" style="0" customWidth="1"/>
    <col min="7" max="7" width="13.875" style="0" customWidth="1"/>
    <col min="8" max="8" width="15.125" style="0" customWidth="1"/>
    <col min="9" max="10" width="17.00390625" style="0" customWidth="1"/>
    <col min="11" max="12" width="12.00390625" style="0" customWidth="1"/>
    <col min="13" max="13" width="13.00390625" style="0" customWidth="1"/>
    <col min="14" max="15" width="10.50390625" style="0" customWidth="1"/>
    <col min="16" max="16" width="9.875" style="0" customWidth="1"/>
    <col min="17" max="17" width="9.00390625" style="0" customWidth="1"/>
  </cols>
  <sheetData>
    <row r="1" spans="10:15" ht="13.5" thickBot="1">
      <c r="J1" s="427" t="s">
        <v>400</v>
      </c>
      <c r="N1" s="147"/>
      <c r="O1" s="147"/>
    </row>
    <row r="2" spans="2:16" ht="18.75">
      <c r="B2" s="462" t="s">
        <v>388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</row>
    <row r="3" spans="14:16" ht="16.5" thickBot="1">
      <c r="N3" s="463" t="s">
        <v>176</v>
      </c>
      <c r="O3" s="464"/>
      <c r="P3" s="464"/>
    </row>
    <row r="4" spans="1:17" ht="39" thickBot="1">
      <c r="A4" s="420" t="s">
        <v>376</v>
      </c>
      <c r="B4" s="116" t="s">
        <v>177</v>
      </c>
      <c r="C4" s="460" t="s">
        <v>40</v>
      </c>
      <c r="D4" s="461"/>
      <c r="E4" s="465" t="s">
        <v>178</v>
      </c>
      <c r="F4" s="461"/>
      <c r="G4" s="466" t="s">
        <v>41</v>
      </c>
      <c r="H4" s="467"/>
      <c r="I4" s="465" t="s">
        <v>179</v>
      </c>
      <c r="J4" s="461"/>
      <c r="K4" s="458" t="s">
        <v>180</v>
      </c>
      <c r="L4" s="459"/>
      <c r="M4" s="360" t="s">
        <v>29</v>
      </c>
      <c r="N4" s="460" t="s">
        <v>30</v>
      </c>
      <c r="O4" s="461"/>
      <c r="P4" s="140" t="s">
        <v>181</v>
      </c>
      <c r="Q4" s="140" t="s">
        <v>193</v>
      </c>
    </row>
    <row r="5" spans="1:17" ht="13.5" thickBot="1">
      <c r="A5" s="421"/>
      <c r="B5" s="383"/>
      <c r="C5" s="404" t="s">
        <v>375</v>
      </c>
      <c r="D5" s="404" t="s">
        <v>371</v>
      </c>
      <c r="E5" s="403" t="s">
        <v>182</v>
      </c>
      <c r="F5" s="404" t="s">
        <v>371</v>
      </c>
      <c r="G5" s="403" t="s">
        <v>375</v>
      </c>
      <c r="H5" s="404" t="s">
        <v>371</v>
      </c>
      <c r="I5" s="403" t="s">
        <v>182</v>
      </c>
      <c r="J5" s="404" t="s">
        <v>371</v>
      </c>
      <c r="K5" s="405" t="s">
        <v>182</v>
      </c>
      <c r="L5" s="376" t="s">
        <v>371</v>
      </c>
      <c r="M5" s="382"/>
      <c r="N5" s="403" t="s">
        <v>182</v>
      </c>
      <c r="O5" s="404" t="s">
        <v>371</v>
      </c>
      <c r="P5" s="401" t="s">
        <v>183</v>
      </c>
      <c r="Q5" s="141" t="s">
        <v>183</v>
      </c>
    </row>
    <row r="6" spans="1:17" ht="13.5" thickBot="1">
      <c r="A6" s="421"/>
      <c r="B6" s="379"/>
      <c r="C6" s="404"/>
      <c r="D6" s="404"/>
      <c r="E6" s="403"/>
      <c r="F6" s="404"/>
      <c r="G6" s="403"/>
      <c r="H6" s="404"/>
      <c r="I6" s="378"/>
      <c r="J6" s="377"/>
      <c r="K6" s="375"/>
      <c r="L6" s="381"/>
      <c r="M6" s="416"/>
      <c r="N6" s="404"/>
      <c r="O6" s="404"/>
      <c r="P6" s="401"/>
      <c r="Q6" s="141"/>
    </row>
    <row r="7" spans="1:17" ht="13.5" thickBot="1">
      <c r="A7" s="421">
        <v>8411121</v>
      </c>
      <c r="B7" s="406" t="s">
        <v>224</v>
      </c>
      <c r="C7" s="358">
        <v>1893</v>
      </c>
      <c r="D7" s="369">
        <v>2083</v>
      </c>
      <c r="E7" s="369">
        <v>460</v>
      </c>
      <c r="F7" s="369">
        <v>460</v>
      </c>
      <c r="G7" s="353">
        <v>786</v>
      </c>
      <c r="H7" s="369">
        <v>526</v>
      </c>
      <c r="I7" s="369">
        <v>1202</v>
      </c>
      <c r="J7" s="363">
        <v>1617</v>
      </c>
      <c r="K7" s="358"/>
      <c r="L7" s="369"/>
      <c r="M7" s="417"/>
      <c r="N7" s="404">
        <f>SUM(C7+E7+G7+I7+K7+M7)</f>
        <v>4341</v>
      </c>
      <c r="O7" s="404">
        <f aca="true" t="shared" si="0" ref="O7:O27">SUM(D7+F7+H7+J7+L7)</f>
        <v>4686</v>
      </c>
      <c r="P7" s="422"/>
      <c r="Q7" s="423"/>
    </row>
    <row r="8" spans="1:17" ht="13.5" thickBot="1">
      <c r="A8" s="421">
        <v>8221101</v>
      </c>
      <c r="B8" s="406" t="s">
        <v>383</v>
      </c>
      <c r="C8" s="358"/>
      <c r="D8" s="369"/>
      <c r="E8" s="369"/>
      <c r="F8" s="369"/>
      <c r="G8" s="425">
        <v>137</v>
      </c>
      <c r="H8" s="426">
        <v>137</v>
      </c>
      <c r="I8" s="369"/>
      <c r="J8" s="363"/>
      <c r="K8" s="358"/>
      <c r="L8" s="369"/>
      <c r="M8" s="363"/>
      <c r="N8" s="404">
        <f>SUM(C8+E8+G8+I8+K8+M8)</f>
        <v>137</v>
      </c>
      <c r="O8" s="404">
        <f t="shared" si="0"/>
        <v>137</v>
      </c>
      <c r="P8" s="422"/>
      <c r="Q8" s="423"/>
    </row>
    <row r="9" spans="1:17" ht="13.5" thickBot="1">
      <c r="A9" s="421">
        <v>9603021</v>
      </c>
      <c r="B9" s="406" t="s">
        <v>196</v>
      </c>
      <c r="C9" s="358"/>
      <c r="D9" s="369"/>
      <c r="E9" s="369"/>
      <c r="F9" s="369"/>
      <c r="G9" s="425">
        <v>100</v>
      </c>
      <c r="H9" s="426">
        <v>100</v>
      </c>
      <c r="I9" s="369"/>
      <c r="J9" s="363"/>
      <c r="K9" s="358"/>
      <c r="L9" s="369"/>
      <c r="M9" s="363"/>
      <c r="N9" s="404">
        <f>SUM(C9+E9+G9+I9+K9+M9)</f>
        <v>100</v>
      </c>
      <c r="O9" s="404">
        <f t="shared" si="0"/>
        <v>100</v>
      </c>
      <c r="P9" s="422"/>
      <c r="Q9" s="423"/>
    </row>
    <row r="10" spans="1:17" ht="13.5" thickBot="1">
      <c r="A10" s="421">
        <v>8414021</v>
      </c>
      <c r="B10" s="406" t="s">
        <v>197</v>
      </c>
      <c r="C10" s="358"/>
      <c r="D10" s="369"/>
      <c r="E10" s="369"/>
      <c r="F10" s="369"/>
      <c r="G10" s="353">
        <v>717</v>
      </c>
      <c r="H10" s="369">
        <v>393</v>
      </c>
      <c r="I10" s="369"/>
      <c r="J10" s="363"/>
      <c r="K10" s="358"/>
      <c r="L10" s="369"/>
      <c r="M10" s="363"/>
      <c r="N10" s="404">
        <f>SUM(C10+E10+G10+I10+K10+M10)</f>
        <v>717</v>
      </c>
      <c r="O10" s="404">
        <f t="shared" si="0"/>
        <v>393</v>
      </c>
      <c r="P10" s="422"/>
      <c r="Q10" s="423"/>
    </row>
    <row r="11" spans="1:17" ht="13.5" thickBot="1">
      <c r="A11" s="421">
        <v>8621011</v>
      </c>
      <c r="B11" s="406" t="s">
        <v>198</v>
      </c>
      <c r="C11" s="358"/>
      <c r="D11" s="369"/>
      <c r="E11" s="369"/>
      <c r="F11" s="369"/>
      <c r="G11" s="353"/>
      <c r="H11" s="369"/>
      <c r="I11" s="369">
        <v>109</v>
      </c>
      <c r="J11" s="363">
        <v>109</v>
      </c>
      <c r="K11" s="358"/>
      <c r="L11" s="369"/>
      <c r="M11" s="363"/>
      <c r="N11" s="404">
        <f>SUM(C11+E11+G11+I11+K11+M11)</f>
        <v>109</v>
      </c>
      <c r="O11" s="404">
        <f t="shared" si="0"/>
        <v>109</v>
      </c>
      <c r="P11" s="422"/>
      <c r="Q11" s="423"/>
    </row>
    <row r="12" spans="1:17" ht="13.5" thickBot="1">
      <c r="A12" s="421">
        <v>813001</v>
      </c>
      <c r="B12" s="406" t="s">
        <v>392</v>
      </c>
      <c r="C12" s="358"/>
      <c r="D12" s="369"/>
      <c r="E12" s="369"/>
      <c r="F12" s="369"/>
      <c r="G12" s="353"/>
      <c r="H12" s="369">
        <v>406</v>
      </c>
      <c r="I12" s="369"/>
      <c r="J12" s="363"/>
      <c r="K12" s="358"/>
      <c r="L12" s="369"/>
      <c r="M12" s="363"/>
      <c r="N12" s="404"/>
      <c r="O12" s="404">
        <f t="shared" si="0"/>
        <v>406</v>
      </c>
      <c r="P12" s="422"/>
      <c r="Q12" s="423"/>
    </row>
    <row r="13" spans="1:17" ht="13.5" thickBot="1">
      <c r="A13" s="421">
        <v>8414031</v>
      </c>
      <c r="B13" s="406" t="s">
        <v>225</v>
      </c>
      <c r="C13" s="358"/>
      <c r="D13" s="369">
        <v>196</v>
      </c>
      <c r="E13" s="369"/>
      <c r="F13" s="369">
        <v>26</v>
      </c>
      <c r="G13" s="353">
        <v>394</v>
      </c>
      <c r="H13" s="369">
        <v>566</v>
      </c>
      <c r="I13" s="369"/>
      <c r="J13" s="363"/>
      <c r="K13" s="358">
        <v>11670</v>
      </c>
      <c r="L13" s="369">
        <v>11670</v>
      </c>
      <c r="M13" s="363"/>
      <c r="N13" s="404">
        <f aca="true" t="shared" si="1" ref="N13:N27">SUM(C13+E13+G13+I13+K13+M13)</f>
        <v>12064</v>
      </c>
      <c r="O13" s="404">
        <f t="shared" si="0"/>
        <v>12458</v>
      </c>
      <c r="P13" s="422"/>
      <c r="Q13" s="423"/>
    </row>
    <row r="14" spans="1:17" ht="13.5" thickBot="1">
      <c r="A14" s="421">
        <v>8904421</v>
      </c>
      <c r="B14" s="406" t="s">
        <v>364</v>
      </c>
      <c r="C14" s="358">
        <v>1661</v>
      </c>
      <c r="D14" s="369">
        <v>1661</v>
      </c>
      <c r="E14" s="369">
        <v>224</v>
      </c>
      <c r="F14" s="369">
        <v>224</v>
      </c>
      <c r="G14" s="353">
        <v>561</v>
      </c>
      <c r="H14" s="369">
        <v>561</v>
      </c>
      <c r="I14" s="369"/>
      <c r="J14" s="363"/>
      <c r="K14" s="358"/>
      <c r="L14" s="369"/>
      <c r="M14" s="363"/>
      <c r="N14" s="404">
        <f t="shared" si="1"/>
        <v>2446</v>
      </c>
      <c r="O14" s="404">
        <f t="shared" si="0"/>
        <v>2446</v>
      </c>
      <c r="P14" s="422">
        <v>3</v>
      </c>
      <c r="Q14" s="423"/>
    </row>
    <row r="15" spans="1:17" ht="13.5" thickBot="1">
      <c r="A15" s="421">
        <v>9101231</v>
      </c>
      <c r="B15" s="406" t="s">
        <v>199</v>
      </c>
      <c r="C15" s="358"/>
      <c r="D15" s="369"/>
      <c r="E15" s="369"/>
      <c r="F15" s="369"/>
      <c r="G15" s="353"/>
      <c r="H15" s="369">
        <v>132</v>
      </c>
      <c r="I15" s="369"/>
      <c r="J15" s="363"/>
      <c r="K15" s="358"/>
      <c r="L15" s="369"/>
      <c r="M15" s="363"/>
      <c r="N15" s="404">
        <f t="shared" si="1"/>
        <v>0</v>
      </c>
      <c r="O15" s="404">
        <f t="shared" si="0"/>
        <v>132</v>
      </c>
      <c r="P15" s="422"/>
      <c r="Q15" s="423"/>
    </row>
    <row r="16" spans="1:17" ht="13.5" thickBot="1">
      <c r="A16" s="421">
        <v>8821131</v>
      </c>
      <c r="B16" s="406" t="s">
        <v>229</v>
      </c>
      <c r="C16" s="358"/>
      <c r="D16" s="369"/>
      <c r="E16" s="369"/>
      <c r="F16" s="369"/>
      <c r="G16" s="353"/>
      <c r="H16" s="369"/>
      <c r="I16" s="369">
        <v>380</v>
      </c>
      <c r="J16" s="363">
        <v>380</v>
      </c>
      <c r="K16" s="358"/>
      <c r="L16" s="369"/>
      <c r="M16" s="363"/>
      <c r="N16" s="404">
        <f t="shared" si="1"/>
        <v>380</v>
      </c>
      <c r="O16" s="404">
        <f t="shared" si="0"/>
        <v>380</v>
      </c>
      <c r="P16" s="422"/>
      <c r="Q16" s="423"/>
    </row>
    <row r="17" spans="1:17" ht="13.5" thickBot="1">
      <c r="A17" s="421">
        <v>8821231</v>
      </c>
      <c r="B17" s="406" t="s">
        <v>205</v>
      </c>
      <c r="C17" s="358"/>
      <c r="D17" s="369"/>
      <c r="E17" s="369"/>
      <c r="F17" s="369"/>
      <c r="G17" s="353"/>
      <c r="H17" s="369"/>
      <c r="I17" s="369">
        <v>10</v>
      </c>
      <c r="J17" s="363">
        <v>10</v>
      </c>
      <c r="K17" s="358"/>
      <c r="L17" s="369"/>
      <c r="M17" s="363"/>
      <c r="N17" s="404">
        <f t="shared" si="1"/>
        <v>10</v>
      </c>
      <c r="O17" s="404">
        <f t="shared" si="0"/>
        <v>10</v>
      </c>
      <c r="P17" s="422"/>
      <c r="Q17" s="423"/>
    </row>
    <row r="18" spans="1:17" ht="13.5" thickBot="1">
      <c r="A18" s="421">
        <v>8821241</v>
      </c>
      <c r="B18" s="406" t="s">
        <v>204</v>
      </c>
      <c r="C18" s="358"/>
      <c r="D18" s="369"/>
      <c r="E18" s="369"/>
      <c r="F18" s="369"/>
      <c r="G18" s="353"/>
      <c r="H18" s="369"/>
      <c r="I18" s="369">
        <v>60</v>
      </c>
      <c r="J18" s="363">
        <v>81</v>
      </c>
      <c r="K18" s="358"/>
      <c r="L18" s="369"/>
      <c r="M18" s="363"/>
      <c r="N18" s="404">
        <f t="shared" si="1"/>
        <v>60</v>
      </c>
      <c r="O18" s="404">
        <f t="shared" si="0"/>
        <v>81</v>
      </c>
      <c r="P18" s="422"/>
      <c r="Q18" s="423"/>
    </row>
    <row r="19" spans="1:17" ht="13.5" thickBot="1">
      <c r="A19" s="421">
        <v>8821231</v>
      </c>
      <c r="B19" s="406" t="s">
        <v>203</v>
      </c>
      <c r="C19" s="358"/>
      <c r="D19" s="369"/>
      <c r="E19" s="369"/>
      <c r="F19" s="369"/>
      <c r="G19" s="353"/>
      <c r="H19" s="369"/>
      <c r="I19" s="369">
        <v>50</v>
      </c>
      <c r="J19" s="363">
        <v>50</v>
      </c>
      <c r="K19" s="358"/>
      <c r="L19" s="369"/>
      <c r="M19" s="363"/>
      <c r="N19" s="404">
        <f t="shared" si="1"/>
        <v>50</v>
      </c>
      <c r="O19" s="404">
        <f t="shared" si="0"/>
        <v>50</v>
      </c>
      <c r="P19" s="422"/>
      <c r="Q19" s="423"/>
    </row>
    <row r="20" spans="1:17" ht="13.5" thickBot="1">
      <c r="A20" s="421">
        <v>8903015</v>
      </c>
      <c r="B20" s="406" t="s">
        <v>202</v>
      </c>
      <c r="C20" s="358"/>
      <c r="D20" s="369"/>
      <c r="E20" s="373"/>
      <c r="F20" s="369"/>
      <c r="G20" s="353"/>
      <c r="H20" s="369"/>
      <c r="I20" s="369">
        <v>80</v>
      </c>
      <c r="J20" s="363">
        <v>80</v>
      </c>
      <c r="K20" s="358"/>
      <c r="L20" s="369"/>
      <c r="M20" s="363"/>
      <c r="N20" s="404">
        <f t="shared" si="1"/>
        <v>80</v>
      </c>
      <c r="O20" s="404">
        <f t="shared" si="0"/>
        <v>80</v>
      </c>
      <c r="P20" s="422"/>
      <c r="Q20" s="423"/>
    </row>
    <row r="21" spans="1:17" ht="13.5" thickBot="1">
      <c r="A21" s="421">
        <v>9101231</v>
      </c>
      <c r="B21" s="406" t="s">
        <v>201</v>
      </c>
      <c r="C21" s="358"/>
      <c r="D21" s="369">
        <v>245</v>
      </c>
      <c r="E21" s="368"/>
      <c r="F21" s="364">
        <v>129</v>
      </c>
      <c r="G21" s="353">
        <v>2568</v>
      </c>
      <c r="H21" s="369">
        <v>2478</v>
      </c>
      <c r="I21" s="369"/>
      <c r="J21" s="363"/>
      <c r="K21" s="358"/>
      <c r="L21" s="369"/>
      <c r="M21" s="363"/>
      <c r="N21" s="404">
        <f t="shared" si="1"/>
        <v>2568</v>
      </c>
      <c r="O21" s="404">
        <f t="shared" si="0"/>
        <v>2852</v>
      </c>
      <c r="P21" s="422"/>
      <c r="Q21" s="423"/>
    </row>
    <row r="22" spans="1:17" ht="13.5" thickBot="1">
      <c r="A22" s="421">
        <v>9311021</v>
      </c>
      <c r="B22" s="407" t="s">
        <v>200</v>
      </c>
      <c r="C22" s="359"/>
      <c r="D22" s="370"/>
      <c r="E22" s="370"/>
      <c r="F22" s="366"/>
      <c r="G22" s="354"/>
      <c r="H22" s="373"/>
      <c r="I22" s="373"/>
      <c r="J22" s="374"/>
      <c r="K22" s="371"/>
      <c r="L22" s="373"/>
      <c r="M22" s="365"/>
      <c r="N22" s="404">
        <f t="shared" si="1"/>
        <v>0</v>
      </c>
      <c r="O22" s="404">
        <f t="shared" si="0"/>
        <v>0</v>
      </c>
      <c r="P22" s="422"/>
      <c r="Q22" s="423"/>
    </row>
    <row r="23" spans="1:17" ht="13.5" thickBot="1">
      <c r="A23" s="421">
        <v>8821111</v>
      </c>
      <c r="B23" s="408" t="s">
        <v>230</v>
      </c>
      <c r="C23" s="367"/>
      <c r="D23" s="386"/>
      <c r="E23" s="387"/>
      <c r="F23" s="362"/>
      <c r="G23" s="367"/>
      <c r="H23" s="369"/>
      <c r="I23" s="369">
        <v>400</v>
      </c>
      <c r="J23" s="365">
        <v>731</v>
      </c>
      <c r="K23" s="367"/>
      <c r="L23" s="369"/>
      <c r="M23" s="361"/>
      <c r="N23" s="404">
        <f t="shared" si="1"/>
        <v>400</v>
      </c>
      <c r="O23" s="404">
        <f t="shared" si="0"/>
        <v>731</v>
      </c>
      <c r="P23" s="422"/>
      <c r="Q23" s="423"/>
    </row>
    <row r="24" spans="1:17" ht="14.25" customHeight="1" thickBot="1">
      <c r="A24" s="421">
        <v>8821291</v>
      </c>
      <c r="B24" s="408" t="s">
        <v>231</v>
      </c>
      <c r="C24" s="367"/>
      <c r="D24" s="387"/>
      <c r="E24" s="369"/>
      <c r="F24" s="355"/>
      <c r="G24" s="367"/>
      <c r="H24" s="369"/>
      <c r="I24" s="369">
        <v>220</v>
      </c>
      <c r="J24" s="361">
        <v>173</v>
      </c>
      <c r="K24" s="367"/>
      <c r="L24" s="370"/>
      <c r="M24" s="353"/>
      <c r="N24" s="404">
        <f t="shared" si="1"/>
        <v>220</v>
      </c>
      <c r="O24" s="404">
        <f t="shared" si="0"/>
        <v>173</v>
      </c>
      <c r="P24" s="422"/>
      <c r="Q24" s="423"/>
    </row>
    <row r="25" spans="1:17" ht="14.25" customHeight="1" thickBot="1">
      <c r="A25" s="421">
        <v>8821151</v>
      </c>
      <c r="B25" s="409" t="s">
        <v>384</v>
      </c>
      <c r="C25" s="371"/>
      <c r="D25" s="373"/>
      <c r="E25" s="373"/>
      <c r="F25" s="356"/>
      <c r="G25" s="371"/>
      <c r="H25" s="373"/>
      <c r="I25" s="373"/>
      <c r="J25" s="356">
        <v>80</v>
      </c>
      <c r="K25" s="118"/>
      <c r="L25" s="372"/>
      <c r="M25" s="371"/>
      <c r="N25" s="404">
        <f t="shared" si="1"/>
        <v>0</v>
      </c>
      <c r="O25" s="404">
        <f t="shared" si="0"/>
        <v>80</v>
      </c>
      <c r="P25" s="422"/>
      <c r="Q25" s="423"/>
    </row>
    <row r="26" spans="1:17" ht="14.25" customHeight="1" thickBot="1">
      <c r="A26" s="421">
        <v>8821191</v>
      </c>
      <c r="B26" s="409" t="s">
        <v>385</v>
      </c>
      <c r="C26" s="371"/>
      <c r="D26" s="373"/>
      <c r="E26" s="373"/>
      <c r="F26" s="356"/>
      <c r="G26" s="371"/>
      <c r="H26" s="373"/>
      <c r="I26" s="373"/>
      <c r="J26" s="356">
        <v>20</v>
      </c>
      <c r="K26" s="118"/>
      <c r="L26" s="372"/>
      <c r="M26" s="371"/>
      <c r="N26" s="404">
        <f t="shared" si="1"/>
        <v>0</v>
      </c>
      <c r="O26" s="404">
        <f t="shared" si="0"/>
        <v>20</v>
      </c>
      <c r="P26" s="422"/>
      <c r="Q26" s="423"/>
    </row>
    <row r="27" spans="1:17" ht="14.25" customHeight="1" thickBot="1">
      <c r="A27" s="421">
        <v>8899281</v>
      </c>
      <c r="B27" s="409" t="s">
        <v>226</v>
      </c>
      <c r="C27" s="371">
        <v>1514</v>
      </c>
      <c r="D27" s="373">
        <v>1514</v>
      </c>
      <c r="E27" s="373">
        <v>453</v>
      </c>
      <c r="F27" s="356">
        <v>420</v>
      </c>
      <c r="G27" s="118">
        <v>745</v>
      </c>
      <c r="H27" s="372">
        <v>778</v>
      </c>
      <c r="I27" s="372"/>
      <c r="J27" s="118"/>
      <c r="K27" s="118"/>
      <c r="L27" s="118"/>
      <c r="M27" s="371"/>
      <c r="N27" s="404">
        <f t="shared" si="1"/>
        <v>2712</v>
      </c>
      <c r="O27" s="404">
        <f t="shared" si="0"/>
        <v>2712</v>
      </c>
      <c r="P27" s="422">
        <v>1</v>
      </c>
      <c r="Q27" s="423"/>
    </row>
    <row r="28" spans="1:17" ht="13.5" thickBot="1">
      <c r="A28" s="421"/>
      <c r="B28" s="410" t="s">
        <v>184</v>
      </c>
      <c r="C28" s="384"/>
      <c r="D28" s="388"/>
      <c r="E28" s="388"/>
      <c r="F28" s="357"/>
      <c r="G28" s="139"/>
      <c r="H28" s="139"/>
      <c r="I28" s="139"/>
      <c r="J28" s="139"/>
      <c r="K28" s="139"/>
      <c r="L28" s="139"/>
      <c r="M28" s="384"/>
      <c r="N28" s="404">
        <v>5191</v>
      </c>
      <c r="O28" s="404">
        <v>8435</v>
      </c>
      <c r="P28" s="422"/>
      <c r="Q28" s="423"/>
    </row>
    <row r="29" spans="1:17" ht="13.5" thickBot="1">
      <c r="A29" s="421"/>
      <c r="B29" s="411" t="s">
        <v>30</v>
      </c>
      <c r="C29" s="380">
        <f aca="true" t="shared" si="2" ref="C29:K29">SUM(C7:C28)</f>
        <v>5068</v>
      </c>
      <c r="D29" s="389">
        <f t="shared" si="2"/>
        <v>5699</v>
      </c>
      <c r="E29" s="389">
        <f t="shared" si="2"/>
        <v>1137</v>
      </c>
      <c r="F29" s="385">
        <f t="shared" si="2"/>
        <v>1259</v>
      </c>
      <c r="G29" s="119">
        <f t="shared" si="2"/>
        <v>6008</v>
      </c>
      <c r="H29" s="119">
        <f t="shared" si="2"/>
        <v>6077</v>
      </c>
      <c r="I29" s="119">
        <f t="shared" si="2"/>
        <v>2511</v>
      </c>
      <c r="J29" s="119">
        <f t="shared" si="2"/>
        <v>3331</v>
      </c>
      <c r="K29" s="119">
        <f t="shared" si="2"/>
        <v>11670</v>
      </c>
      <c r="L29" s="119">
        <f>SUM(L6:L28)</f>
        <v>11670</v>
      </c>
      <c r="M29" s="380">
        <f>SUM(M7:M28)</f>
        <v>0</v>
      </c>
      <c r="N29" s="418">
        <f>SUM(N7:N28)</f>
        <v>31585</v>
      </c>
      <c r="O29" s="404">
        <f>SUM(O7:O28)</f>
        <v>36471</v>
      </c>
      <c r="P29" s="402">
        <f>SUM(P7:P28)</f>
        <v>4</v>
      </c>
      <c r="Q29" s="142">
        <f>SUM(Q7:Q28)</f>
        <v>0</v>
      </c>
    </row>
    <row r="30" spans="1:17" ht="12.75">
      <c r="A30" s="424"/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19"/>
      <c r="O30" s="419"/>
      <c r="P30" s="424"/>
      <c r="Q30" s="424"/>
    </row>
    <row r="31" spans="2:10" ht="12.75">
      <c r="B31" s="143" t="s">
        <v>194</v>
      </c>
      <c r="G31" s="117"/>
      <c r="H31" s="117"/>
      <c r="I31" s="117"/>
      <c r="J31" s="117"/>
    </row>
    <row r="32" ht="12.75">
      <c r="B32" s="143" t="s">
        <v>195</v>
      </c>
    </row>
    <row r="33" spans="9:15" ht="12.75">
      <c r="I33" s="117"/>
      <c r="J33" s="117"/>
      <c r="N33" s="117"/>
      <c r="O33" s="117"/>
    </row>
  </sheetData>
  <sheetProtection/>
  <mergeCells count="8">
    <mergeCell ref="K4:L4"/>
    <mergeCell ref="N4:O4"/>
    <mergeCell ref="B2:P2"/>
    <mergeCell ref="N3:P3"/>
    <mergeCell ref="C4:D4"/>
    <mergeCell ref="E4:F4"/>
    <mergeCell ref="G4:H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Ohid03</cp:lastModifiedBy>
  <cp:lastPrinted>2014-05-15T09:03:09Z</cp:lastPrinted>
  <dcterms:created xsi:type="dcterms:W3CDTF">1999-10-30T10:30:45Z</dcterms:created>
  <dcterms:modified xsi:type="dcterms:W3CDTF">2014-05-15T09:03:16Z</dcterms:modified>
  <cp:category/>
  <cp:version/>
  <cp:contentType/>
  <cp:contentStatus/>
</cp:coreProperties>
</file>