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<sst xmlns="http://schemas.openxmlformats.org/spreadsheetml/2006/main" count="117" uniqueCount="79">
  <si>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2. számú melléklet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</si>
  <si>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</si>
  <si>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</si>
  <si>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</si>
  <si>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</si>
  <si>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</si>
  <si>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</si>
  <si>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</si>
  <si>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</si>
  <si>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</si>
  <si>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</si>
  <si>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</si>
  <si>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</si>
  <si>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</si>
  <si>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</si>
  <si>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</si>
  <si>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</si>
  <si>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</si>
  <si>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</si>
  <si>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Koncessziós bevétel</t>
  </si>
  <si>
    <t>BEVÉTEL MINDÖSSZESEN:</t>
  </si>
  <si>
    <t>Talajterhelési díj</t>
  </si>
  <si>
    <t>Ügyelet, család és növédelem</t>
  </si>
  <si>
    <t>Család és növédelem</t>
  </si>
  <si>
    <t>Fizikoterápiás szolgáltatás</t>
  </si>
  <si>
    <t>%</t>
  </si>
  <si>
    <t>Szociális és gyermekjóléti feladatok támogatása</t>
  </si>
  <si>
    <t>Települési nyilvános könyvtárak feladat támogatása</t>
  </si>
  <si>
    <t>Működési célú pénzeszköz átvétel összesen önkormányzat:</t>
  </si>
  <si>
    <t>Intézményi étkeztetési bevétel</t>
  </si>
  <si>
    <t xml:space="preserve">költségvetési bevételeinek előirányzatai és teljesítése  </t>
  </si>
  <si>
    <t>Általános önkormányzati feladatok támogatása</t>
  </si>
  <si>
    <t>Feladat finanszírozási támogatások összesen:</t>
  </si>
  <si>
    <t>OEP átvett pénzeszköz</t>
  </si>
  <si>
    <t xml:space="preserve">Pénzforgalom nélküli bev. – pénzmaradvány </t>
  </si>
  <si>
    <t>Őriszentpéteri Közös Önkormányzati Hivatal</t>
  </si>
  <si>
    <t>Közvetített szolgáltatás</t>
  </si>
  <si>
    <t>Intézményi működési bevételek:</t>
  </si>
  <si>
    <t>Munkaügyes pénzeszköz átvétel</t>
  </si>
  <si>
    <t>Működési célú pénzeszköz átvétel összesen KÖH:</t>
  </si>
  <si>
    <t>Művelődési Ház és Városi Könyvtár</t>
  </si>
  <si>
    <t>Bérleti díj bevétele</t>
  </si>
  <si>
    <t>ÖNKORMÁNYZAT BEVÉTEL MINDÖSSZESEN:</t>
  </si>
  <si>
    <t>-</t>
  </si>
  <si>
    <t>Önkormányzati feladatok:</t>
  </si>
  <si>
    <t>Óvodai feladatellátás támogatása személyi és működési</t>
  </si>
  <si>
    <t>ŐTKT ingatlaneladás bevétele</t>
  </si>
  <si>
    <t>Felhalmozási célú pée. átvétel összesen önkormányzat:</t>
  </si>
  <si>
    <t>Építési hitel visszafizetés</t>
  </si>
  <si>
    <t>Igazgatási szolgáltatás</t>
  </si>
  <si>
    <t>Közhatalmi bevételek</t>
  </si>
  <si>
    <t>Egyéb működési bevétel</t>
  </si>
  <si>
    <t>(adatok Ft-ban)</t>
  </si>
  <si>
    <t>Őriszentpéteri Önkormányzati Konyha</t>
  </si>
  <si>
    <t>Konyhai intézményi bevételek</t>
  </si>
  <si>
    <t>Őriszentpéter Város Önkormányzata 2018. évi</t>
  </si>
  <si>
    <t>2018. évi elöirányzatok</t>
  </si>
  <si>
    <t>2018. évi mód.elöirány.</t>
  </si>
  <si>
    <t>2018. évi teljesítés</t>
  </si>
  <si>
    <t>Munkaügyes támogatás közfoglalkoztatás</t>
  </si>
  <si>
    <t xml:space="preserve">Háziorvosi szolgálat </t>
  </si>
  <si>
    <t>Háziorvosi ügyeleti ellátás</t>
  </si>
  <si>
    <t>Zöldváros psojekt támogatás</t>
  </si>
  <si>
    <t>Földbérlet</t>
  </si>
  <si>
    <t>Választáshoz átvett pénzeszköz</t>
  </si>
  <si>
    <t>Működési célú kiegészítő támogatások</t>
  </si>
  <si>
    <t>KÖH takarítási és választási peátadás</t>
  </si>
  <si>
    <t>Szűrővizsgálathoz átadott támogatás</t>
  </si>
  <si>
    <t>Diákmunka támogatás</t>
  </si>
  <si>
    <t>Magyar Nóta ünnepe támogatás</t>
  </si>
  <si>
    <t>EFOP támogatás</t>
  </si>
  <si>
    <t>GYVT Erzsébet utalvány támogatás</t>
  </si>
  <si>
    <t>Felhalmozási célú állami támogatás</t>
  </si>
  <si>
    <t>Traktor pályázat bevétele</t>
  </si>
  <si>
    <t>Közfoglalkoztatás flhalmozási támogatása</t>
  </si>
  <si>
    <t>Egyéb működési bevételek</t>
  </si>
  <si>
    <t>ÁFA visszatérítés</t>
  </si>
  <si>
    <t>ÁH-n belüli megelőlegezés</t>
  </si>
  <si>
    <t>Ingatlanértékesítés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</si>
</sst>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0.0"/>
    <numFmt numFmtId="168" formatCode="#,##0_ ;\-#,##0\ "/>
  </numFmts>
  <fonts count="43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165" fontId="1" fillId="0" borderId="0" xfId="40" applyNumberFormat="1" applyFont="1" applyAlignment="1">
      <alignment/>
    </xf>
    <xf numFmtId="0" fontId="3" fillId="0" borderId="0" xfId="0" applyFont="1" applyAlignment="1">
      <alignment/>
    </xf>
    <xf numFmtId="165" fontId="3" fillId="0" borderId="12" xfId="40" applyNumberFormat="1" applyFont="1" applyBorder="1" applyAlignment="1">
      <alignment horizontal="center"/>
    </xf>
    <xf numFmtId="165" fontId="3" fillId="0" borderId="0" xfId="40" applyNumberFormat="1" applyFont="1" applyBorder="1" applyAlignment="1">
      <alignment horizontal="center" wrapText="1"/>
    </xf>
    <xf numFmtId="165" fontId="3" fillId="0" borderId="13" xfId="4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8" fontId="3" fillId="0" borderId="0" xfId="4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3" fillId="0" borderId="0" xfId="40" applyNumberFormat="1" applyFont="1" applyAlignment="1">
      <alignment horizontal="center"/>
    </xf>
    <xf numFmtId="165" fontId="1" fillId="0" borderId="10" xfId="40" applyNumberFormat="1" applyFont="1" applyBorder="1" applyAlignment="1">
      <alignment horizontal="right" vertical="top" wrapText="1"/>
    </xf>
    <xf numFmtId="168" fontId="6" fillId="0" borderId="10" xfId="40" applyNumberFormat="1" applyFont="1" applyBorder="1" applyAlignment="1">
      <alignment horizontal="center"/>
    </xf>
    <xf numFmtId="165" fontId="6" fillId="0" borderId="10" xfId="40" applyNumberFormat="1" applyFont="1" applyBorder="1" applyAlignment="1">
      <alignment horizontal="right" vertical="top" wrapText="1"/>
    </xf>
    <xf numFmtId="165" fontId="6" fillId="0" borderId="10" xfId="40" applyNumberFormat="1" applyFont="1" applyBorder="1" applyAlignment="1">
      <alignment horizontal="right" vertical="top" wrapText="1"/>
    </xf>
    <xf numFmtId="168" fontId="6" fillId="0" borderId="10" xfId="4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1" fillId="0" borderId="10" xfId="4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5" fontId="3" fillId="0" borderId="12" xfId="40" applyNumberFormat="1" applyFont="1" applyBorder="1" applyAlignment="1">
      <alignment horizontal="center" wrapText="1"/>
    </xf>
    <xf numFmtId="165" fontId="3" fillId="0" borderId="13" xfId="4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8" fontId="2" fillId="0" borderId="0" xfId="4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115" zoomScaleNormal="115" zoomScalePageLayoutView="0" workbookViewId="0" topLeftCell="A71">
      <selection activeCell="C65" sqref="C65"/>
    </sheetView>
  </sheetViews>
  <sheetFormatPr defaultColWidth="9.00390625" defaultRowHeight="12.75"/>
  <cols>
    <col min="1" max="1" width="2.625" style="8" customWidth="1"/>
    <col min="2" max="2" width="51.00390625" style="8" customWidth="1"/>
    <col min="3" max="3" width="14.125" style="3" customWidth="1"/>
    <col min="4" max="4" width="15.875" style="8" customWidth="1"/>
    <col min="5" max="5" width="14.75390625" style="8" customWidth="1"/>
    <col min="6" max="6" width="5.25390625" style="38" customWidth="1"/>
    <col min="7" max="7" width="14.75390625" style="8" customWidth="1"/>
    <col min="8" max="9" width="11.375" style="8" customWidth="1"/>
    <col min="10" max="16384" width="9.125" style="8" customWidth="1"/>
  </cols>
  <sheetData>
    <row r="1" spans="3:7" ht="15.75">
      <c r="C1" s="14"/>
      <c r="D1" s="44"/>
      <c r="E1" s="14"/>
      <c r="F1" s="33" t="s">
        <v>0</v>
      </c>
      <c r="G1" s="9"/>
    </row>
    <row r="2" spans="1:7" ht="16.5" customHeight="1">
      <c r="A2" s="1"/>
      <c r="F2" s="34"/>
      <c r="G2" s="9"/>
    </row>
    <row r="3" spans="1:7" ht="21" customHeight="1">
      <c r="A3" s="52" t="s">
        <v>55</v>
      </c>
      <c r="B3" s="52"/>
      <c r="C3" s="52"/>
      <c r="D3" s="52"/>
      <c r="E3" s="52"/>
      <c r="F3" s="52"/>
      <c r="G3" s="9"/>
    </row>
    <row r="4" spans="1:7" ht="18.75" customHeight="1">
      <c r="A4" s="52" t="s">
        <v>30</v>
      </c>
      <c r="B4" s="52"/>
      <c r="C4" s="52"/>
      <c r="D4" s="52"/>
      <c r="E4" s="52"/>
      <c r="F4" s="52"/>
      <c r="G4" s="9"/>
    </row>
    <row r="5" spans="2:7" ht="18.75">
      <c r="B5" s="12"/>
      <c r="C5" s="13"/>
      <c r="D5" s="45"/>
      <c r="E5" s="13"/>
      <c r="F5" s="35"/>
      <c r="G5" s="9"/>
    </row>
    <row r="6" spans="2:7" ht="18.75">
      <c r="B6" s="12"/>
      <c r="C6" s="13"/>
      <c r="D6" s="45"/>
      <c r="E6" s="13"/>
      <c r="F6" s="35"/>
      <c r="G6" s="9"/>
    </row>
    <row r="7" spans="1:7" ht="15.75">
      <c r="A7" s="20"/>
      <c r="D7" s="9"/>
      <c r="E7" s="9"/>
      <c r="F7" s="36"/>
      <c r="G7" s="9"/>
    </row>
    <row r="8" spans="1:7" ht="15.75">
      <c r="A8" s="20" t="s">
        <v>44</v>
      </c>
      <c r="B8" s="2"/>
      <c r="C8" s="18"/>
      <c r="D8" s="18"/>
      <c r="E8" s="18"/>
      <c r="F8" s="37" t="s">
        <v>52</v>
      </c>
      <c r="G8" s="9"/>
    </row>
    <row r="9" spans="1:7" s="24" customFormat="1" ht="15.75" customHeight="1">
      <c r="A9" s="48"/>
      <c r="B9" s="49" t="s">
        <v>1</v>
      </c>
      <c r="C9" s="50" t="s">
        <v>56</v>
      </c>
      <c r="D9" s="50" t="s">
        <v>57</v>
      </c>
      <c r="E9" s="50" t="s">
        <v>58</v>
      </c>
      <c r="F9" s="21"/>
      <c r="G9" s="22"/>
    </row>
    <row r="10" spans="1:7" s="24" customFormat="1" ht="15.75">
      <c r="A10" s="48"/>
      <c r="B10" s="49"/>
      <c r="C10" s="51"/>
      <c r="D10" s="51"/>
      <c r="E10" s="51"/>
      <c r="F10" s="23" t="s">
        <v>25</v>
      </c>
      <c r="G10" s="22"/>
    </row>
    <row r="11" spans="1:6" ht="15.75">
      <c r="A11" s="5"/>
      <c r="B11" s="15" t="s">
        <v>31</v>
      </c>
      <c r="C11" s="46">
        <v>141577206</v>
      </c>
      <c r="D11" s="39">
        <v>141661508</v>
      </c>
      <c r="E11" s="39">
        <v>141661508</v>
      </c>
      <c r="F11" s="40">
        <f aca="true" t="shared" si="0" ref="F11:F64">E11/D11*100</f>
        <v>100</v>
      </c>
    </row>
    <row r="12" spans="1:6" ht="15.75">
      <c r="A12" s="5"/>
      <c r="B12" s="15" t="s">
        <v>45</v>
      </c>
      <c r="C12" s="46">
        <v>47601200</v>
      </c>
      <c r="D12" s="39">
        <v>48430533</v>
      </c>
      <c r="E12" s="39">
        <v>48430533</v>
      </c>
      <c r="F12" s="40">
        <f t="shared" si="0"/>
        <v>100</v>
      </c>
    </row>
    <row r="13" spans="1:6" ht="15.75">
      <c r="A13" s="5"/>
      <c r="B13" s="15" t="s">
        <v>26</v>
      </c>
      <c r="C13" s="46">
        <v>27439502</v>
      </c>
      <c r="D13" s="39">
        <v>27527126</v>
      </c>
      <c r="E13" s="39">
        <v>27527126</v>
      </c>
      <c r="F13" s="40">
        <f t="shared" si="0"/>
        <v>100</v>
      </c>
    </row>
    <row r="14" spans="1:6" ht="15.75">
      <c r="A14" s="5"/>
      <c r="B14" s="15" t="s">
        <v>27</v>
      </c>
      <c r="C14" s="46">
        <v>1800000</v>
      </c>
      <c r="D14" s="39">
        <v>1958406</v>
      </c>
      <c r="E14" s="39">
        <v>1958406</v>
      </c>
      <c r="F14" s="40">
        <f t="shared" si="0"/>
        <v>100</v>
      </c>
    </row>
    <row r="15" spans="1:6" ht="15.75">
      <c r="A15" s="5"/>
      <c r="B15" s="15" t="s">
        <v>65</v>
      </c>
      <c r="C15" s="46">
        <v>0</v>
      </c>
      <c r="D15" s="39">
        <v>9850309</v>
      </c>
      <c r="E15" s="39">
        <v>9850309</v>
      </c>
      <c r="F15" s="40">
        <f t="shared" si="0"/>
        <v>100</v>
      </c>
    </row>
    <row r="16" spans="1:6" ht="15.75">
      <c r="A16" s="5"/>
      <c r="B16" s="16" t="s">
        <v>32</v>
      </c>
      <c r="C16" s="42">
        <f>SUM(C11:C15)</f>
        <v>218417908</v>
      </c>
      <c r="D16" s="42">
        <f>SUM(D11:D15)</f>
        <v>229427882</v>
      </c>
      <c r="E16" s="42">
        <f>SUM(E11:E15)</f>
        <v>229427882</v>
      </c>
      <c r="F16" s="40">
        <f t="shared" si="0"/>
        <v>100</v>
      </c>
    </row>
    <row r="17" spans="1:6" s="28" customFormat="1" ht="15.75">
      <c r="A17" s="26"/>
      <c r="B17" s="47" t="s">
        <v>72</v>
      </c>
      <c r="C17" s="41">
        <v>0</v>
      </c>
      <c r="D17" s="41">
        <v>2177000</v>
      </c>
      <c r="E17" s="41">
        <v>2177000</v>
      </c>
      <c r="F17" s="40">
        <f t="shared" si="0"/>
        <v>100</v>
      </c>
    </row>
    <row r="18" spans="1:6" ht="15.75">
      <c r="A18" s="5"/>
      <c r="B18" s="15" t="s">
        <v>59</v>
      </c>
      <c r="C18" s="46">
        <v>3988979</v>
      </c>
      <c r="D18" s="39">
        <v>11646376</v>
      </c>
      <c r="E18" s="39">
        <v>11646376</v>
      </c>
      <c r="F18" s="40">
        <f t="shared" si="0"/>
        <v>100</v>
      </c>
    </row>
    <row r="19" spans="1:6" ht="15.75">
      <c r="A19" s="5"/>
      <c r="B19" s="15" t="s">
        <v>66</v>
      </c>
      <c r="C19" s="46">
        <v>0</v>
      </c>
      <c r="D19" s="39">
        <v>3866125</v>
      </c>
      <c r="E19" s="39">
        <v>3866125</v>
      </c>
      <c r="F19" s="40">
        <f t="shared" si="0"/>
        <v>100</v>
      </c>
    </row>
    <row r="20" spans="1:6" ht="15.75">
      <c r="A20" s="5"/>
      <c r="B20" s="15" t="s">
        <v>67</v>
      </c>
      <c r="C20" s="46">
        <v>0</v>
      </c>
      <c r="D20" s="39">
        <v>73030</v>
      </c>
      <c r="E20" s="39">
        <v>73030</v>
      </c>
      <c r="F20" s="40">
        <f t="shared" si="0"/>
        <v>100</v>
      </c>
    </row>
    <row r="21" spans="1:6" ht="15.75">
      <c r="A21" s="5"/>
      <c r="B21" s="15" t="s">
        <v>68</v>
      </c>
      <c r="C21" s="46">
        <v>0</v>
      </c>
      <c r="D21" s="39">
        <v>600572</v>
      </c>
      <c r="E21" s="39">
        <v>600572</v>
      </c>
      <c r="F21" s="40">
        <f t="shared" si="0"/>
        <v>100</v>
      </c>
    </row>
    <row r="22" spans="1:6" ht="15.75">
      <c r="A22" s="5"/>
      <c r="B22" s="15" t="s">
        <v>69</v>
      </c>
      <c r="C22" s="46">
        <v>0</v>
      </c>
      <c r="D22" s="39">
        <v>1499000</v>
      </c>
      <c r="E22" s="39">
        <v>1499000</v>
      </c>
      <c r="F22" s="40">
        <f t="shared" si="0"/>
        <v>100</v>
      </c>
    </row>
    <row r="23" spans="1:6" ht="15.75">
      <c r="A23" s="5"/>
      <c r="B23" s="15" t="s">
        <v>70</v>
      </c>
      <c r="C23" s="46">
        <v>0</v>
      </c>
      <c r="D23" s="39">
        <v>40817015</v>
      </c>
      <c r="E23" s="39">
        <v>40817015</v>
      </c>
      <c r="F23" s="40">
        <f t="shared" si="0"/>
        <v>100</v>
      </c>
    </row>
    <row r="24" spans="1:6" ht="15.75">
      <c r="A24" s="5"/>
      <c r="B24" s="15" t="s">
        <v>71</v>
      </c>
      <c r="C24" s="46">
        <v>0</v>
      </c>
      <c r="D24" s="39">
        <v>80500</v>
      </c>
      <c r="E24" s="39">
        <v>80500</v>
      </c>
      <c r="F24" s="40">
        <f t="shared" si="0"/>
        <v>100</v>
      </c>
    </row>
    <row r="25" spans="1:6" ht="31.5">
      <c r="A25" s="5"/>
      <c r="B25" s="16" t="s">
        <v>28</v>
      </c>
      <c r="C25" s="42">
        <f>SUM(C18:C24)</f>
        <v>3988979</v>
      </c>
      <c r="D25" s="42">
        <f>SUM(D18:D24)</f>
        <v>58582618</v>
      </c>
      <c r="E25" s="42">
        <f>SUM(E18:E24)</f>
        <v>58582618</v>
      </c>
      <c r="F25" s="40">
        <f t="shared" si="0"/>
        <v>100</v>
      </c>
    </row>
    <row r="26" spans="1:6" ht="15.75">
      <c r="A26" s="5"/>
      <c r="B26" s="15" t="s">
        <v>23</v>
      </c>
      <c r="C26" s="46">
        <v>5008800</v>
      </c>
      <c r="D26" s="39">
        <v>5000900</v>
      </c>
      <c r="E26" s="39">
        <v>5000900</v>
      </c>
      <c r="F26" s="40">
        <f t="shared" si="0"/>
        <v>100</v>
      </c>
    </row>
    <row r="27" spans="1:6" ht="15.75">
      <c r="A27" s="5"/>
      <c r="B27" s="15" t="s">
        <v>60</v>
      </c>
      <c r="C27" s="46">
        <v>14371200</v>
      </c>
      <c r="D27" s="39">
        <v>15728400</v>
      </c>
      <c r="E27" s="39">
        <v>15728400</v>
      </c>
      <c r="F27" s="40">
        <f t="shared" si="0"/>
        <v>100</v>
      </c>
    </row>
    <row r="28" spans="1:6" ht="15.75">
      <c r="A28" s="5"/>
      <c r="B28" s="15" t="s">
        <v>61</v>
      </c>
      <c r="C28" s="46">
        <v>6300000</v>
      </c>
      <c r="D28" s="39">
        <v>6105100</v>
      </c>
      <c r="E28" s="39">
        <v>6105100</v>
      </c>
      <c r="F28" s="40">
        <f t="shared" si="0"/>
        <v>100</v>
      </c>
    </row>
    <row r="29" spans="1:6" ht="15.75">
      <c r="A29" s="5"/>
      <c r="B29" s="16" t="s">
        <v>33</v>
      </c>
      <c r="C29" s="42">
        <f>SUM(C26:C28)</f>
        <v>25680000</v>
      </c>
      <c r="D29" s="42">
        <f>SUM(D26:D28)</f>
        <v>26834400</v>
      </c>
      <c r="E29" s="42">
        <f>SUM(E26:E28)</f>
        <v>26834400</v>
      </c>
      <c r="F29" s="40">
        <f t="shared" si="0"/>
        <v>100</v>
      </c>
    </row>
    <row r="30" spans="1:6" ht="15.75">
      <c r="A30" s="5"/>
      <c r="B30" s="15" t="s">
        <v>46</v>
      </c>
      <c r="C30" s="46">
        <v>556744</v>
      </c>
      <c r="D30" s="39">
        <v>556744</v>
      </c>
      <c r="E30" s="39">
        <v>556744</v>
      </c>
      <c r="F30" s="40">
        <f t="shared" si="0"/>
        <v>100</v>
      </c>
    </row>
    <row r="31" spans="1:6" s="28" customFormat="1" ht="15.75">
      <c r="A31" s="5"/>
      <c r="B31" s="15" t="s">
        <v>62</v>
      </c>
      <c r="C31" s="46">
        <v>154999998</v>
      </c>
      <c r="D31" s="39">
        <v>154999998</v>
      </c>
      <c r="E31" s="39">
        <v>154999998</v>
      </c>
      <c r="F31" s="40">
        <f t="shared" si="0"/>
        <v>100</v>
      </c>
    </row>
    <row r="32" spans="1:6" s="28" customFormat="1" ht="15.75">
      <c r="A32" s="5"/>
      <c r="B32" s="15" t="s">
        <v>73</v>
      </c>
      <c r="C32" s="46">
        <v>0</v>
      </c>
      <c r="D32" s="39">
        <v>6377613</v>
      </c>
      <c r="E32" s="39">
        <v>6377375</v>
      </c>
      <c r="F32" s="40">
        <f t="shared" si="0"/>
        <v>99.99626819626715</v>
      </c>
    </row>
    <row r="33" spans="1:6" s="28" customFormat="1" ht="15.75">
      <c r="A33" s="5"/>
      <c r="B33" s="15" t="s">
        <v>74</v>
      </c>
      <c r="C33" s="46">
        <v>0</v>
      </c>
      <c r="D33" s="39">
        <v>3230658</v>
      </c>
      <c r="E33" s="39">
        <v>3230658</v>
      </c>
      <c r="F33" s="40">
        <f t="shared" si="0"/>
        <v>100</v>
      </c>
    </row>
    <row r="34" spans="1:6" ht="17.25" customHeight="1">
      <c r="A34" s="5"/>
      <c r="B34" s="16" t="s">
        <v>47</v>
      </c>
      <c r="C34" s="42">
        <f>SUM(C30:C33)</f>
        <v>155556742</v>
      </c>
      <c r="D34" s="42">
        <f>SUM(D30:D33)</f>
        <v>165165013</v>
      </c>
      <c r="E34" s="42">
        <f>SUM(E30:E33)</f>
        <v>165164775</v>
      </c>
      <c r="F34" s="40">
        <f t="shared" si="0"/>
        <v>99.99985590168544</v>
      </c>
    </row>
    <row r="35" spans="1:6" ht="15.75">
      <c r="A35" s="5"/>
      <c r="B35" s="15" t="s">
        <v>2</v>
      </c>
      <c r="C35" s="46">
        <v>26200000</v>
      </c>
      <c r="D35" s="39">
        <v>41196425</v>
      </c>
      <c r="E35" s="39">
        <v>38400791</v>
      </c>
      <c r="F35" s="40">
        <f t="shared" si="0"/>
        <v>93.21389173939244</v>
      </c>
    </row>
    <row r="36" spans="1:6" ht="15.75">
      <c r="A36" s="5"/>
      <c r="B36" s="15" t="s">
        <v>3</v>
      </c>
      <c r="C36" s="46">
        <v>4300000</v>
      </c>
      <c r="D36" s="39">
        <v>4503000</v>
      </c>
      <c r="E36" s="39">
        <v>3895222</v>
      </c>
      <c r="F36" s="40">
        <f t="shared" si="0"/>
        <v>86.50282034199422</v>
      </c>
    </row>
    <row r="37" spans="1:6" ht="15.75">
      <c r="A37" s="5"/>
      <c r="B37" s="15" t="s">
        <v>4</v>
      </c>
      <c r="C37" s="46">
        <v>3160000</v>
      </c>
      <c r="D37" s="39">
        <v>4268000</v>
      </c>
      <c r="E37" s="39">
        <v>4169565</v>
      </c>
      <c r="F37" s="40">
        <f t="shared" si="0"/>
        <v>97.6936504217432</v>
      </c>
    </row>
    <row r="38" spans="1:6" ht="15.75">
      <c r="A38" s="5"/>
      <c r="B38" s="16" t="s">
        <v>5</v>
      </c>
      <c r="C38" s="42">
        <f>SUM(C35:C37)</f>
        <v>33660000</v>
      </c>
      <c r="D38" s="42">
        <f>SUM(D35:D37)</f>
        <v>49967425</v>
      </c>
      <c r="E38" s="42">
        <f>SUM(E35:E37)</f>
        <v>46465578</v>
      </c>
      <c r="F38" s="40">
        <f t="shared" si="0"/>
        <v>92.99174011868733</v>
      </c>
    </row>
    <row r="39" spans="1:6" ht="15.75">
      <c r="A39" s="5"/>
      <c r="B39" s="17" t="s">
        <v>6</v>
      </c>
      <c r="C39" s="46">
        <v>140000</v>
      </c>
      <c r="D39" s="39">
        <v>365000</v>
      </c>
      <c r="E39" s="39">
        <v>304163</v>
      </c>
      <c r="F39" s="40">
        <f t="shared" si="0"/>
        <v>83.33232876712329</v>
      </c>
    </row>
    <row r="40" spans="1:6" ht="15.75">
      <c r="A40" s="5"/>
      <c r="B40" s="15" t="s">
        <v>7</v>
      </c>
      <c r="C40" s="46">
        <v>3340000</v>
      </c>
      <c r="D40" s="39">
        <v>3620000</v>
      </c>
      <c r="E40" s="39">
        <v>3459629</v>
      </c>
      <c r="F40" s="40">
        <f t="shared" si="0"/>
        <v>95.56986187845304</v>
      </c>
    </row>
    <row r="41" spans="1:6" ht="15.75">
      <c r="A41" s="6"/>
      <c r="B41" s="17" t="s">
        <v>63</v>
      </c>
      <c r="C41" s="46">
        <v>0</v>
      </c>
      <c r="D41" s="39">
        <v>0</v>
      </c>
      <c r="E41" s="39">
        <v>0</v>
      </c>
      <c r="F41" s="40" t="s">
        <v>43</v>
      </c>
    </row>
    <row r="42" spans="1:6" s="28" customFormat="1" ht="15.75">
      <c r="A42" s="6"/>
      <c r="B42" s="17" t="s">
        <v>21</v>
      </c>
      <c r="C42" s="46">
        <v>15000</v>
      </c>
      <c r="D42" s="39">
        <v>15000</v>
      </c>
      <c r="E42" s="39">
        <v>0</v>
      </c>
      <c r="F42" s="40" t="s">
        <v>43</v>
      </c>
    </row>
    <row r="43" spans="1:6" ht="15.75">
      <c r="A43" s="6"/>
      <c r="B43" s="16" t="s">
        <v>8</v>
      </c>
      <c r="C43" s="42">
        <f>SUM(C39:C42)</f>
        <v>3495000</v>
      </c>
      <c r="D43" s="42">
        <f>SUM(D39:D42)</f>
        <v>4000000</v>
      </c>
      <c r="E43" s="42">
        <f>SUM(E39:E42)</f>
        <v>3763792</v>
      </c>
      <c r="F43" s="40">
        <f t="shared" si="0"/>
        <v>94.0948</v>
      </c>
    </row>
    <row r="44" spans="1:6" ht="15.75">
      <c r="A44" s="6"/>
      <c r="B44" s="15" t="s">
        <v>9</v>
      </c>
      <c r="C44" s="46">
        <v>2502366</v>
      </c>
      <c r="D44" s="39">
        <v>2685723</v>
      </c>
      <c r="E44" s="39">
        <v>2685188</v>
      </c>
      <c r="F44" s="40">
        <f t="shared" si="0"/>
        <v>99.98007985186857</v>
      </c>
    </row>
    <row r="45" spans="1:6" ht="15.75">
      <c r="A45" s="29"/>
      <c r="B45" s="15" t="s">
        <v>10</v>
      </c>
      <c r="C45" s="46">
        <v>16533258</v>
      </c>
      <c r="D45" s="39">
        <v>16533258</v>
      </c>
      <c r="E45" s="39">
        <v>16533258</v>
      </c>
      <c r="F45" s="40">
        <f t="shared" si="0"/>
        <v>100</v>
      </c>
    </row>
    <row r="46" spans="1:6" ht="15.75">
      <c r="A46" s="29"/>
      <c r="B46" s="16" t="s">
        <v>11</v>
      </c>
      <c r="C46" s="42">
        <f>SUM(C44:C45)</f>
        <v>19035624</v>
      </c>
      <c r="D46" s="42">
        <f>SUM(D44:D45)</f>
        <v>19218981</v>
      </c>
      <c r="E46" s="42">
        <f>SUM(E44:E45)</f>
        <v>19218446</v>
      </c>
      <c r="F46" s="40">
        <f t="shared" si="0"/>
        <v>99.99721629362139</v>
      </c>
    </row>
    <row r="47" spans="1:6" ht="15.75">
      <c r="A47" s="29"/>
      <c r="B47" s="15" t="s">
        <v>29</v>
      </c>
      <c r="C47" s="46">
        <v>385000</v>
      </c>
      <c r="D47" s="39">
        <v>1243000</v>
      </c>
      <c r="E47" s="39">
        <v>1242015</v>
      </c>
      <c r="F47" s="40">
        <f t="shared" si="0"/>
        <v>99.92075623491553</v>
      </c>
    </row>
    <row r="48" spans="1:6" ht="15.75">
      <c r="A48" s="29"/>
      <c r="B48" s="15" t="s">
        <v>12</v>
      </c>
      <c r="C48" s="46">
        <v>5900000</v>
      </c>
      <c r="D48" s="39">
        <v>7945000</v>
      </c>
      <c r="E48" s="39">
        <v>7943379</v>
      </c>
      <c r="F48" s="40">
        <f t="shared" si="0"/>
        <v>99.97959723096287</v>
      </c>
    </row>
    <row r="49" spans="1:6" ht="15.75">
      <c r="A49" s="29"/>
      <c r="B49" s="15" t="s">
        <v>13</v>
      </c>
      <c r="C49" s="46">
        <v>550000</v>
      </c>
      <c r="D49" s="39">
        <v>5878350</v>
      </c>
      <c r="E49" s="39">
        <v>2958707</v>
      </c>
      <c r="F49" s="40">
        <f t="shared" si="0"/>
        <v>50.33227010980973</v>
      </c>
    </row>
    <row r="50" spans="1:6" ht="15.75">
      <c r="A50" s="29"/>
      <c r="B50" s="15" t="s">
        <v>14</v>
      </c>
      <c r="C50" s="46">
        <v>720000</v>
      </c>
      <c r="D50" s="39">
        <v>720000</v>
      </c>
      <c r="E50" s="39">
        <v>509952</v>
      </c>
      <c r="F50" s="40">
        <f t="shared" si="0"/>
        <v>70.82666666666667</v>
      </c>
    </row>
    <row r="51" spans="1:6" s="28" customFormat="1" ht="15.75">
      <c r="A51" s="29"/>
      <c r="B51" s="15" t="s">
        <v>24</v>
      </c>
      <c r="C51" s="46">
        <v>375000</v>
      </c>
      <c r="D51" s="39">
        <v>375000</v>
      </c>
      <c r="E51" s="39">
        <v>323619</v>
      </c>
      <c r="F51" s="40">
        <f t="shared" si="0"/>
        <v>86.2984</v>
      </c>
    </row>
    <row r="52" spans="1:6" ht="15.75">
      <c r="A52" s="5"/>
      <c r="B52" s="15" t="s">
        <v>15</v>
      </c>
      <c r="C52" s="46">
        <v>20000</v>
      </c>
      <c r="D52" s="39">
        <v>30000</v>
      </c>
      <c r="E52" s="39">
        <v>30000</v>
      </c>
      <c r="F52" s="40">
        <f t="shared" si="0"/>
        <v>100</v>
      </c>
    </row>
    <row r="53" spans="1:6" ht="15.75">
      <c r="A53" s="5"/>
      <c r="B53" s="15" t="s">
        <v>16</v>
      </c>
      <c r="C53" s="46">
        <v>15200000</v>
      </c>
      <c r="D53" s="39">
        <v>19759000</v>
      </c>
      <c r="E53" s="39">
        <v>19759000</v>
      </c>
      <c r="F53" s="40">
        <f t="shared" si="0"/>
        <v>100</v>
      </c>
    </row>
    <row r="54" spans="1:6" ht="15.75">
      <c r="A54" s="5"/>
      <c r="B54" s="15" t="s">
        <v>22</v>
      </c>
      <c r="C54" s="46">
        <v>35000</v>
      </c>
      <c r="D54" s="39">
        <v>35000</v>
      </c>
      <c r="E54" s="39">
        <v>13100</v>
      </c>
      <c r="F54" s="40">
        <f t="shared" si="0"/>
        <v>37.42857142857143</v>
      </c>
    </row>
    <row r="55" spans="1:6" s="28" customFormat="1" ht="16.5" customHeight="1">
      <c r="A55" s="5"/>
      <c r="B55" s="15" t="s">
        <v>75</v>
      </c>
      <c r="C55" s="46">
        <v>0</v>
      </c>
      <c r="D55" s="39">
        <v>171050</v>
      </c>
      <c r="E55" s="39">
        <v>170968</v>
      </c>
      <c r="F55" s="40">
        <f t="shared" si="0"/>
        <v>99.9520608009354</v>
      </c>
    </row>
    <row r="56" spans="1:6" ht="15.75">
      <c r="A56" s="5"/>
      <c r="B56" s="16" t="s">
        <v>17</v>
      </c>
      <c r="C56" s="42">
        <f>SUM(C47:C55)</f>
        <v>23185000</v>
      </c>
      <c r="D56" s="42">
        <f>SUM(D47:D55)</f>
        <v>36156400</v>
      </c>
      <c r="E56" s="42">
        <f>SUM(E47:E55)</f>
        <v>32950740</v>
      </c>
      <c r="F56" s="40">
        <f t="shared" si="0"/>
        <v>91.13390713677246</v>
      </c>
    </row>
    <row r="57" spans="1:6" ht="15.75">
      <c r="A57" s="5"/>
      <c r="B57" s="16" t="s">
        <v>48</v>
      </c>
      <c r="C57" s="42">
        <v>0</v>
      </c>
      <c r="D57" s="41">
        <v>140408</v>
      </c>
      <c r="E57" s="41">
        <v>0</v>
      </c>
      <c r="F57" s="40" t="s">
        <v>43</v>
      </c>
    </row>
    <row r="58" spans="1:6" ht="15.75">
      <c r="A58" s="5"/>
      <c r="B58" s="16" t="s">
        <v>18</v>
      </c>
      <c r="C58" s="42">
        <v>2500</v>
      </c>
      <c r="D58" s="41">
        <v>36700</v>
      </c>
      <c r="E58" s="41">
        <v>36635</v>
      </c>
      <c r="F58" s="40">
        <f t="shared" si="0"/>
        <v>99.82288828337875</v>
      </c>
    </row>
    <row r="59" spans="1:6" s="28" customFormat="1" ht="15.75">
      <c r="A59" s="5"/>
      <c r="B59" s="16" t="s">
        <v>34</v>
      </c>
      <c r="C59" s="42">
        <v>247002528</v>
      </c>
      <c r="D59" s="41">
        <v>233861271</v>
      </c>
      <c r="E59" s="41">
        <v>233861271</v>
      </c>
      <c r="F59" s="40">
        <f t="shared" si="0"/>
        <v>100</v>
      </c>
    </row>
    <row r="60" spans="1:6" s="28" customFormat="1" ht="15.75">
      <c r="A60" s="5"/>
      <c r="B60" s="16" t="s">
        <v>19</v>
      </c>
      <c r="C60" s="42">
        <v>0</v>
      </c>
      <c r="D60" s="41">
        <v>35983000</v>
      </c>
      <c r="E60" s="41">
        <v>0</v>
      </c>
      <c r="F60" s="40" t="s">
        <v>43</v>
      </c>
    </row>
    <row r="61" spans="1:6" s="28" customFormat="1" ht="15.75">
      <c r="A61" s="5"/>
      <c r="B61" s="16" t="s">
        <v>78</v>
      </c>
      <c r="C61" s="42">
        <v>0</v>
      </c>
      <c r="D61" s="41">
        <v>4133400</v>
      </c>
      <c r="E61" s="41">
        <v>1759389</v>
      </c>
      <c r="F61" s="40">
        <f t="shared" si="0"/>
        <v>42.56517636812309</v>
      </c>
    </row>
    <row r="62" spans="1:6" s="28" customFormat="1" ht="15.75">
      <c r="A62" s="5"/>
      <c r="B62" s="16" t="s">
        <v>77</v>
      </c>
      <c r="C62" s="42">
        <v>0</v>
      </c>
      <c r="D62" s="41">
        <v>8018576</v>
      </c>
      <c r="E62" s="41">
        <v>8018576</v>
      </c>
      <c r="F62" s="40">
        <f t="shared" si="0"/>
        <v>100</v>
      </c>
    </row>
    <row r="63" spans="1:6" s="28" customFormat="1" ht="15.75">
      <c r="A63" s="5"/>
      <c r="B63" s="16" t="s">
        <v>76</v>
      </c>
      <c r="C63" s="42">
        <v>0</v>
      </c>
      <c r="D63" s="41">
        <v>1635000</v>
      </c>
      <c r="E63" s="41">
        <v>0</v>
      </c>
      <c r="F63" s="40" t="s">
        <v>43</v>
      </c>
    </row>
    <row r="64" spans="1:6" ht="15.75">
      <c r="A64" s="5"/>
      <c r="B64" s="16" t="s">
        <v>20</v>
      </c>
      <c r="C64" s="42">
        <f>SUM(C56:C63,C46,C43,C38,C34,C29,C25,C16:C17)</f>
        <v>730024281</v>
      </c>
      <c r="D64" s="42">
        <f>SUM(D56:D63,D46,D43,D38,D34,D29,D25,D16:D17)</f>
        <v>875338074</v>
      </c>
      <c r="E64" s="42">
        <f>SUM(E56:E63,E46,E43,E38,E34,E29,E25,E16:E17)</f>
        <v>828261102</v>
      </c>
      <c r="F64" s="40">
        <f t="shared" si="0"/>
        <v>94.62185258492481</v>
      </c>
    </row>
    <row r="65" spans="1:6" s="28" customFormat="1" ht="15.75">
      <c r="A65" s="8"/>
      <c r="B65" s="8"/>
      <c r="C65" s="10"/>
      <c r="D65" s="19"/>
      <c r="E65" s="19"/>
      <c r="F65" s="32"/>
    </row>
    <row r="66" spans="3:5" ht="15.75">
      <c r="C66" s="10"/>
      <c r="D66" s="53"/>
      <c r="E66" s="53"/>
    </row>
    <row r="67" spans="1:6" ht="15.75">
      <c r="A67" s="20" t="s">
        <v>35</v>
      </c>
      <c r="B67" s="2"/>
      <c r="C67" s="18"/>
      <c r="D67" s="18"/>
      <c r="E67" s="18"/>
      <c r="F67" s="37" t="s">
        <v>52</v>
      </c>
    </row>
    <row r="68" spans="1:6" ht="15.75" customHeight="1">
      <c r="A68" s="48"/>
      <c r="B68" s="49" t="s">
        <v>1</v>
      </c>
      <c r="C68" s="50" t="s">
        <v>56</v>
      </c>
      <c r="D68" s="50" t="s">
        <v>57</v>
      </c>
      <c r="E68" s="50" t="s">
        <v>58</v>
      </c>
      <c r="F68" s="21"/>
    </row>
    <row r="69" spans="1:6" ht="15.75" customHeight="1">
      <c r="A69" s="48"/>
      <c r="B69" s="49"/>
      <c r="C69" s="51"/>
      <c r="D69" s="51"/>
      <c r="E69" s="51"/>
      <c r="F69" s="23" t="s">
        <v>25</v>
      </c>
    </row>
    <row r="70" spans="1:6" ht="15.75">
      <c r="A70" s="5"/>
      <c r="B70" s="17" t="s">
        <v>49</v>
      </c>
      <c r="C70" s="39">
        <v>720000</v>
      </c>
      <c r="D70" s="39">
        <v>1174785</v>
      </c>
      <c r="E70" s="39">
        <v>1174785</v>
      </c>
      <c r="F70" s="40">
        <f aca="true" t="shared" si="1" ref="F70:F77">E70/D70*100</f>
        <v>100</v>
      </c>
    </row>
    <row r="71" spans="1:6" ht="15.75">
      <c r="A71" s="30"/>
      <c r="B71" s="31" t="s">
        <v>50</v>
      </c>
      <c r="C71" s="41">
        <f>SUM(C70)</f>
        <v>720000</v>
      </c>
      <c r="D71" s="41">
        <f>SUM(D70)</f>
        <v>1174785</v>
      </c>
      <c r="E71" s="41">
        <f>SUM(E70)</f>
        <v>1174785</v>
      </c>
      <c r="F71" s="40">
        <f t="shared" si="1"/>
        <v>100</v>
      </c>
    </row>
    <row r="72" spans="1:6" ht="15.75">
      <c r="A72" s="5"/>
      <c r="B72" s="25" t="s">
        <v>36</v>
      </c>
      <c r="C72" s="39">
        <v>350000</v>
      </c>
      <c r="D72" s="39">
        <v>313549</v>
      </c>
      <c r="E72" s="39">
        <v>313549</v>
      </c>
      <c r="F72" s="40" t="s">
        <v>43</v>
      </c>
    </row>
    <row r="73" spans="1:6" ht="15.75">
      <c r="A73" s="5"/>
      <c r="B73" s="25" t="s">
        <v>51</v>
      </c>
      <c r="C73" s="39">
        <v>0</v>
      </c>
      <c r="D73" s="39">
        <v>508028</v>
      </c>
      <c r="E73" s="39">
        <v>508028</v>
      </c>
      <c r="F73" s="40" t="s">
        <v>43</v>
      </c>
    </row>
    <row r="74" spans="1:6" s="28" customFormat="1" ht="15.75">
      <c r="A74" s="5"/>
      <c r="B74" s="16" t="s">
        <v>37</v>
      </c>
      <c r="C74" s="41">
        <f>SUM(C72:C73)</f>
        <v>350000</v>
      </c>
      <c r="D74" s="41">
        <f>SUM(D72:D73)</f>
        <v>821577</v>
      </c>
      <c r="E74" s="41">
        <f>SUM(E72:E73)</f>
        <v>821577</v>
      </c>
      <c r="F74" s="40">
        <f t="shared" si="1"/>
        <v>100</v>
      </c>
    </row>
    <row r="75" spans="1:6" ht="15.75">
      <c r="A75" s="5"/>
      <c r="B75" s="15" t="s">
        <v>38</v>
      </c>
      <c r="C75" s="39">
        <v>0</v>
      </c>
      <c r="D75" s="39">
        <v>2246866</v>
      </c>
      <c r="E75" s="39">
        <v>2246866</v>
      </c>
      <c r="F75" s="40">
        <f t="shared" si="1"/>
        <v>100</v>
      </c>
    </row>
    <row r="76" spans="1:6" ht="15.75">
      <c r="A76" s="5"/>
      <c r="B76" s="15" t="s">
        <v>64</v>
      </c>
      <c r="C76" s="39">
        <v>0</v>
      </c>
      <c r="D76" s="39">
        <v>4917010</v>
      </c>
      <c r="E76" s="39">
        <v>4917010</v>
      </c>
      <c r="F76" s="40" t="s">
        <v>43</v>
      </c>
    </row>
    <row r="77" spans="1:6" s="28" customFormat="1" ht="15.75">
      <c r="A77" s="26"/>
      <c r="B77" s="16" t="s">
        <v>39</v>
      </c>
      <c r="C77" s="41">
        <f>SUM(C75:C76)</f>
        <v>0</v>
      </c>
      <c r="D77" s="41">
        <f>SUM(D75:D76)</f>
        <v>7163876</v>
      </c>
      <c r="E77" s="41">
        <f>SUM(E75:E76)</f>
        <v>7163876</v>
      </c>
      <c r="F77" s="40">
        <f t="shared" si="1"/>
        <v>100</v>
      </c>
    </row>
    <row r="78" spans="1:6" ht="15.75">
      <c r="A78" s="5"/>
      <c r="B78" s="16" t="s">
        <v>34</v>
      </c>
      <c r="C78" s="41">
        <v>0</v>
      </c>
      <c r="D78" s="41">
        <v>0</v>
      </c>
      <c r="E78" s="41">
        <v>0</v>
      </c>
      <c r="F78" s="40" t="s">
        <v>43</v>
      </c>
    </row>
    <row r="79" spans="1:6" s="28" customFormat="1" ht="15.75">
      <c r="A79" s="5"/>
      <c r="B79" s="16" t="s">
        <v>20</v>
      </c>
      <c r="C79" s="41">
        <f>SUM(C70,C74,C77:C78)</f>
        <v>1070000</v>
      </c>
      <c r="D79" s="41">
        <f>SUM(D70,D74,D77:D78)</f>
        <v>9160238</v>
      </c>
      <c r="E79" s="41">
        <f>SUM(E70,E74,E77:E78)</f>
        <v>9160238</v>
      </c>
      <c r="F79" s="40">
        <f>E79/D79*100</f>
        <v>100</v>
      </c>
    </row>
    <row r="80" spans="1:6" s="28" customFormat="1" ht="15.75">
      <c r="A80" s="9"/>
      <c r="B80" s="9"/>
      <c r="C80" s="11"/>
      <c r="D80" s="11"/>
      <c r="E80" s="11"/>
      <c r="F80" s="32"/>
    </row>
    <row r="81" spans="1:6" s="28" customFormat="1" ht="15.75">
      <c r="A81" s="9"/>
      <c r="B81" s="9"/>
      <c r="C81" s="11"/>
      <c r="D81" s="11"/>
      <c r="E81" s="11"/>
      <c r="F81" s="32"/>
    </row>
    <row r="82" spans="1:6" ht="15.75">
      <c r="A82" s="20" t="s">
        <v>40</v>
      </c>
      <c r="B82" s="2"/>
      <c r="C82" s="18"/>
      <c r="D82" s="18"/>
      <c r="E82" s="18"/>
      <c r="F82" s="37" t="s">
        <v>52</v>
      </c>
    </row>
    <row r="83" spans="1:6" ht="15.75" customHeight="1">
      <c r="A83" s="48"/>
      <c r="B83" s="49" t="s">
        <v>1</v>
      </c>
      <c r="C83" s="50" t="s">
        <v>56</v>
      </c>
      <c r="D83" s="50" t="s">
        <v>57</v>
      </c>
      <c r="E83" s="50" t="s">
        <v>58</v>
      </c>
      <c r="F83" s="21"/>
    </row>
    <row r="84" spans="1:6" ht="15.75">
      <c r="A84" s="48"/>
      <c r="B84" s="49"/>
      <c r="C84" s="51"/>
      <c r="D84" s="51"/>
      <c r="E84" s="51"/>
      <c r="F84" s="23" t="s">
        <v>25</v>
      </c>
    </row>
    <row r="85" spans="1:6" ht="15.75" customHeight="1">
      <c r="A85" s="5"/>
      <c r="B85" s="25" t="s">
        <v>41</v>
      </c>
      <c r="C85" s="39">
        <v>720000</v>
      </c>
      <c r="D85" s="39">
        <v>781100</v>
      </c>
      <c r="E85" s="39">
        <v>485300</v>
      </c>
      <c r="F85" s="40">
        <f>E85/D85*100</f>
        <v>62.13032902317245</v>
      </c>
    </row>
    <row r="86" spans="1:6" ht="15.75">
      <c r="A86" s="5"/>
      <c r="B86" s="25" t="s">
        <v>51</v>
      </c>
      <c r="C86" s="39">
        <v>0</v>
      </c>
      <c r="D86" s="39">
        <v>63482</v>
      </c>
      <c r="E86" s="39">
        <v>63482</v>
      </c>
      <c r="F86" s="40" t="s">
        <v>43</v>
      </c>
    </row>
    <row r="87" spans="1:6" ht="15.75">
      <c r="A87" s="5"/>
      <c r="B87" s="16" t="s">
        <v>37</v>
      </c>
      <c r="C87" s="41">
        <f>SUM(C85:C86)</f>
        <v>720000</v>
      </c>
      <c r="D87" s="41">
        <f>SUM(D85:D86)</f>
        <v>844582</v>
      </c>
      <c r="E87" s="41">
        <f>SUM(E85:E86)</f>
        <v>548782</v>
      </c>
      <c r="F87" s="40">
        <f>E87/D87*100</f>
        <v>64.97675773341132</v>
      </c>
    </row>
    <row r="88" spans="1:6" ht="15.75">
      <c r="A88" s="5"/>
      <c r="B88" s="16" t="s">
        <v>34</v>
      </c>
      <c r="C88" s="41">
        <v>0</v>
      </c>
      <c r="D88" s="41">
        <v>155250</v>
      </c>
      <c r="E88" s="41">
        <v>155250</v>
      </c>
      <c r="F88" s="40">
        <f>E88/D88*100</f>
        <v>100</v>
      </c>
    </row>
    <row r="89" spans="1:6" ht="15.75">
      <c r="A89" s="5"/>
      <c r="B89" s="16" t="s">
        <v>20</v>
      </c>
      <c r="C89" s="41">
        <f>SUM(C87:C88)</f>
        <v>720000</v>
      </c>
      <c r="D89" s="41">
        <f>SUM(D87:D88)</f>
        <v>999832</v>
      </c>
      <c r="E89" s="41">
        <f>SUM(E87:E88)</f>
        <v>704032</v>
      </c>
      <c r="F89" s="40">
        <f>E89/D89*100</f>
        <v>70.4150297249938</v>
      </c>
    </row>
    <row r="90" spans="1:6" s="28" customFormat="1" ht="15.75">
      <c r="A90" s="27"/>
      <c r="B90" s="7"/>
      <c r="C90" s="4"/>
      <c r="D90" s="4"/>
      <c r="E90" s="4"/>
      <c r="F90" s="32"/>
    </row>
    <row r="91" spans="1:6" s="28" customFormat="1" ht="15.75">
      <c r="A91" s="27"/>
      <c r="B91" s="7"/>
      <c r="C91" s="4"/>
      <c r="D91" s="4"/>
      <c r="E91" s="4"/>
      <c r="F91" s="32"/>
    </row>
    <row r="92" spans="1:6" s="28" customFormat="1" ht="15.75">
      <c r="A92" s="20" t="s">
        <v>53</v>
      </c>
      <c r="B92" s="2"/>
      <c r="C92" s="18"/>
      <c r="D92" s="18"/>
      <c r="E92" s="18"/>
      <c r="F92" s="37" t="s">
        <v>52</v>
      </c>
    </row>
    <row r="93" spans="1:6" s="28" customFormat="1" ht="15.75" customHeight="1">
      <c r="A93" s="48"/>
      <c r="B93" s="49" t="s">
        <v>1</v>
      </c>
      <c r="C93" s="50" t="s">
        <v>56</v>
      </c>
      <c r="D93" s="50" t="s">
        <v>57</v>
      </c>
      <c r="E93" s="50" t="s">
        <v>58</v>
      </c>
      <c r="F93" s="21"/>
    </row>
    <row r="94" spans="1:6" s="28" customFormat="1" ht="15.75">
      <c r="A94" s="48"/>
      <c r="B94" s="49"/>
      <c r="C94" s="51"/>
      <c r="D94" s="51"/>
      <c r="E94" s="51"/>
      <c r="F94" s="23" t="s">
        <v>25</v>
      </c>
    </row>
    <row r="95" spans="1:6" s="28" customFormat="1" ht="15.75">
      <c r="A95" s="5"/>
      <c r="B95" s="25" t="s">
        <v>54</v>
      </c>
      <c r="C95" s="39">
        <v>23307462</v>
      </c>
      <c r="D95" s="39">
        <v>24305219</v>
      </c>
      <c r="E95" s="39">
        <v>17842344</v>
      </c>
      <c r="F95" s="40">
        <f>E95/D95*100</f>
        <v>73.40951751967346</v>
      </c>
    </row>
    <row r="96" spans="1:6" s="28" customFormat="1" ht="15.75">
      <c r="A96" s="5"/>
      <c r="B96" s="25"/>
      <c r="C96" s="39">
        <v>0</v>
      </c>
      <c r="D96" s="39">
        <v>2243</v>
      </c>
      <c r="E96" s="39">
        <v>2243</v>
      </c>
      <c r="F96" s="40"/>
    </row>
    <row r="97" spans="1:6" s="28" customFormat="1" ht="15.75">
      <c r="A97" s="5"/>
      <c r="B97" s="16" t="s">
        <v>37</v>
      </c>
      <c r="C97" s="41">
        <f>SUM(C95:C96)</f>
        <v>23307462</v>
      </c>
      <c r="D97" s="41">
        <f>SUM(D95:D96)</f>
        <v>24307462</v>
      </c>
      <c r="E97" s="41">
        <f>SUM(E95:E96)</f>
        <v>17844587</v>
      </c>
      <c r="F97" s="40">
        <f>E97/D97*100</f>
        <v>73.41197118810676</v>
      </c>
    </row>
    <row r="98" spans="1:6" s="28" customFormat="1" ht="15.75">
      <c r="A98" s="5"/>
      <c r="B98" s="16" t="s">
        <v>34</v>
      </c>
      <c r="C98" s="41">
        <v>0</v>
      </c>
      <c r="D98" s="41">
        <v>1975964</v>
      </c>
      <c r="E98" s="41">
        <v>1975964</v>
      </c>
      <c r="F98" s="40" t="s">
        <v>43</v>
      </c>
    </row>
    <row r="99" spans="1:6" s="28" customFormat="1" ht="15.75">
      <c r="A99" s="5"/>
      <c r="B99" s="16" t="s">
        <v>20</v>
      </c>
      <c r="C99" s="41">
        <f>SUM(C97:C98)</f>
        <v>23307462</v>
      </c>
      <c r="D99" s="41">
        <f>SUM(D97:D98)</f>
        <v>26283426</v>
      </c>
      <c r="E99" s="41">
        <f>SUM(E97:E98)</f>
        <v>19820551</v>
      </c>
      <c r="F99" s="40">
        <f>E99/D99*100</f>
        <v>75.41083494975123</v>
      </c>
    </row>
    <row r="100" spans="1:6" s="28" customFormat="1" ht="15.75">
      <c r="A100" s="27"/>
      <c r="B100" s="7"/>
      <c r="C100" s="4"/>
      <c r="D100" s="4"/>
      <c r="E100" s="4"/>
      <c r="F100" s="32"/>
    </row>
    <row r="101" spans="1:6" s="28" customFormat="1" ht="15.75">
      <c r="A101" s="8"/>
      <c r="B101" s="8"/>
      <c r="C101" s="10"/>
      <c r="D101" s="10"/>
      <c r="E101" s="10"/>
      <c r="F101" s="32"/>
    </row>
    <row r="102" spans="3:6" ht="15.75">
      <c r="C102" s="18"/>
      <c r="D102" s="18"/>
      <c r="E102" s="18"/>
      <c r="F102" s="37" t="s">
        <v>52</v>
      </c>
    </row>
    <row r="103" spans="1:6" ht="15" customHeight="1">
      <c r="A103" s="5"/>
      <c r="B103" s="16" t="s">
        <v>42</v>
      </c>
      <c r="C103" s="42">
        <f>SUM(C99,C89,C79,C64)</f>
        <v>755121743</v>
      </c>
      <c r="D103" s="42">
        <f>SUM(D99,D89,D79,D64)</f>
        <v>911781570</v>
      </c>
      <c r="E103" s="42">
        <f>SUM(E99,E89,E79,E64)</f>
        <v>857945923</v>
      </c>
      <c r="F103" s="43">
        <f>E103/D103*100</f>
        <v>94.09555437713004</v>
      </c>
    </row>
    <row r="107" spans="3:6" ht="15.75" customHeight="1">
      <c r="C107" s="38"/>
      <c r="F107" s="8"/>
    </row>
    <row r="108" spans="3:6" ht="15.75">
      <c r="C108" s="38"/>
      <c r="F108" s="8"/>
    </row>
  </sheetData>
  <sheetProtection/>
  <mergeCells count="22">
    <mergeCell ref="D9:D10"/>
    <mergeCell ref="E9:E10"/>
    <mergeCell ref="B83:B84"/>
    <mergeCell ref="C83:C84"/>
    <mergeCell ref="A4:F4"/>
    <mergeCell ref="A3:F3"/>
    <mergeCell ref="A9:A10"/>
    <mergeCell ref="B9:B10"/>
    <mergeCell ref="C9:C10"/>
    <mergeCell ref="A68:A69"/>
    <mergeCell ref="B68:B69"/>
    <mergeCell ref="C68:C69"/>
    <mergeCell ref="D68:D69"/>
    <mergeCell ref="E68:E69"/>
    <mergeCell ref="D83:D84"/>
    <mergeCell ref="E83:E84"/>
    <mergeCell ref="A93:A94"/>
    <mergeCell ref="B93:B94"/>
    <mergeCell ref="C93:C94"/>
    <mergeCell ref="D93:D94"/>
    <mergeCell ref="E93:E94"/>
    <mergeCell ref="A83:A8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2019-05-25T11:29:16Z</cp:lastPrinted>
  <dcterms:created xsi:type="dcterms:W3CDTF">2006-08-31T15:53:28Z</dcterms:created>
  <dcterms:modified xsi:type="dcterms:W3CDTF">2019-05-25T12:06:38Z</dcterms:modified>
  <cp:category/>
  <cp:version/>
  <cp:contentType/>
  <cp:contentStatus/>
</cp:coreProperties>
</file>