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.a" sheetId="15" r:id="rId15"/>
    <sheet name="13.b" sheetId="16" r:id="rId16"/>
    <sheet name="14" sheetId="17" r:id="rId17"/>
    <sheet name="15" sheetId="18" r:id="rId18"/>
  </sheets>
  <definedNames>
    <definedName name="_xlnm.Print_Titles" localSheetId="12">'11'!$1:$3</definedName>
    <definedName name="_xlnm.Print_Titles" localSheetId="14">'13.a'!$1:$1</definedName>
    <definedName name="_xlnm.Print_Titles" localSheetId="15">'13.b'!$1:$1</definedName>
    <definedName name="_xlnm.Print_Titles" localSheetId="2">'3'!$1:$2</definedName>
    <definedName name="_xlnm.Print_Titles" localSheetId="5">'5.a'!$2:$2</definedName>
    <definedName name="_xlnm.Print_Titles" localSheetId="7">'6.a'!$1:$2</definedName>
    <definedName name="_xlnm.Print_Area" localSheetId="2">'3'!$A$1:$F$65</definedName>
    <definedName name="_xlnm.Print_Area" localSheetId="5">'5.a'!$A$1:$N$120</definedName>
    <definedName name="_xlnm.Print_Area" localSheetId="7">'6.a'!$A$1:$P$673</definedName>
    <definedName name="_xlnm.Print_Area" localSheetId="10">'9'!$A$5:$O$9</definedName>
  </definedNames>
  <calcPr fullCalcOnLoad="1"/>
</workbook>
</file>

<file path=xl/sharedStrings.xml><?xml version="1.0" encoding="utf-8"?>
<sst xmlns="http://schemas.openxmlformats.org/spreadsheetml/2006/main" count="1854" uniqueCount="1385">
  <si>
    <t>ZMJVK 214/2014.(XII.18.)határozata  5 éves időtartam 2019-ig</t>
  </si>
  <si>
    <t>ZMJVK 102/2008.(V.22.) kgy.határozat 2018. évi lejárattal</t>
  </si>
  <si>
    <t>ZMJVK 132/2012.(VI.21.) kgy.határozat</t>
  </si>
  <si>
    <t>ZMJVK 104/2012.(VI.21.) kgy.határozat</t>
  </si>
  <si>
    <t>ZMJVK 153/2013.(VII.18.) kgy.határozat</t>
  </si>
  <si>
    <t>ZMJVK 36/2014.(III.05.) kgy.határozat</t>
  </si>
  <si>
    <t>ZMJVK 27/2014.(III.05.) kgy.határozat</t>
  </si>
  <si>
    <t>ZMJVK 153/2013.(VII.18.) kgy.határozat, utolsó ütem 2020-ban:50.000 eFt</t>
  </si>
  <si>
    <t>ZMJVK 254/2013.(XII.19.) kgy.határozat 2023-ig 8 éves időtartamban</t>
  </si>
  <si>
    <t>ZMJV Önkormányzata költségvetésében 2015. évben tervezett</t>
  </si>
  <si>
    <t>Települési szilárdhulladék-gazdálkodási rendszerek eszközparkjának fejlesztése, informatikai korszerűsítése pályázati támogatás és Áfa   KEOP-1.1.1/C/13.</t>
  </si>
  <si>
    <t>2014</t>
  </si>
  <si>
    <r>
      <t>Zalaegerszegi Városzrészek Művelődési Központja és Könyvtára:</t>
    </r>
    <r>
      <rPr>
        <sz val="10"/>
        <rFont val="Times New Roman"/>
        <family val="1"/>
      </rPr>
      <t xml:space="preserve"> Kulturális szakemberek továbbképzése a könyvtári szolgáltatások érdekében (TÁMOP-3.2.12-12/1-2012-0027) konzorciumi keretben</t>
    </r>
  </si>
  <si>
    <r>
      <t xml:space="preserve">Keresztury Dezső VMK: </t>
    </r>
    <r>
      <rPr>
        <sz val="10"/>
        <rFont val="Times New Roman"/>
        <family val="1"/>
      </rPr>
      <t>Intézményi és személyes célok közös útján - a sikeres közművelődési intézmény (TÁMOP 2.4.5-12/7-2012-0031)</t>
    </r>
  </si>
  <si>
    <t>2014. évi  előirányzat</t>
  </si>
  <si>
    <t>2014. évi módos. ei.</t>
  </si>
  <si>
    <t>Zalaegerszeg, Pais D. u. 2. szám alatti volt Pais Dezső Általános Iskola épület</t>
  </si>
  <si>
    <t>Izsák Imre Általános Iskola (Szivárvány tér 1-3.)</t>
  </si>
  <si>
    <t>Zalaegerszegi Öveges József Általános Iskola (Iskola u. 1.)</t>
  </si>
  <si>
    <t xml:space="preserve">  - Zalaegerszeg, Iskola u. 1. </t>
  </si>
  <si>
    <t>Zalaegerszegi Belvárosi II. sz. Óvoda  Kosztolányi D. téri Tagóvodája (csak villamos energia)</t>
  </si>
  <si>
    <t>Zalaegerszegi Belvárosi II. sz. Óvoda  Szent László úti Tagóvodája (csak villamos energia)</t>
  </si>
  <si>
    <t>Zalaegerszegi  Kertvárosi  Óvoda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</si>
  <si>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</si>
  <si>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</si>
  <si>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</si>
  <si>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</si>
  <si>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</si>
  <si>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</si>
  <si>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</si>
  <si>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</si>
  <si>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</si>
  <si>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</si>
  <si>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</si>
  <si>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</si>
  <si>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 xml:space="preserve"> - Buslakpusztai bezárt hulladéklerakó szennyezés lokalizációja létesítmény üzemeltetés</t>
  </si>
  <si>
    <t xml:space="preserve"> - közterületen hagyott gépjárművek értékesítése</t>
  </si>
  <si>
    <t xml:space="preserve"> - kiegészítő támogatás 2015. évi feladatok biztonságos finanszírozásához</t>
  </si>
  <si>
    <t xml:space="preserve"> - 2014. évi pénzmaradvány igénybevétele áthúzódó feladatokhoz</t>
  </si>
  <si>
    <t>2014. évről áthúzódó feladat</t>
  </si>
  <si>
    <t>Önkormányzati területek rendezése, bontások</t>
  </si>
  <si>
    <t xml:space="preserve"> Petőfi Iskolában vizesblokk felújítás II. üteme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</si>
  <si>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</si>
  <si>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</si>
  <si>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</si>
  <si>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</si>
  <si>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</si>
  <si>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</si>
  <si>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</si>
  <si>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</si>
  <si>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</si>
  <si>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 xml:space="preserve"> - lakásalap  pénzmaradványának bevonása</t>
  </si>
  <si>
    <t xml:space="preserve"> - Ny-Magyarországi Egyetem költségtérítéses hallgatók támogatása</t>
  </si>
  <si>
    <t>Egészségügyi és humánigazgatási feladatok</t>
  </si>
  <si>
    <t>OTP</t>
  </si>
  <si>
    <t>2021.</t>
  </si>
  <si>
    <t>Kamat és egyéb ktg.</t>
  </si>
  <si>
    <t>Önkormányzat összesen:</t>
  </si>
  <si>
    <t>I. Működési célú bevételek</t>
  </si>
  <si>
    <t>I. Működési célú kiadások</t>
  </si>
  <si>
    <t xml:space="preserve"> - csapadékvízelvezető és árvízvédelmi létesítménnyek tisztítása-diagnosztika</t>
  </si>
  <si>
    <t>6.b/15</t>
  </si>
  <si>
    <t>Közvilágítás és egyéb közmű beruházások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</si>
  <si>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</si>
  <si>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</si>
  <si>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</si>
  <si>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</si>
  <si>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</si>
  <si>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</si>
  <si>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 xml:space="preserve"> - felsőoktatási ösztöndíj</t>
  </si>
  <si>
    <t>Önkormányzat</t>
  </si>
  <si>
    <t xml:space="preserve">Önkormányzat </t>
  </si>
  <si>
    <t>Költségvetési szervek</t>
  </si>
  <si>
    <t>Zalaegerszegi Kertvárosi Óvoda Csillag közi  Székhelyóvoda (csak villamos energia)</t>
  </si>
  <si>
    <t>Zalaegerszegi Kertvárosi Óvoda  Andráshidai Tagóvodája (csak villamos energia)</t>
  </si>
  <si>
    <t xml:space="preserve"> - fogászati alapellátás 2015. évi önkormányzati támogatása</t>
  </si>
  <si>
    <t xml:space="preserve"> - Ispita Alapítvány támogatása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</si>
  <si>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</si>
  <si>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</si>
  <si>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</si>
  <si>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 xml:space="preserve"> - tanulmánytervek készítése,tervpályázati eljárások</t>
  </si>
  <si>
    <t>Főépítészi feladatok</t>
  </si>
  <si>
    <t>Főépítészi feladatok összesen: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</si>
  <si>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</si>
  <si>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</si>
  <si>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</si>
  <si>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</si>
  <si>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</si>
  <si>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>2015. évi bevétel</t>
  </si>
  <si>
    <t xml:space="preserve">     ba) zöldterület gazdálkodással kapcsolatos feladatok ellátásának támogatása (hektár)</t>
  </si>
  <si>
    <t xml:space="preserve"> -" Landorhegyi esték" rendezvény</t>
  </si>
  <si>
    <t xml:space="preserve"> - Szent István szobor 15. éves évforduló</t>
  </si>
  <si>
    <t xml:space="preserve">     bb) közvilágítás fenntartásának támogatása  (km)</t>
  </si>
  <si>
    <t xml:space="preserve"> - III. Zalaegerszegi Városi Diáknapok</t>
  </si>
  <si>
    <t xml:space="preserve"> -" Lakhatásáért" Közalapítvány támogatása</t>
  </si>
  <si>
    <t xml:space="preserve"> - Zalaegerszeg Kultúrájáért Közalapítvány támogatása</t>
  </si>
  <si>
    <t xml:space="preserve">     bc) köztemető fenntartással kapcsolatos feladatok támogatása  (m²)</t>
  </si>
  <si>
    <t>1.d) Lakott külterülettel kapcsolatos feladatok támogatása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</si>
  <si>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</si>
  <si>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</si>
  <si>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tagsági díjak (MÖSZ, MJVSZ stb.)</t>
  </si>
  <si>
    <t xml:space="preserve"> - monográfia</t>
  </si>
  <si>
    <t xml:space="preserve"> - 2014. évi normatív hozzájárulás elszámolása </t>
  </si>
  <si>
    <t xml:space="preserve"> - Ágazati felad. postai szolg. és utalvány díja, illeték</t>
  </si>
  <si>
    <t xml:space="preserve"> - Intézményi pályázatokhoz biztosított kölcsön visszafizetése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</si>
  <si>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</si>
  <si>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</si>
  <si>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</si>
  <si>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</si>
  <si>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 xml:space="preserve"> - VERSO projekt pályázati támogatás</t>
  </si>
  <si>
    <t>Munkaadókat terhelő járulékok és szociális hj. adó</t>
  </si>
  <si>
    <t xml:space="preserve">Dologi kiadások </t>
  </si>
  <si>
    <t xml:space="preserve"> - ZTE KK. Kft. támogatás 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</si>
  <si>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</si>
  <si>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Kiemelt projektek</t>
  </si>
  <si>
    <t>Beruházási és felújítási kiadások</t>
  </si>
  <si>
    <t>Időseket és demens állapotúakat ellátó intézmény kialakításának munkái (volt Pais Iskolában)</t>
  </si>
  <si>
    <t>Stratégiai feladatok</t>
  </si>
  <si>
    <t>10./1.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</si>
  <si>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</si>
  <si>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</si>
  <si>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</si>
  <si>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>1.a/7</t>
  </si>
  <si>
    <t>1./2/7</t>
  </si>
  <si>
    <t>1./2/8</t>
  </si>
  <si>
    <t xml:space="preserve">              Óvodák </t>
  </si>
  <si>
    <t xml:space="preserve">                 Egészségügyi és humánigazgatási feladatok</t>
  </si>
  <si>
    <t xml:space="preserve">              Sportfeladatok</t>
  </si>
  <si>
    <t>6.a/8</t>
  </si>
  <si>
    <t>6.a/9</t>
  </si>
  <si>
    <t>6.a/10</t>
  </si>
  <si>
    <t>6.a/11</t>
  </si>
  <si>
    <t>1./8</t>
  </si>
  <si>
    <t>1./9</t>
  </si>
  <si>
    <t>1./10</t>
  </si>
  <si>
    <t>1./11</t>
  </si>
  <si>
    <t>1.a/8</t>
  </si>
  <si>
    <t>KEOP vízvezeték építéshez pályázatban nem támogatott munkákra pe.átadás</t>
  </si>
  <si>
    <t>4./38</t>
  </si>
  <si>
    <t>4./39</t>
  </si>
  <si>
    <t>4./40</t>
  </si>
  <si>
    <t>4./41</t>
  </si>
  <si>
    <t>4.a/13</t>
  </si>
  <si>
    <t>4.a/14</t>
  </si>
  <si>
    <t>4.a/15</t>
  </si>
  <si>
    <t>5./12</t>
  </si>
  <si>
    <t>5./13</t>
  </si>
  <si>
    <t>5./14</t>
  </si>
  <si>
    <t>5./15</t>
  </si>
  <si>
    <t>5.a/7</t>
  </si>
  <si>
    <t>5.a/8</t>
  </si>
  <si>
    <t>5.a/9</t>
  </si>
  <si>
    <t>8.a/5</t>
  </si>
  <si>
    <t xml:space="preserve">Ivóvíz </t>
  </si>
  <si>
    <t xml:space="preserve">Közvilágítás és egyéb közmű </t>
  </si>
  <si>
    <t>9./5</t>
  </si>
  <si>
    <t>9./6</t>
  </si>
  <si>
    <t>9./7</t>
  </si>
  <si>
    <t>9./8</t>
  </si>
  <si>
    <t>9./9</t>
  </si>
  <si>
    <t xml:space="preserve">  ZMJV ITP projektjeinek előkészítésével kapcsolatos kiadások</t>
  </si>
  <si>
    <t>Zalaegerszegi Landorhegyi Óvoda  Kodály Zoltán utcai Tagóvodája (csak villamos energia)</t>
  </si>
  <si>
    <t>Zalaegerszegi Landorhegyi Óvoda  Bazitai Telephelye (csak villamos energia)</t>
  </si>
  <si>
    <t>Zalaegerszegi Landorhegyi Óvoda  Landorhegyi útcai Tagóvodája (csak villamos energia)</t>
  </si>
  <si>
    <t>feladat jellege</t>
  </si>
  <si>
    <t>Cím    szám</t>
  </si>
  <si>
    <t>Orvos</t>
  </si>
  <si>
    <t>Vásárcsarnok</t>
  </si>
  <si>
    <t>Dologi kiadások</t>
  </si>
  <si>
    <t>Felhalmozási célú céltartalék</t>
  </si>
  <si>
    <r>
      <t xml:space="preserve">Zalaegerszegi Családsegítő Szolgálat és Gyermekjóléti Központ </t>
    </r>
    <r>
      <rPr>
        <sz val="11"/>
        <rFont val="Times New Roman"/>
        <family val="1"/>
      </rPr>
      <t>(csak villamos energia)</t>
    </r>
  </si>
  <si>
    <r>
      <t xml:space="preserve">Zalaegerszegi Egészségügyi Alapellátási Intézmény </t>
    </r>
    <r>
      <rPr>
        <sz val="11"/>
        <rFont val="Times New Roman"/>
        <family val="1"/>
      </rPr>
      <t xml:space="preserve"> (csak villamos energia)</t>
    </r>
  </si>
  <si>
    <r>
      <t xml:space="preserve">Zalaegerszegi Gondozási Központ </t>
    </r>
    <r>
      <rPr>
        <sz val="11"/>
        <rFont val="Times New Roman"/>
        <family val="1"/>
      </rPr>
      <t>(a megjelölt fogyasztási hely kivételével csak villamos energia)</t>
    </r>
  </si>
  <si>
    <r>
      <t xml:space="preserve">Keresztury Dezső VMK  </t>
    </r>
    <r>
      <rPr>
        <sz val="11"/>
        <rFont val="Times New Roman"/>
        <family val="1"/>
      </rPr>
      <t xml:space="preserve"> </t>
    </r>
  </si>
  <si>
    <r>
      <t xml:space="preserve">Városi Sportlétesítmény Gondnokság Intézménye </t>
    </r>
    <r>
      <rPr>
        <sz val="11"/>
        <rFont val="Times New Roman"/>
        <family val="1"/>
      </rPr>
      <t>(csak villamos energia beszerzés)</t>
    </r>
  </si>
  <si>
    <r>
      <t xml:space="preserve">ZMJV Vásárcsarnok Gazdálkodási Szervezete </t>
    </r>
    <r>
      <rPr>
        <sz val="11"/>
        <rFont val="Times New Roman"/>
        <family val="1"/>
      </rPr>
      <t>(csak villamos energia beszerzés)</t>
    </r>
  </si>
  <si>
    <t>1. Óvodapedagógusok és az óvodapedagógusok nevelő munkáját közvetlenül segítők bértámogatása</t>
  </si>
  <si>
    <t xml:space="preserve">Nehézatlétikai pálya kialakítása Városi Sportcentrum területén 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</si>
  <si>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</si>
  <si>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</si>
  <si>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</si>
  <si>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</si>
  <si>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</si>
  <si>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</si>
  <si>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</si>
  <si>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</si>
  <si>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</si>
  <si>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</si>
  <si>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</si>
  <si>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</si>
  <si>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</si>
  <si>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</si>
  <si>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>Bevételek összesen</t>
  </si>
  <si>
    <t>Támogatási intenzitás</t>
  </si>
  <si>
    <t>Szerződéskötés éve</t>
  </si>
  <si>
    <t>ZMJV Önkormányzata költségvetésében 2014. évben tervezett</t>
  </si>
  <si>
    <t>összköltsége</t>
  </si>
  <si>
    <t>forrásai</t>
  </si>
  <si>
    <t>támogatás</t>
  </si>
  <si>
    <t>önrészből EU-önerőalap</t>
  </si>
  <si>
    <t>Zalaegerszeg, Buslakpusztai bezárt települési hulladéklerakó okozta szennyezés lokalizációja (KEOP-2.4.0/B/2F/10-11-2012-0005)</t>
  </si>
  <si>
    <t>2013</t>
  </si>
  <si>
    <t>Közvilágítás energiatakarékos átalakítása Zalaegerszegen I. ütem (KEOP-5.5.0/A/12-2013-0191)</t>
  </si>
  <si>
    <t xml:space="preserve"> l) Gyermekek átmeneti intézményei ( helyettes szülői ellátás)</t>
  </si>
  <si>
    <t>A helyi és helyközi közösségi közlekedés fejlesztése a Nyugat-dunántúli Régióban (NYDOP-3.2.1/B-12-2013-0001)</t>
  </si>
  <si>
    <t>Zalaegerszeg történelmi városközpont rehabilitációs és revitalizációs program (konzorciumi partnerekkel együtt) (NYDOP-3.1.1/B-2009-0005)</t>
  </si>
  <si>
    <t>2009</t>
  </si>
  <si>
    <t xml:space="preserve">Közvilágítás korszerűsítés Zalaegerszeg II. (KEOP-5.5.0/A/12-2013-0182                                          </t>
  </si>
  <si>
    <t xml:space="preserve"> - "Települési szilárdhulladék-gazdálkodási rendszerek eszközparkjának fejlesztése, informatikai korszerűsítése" pályázati támogatás és Áfa   KEOP-1.1.1/C13-2013-0182.</t>
  </si>
  <si>
    <t>"Települési szilárdhulladék-gazdálkodási rendszerek eszközparkjának fejlesztése, informatikai korszerűsítése" pályázati támogatással KEOP-1.1.1/C13-2013-0016</t>
  </si>
  <si>
    <t>Komplex belváros rehabilitációs program Zalaegerszegen (NYDOP-3.1.1/B1-13-k-2013-0005)</t>
  </si>
  <si>
    <t>Önkormányzat hozzájárulása európai uniós projektek megvalósulásához:</t>
  </si>
  <si>
    <t>Zalaegerszeg történelmi városközpont rehabilitációs és revitalizációs program NYDOP-3.1.1/B-2009-0005</t>
  </si>
  <si>
    <r>
      <t xml:space="preserve">Önkormányzati Társulás Zalaegerszeg és térsége ivóvízminőségének javítására </t>
    </r>
    <r>
      <rPr>
        <sz val="10"/>
        <rFont val="Times New Roman"/>
        <family val="1"/>
      </rPr>
      <t>által elnyert pályázat: A Zalavíz Zrt. szolgáltatási területén lévő településeinek ivóvízminőség javítása és vízellátás fejlesztése (KEOP-1.3.0/09-11-2013-0013)</t>
    </r>
  </si>
  <si>
    <t xml:space="preserve"> - rendezvényhez kapcsolódó forgalomkorlátozások</t>
  </si>
  <si>
    <t xml:space="preserve"> - utastájékoztatási rendszer üzemeltetése</t>
  </si>
  <si>
    <t xml:space="preserve"> - köztemetőben lévő hadisírok rendbetétele</t>
  </si>
  <si>
    <t xml:space="preserve"> - városmarketing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</si>
  <si>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</si>
  <si>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</si>
  <si>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</si>
  <si>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hatósági ügyintézés</t>
  </si>
  <si>
    <t xml:space="preserve"> - Keresztury Emlékbizottság</t>
  </si>
  <si>
    <t>Belvárosi zöldfelület és játszótér felújítások</t>
  </si>
  <si>
    <t xml:space="preserve"> - Zalaegerszegi Honvédklub támogatása</t>
  </si>
  <si>
    <t xml:space="preserve">Bekeháza temető környezetének rendezése, temetőt megközelítő út kialakítása </t>
  </si>
  <si>
    <t>Belvárosi járdák felújítása</t>
  </si>
  <si>
    <t>Információs táblák pótlása, kihelyezése</t>
  </si>
  <si>
    <t xml:space="preserve">2. </t>
  </si>
  <si>
    <t>Mártírok u. burkolatfelújítás, csapadékcsatorna építés</t>
  </si>
  <si>
    <t>Önkormányzat által nyújtott lakástámogatás első lakáshoz jutók részére  (Lakásalapból)</t>
  </si>
  <si>
    <t>5.a/4</t>
  </si>
  <si>
    <t>5.a/5</t>
  </si>
  <si>
    <t>Bozsoki horhos partfal stabilizációk</t>
  </si>
  <si>
    <t>Buslakpuszta hulladékdepó bővítéséhez területszerzés, kisajátítás</t>
  </si>
  <si>
    <t>6.b/14</t>
  </si>
  <si>
    <t>Fenyő utca útépítés, közműfejlesztés, bővítés</t>
  </si>
  <si>
    <t>Pályázati műszaki előkészítés</t>
  </si>
  <si>
    <t xml:space="preserve">Vasútfejlesztés </t>
  </si>
  <si>
    <t>Vagyonkezelési feladatok összesen:</t>
  </si>
  <si>
    <t>2./1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</si>
  <si>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</si>
  <si>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</si>
  <si>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</si>
  <si>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</si>
  <si>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</si>
  <si>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</si>
  <si>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</si>
  <si>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</si>
  <si>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</si>
  <si>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</si>
  <si>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</si>
  <si>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</si>
  <si>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</si>
  <si>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</si>
  <si>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</si>
  <si>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</si>
  <si>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</si>
  <si>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</si>
  <si>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</si>
  <si>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>066020 Város-, községgazdálkodási egyéb szolgáltatások</t>
  </si>
  <si>
    <t>052020  Szennyvíz gyűjtése, tisztítása, elhelyezése</t>
  </si>
  <si>
    <t xml:space="preserve"> 045120 Út, autópálya építés</t>
  </si>
  <si>
    <t>051040 Nem veszélyes hulladék kezelése, ártalmatlanítása</t>
  </si>
  <si>
    <t>018010 Önkormányzatok elszámolásai a központi költségvetéssel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</si>
  <si>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</si>
  <si>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</si>
  <si>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</si>
  <si>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 xml:space="preserve"> - épületek energiatanúsítványának elkészítése</t>
  </si>
  <si>
    <t>Zalaegerszeg, 4815/6 hrsz-ú ingatlan vízbekötésének és szennyvízelvezetésének, valamint az Alkotmány utca 2, 4 és 6. sz. ingatlanok szennyvízelvezetésének megvalósítása</t>
  </si>
  <si>
    <t>Béke utca szennyvízcsatorna rekonstrukció és járulékos munkák</t>
  </si>
  <si>
    <t>Dísz tér átépítéséhez kapcsolódó építési munkák</t>
  </si>
  <si>
    <t xml:space="preserve">Zalaegerszeg, 5530/12 hrsz területén üzemelő hírközlési földkábel teljeskörű kiváltása </t>
  </si>
  <si>
    <t>Beruházásokhoz kapcsolódó egyéb feladatok ( tervezés, eljárási díjak)</t>
  </si>
  <si>
    <t>Gébárti fürdőlétesítmények (Aquacity) fejlesztési koncepció terv készítés</t>
  </si>
  <si>
    <t>Ingatlanvásárlások</t>
  </si>
  <si>
    <t>AGORA-program - Ady mozi területszerzés (pince), jogi rendezés</t>
  </si>
  <si>
    <t>Takarék köz közműcsere utáni helyreállítás</t>
  </si>
  <si>
    <t>Tervek készítése, műszaki ellenőrzések és egyéb hatósági díjak</t>
  </si>
  <si>
    <t>Ady utca út- és járda felújítása (vízkiváltással)</t>
  </si>
  <si>
    <t>Gyimesi utca parkolófelújítás I. ütem</t>
  </si>
  <si>
    <t>Ságodi u. járdaburkolat felújítás</t>
  </si>
  <si>
    <t>Ola utca járda felújítás és zöldfelület rendezés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</si>
  <si>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</si>
  <si>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</si>
  <si>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</si>
  <si>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</si>
  <si>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</si>
  <si>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</si>
  <si>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</si>
  <si>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</si>
  <si>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</si>
  <si>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</si>
  <si>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</si>
  <si>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 xml:space="preserve"> - Fejlesztési célú hitel felvétel  áthúzódó feladatokhoz kapcsolódó hitelkeretekből</t>
  </si>
  <si>
    <t>Oktatási feladatok</t>
  </si>
  <si>
    <t>Kulturális és ifjúsági feladatok</t>
  </si>
  <si>
    <t>2015. évi adósságszolg.</t>
  </si>
  <si>
    <t>Egyéb működési célú kiadások</t>
  </si>
  <si>
    <t xml:space="preserve"> - hibaelhárítás, sürgősségi feladatok</t>
  </si>
  <si>
    <t xml:space="preserve">        egyéb szociális szolgáltatás</t>
  </si>
  <si>
    <t>Ügyrendi, Jogi és Vagyonnyilatkozatot  Ellenőrző Bizottság</t>
  </si>
  <si>
    <t xml:space="preserve">        közbiztonsági feladatokra</t>
  </si>
  <si>
    <t>2015. évi terv</t>
  </si>
  <si>
    <t>B53</t>
  </si>
  <si>
    <t>Egyéb tárgyi eszközök értékesítése</t>
  </si>
  <si>
    <t xml:space="preserve">   B818</t>
  </si>
  <si>
    <t>Betétek megszüntetése</t>
  </si>
  <si>
    <t>8.) Betétek megszüntetése</t>
  </si>
  <si>
    <t>6.) Egyéb finanszírozási kiadás</t>
  </si>
  <si>
    <t xml:space="preserve"> - Idősek Otthona kialakításához pénzeszköz átvétel</t>
  </si>
  <si>
    <t>Vízelvezetési problémák megoldása Botfán</t>
  </si>
  <si>
    <t>Vízelvezetési problémák megoldása Zalabesenyőben</t>
  </si>
  <si>
    <t>Játszótér és park kialakítása Hatházán</t>
  </si>
  <si>
    <t>Közvilágítás kiépítése ellátatlan területen</t>
  </si>
  <si>
    <t>3.a/1</t>
  </si>
  <si>
    <t>3.a/2</t>
  </si>
  <si>
    <t>103010, 104051, 107060 kormányzati funkciók</t>
  </si>
  <si>
    <t>Szent András park és játszótér fejlesztésének folytatása</t>
  </si>
  <si>
    <t>Temetői fejlesztések</t>
  </si>
  <si>
    <t>Idősek Otthona mögötti tömbbelső parkoló-zöldsáv megújítás</t>
  </si>
  <si>
    <t>Kamatmentes kölcsön az ideiglenesen nehéz helyzetbe került zeg-i polgárok számára (Lakásalapból)</t>
  </si>
  <si>
    <t>Elővásárlási jog gyakorlásával történő lakóingatlan vásárlása (Lakásalap)</t>
  </si>
  <si>
    <t>1.a./4</t>
  </si>
  <si>
    <t>1.a./5</t>
  </si>
  <si>
    <t>Tüttő Gy u. 15.. és a szomszédos ingatlanok csapadékvízelvezetése</t>
  </si>
  <si>
    <t xml:space="preserve">"Komplex belváros rehabilitációs program Zalaegerszegen" projekt pályázati támogatással NYDOP-3.1.1/B1-13-k-2013-0005 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</si>
  <si>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</si>
  <si>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</si>
  <si>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</si>
  <si>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</si>
  <si>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</si>
  <si>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</si>
  <si>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</si>
  <si>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</si>
  <si>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</si>
  <si>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</si>
  <si>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</si>
  <si>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</si>
  <si>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</si>
  <si>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központosított előirányzatok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</si>
  <si>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</si>
  <si>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</si>
  <si>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</si>
  <si>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</si>
  <si>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</si>
  <si>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</si>
  <si>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</si>
  <si>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</si>
  <si>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</si>
  <si>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</si>
  <si>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</si>
  <si>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</si>
  <si>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>Értékesítési és forgalmi adók ( helyi iparűzési adó)</t>
  </si>
  <si>
    <t xml:space="preserve">Termékek és szolgáltatások adói </t>
  </si>
  <si>
    <t>B354</t>
  </si>
  <si>
    <t>Gépjárműadók</t>
  </si>
  <si>
    <t>B355</t>
  </si>
  <si>
    <t>Egyéb áruhasználati és szolgáltatási adók (talajterhelési díj)</t>
  </si>
  <si>
    <t>B36</t>
  </si>
  <si>
    <t>Közhatalmi bevételek összesen</t>
  </si>
  <si>
    <t>Egyéb közhatalmi bevételek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</si>
  <si>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</si>
  <si>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</si>
  <si>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</si>
  <si>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</si>
  <si>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</si>
  <si>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</si>
  <si>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</si>
  <si>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</si>
  <si>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</si>
  <si>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</si>
  <si>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</si>
  <si>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</si>
  <si>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</si>
  <si>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</si>
  <si>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</si>
  <si>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</si>
  <si>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</si>
  <si>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</si>
  <si>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</si>
  <si>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</si>
  <si>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</si>
  <si>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</si>
  <si>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</si>
  <si>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</si>
  <si>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</si>
  <si>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</si>
  <si>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</si>
  <si>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</si>
  <si>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</si>
  <si>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</si>
  <si>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6.) Előző év vállalkozási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</si>
  <si>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</si>
  <si>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</si>
  <si>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</si>
  <si>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</si>
  <si>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</si>
  <si>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</si>
  <si>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</si>
  <si>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Csillagközi óvoda udvar parkosítás, füvesítés</t>
  </si>
  <si>
    <t>Kodály úti tagóvodában vizesblokk felújítás</t>
  </si>
  <si>
    <t>5./1</t>
  </si>
  <si>
    <t>6.</t>
  </si>
  <si>
    <t>6./1</t>
  </si>
  <si>
    <t>5.</t>
  </si>
  <si>
    <t>6./2</t>
  </si>
  <si>
    <t>6./3</t>
  </si>
  <si>
    <t>7.</t>
  </si>
  <si>
    <t>Hulladékgazdálkodás</t>
  </si>
  <si>
    <t>8.</t>
  </si>
  <si>
    <t>Köztemető</t>
  </si>
  <si>
    <t>9.</t>
  </si>
  <si>
    <t>9./1</t>
  </si>
  <si>
    <t>Egyéb feladatok</t>
  </si>
  <si>
    <t xml:space="preserve"> - fa értékesítés bevétele</t>
  </si>
  <si>
    <t>Landorhegyi Idősek Klubja tetőcsere</t>
  </si>
  <si>
    <t>Orvosi rendelők felújítása</t>
  </si>
  <si>
    <t xml:space="preserve"> - Zalaegerszegi Szociális és Gyermekjóléti Alapszolgáltatási Társulás működési hozzájárulás</t>
  </si>
  <si>
    <t>Térfigyelő kamera felszerelése Botfán</t>
  </si>
  <si>
    <t>082091 Közművelődés – közösségi és társadalmi részvétel fejlesztése</t>
  </si>
  <si>
    <t>107060 Egyéb szociális pénzbeli ellátások, támogatások</t>
  </si>
  <si>
    <t>Izsák Általános Iskola melletti sportlétesítmények és környezetének fejlesztése, parkosítás</t>
  </si>
  <si>
    <t>Berzsenyi utcai tízemeletesek közötti parkfejlesztés illetve egyéb beruházás</t>
  </si>
  <si>
    <t>Önkormányzati erdő telepítése</t>
  </si>
  <si>
    <t>Gyepmesteri feladatok ellátásához anyag -eszközigény biztosítása</t>
  </si>
  <si>
    <t>5./5</t>
  </si>
  <si>
    <t>5./6</t>
  </si>
  <si>
    <t>Göcseji úti köztemető ravatalozójának padozat cseréje, felújítása</t>
  </si>
  <si>
    <t>Új köztemető ravatalozó tetőfelújítás</t>
  </si>
  <si>
    <t>Olasz hősi temető sírhelyek felújítása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</si>
  <si>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</si>
  <si>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</si>
  <si>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</si>
  <si>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</si>
  <si>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</si>
  <si>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Vagyonkezelési felad. összesen:</t>
  </si>
  <si>
    <t>Jogi igazgatási feladatok</t>
  </si>
  <si>
    <t xml:space="preserve"> - Augusztus 20-i falumúzeumi rendezvény</t>
  </si>
  <si>
    <t xml:space="preserve"> - Egerszeg Búcsú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</si>
  <si>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</si>
  <si>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</si>
  <si>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szakképzési  ösztöndíj</t>
  </si>
  <si>
    <t xml:space="preserve"> - víziközművek területigénybevételével  kapcsolatos költségek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</si>
  <si>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</si>
  <si>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</si>
  <si>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</si>
  <si>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</si>
  <si>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</si>
  <si>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</si>
  <si>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</si>
  <si>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</si>
  <si>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</si>
  <si>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</si>
  <si>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>4./1</t>
  </si>
  <si>
    <t xml:space="preserve"> - Csácsbozsok-Alsónemesapáti LSC sportlét.bérleti díj</t>
  </si>
  <si>
    <t xml:space="preserve"> - országos DO. zalaegerszegi rendezvényei</t>
  </si>
  <si>
    <t xml:space="preserve"> - sportfeladatok</t>
  </si>
  <si>
    <t xml:space="preserve">        rendezvények támogatása</t>
  </si>
  <si>
    <t xml:space="preserve"> - Inkubátorház bérleti díja</t>
  </si>
  <si>
    <t xml:space="preserve"> -  vagyongazdálkodási feladatok és szakértői díjak</t>
  </si>
  <si>
    <t xml:space="preserve"> - közterületen hagyott gépjárművek elszállítása</t>
  </si>
  <si>
    <t>Központi, irányító szervi támogatás</t>
  </si>
  <si>
    <t xml:space="preserve"> - városi újság támogatása</t>
  </si>
  <si>
    <t xml:space="preserve"> - Egerszegkártya</t>
  </si>
  <si>
    <t xml:space="preserve"> - Nemzedékek kézfogása</t>
  </si>
  <si>
    <t xml:space="preserve"> - Zalai Táncegyüttes Egyesület támogatás</t>
  </si>
  <si>
    <t xml:space="preserve"> - Településrészi Önkormányzatok</t>
  </si>
  <si>
    <t>1.a/6</t>
  </si>
  <si>
    <t>Önkormányzati tulajdonú ingatlanok szennyvízbekötései</t>
  </si>
  <si>
    <t>Csapadékvízelvezetéssel, vízrendezésekkel kapcsolatos tervezési díjak</t>
  </si>
  <si>
    <t>2./2</t>
  </si>
  <si>
    <t>Magánerős ivóvíz bekötések</t>
  </si>
  <si>
    <t xml:space="preserve">Kápolnahegyi u. vízellátása </t>
  </si>
  <si>
    <t xml:space="preserve">KEOP vízvezeték építések miatti úthelyreállítások  </t>
  </si>
  <si>
    <t>Magánerős szennyvízcsatorna bekötések</t>
  </si>
  <si>
    <t>9./2</t>
  </si>
  <si>
    <t>3./1</t>
  </si>
  <si>
    <t xml:space="preserve">Kosztolányi téri óvoda felújítása </t>
  </si>
  <si>
    <t xml:space="preserve">Kosztolányi téri óvoda régi épület mosdó felújítás </t>
  </si>
  <si>
    <t>Óvodák felújítása</t>
  </si>
  <si>
    <t>Hegyi közvilágítás fejlesztése Botfán</t>
  </si>
  <si>
    <t>Szívhegyi közvilágítás fejlesztés</t>
  </si>
  <si>
    <t>Közvilágítás kiépítése az Y elágazó és Öreghegy között</t>
  </si>
  <si>
    <t>Bozsoki utca oszlopkiváltás (gömbkőris)</t>
  </si>
  <si>
    <t>Gálafej közvilágítás fejlesztés</t>
  </si>
  <si>
    <t>Közvilágítás fejlesztés Csács és Bozsok</t>
  </si>
  <si>
    <t>Egerszeghegyi közvilágítás fejlesztés</t>
  </si>
  <si>
    <t>3./2</t>
  </si>
  <si>
    <t>3./3</t>
  </si>
  <si>
    <t>3./4</t>
  </si>
  <si>
    <t>3./5</t>
  </si>
  <si>
    <t>3./6</t>
  </si>
  <si>
    <t>3./7</t>
  </si>
  <si>
    <t>1./1</t>
  </si>
  <si>
    <t>A Centrum tér és az Ady mozi melletti terület csapadékvízelvezetése</t>
  </si>
  <si>
    <t>Önkormányzati kezelésben lévő intézmények közműveinek felújítása</t>
  </si>
  <si>
    <t>Vagyonkezelésre a Zalavíznek nem átadott szennyvízcsatornák felújítása</t>
  </si>
  <si>
    <t>Zárda u. - Alsójánkahegyi u. víztározó töltővezeték építés utáni helyreállítási munkálatok</t>
  </si>
  <si>
    <t>1./2</t>
  </si>
  <si>
    <t>1./3</t>
  </si>
  <si>
    <t>1./4</t>
  </si>
  <si>
    <t>1./5</t>
  </si>
  <si>
    <t xml:space="preserve"> - Szennyvíztársulástól átvett víziközmű vagyon felújításához pénzeszköz átvétel a Szennyvíztársulástól</t>
  </si>
  <si>
    <t xml:space="preserve"> - Szennyvíztársulástól átvett viziközmű vagyon használati díja</t>
  </si>
  <si>
    <t>1./1.</t>
  </si>
  <si>
    <t>1./1/1</t>
  </si>
  <si>
    <t>Kis utcai Székhelyóvoda vizesblokk felújítási munkái II. ütem</t>
  </si>
  <si>
    <t xml:space="preserve">Petőfi úti Tagóvoda felújítása </t>
  </si>
  <si>
    <t>Szent László utcai Tagóvoda nyílászáró csere</t>
  </si>
  <si>
    <t xml:space="preserve">             Általános iskolák</t>
  </si>
  <si>
    <t>1./2.</t>
  </si>
  <si>
    <t>1./1/2</t>
  </si>
  <si>
    <t>1./1/3</t>
  </si>
  <si>
    <t>1./1/4</t>
  </si>
  <si>
    <t>1./1/5</t>
  </si>
  <si>
    <t>Liszt Iskola felújítás támogatás</t>
  </si>
  <si>
    <t>Mindszenty Iskola felújítás, támogatás</t>
  </si>
  <si>
    <t>Izsák I. Általános iskola beruházás, fejlesztés</t>
  </si>
  <si>
    <t>Zrínyi Gimnázium gázellátásának szabályossá tétele</t>
  </si>
  <si>
    <t>1./2/1</t>
  </si>
  <si>
    <t>1./2/2</t>
  </si>
  <si>
    <t>1./2/3</t>
  </si>
  <si>
    <t>1./2/4</t>
  </si>
  <si>
    <t>1./2/5</t>
  </si>
  <si>
    <t>1./2/6</t>
  </si>
  <si>
    <t>Általános iskolák felújítása</t>
  </si>
  <si>
    <t>Városi Középiskolai Kollégium felújítás</t>
  </si>
  <si>
    <t>1./3.</t>
  </si>
  <si>
    <t>1./3./1</t>
  </si>
  <si>
    <t>1./3./2</t>
  </si>
  <si>
    <t>Andráshida gyerekorvosi rendelő felújítása</t>
  </si>
  <si>
    <t>3./1./1</t>
  </si>
  <si>
    <t>3./1./2</t>
  </si>
  <si>
    <t>Bölcsődék felújítása</t>
  </si>
  <si>
    <t>6.a/4</t>
  </si>
  <si>
    <t>6.a/5</t>
  </si>
  <si>
    <t>6.a/6</t>
  </si>
  <si>
    <t>6.a/7</t>
  </si>
  <si>
    <t>Bóbita játszótér WC és kézmosó</t>
  </si>
  <si>
    <t>Pózvai közösségi ház ablak cseréje</t>
  </si>
  <si>
    <t>Zalabesenyő temető kápolna felújítási munkái</t>
  </si>
  <si>
    <t>Költségvetési szervek felújítási kerete (Vis maior)</t>
  </si>
  <si>
    <t xml:space="preserve">Ovifoci pályázattal megvalósuló műfüves pályák előkészítési munkái  és építési munkái OVI-FOCI Aapítvány közreműködésével Kosztolányi téri és Csillagközi óvodákban </t>
  </si>
  <si>
    <t>Páterdombi sportfejlesztési feladatok</t>
  </si>
  <si>
    <t>Hadkieg Toborzó Iroda épületének homlokzat felújítási és fűtéskorszerűsítési munkái</t>
  </si>
  <si>
    <t>Falumúzeum szennyvízbekötése (telekhatáron belül 1 m-re)</t>
  </si>
  <si>
    <t>Kispálhegyi utca szennyvízelvezetés</t>
  </si>
  <si>
    <t>Zalaegerszeg, 5530/12 hrsz területén üzemelő hírközlési földkábel teljeskörű kiváltása</t>
  </si>
  <si>
    <t>Zalaegerszeg, 5530/12 hrsz területén kútkiváltás</t>
  </si>
  <si>
    <t>Vágóhíd utcai 72 x 111 m méretű műfüves sportpálya térvilágításának kiépítéséhez szükséges kapacitásbővítés</t>
  </si>
  <si>
    <t>Völgyi utca vízellátása</t>
  </si>
  <si>
    <t>Déli ipari terület fejlesztés: bekötőút és parkoló létesítése és közvilágítás kiépítése</t>
  </si>
  <si>
    <t xml:space="preserve">Déli ipari terület fejlesztés:  tüzivíz </t>
  </si>
  <si>
    <t>Déli ipari terület fejlesztés: gyalogjárda és kerékpárút kiépítéséhez területszerzés, tervezés, útelőkészítési munkák ( 550 fm hossz)</t>
  </si>
  <si>
    <t>Fenyő utca feltáró út kialakítása, közvilágítás kiépítése</t>
  </si>
  <si>
    <t>Szentmártoni utca I. szakaszán járdaépítés</t>
  </si>
  <si>
    <t>Takarék köz burkolatfelújítás II. ütem</t>
  </si>
  <si>
    <t>Sas utca - Jánkahegyi út csp átépítése: támfal építés</t>
  </si>
  <si>
    <t>Sas utca - Jánkahegyi út csp átépítése: vízvezeték átépítés</t>
  </si>
  <si>
    <t>Belső tehermentesítő út II. ütemhez kapcsolódó építési munkák (nem támogatott munkarészek)</t>
  </si>
  <si>
    <t xml:space="preserve">Becsali úti járdaépítés </t>
  </si>
  <si>
    <t>Andráshidai templomnál parkoló építés</t>
  </si>
  <si>
    <t>4./3</t>
  </si>
  <si>
    <t>4./4</t>
  </si>
  <si>
    <t>4./5</t>
  </si>
  <si>
    <t>4./6</t>
  </si>
  <si>
    <t>4./7</t>
  </si>
  <si>
    <t>4./8</t>
  </si>
  <si>
    <t>4./9</t>
  </si>
  <si>
    <t>4./10</t>
  </si>
  <si>
    <t>1./6</t>
  </si>
  <si>
    <t>1./7</t>
  </si>
  <si>
    <t>Városi Strand rehabilitációs feladatai és tanuszoda, külső medence átépítés, területrendezés előkészítése</t>
  </si>
  <si>
    <t>Ebergényi sportpálya fejlesztés</t>
  </si>
  <si>
    <t>ZTE Stadion pályavilágításához kapcsolódó kapacitásbővítés költsége és trafó áthelyezés</t>
  </si>
  <si>
    <t>Sportfejlesztési TAO-os pályázatok önrésze</t>
  </si>
  <si>
    <t>Ebergényi Polgárőrség gépkocsi vásárlás</t>
  </si>
  <si>
    <t>5./3</t>
  </si>
  <si>
    <t>5./7</t>
  </si>
  <si>
    <t>5./8</t>
  </si>
  <si>
    <t>5./9</t>
  </si>
  <si>
    <t>5./10</t>
  </si>
  <si>
    <t>5./11</t>
  </si>
  <si>
    <t>4./11</t>
  </si>
  <si>
    <t>4./12</t>
  </si>
  <si>
    <t>4./13</t>
  </si>
  <si>
    <t>4./14</t>
  </si>
  <si>
    <t>4./15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</si>
  <si>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</si>
  <si>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</si>
  <si>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</si>
  <si>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</si>
  <si>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</si>
  <si>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</si>
  <si>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</si>
  <si>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</si>
  <si>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</si>
  <si>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>4./25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</si>
  <si>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</si>
  <si>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</si>
  <si>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</si>
  <si>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</si>
  <si>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</si>
  <si>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</si>
  <si>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</si>
  <si>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</si>
  <si>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</si>
  <si>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</si>
  <si>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</si>
  <si>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</si>
  <si>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 xml:space="preserve"> - MOL Nyrt. adomány</t>
  </si>
  <si>
    <t xml:space="preserve"> - osztalék bevétel VG Kft-től</t>
  </si>
  <si>
    <t xml:space="preserve"> - 2014. évi pénzmaradvány igénybevétele új feladatokhoz</t>
  </si>
  <si>
    <t>*</t>
  </si>
  <si>
    <t>Vízelvezetési problémák megoldása Páterdombon</t>
  </si>
  <si>
    <t>Termálmedence csempeburkolat javítása</t>
  </si>
  <si>
    <t>032020 Tűz- és katasztrófavéd. tevékenység</t>
  </si>
  <si>
    <t>013350 Az önkorm. vagyonnal való gazd. kapcs. feladatok</t>
  </si>
  <si>
    <t>084070 A fiatalok társ. integrációját segítő struktúra, szakmai szolgált. fejlesztése, működtetése</t>
  </si>
  <si>
    <t xml:space="preserve"> - Zalaegerszegi Teke Klub támogatása</t>
  </si>
  <si>
    <t>Dózsa Gy. Tagiskola Informatikai fejlesztés, új számítógépek vásárlása</t>
  </si>
  <si>
    <t>Öveges Iskola  konyha és az iskola épület (Északi) zárt folyosóval való összekötése</t>
  </si>
  <si>
    <t>Labdarúgó stadion fejlesztési munkái</t>
  </si>
  <si>
    <t xml:space="preserve"> - Zöldterületi Stratégia feladatai</t>
  </si>
  <si>
    <t xml:space="preserve"> - Vízügyi hatóságokkal kapcs. feladatok</t>
  </si>
  <si>
    <t xml:space="preserve"> - villamosenergia vásárlás</t>
  </si>
  <si>
    <t>Kinizsi u. fák cserjék</t>
  </si>
  <si>
    <t>Göcseji úti köztemető hősi halottak sírjelének fú.</t>
  </si>
  <si>
    <t>Csillagközi Óvodát és autóbuszmegállót összekötő járda építés</t>
  </si>
  <si>
    <t>Tomori P. u. -Zrínyi út felőli járdafelújítás</t>
  </si>
  <si>
    <t>Madách u. – Landorhegyi u. 37– 51. sz. társasházakat összekötő lépcső felújítása</t>
  </si>
  <si>
    <t>Berzsenyi u. 11.sz. rámpa</t>
  </si>
  <si>
    <t>Szennyvíztársulástól átvett víziközmű vagyon fejlesztésére pénzeszköz átadás Szennyvzítársulás részére</t>
  </si>
  <si>
    <t>Szennyvíztársulástól átvett víziközművagyon fejlesztése és eseményvezérelt felújítások használati díj terhére, társulási elszámolás</t>
  </si>
  <si>
    <t>105020 Foglalkoztatást elősegítő képz. és egyéb támog.</t>
  </si>
  <si>
    <t xml:space="preserve"> - képviselők, bizottsági tagok és tisztségviselők tiszteletdíja</t>
  </si>
  <si>
    <t>9./3</t>
  </si>
  <si>
    <t>Jogi és igazgatási feladatok működési kiadásai összesen:</t>
  </si>
  <si>
    <t>Ady utca járda - strand előtti szakasz felújítása</t>
  </si>
  <si>
    <t xml:space="preserve"> - kulturális városi rendezvények</t>
  </si>
  <si>
    <t xml:space="preserve"> - lépcsők,sétányok, támfalak, korlátok javítása</t>
  </si>
  <si>
    <t xml:space="preserve"> - csapadékvízelvezető és árvízvédelmi létesítmények fenntartása</t>
  </si>
  <si>
    <t xml:space="preserve"> - csapadékvíz elvezető rendszer fennmaradási/üzemeltetési engedélyek</t>
  </si>
  <si>
    <t xml:space="preserve"> - védett síremlékek rendbetétele</t>
  </si>
  <si>
    <t xml:space="preserve"> - Idegenforgalmi feladatok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</si>
  <si>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</si>
  <si>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</si>
  <si>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</si>
  <si>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</si>
  <si>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Páterdombi LSC sportlétesítmény bérleti díj</t>
  </si>
  <si>
    <t>Igazga-tási dolgozó</t>
  </si>
  <si>
    <t>Óvoda pedagó-gus</t>
  </si>
  <si>
    <t>Népmű-velő, könyv-táros</t>
  </si>
  <si>
    <t>Egyéb szakal-kal- mazott</t>
  </si>
  <si>
    <t>Ügyvi-teli dolgo-zó</t>
  </si>
  <si>
    <t xml:space="preserve"> Zalaegerszegi Egészségügyi Alapellátás</t>
  </si>
  <si>
    <t>Zalaegerszegi Belvárosi I. sz.Óvoda</t>
  </si>
  <si>
    <t>Zalaegerszegi Belvárosi II. sz.Óvoda</t>
  </si>
  <si>
    <t>Zalaegerszegi Városrészek  Művelődési Központja és Könyvtára</t>
  </si>
  <si>
    <t xml:space="preserve">Hevesi Sándor Színház </t>
  </si>
  <si>
    <t>Költségvetési szervek összesen:</t>
  </si>
  <si>
    <t>Területcsere É-i és D-i ipari parkban 254/2013. kgy.hat.alapján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</si>
  <si>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</si>
  <si>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</si>
  <si>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</si>
  <si>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</si>
  <si>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</si>
  <si>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>4./2</t>
  </si>
  <si>
    <t>8.a/1</t>
  </si>
  <si>
    <t>Berzsenyi-Stadion utcai tömbbelsőben és környékén járda felújítás és zöldfelület rendezés</t>
  </si>
  <si>
    <t>Önkormányzati erdő ápolási, felújítási munkálatainak elvégzése</t>
  </si>
  <si>
    <t>9.a/2</t>
  </si>
  <si>
    <t xml:space="preserve"> - ifjúsági rendezvények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</si>
  <si>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</si>
  <si>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</si>
  <si>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</si>
  <si>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</si>
  <si>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</si>
  <si>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</si>
  <si>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</si>
  <si>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</si>
  <si>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</si>
  <si>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</si>
  <si>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</si>
  <si>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</si>
  <si>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</si>
  <si>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</si>
  <si>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</si>
  <si>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</si>
  <si>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</si>
  <si>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</si>
  <si>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Építési telek kialakítása, közművesítése (Flórián u. , Andráshida ) Lakásalap</t>
  </si>
  <si>
    <t>Művészlakások felújítása I.ütem lakásalapból</t>
  </si>
  <si>
    <t xml:space="preserve"> - szociális és egészségügyi rendezvények szervezése</t>
  </si>
  <si>
    <t xml:space="preserve"> - új idegenforgalmi koncepció</t>
  </si>
  <si>
    <t xml:space="preserve"> Polgármesteri Kabinet</t>
  </si>
  <si>
    <t>1./1/6</t>
  </si>
  <si>
    <t>3./1./3</t>
  </si>
  <si>
    <t>Polgármesteri Kabinet</t>
  </si>
  <si>
    <t>Polgármesteri Kabinet kiadásai</t>
  </si>
  <si>
    <t>Mártírok - Síp u. tömbbelsőben útfelújítás</t>
  </si>
  <si>
    <t>Borostyán út rézsű megtámasztás Vis maior pályázatból</t>
  </si>
  <si>
    <t xml:space="preserve"> - ZTE FC Zrt.  és  Sportszolg. Kft.támogatása </t>
  </si>
  <si>
    <t xml:space="preserve"> - Landorhegyi közbiztonsági feladatok</t>
  </si>
  <si>
    <t xml:space="preserve"> - közbiztonsági feladatok</t>
  </si>
  <si>
    <t>Támogatott lakások elkülönített lakbérbevételéből</t>
  </si>
  <si>
    <t>Domb  utca szennyvíz-elvezetés I. ütem</t>
  </si>
  <si>
    <t>Dísz téri köztéri műalkotás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</si>
  <si>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</si>
  <si>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</si>
  <si>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</si>
  <si>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</si>
  <si>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</si>
  <si>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</si>
  <si>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</si>
  <si>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</si>
  <si>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</si>
  <si>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</si>
  <si>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</si>
  <si>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</si>
  <si>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</si>
  <si>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</si>
  <si>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</si>
  <si>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</si>
  <si>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</si>
  <si>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</si>
  <si>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Önkormányzat által irányított költségvetési szervek</t>
  </si>
  <si>
    <t>Önkormányzat bevételei mindösszesen:</t>
  </si>
  <si>
    <t>Önkormányzat  működési kiadásai</t>
  </si>
  <si>
    <t>Önkormányzat felhalmozási kiadási</t>
  </si>
  <si>
    <t>Önkormányzat költségvetési szervek nélkül</t>
  </si>
  <si>
    <t>Zalaegerszegi Eü.  Alapellátás</t>
  </si>
  <si>
    <t>Zegi Belvárosi I. számú Óvoda</t>
  </si>
  <si>
    <t>Zegi Belvárosi II. számú Óvoda</t>
  </si>
  <si>
    <t>Zalaegerszegi Városrészek MKK</t>
  </si>
  <si>
    <t>Keresztury Dezső VMK</t>
  </si>
  <si>
    <t>Önkormányzat kiadásai mindösszesen: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</si>
  <si>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</si>
  <si>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</si>
  <si>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</si>
  <si>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>Landorhegyi u. 8.szám alatti gyermekorvosi rendelő felújítás</t>
  </si>
  <si>
    <t>Vállalkozásfejlesztési Alapítvány kamattámogatás</t>
  </si>
  <si>
    <t>Közlekedési területek (út,járda) rendezése, területszerzés</t>
  </si>
  <si>
    <t>Bozsoki u. buszváró áthelyezése</t>
  </si>
  <si>
    <t>Buszvárok telepítése</t>
  </si>
  <si>
    <t xml:space="preserve">Nagytemplom környékének felújítása </t>
  </si>
  <si>
    <t>Mókus utca burkolat felújítás tervezése</t>
  </si>
  <si>
    <t>Platán sor aszfaltszőnyegezési munkái</t>
  </si>
  <si>
    <t>Batsányi J. u. felújítása III. ütem</t>
  </si>
  <si>
    <t xml:space="preserve">Akácfa utca felújítása </t>
  </si>
  <si>
    <t>Útfelújítás a Platán sor 1.-es számú felújított társasház mellett</t>
  </si>
  <si>
    <t>Landorhegyi u. 18. parkoló felújítás</t>
  </si>
  <si>
    <t>Tomori P. u. felújítása</t>
  </si>
  <si>
    <t>Berzsenyi 14-16-18 átjáró és környezetének rendbe tétele</t>
  </si>
  <si>
    <t>Besenyő u. (temető) parkolási lehetőség bővítése</t>
  </si>
  <si>
    <t>Csörge u. részleges burkolatfelújítás</t>
  </si>
  <si>
    <t xml:space="preserve">Alkotmány u. alsó szakaszának aszfaltozása </t>
  </si>
  <si>
    <t xml:space="preserve">Landorhegyi u. 25-29. sz. társasházak mögötti járdaszakasz, rézsű aszfaltozása, felújítása I. ütem </t>
  </si>
  <si>
    <t xml:space="preserve">Hegybíró út aszfaltozása II. ütem </t>
  </si>
  <si>
    <t>Göcseji úti temető hátsó bejáratánál lévő parkoló felújítása</t>
  </si>
  <si>
    <t>Csács és Bozsokon hegyi utak felújítása</t>
  </si>
  <si>
    <t>Bodza u. burkolat felújítás</t>
  </si>
  <si>
    <t>Karácsony S. u.vízvezeték utáni felújítás</t>
  </si>
  <si>
    <t>Bozsoki u. járdaburkolat felújítás III. ütem</t>
  </si>
  <si>
    <t xml:space="preserve">Tesco körforgalom gyalogátkelő és járdakapcsolat kialakítás </t>
  </si>
  <si>
    <t>Kaszaházi u. ÉNY-i balesetveszélyes járda felújítása</t>
  </si>
  <si>
    <t>Ságodi u. járdafelújításának folytatása a Paperdő u. kereszteződésétől</t>
  </si>
  <si>
    <t>Belvárosi járda felújítás</t>
  </si>
  <si>
    <t>Járdaszakaszok lokális felújítása Páterdombon</t>
  </si>
  <si>
    <t xml:space="preserve">Landorhegyi út – Madách út összekötő lépcső felújítása II. ütem </t>
  </si>
  <si>
    <t>Szent László utca és környéke, járdafelújítások</t>
  </si>
  <si>
    <t>Göcseji úti járda (Deák F. Szakközépiskola környezetében) felújítása</t>
  </si>
  <si>
    <t>Göcseji Pataki F. u. 23-31 járda felújítás, akadálymentesítés</t>
  </si>
  <si>
    <t>Olajmunkás u. járdaburkolat felújítás</t>
  </si>
  <si>
    <t>Ifjúság u. 13/4 járda akadálymentesítés</t>
  </si>
  <si>
    <t>Közösségi tér fejlesztés Vorhotán</t>
  </si>
  <si>
    <t xml:space="preserve">Közösségi térfejlesztése Újhegyen </t>
  </si>
  <si>
    <t>9./4</t>
  </si>
  <si>
    <t>Beruházási és felújítási kiadások:</t>
  </si>
  <si>
    <t xml:space="preserve">      Zalaegerszegi Napsugár Bölcsőde </t>
  </si>
  <si>
    <t>Zalaegerszegi Kertvárosi Óvoda  Napsugár utcai Tagóvodája (gáz és villamos energia)</t>
  </si>
  <si>
    <t>Műszaki  Bizottság átruházott hatáskörében felosztható keret</t>
  </si>
  <si>
    <t>Oktatási, Kulturális,Ifjúsági és Sport Bizottság átruházott hatáskörében felosztható keret</t>
  </si>
  <si>
    <t>Szociális, Lakás és Egészségügyi  Bizottság átruházott hatáskörében felosztható keret</t>
  </si>
  <si>
    <t xml:space="preserve"> - új helyi adó bevétele</t>
  </si>
  <si>
    <t>Gébárti tó andráshidai ág rendbetétele</t>
  </si>
  <si>
    <t>Hatházán közösségi tér kialakításának folytatása</t>
  </si>
  <si>
    <t>Pózvai játszótérre játékok beszerzés</t>
  </si>
  <si>
    <t>Botfa u. Mária szobor környezetének fejlesztése</t>
  </si>
  <si>
    <t>Liszt F. Általános Iskola számára 2 db kosárlabdapalánk+festés</t>
  </si>
  <si>
    <t>Berzsenyi-Stadion belső lakótömbbe műanyag fűvédő a felnőtt játszótér köré</t>
  </si>
  <si>
    <t>7./1</t>
  </si>
  <si>
    <t>Lakótelepek faállományának megújítása</t>
  </si>
  <si>
    <t>Önkormányzati erdő ápolási és megújítási feladatok</t>
  </si>
  <si>
    <t>Csány László szobor környezetének rendezése</t>
  </si>
  <si>
    <t>Ságodi játszótér felújítása</t>
  </si>
  <si>
    <t>Belvárosi zöldfelület felújítás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</si>
  <si>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</si>
  <si>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</si>
  <si>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</si>
  <si>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</si>
  <si>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</si>
  <si>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</si>
  <si>
    <t xml:space="preserve"> - forgalmi jutalék, számlavezetési díj</t>
  </si>
  <si>
    <t xml:space="preserve"> - ÁFA befizetés</t>
  </si>
  <si>
    <t xml:space="preserve"> - vagyon- és gépjármű biztosítás</t>
  </si>
  <si>
    <t xml:space="preserve"> - könyvvizsgálat díja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</si>
  <si>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</si>
  <si>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</si>
  <si>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</si>
  <si>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Fejlesztési célú hitel igénybevételi díj, törlesztés és   kamatfizetési kötelezettség</t>
  </si>
  <si>
    <t xml:space="preserve"> - Zeg.Felsőfokú Oktatásáért Közalapítvány támogatása</t>
  </si>
  <si>
    <t>Zalaegerszegi GESZ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</si>
  <si>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</si>
  <si>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</si>
  <si>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</si>
  <si>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</si>
  <si>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Egészségügyi Alapellátás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</si>
  <si>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</si>
  <si>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</si>
  <si>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</si>
  <si>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</si>
  <si>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Városrészek Művelődési Központja és Könyvtára</t>
  </si>
  <si>
    <t>Zalaegerszegi Turisztikai Hivatal és Információs Iroda</t>
  </si>
  <si>
    <t>Hevesi Sándor Színház</t>
  </si>
  <si>
    <t>Griff Bábszínház</t>
  </si>
  <si>
    <t>Városi Sportlétesítmények Gondnoksága</t>
  </si>
  <si>
    <t xml:space="preserve"> - Városi Strandfürdő és Fedett uszoda műk.  támogatása</t>
  </si>
  <si>
    <t>Pénzügyi lebonyolítás és kp-i  összesen:</t>
  </si>
  <si>
    <t>22.</t>
  </si>
  <si>
    <t>Gazdasági   Bizottság átruházott hatáskörében felosztható keret</t>
  </si>
  <si>
    <t xml:space="preserve">        egyéb szervezetek támogatása</t>
  </si>
  <si>
    <t xml:space="preserve">        lakossági, civil kezdeményezések támogatása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</si>
  <si>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</si>
  <si>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</si>
  <si>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</si>
  <si>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</si>
  <si>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</si>
  <si>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</si>
  <si>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</si>
  <si>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>Városépítészet összesen:</t>
  </si>
  <si>
    <t xml:space="preserve">Vagyonkezelési feladatok </t>
  </si>
  <si>
    <t xml:space="preserve"> - helyiséggazdálkodás kiadásai</t>
  </si>
  <si>
    <t xml:space="preserve"> - önk. által kezelt ing.közös ktg.közüz.díj</t>
  </si>
  <si>
    <t xml:space="preserve"> - Zala Open Táncbajnokság megrendezéséhez támogatás</t>
  </si>
  <si>
    <t xml:space="preserve">        címpótlék a szociális intézményekben</t>
  </si>
  <si>
    <t xml:space="preserve">       eü. és szociális ágazat pályázati kerete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</si>
  <si>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</si>
  <si>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</si>
  <si>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</si>
  <si>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</si>
  <si>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</si>
  <si>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</si>
  <si>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</si>
  <si>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</si>
  <si>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</si>
  <si>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 xml:space="preserve">1. </t>
  </si>
  <si>
    <t>Zalaegerszeg Megyei Jogú Város Polgármesteri Hivatala</t>
  </si>
  <si>
    <t>Fogyasztási helyek:</t>
  </si>
  <si>
    <t xml:space="preserve"> Zalaegerszegi Ady Endre Általános Iskola, Gimnázium és Alapfokú Művészeti Iskola  (Kisfaludy u. 2.)</t>
  </si>
  <si>
    <t xml:space="preserve"> Zalaegerszegi Belvárosi Magyar-Angol Két Tanítási Nyelvű Általános Iskola (Kosztolányi u. 17-21)</t>
  </si>
  <si>
    <t xml:space="preserve"> Zalaegerszegi Belvárosi Magyar-Angol Két Tanítási Nyelvű Általános Iskola  Dózsa György Tagiskolája (Kis u. 6)</t>
  </si>
  <si>
    <t xml:space="preserve"> Zalaegerszegi Kertvárosi Általános Iskola (Köztársaság u. 68.)</t>
  </si>
  <si>
    <t xml:space="preserve"> Zalaegerszegi Kertvárosi Általános Iskola Liszt Ferenc Tagiskolája (Varkaus tér)</t>
  </si>
  <si>
    <t xml:space="preserve"> Landorhegyi Sportiskolai Általános Iskola (Landorhegyi u. 12.)</t>
  </si>
  <si>
    <t xml:space="preserve"> Béke ligeti Általános Iskola, Speciális Szakiskola és Egységes Gyógypedagógiai Módszertani Intézmény  Béke liget 6. (csak villamos energia)</t>
  </si>
  <si>
    <t>084031 Civil szervezetek műk. támogatása</t>
  </si>
  <si>
    <t xml:space="preserve"> -  Ocean's Seven sorozat támogatása (ZKSE)</t>
  </si>
  <si>
    <t xml:space="preserve"> - ZTE ZÁÉV Női Teke Klub támogatása</t>
  </si>
  <si>
    <t xml:space="preserve"> - ZTE Női Kosárlabda Klub támogatása</t>
  </si>
  <si>
    <t xml:space="preserve"> - Zalaegerszegi Vívó Egylet támogatása</t>
  </si>
  <si>
    <t xml:space="preserve"> - Zalaegerszegi Kerékpáros SE támogatása</t>
  </si>
  <si>
    <t xml:space="preserve"> - Göcsej Sportklub támogatása</t>
  </si>
  <si>
    <t xml:space="preserve"> - VERSO projekt </t>
  </si>
  <si>
    <t>Beruházási kiadások:</t>
  </si>
  <si>
    <t>2014. évről áthúzódó feladatok</t>
  </si>
  <si>
    <t>Hevesi Sándor Színházban szőnyeg beszerzés</t>
  </si>
  <si>
    <t>Sportcentrumban felépülő 111 x 72 m méretű műfüves labdarúgó pálya építés pályázati önerő és egyéb feladatok</t>
  </si>
  <si>
    <t>Belvárosi I.sz.Óvoda Mikes tagóvoda részére pe.átadás belső felújításhoz</t>
  </si>
  <si>
    <t>Főépítészi feladatok működési kiadásai</t>
  </si>
  <si>
    <t>Állatmenhely szennyvízbekötése</t>
  </si>
  <si>
    <t>Telekalja u.csapadékvíz elvezetés</t>
  </si>
  <si>
    <t>2.a/1.</t>
  </si>
  <si>
    <t>"Ivóvízminőség javítása" KEOP pályázathoz Önerő alap támogatás átadása</t>
  </si>
  <si>
    <t>2.a/2.</t>
  </si>
  <si>
    <t>Parkolóépítés parkolómegváltás bevételéből</t>
  </si>
  <si>
    <t>Liget utca 0651/65 hrsz.magánerős útépítés</t>
  </si>
  <si>
    <t>5.a/6</t>
  </si>
  <si>
    <t>Intézményi fejlesztések előkészítési munkái (tervezési, bonyolítási,  műszaki ellenőrzési díjak és kivitelezés)</t>
  </si>
  <si>
    <t>4.a/8</t>
  </si>
  <si>
    <t>4.a/9</t>
  </si>
  <si>
    <t>4.a/10</t>
  </si>
  <si>
    <t>4.a/11</t>
  </si>
  <si>
    <t>4.a/12</t>
  </si>
  <si>
    <t>8.a/2</t>
  </si>
  <si>
    <t>8.a/3</t>
  </si>
  <si>
    <t>8.a/4</t>
  </si>
  <si>
    <t>Társasház felújításához pénzeszköz átadás Kossuth L.u. 32. sz.társasház részére</t>
  </si>
  <si>
    <t>Városépítészet működési kiadások:</t>
  </si>
  <si>
    <t xml:space="preserve"> Beruházási kiadások </t>
  </si>
  <si>
    <t xml:space="preserve">Út, járda, parkoló </t>
  </si>
  <si>
    <t>Duális képzőközpont kialakítása</t>
  </si>
  <si>
    <t>6.a/1</t>
  </si>
  <si>
    <t>6.a/2</t>
  </si>
  <si>
    <t>6.a/3</t>
  </si>
  <si>
    <t>6.b/16</t>
  </si>
  <si>
    <t>Szociális városrehabilitáció területszerzés, -rendezés, bontás</t>
  </si>
  <si>
    <t>Társasházi felúj.alap átadása LÉSZ Kft. részére (Széchenyi tér 4-6.)</t>
  </si>
  <si>
    <t>Kossuth L.u. 45.  felújítás</t>
  </si>
  <si>
    <t>Önk-i tulajdonú lakások iparosított tehnológiájú felújításhoz pe. átadás LÉSZ Kft. részére (Lakásalapból)</t>
  </si>
  <si>
    <t>Gébárti kézművesház támfalbontás</t>
  </si>
  <si>
    <t xml:space="preserve"> - rendezett tanácsú várossá nyilvánítás 130. évfordulója</t>
  </si>
  <si>
    <t>B7.</t>
  </si>
  <si>
    <t>7.a./3</t>
  </si>
  <si>
    <t xml:space="preserve">                                              4 hóra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</si>
  <si>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</si>
  <si>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</si>
  <si>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- V. Zegasztár megrendezése</t>
  </si>
  <si>
    <t xml:space="preserve">  (2) Mesterpedagódus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</si>
  <si>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</si>
  <si>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>2014. évi  várható adat (módosított ei.)</t>
  </si>
  <si>
    <t>2015. évi  eredeti előirányzat</t>
  </si>
  <si>
    <t xml:space="preserve"> - megélhetési támogatás</t>
  </si>
  <si>
    <t xml:space="preserve"> - gyermekétkeztetési támogatás</t>
  </si>
  <si>
    <t xml:space="preserve"> - rendkívüli települési támogatás</t>
  </si>
  <si>
    <t xml:space="preserve"> - adósságrendezési támogatás</t>
  </si>
  <si>
    <t xml:space="preserve"> - gyógyszertámogatás</t>
  </si>
  <si>
    <t xml:space="preserve"> - adósságcsökkentési támogatás</t>
  </si>
  <si>
    <t xml:space="preserve"> - úszásoktatás támogatása</t>
  </si>
  <si>
    <t xml:space="preserve">               </t>
  </si>
  <si>
    <t xml:space="preserve"> - Holokauszt Emlékév és állandó kiállítás</t>
  </si>
  <si>
    <t xml:space="preserve"> - Egervári várkastéllyal való együttműködés</t>
  </si>
  <si>
    <t xml:space="preserve"> - Keleti harcművészeti egyesület támogatása</t>
  </si>
  <si>
    <t>Rádió frekvencia indítása</t>
  </si>
  <si>
    <t xml:space="preserve"> - ünnepi díszkivilágítás szerelés és bővítés</t>
  </si>
  <si>
    <t>Közösségi tér fejlesztése Zalabesenyőben</t>
  </si>
  <si>
    <t>Elektromos töltőállomás</t>
  </si>
  <si>
    <t xml:space="preserve">Tehermentesítő út II. ütem építéséhez kapcsolódó közműépítések                                                             </t>
  </si>
  <si>
    <t xml:space="preserve">Kosztolányi u. kétirányúsítása                                    </t>
  </si>
  <si>
    <t>Szeretet  és Cédrus út felújítás</t>
  </si>
  <si>
    <t xml:space="preserve">Közvilágítás korszerűsítés Zalaegerszeg I. (KEOP-5.5.0/A/12-2013-0191)                                             </t>
  </si>
  <si>
    <t>Aquaparkban  fejlesztés és felújítás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</si>
  <si>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</si>
  <si>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</si>
  <si>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</si>
  <si>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Szent István szobor ünnepség</t>
  </si>
  <si>
    <t xml:space="preserve"> - díszokleveles pedagógusok ünnepsége és jutalmazása</t>
  </si>
  <si>
    <t xml:space="preserve"> -VIII Fazekas-keramikus találkozó</t>
  </si>
  <si>
    <t xml:space="preserve">         2015. évi közösségi, művészeti pályázatok</t>
  </si>
  <si>
    <t xml:space="preserve"> - VII. Zalaegerszegi Kórusfesztivál</t>
  </si>
  <si>
    <t xml:space="preserve"> - Ezer Lámpás Éjszakája rendezvény támogatása</t>
  </si>
  <si>
    <t xml:space="preserve"> - várostörténeti konferencia</t>
  </si>
  <si>
    <t>Zalaegerszegi Landorhegyi Óvoda  Űrhajós utcai Székhelyóvoda (csak villamos energia)</t>
  </si>
  <si>
    <t>Tartalék összesen:</t>
  </si>
  <si>
    <t xml:space="preserve"> - ZALAVÍZ Zrt. befizetése</t>
  </si>
  <si>
    <t xml:space="preserve"> - volt laktanyával kapcsolatos bevétel</t>
  </si>
  <si>
    <t>Önkormányzat tulajdonában lévő lakóépületek (lakások)  teljes vagy részleges  felújítása, korszerűsítése  (Lakásalap)</t>
  </si>
  <si>
    <t>Összesen:</t>
  </si>
  <si>
    <t>Működési célú támogatások áht-n belülről</t>
  </si>
  <si>
    <t>Felhalmozási célú támogatások áht-n belülről</t>
  </si>
  <si>
    <t>Közhatalmi bevételek</t>
  </si>
  <si>
    <t xml:space="preserve">    Városi Hangverseny- és Kiállítóterem (csak villamos energia)</t>
  </si>
  <si>
    <t xml:space="preserve">     Kézműves Ház (Gébárt) (csak villamos energia)</t>
  </si>
  <si>
    <t xml:space="preserve">     Családi Intézet (csak villamos energia)</t>
  </si>
  <si>
    <t xml:space="preserve">     Zalaegerszegi Turisztikai Hivatal és Információs Iroda (csak villamos energia)</t>
  </si>
  <si>
    <t xml:space="preserve">Hevesi Sándor Színház  </t>
  </si>
  <si>
    <t>- Deák Ferenc Megyei és Városi Könyvtár Deák Ferenc tér 6. (gáz és villamos energia)</t>
  </si>
  <si>
    <t xml:space="preserve">- Keresztury Ház Bartók Béla u. 60.(csak villamos energia) </t>
  </si>
  <si>
    <t>- Göcsej Múzeum Batthyány u. 2. (gáz és villamos energia)</t>
  </si>
  <si>
    <t>- Vendégszoba Várkör 3. (csak villamos energia)</t>
  </si>
  <si>
    <t>- Göcsej Falumúzeum és Finnugor Néprajzi Park Falumúzeum u. 18.(csak villamos energia)</t>
  </si>
  <si>
    <t>Ellátottak pénzbeli juttatásai</t>
  </si>
  <si>
    <t>Egyéb felhalmo-zási célú kiadások</t>
  </si>
  <si>
    <t xml:space="preserve"> - belterületi fás szárú növények fenntartási munkái</t>
  </si>
  <si>
    <t xml:space="preserve"> - játszóterek fenntartása, karbantartása</t>
  </si>
  <si>
    <t>Sorszám</t>
  </si>
  <si>
    <t>Cím</t>
  </si>
  <si>
    <t>Elnyert forrás</t>
  </si>
  <si>
    <t>Saját erő</t>
  </si>
  <si>
    <t>Összköltség</t>
  </si>
  <si>
    <t>III. Települési önkormányzatok szociális és gyermekjóléti feladatainak támogatása</t>
  </si>
  <si>
    <t>3. Egyes szociális és gyermekjóléti feladatok támogatása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</si>
  <si>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</si>
  <si>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</si>
  <si>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</si>
  <si>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>Közvilágítás energiatakarékos átalakítása Zalaegerszegen II. ütem (KEOP-5.5.0/A/12-2013-0182)</t>
  </si>
  <si>
    <t>Zalaegerszeg, elővárosi közlekedés fejlesztése (KÖZOP-5.5.0-09-11-2012-0016)</t>
  </si>
  <si>
    <t>Zalaegerszeg, intermodális közösségi közlekedési csomópont létesítése (KÖZOP-5.5.0-09-11-2012-0019)</t>
  </si>
  <si>
    <t>LÉSZ Kft. telephely útcsatlakozás és szervízút építés</t>
  </si>
  <si>
    <t xml:space="preserve">      Bölcsödei ellátás fogyatékos gyermek</t>
  </si>
  <si>
    <t>Szociális városrehabilitáció Zalaegerszegen (NYDOP-3.1.1/B2-12-k1-2013-0001)</t>
  </si>
  <si>
    <t>Természettudományos oktatás eszközrendszerének és módszertanának fejlesztése a Kölcsey Ferenc Gimnáziumban (TÁMOP 3.1.3.-11/2-2012-0023 )</t>
  </si>
  <si>
    <t>2012</t>
  </si>
  <si>
    <t>Önkormányzat által irányított költségvetési szervek:</t>
  </si>
  <si>
    <t>2011</t>
  </si>
  <si>
    <t xml:space="preserve">Költségvetési szervek összesen: 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</si>
  <si>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</si>
  <si>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</si>
  <si>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</si>
  <si>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</si>
  <si>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korábban kiutalt támogatás, előleg</t>
  </si>
  <si>
    <t xml:space="preserve"> - közterületi reklám bevétel</t>
  </si>
  <si>
    <t xml:space="preserve"> - közterületi reklám </t>
  </si>
  <si>
    <t>1.a) megyei hatókörű városi múzeumok feldataiank támogatása ( Göcseji Múzeum)</t>
  </si>
  <si>
    <t>1.c) megyei jogú városok közművelődési támogatása</t>
  </si>
  <si>
    <t>2. Települési önk.által fenntartott előadó-művészeti szervezetek támogatása</t>
  </si>
  <si>
    <t>2.a) színházművészeti szervezetek támogatása</t>
  </si>
  <si>
    <t>Hevesi Sándor Színház és Griff Bábszínház állami támogatása</t>
  </si>
  <si>
    <t>Szociális városrehabilitáció Zalaegerszegen NYDOP-3.1.1/B2-13-k2-2013-0001</t>
  </si>
  <si>
    <r>
      <t>Zalaegerszegi Városzrészek Művelődési Központja és Könyvtára</t>
    </r>
    <r>
      <rPr>
        <sz val="10"/>
        <rFont val="Times New Roman"/>
        <family val="1"/>
      </rPr>
      <t>: "Itt kiköthetsz" Diák-Sziget (TÁMOP-5.2.5.B-10/2-2010-0070</t>
    </r>
  </si>
  <si>
    <r>
      <t>Deák Ferenc Megyei és Városi Könyvtár:</t>
    </r>
    <r>
      <rPr>
        <sz val="10"/>
        <rFont val="Times New Roman"/>
        <family val="1"/>
      </rPr>
      <t xml:space="preserve"> Olvasás, megértés, érvényes tudás támogatása könyvtári eszközökkel Zala megyében (TÁMOP-3.2.4.A-11/1-2012-0102)</t>
    </r>
  </si>
  <si>
    <r>
      <t>Deák Ferenc Megyei és Városi Könyvtár:</t>
    </r>
    <r>
      <rPr>
        <sz val="10"/>
        <rFont val="Times New Roman"/>
        <family val="1"/>
      </rPr>
      <t xml:space="preserve"> Zala megyei könyvtárosok összehangolt továbbképzése 2013-2015 (TÁMOP-3.2.12-12/12012-0027)</t>
    </r>
  </si>
  <si>
    <t>önrész / megelőlegezés</t>
  </si>
  <si>
    <t xml:space="preserve">1.b) megyei hatáskörű könyvtárak feladatainak támogatása ( (Deák Ferenc Megyei    Könyvtár és a  városi könyvtár) </t>
  </si>
  <si>
    <t>1.h) megyei hatókörű könyvtár kistelepülési könyvtári és közművelődési célú kieg. Támogatása ( év közben pályázat)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</si>
  <si>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</si>
  <si>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</si>
  <si>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</si>
  <si>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</si>
  <si>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Domb alja u. szennyvízelvezetés és úthelyreállítás I.ütem</t>
  </si>
  <si>
    <t>Avas árok és a Bíró M. utcai vasúti áteresz felújítása</t>
  </si>
  <si>
    <t>Köztársaság út 92-102. sz társasház keleti oldalán lévő terület vízelvezetése</t>
  </si>
  <si>
    <t>Ady Iskolában felújítás</t>
  </si>
  <si>
    <t>Petőfi Iskolában felújítás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</si>
  <si>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</si>
  <si>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</si>
  <si>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</si>
  <si>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</si>
  <si>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</si>
  <si>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</si>
  <si>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Hitelező</t>
  </si>
  <si>
    <t>Lejárat éve</t>
  </si>
  <si>
    <t>II. Felhalmozási célú kiadások</t>
  </si>
  <si>
    <t>II. Felhalmozási célú bevételek</t>
  </si>
  <si>
    <t>2.) Beruházás</t>
  </si>
  <si>
    <t>3.) Felújítás</t>
  </si>
  <si>
    <t>4.) Céltartalék</t>
  </si>
  <si>
    <t>6.b/1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</si>
  <si>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</si>
  <si>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</si>
  <si>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</si>
  <si>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</si>
  <si>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 foglalkoztatást helyettesítő támogatás</t>
  </si>
  <si>
    <t xml:space="preserve"> -Fogyatékos Otthon működtetése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</si>
  <si>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</si>
  <si>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</si>
  <si>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</si>
  <si>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intézmények támogatása, rendezvényeik finanszírozása</t>
  </si>
  <si>
    <t xml:space="preserve"> - Zalaegerszegi Atlétikai Klub támogatása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</si>
  <si>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</si>
  <si>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</si>
  <si>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</si>
  <si>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</si>
  <si>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</si>
  <si>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</si>
  <si>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</si>
  <si>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</si>
  <si>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Városépítészeti feladatok</t>
  </si>
  <si>
    <t xml:space="preserve"> - alapfokú versenyek rendezése és  támogatása</t>
  </si>
  <si>
    <t xml:space="preserve"> - szabadidősport klubok támogatása</t>
  </si>
  <si>
    <t xml:space="preserve">  - Andráshidai LSC sportlétesítmény üzemeltetés tám.</t>
  </si>
  <si>
    <t>Természettudományos oktatás eszközrendszerének és módszertanának fejlesztése a Kölcsey F. Gimnáziumban TÁMOP 3.1.3.-11/2-2012-0023</t>
  </si>
  <si>
    <t>100 %-os támogatottságú pályázatok előkészítésének költségei</t>
  </si>
  <si>
    <t>Városrehabilitáció II. ütem folytatása Lakásalapból</t>
  </si>
  <si>
    <t>önkormányzat hitel állománya</t>
  </si>
  <si>
    <t>A lakáscélú állami támogatásokról szóló külön jogszabály szerinti pályázati önrész finanszírozása (egycsatornás gyűjtőkémények felújítása) Lakásalapból</t>
  </si>
  <si>
    <t>Állami támogatások  évközi visszafizetésére</t>
  </si>
  <si>
    <t xml:space="preserve">Év közben jelentkező feladatokra </t>
  </si>
  <si>
    <t>Önkormányzat kiadásai összesen</t>
  </si>
  <si>
    <t xml:space="preserve"> - Építéshatósági feladatok</t>
  </si>
  <si>
    <t xml:space="preserve"> - Ökováros  egyéb kiadások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</si>
  <si>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</si>
  <si>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</si>
  <si>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</si>
  <si>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 xml:space="preserve"> - egyéb állami ingatlanok igénylésével kapcsolatos kiadások</t>
  </si>
  <si>
    <t>1.a/5</t>
  </si>
  <si>
    <t xml:space="preserve"> - Vorhotai LSC sportlétesítmény üzemeltetés támogatása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</si>
  <si>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</si>
  <si>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</si>
  <si>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</si>
  <si>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</si>
  <si>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</si>
  <si>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4.a/5</t>
  </si>
  <si>
    <t>4.a/6</t>
  </si>
  <si>
    <t>4.a/7</t>
  </si>
  <si>
    <t>105010 Munkanélküli aktív korúak ellátásai</t>
  </si>
  <si>
    <t>106020 Lakásfenntartással, lakhatással összefüggő ellátások</t>
  </si>
  <si>
    <t>061030 Lakáshoz jutást segítő támogatások</t>
  </si>
  <si>
    <t>107054 Családsegítés</t>
  </si>
  <si>
    <t>011130 Önkorm. és önkorm. hivatal. jogalk. és ált.ig.tev.</t>
  </si>
  <si>
    <t>074054 Komplex egészségfejl., prevenciós programok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</si>
  <si>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</si>
  <si>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</si>
  <si>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</si>
  <si>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</si>
  <si>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</si>
  <si>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</si>
  <si>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</si>
  <si>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O66010</t>
  </si>
  <si>
    <t>013350 Önk-i vagyonnal való gazdálkodáshoz kapcs. fa.</t>
  </si>
  <si>
    <t>B16</t>
  </si>
  <si>
    <t>Egyéb működési célú támogatások bevételei államháztartáson belülről</t>
  </si>
  <si>
    <t xml:space="preserve">6.) Hitel- és kölcsön törlesztések,lízing </t>
  </si>
  <si>
    <t>5.) Működési bevételek (áfa visszaigénylés)</t>
  </si>
  <si>
    <t>3.Egyéb működési célú kiadások (költségvetési szervek és tartalék nélkül)</t>
  </si>
  <si>
    <t>6.) Hitel felvétel</t>
  </si>
  <si>
    <t>7.) Előző év költségvetési maradványának igénybevétele</t>
  </si>
  <si>
    <t>Zalaegerszegi VMK DK-i szárny belső átalakítása (Családsegítő Szolgálat és Gyermekjóléti Központ)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</si>
  <si>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</si>
  <si>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</si>
  <si>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</si>
  <si>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</si>
  <si>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</si>
  <si>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</si>
  <si>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</si>
  <si>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</si>
  <si>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</si>
  <si>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</si>
  <si>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</si>
  <si>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</si>
  <si>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</si>
  <si>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</si>
  <si>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</si>
  <si>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</si>
  <si>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</si>
  <si>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</si>
  <si>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</si>
  <si>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</si>
  <si>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</si>
  <si>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Zalaegerszegi Gazdasági Ellátó Szervezet</t>
  </si>
  <si>
    <t>Ebergényben sportpálya és pihenőpark kialakítása</t>
  </si>
  <si>
    <t>6.b/2</t>
  </si>
  <si>
    <t>Rendezési tervek</t>
  </si>
  <si>
    <t>6.b/3</t>
  </si>
  <si>
    <t>6.b/4</t>
  </si>
  <si>
    <t>6.b/5</t>
  </si>
  <si>
    <t>6.b/6</t>
  </si>
  <si>
    <t>Belvárosrehabilitáció II.ütemének előkészítő munkái</t>
  </si>
  <si>
    <t xml:space="preserve">Körzeti megbízotti iroda céljára ingatlan vásárlás </t>
  </si>
  <si>
    <t>1.a./2</t>
  </si>
  <si>
    <t>1.a./3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</si>
  <si>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</si>
  <si>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</si>
  <si>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</si>
  <si>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</si>
  <si>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</si>
  <si>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</si>
  <si>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</si>
  <si>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</si>
  <si>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045170 Parkoló, garázs üzemeltetése, fenntartása</t>
  </si>
  <si>
    <t>013350 Önk-i vagyonnal való gazdálkodáshoz kapcs.fa.</t>
  </si>
  <si>
    <t>031060 Bűnmegelőzés</t>
  </si>
  <si>
    <t>011320 Nemzetközi szervezetekben való részvétel</t>
  </si>
  <si>
    <t>Szociális rászorultság alapján és egyéb biztosítandó támogatások  a költségvetési szerveknél</t>
  </si>
  <si>
    <t xml:space="preserve"> - Kertváros LSC sportlétesítmény üzemeltetés tám.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</si>
  <si>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</si>
  <si>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</si>
  <si>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</si>
  <si>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</si>
  <si>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</si>
  <si>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</si>
  <si>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>Hitelkeret</t>
  </si>
  <si>
    <t xml:space="preserve">MŰKÖDÉSI CÉLÚ BEVÉTELEK ÖSSZ:                      </t>
  </si>
  <si>
    <t xml:space="preserve"> - Gébárti fürdő lét. üzemelt. (Termál és Tóstrand)</t>
  </si>
  <si>
    <t xml:space="preserve"> - Egészséges Városok Mozgalom</t>
  </si>
  <si>
    <t xml:space="preserve"> - saját fenntartású, illetve működtetésű intézmények karbantartása</t>
  </si>
  <si>
    <t xml:space="preserve"> - Zalaegerszegi Városi Diákönkormányzat </t>
  </si>
  <si>
    <t xml:space="preserve"> - Zalaegerszegi Főiskolások Egyesülete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</si>
  <si>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</si>
  <si>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</si>
  <si>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</si>
  <si>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</si>
  <si>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Kontakt Kft. rágógumi eltávolítás, speciális szennyeződésmentesítés</t>
  </si>
  <si>
    <t xml:space="preserve"> - Kontakt Kft. graffiti eltávolítás</t>
  </si>
  <si>
    <t xml:space="preserve"> - VG Kft. köztisztaság szerződéses munkák</t>
  </si>
  <si>
    <t xml:space="preserve"> - közfoglalkoztatás anyag- és eszközigény biztosítása</t>
  </si>
  <si>
    <t xml:space="preserve"> - vízbázis védőidomok, kártalanítások</t>
  </si>
  <si>
    <t>5./2</t>
  </si>
  <si>
    <t>5./4</t>
  </si>
  <si>
    <t>7.a./1</t>
  </si>
  <si>
    <t>1.a./1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</si>
  <si>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</si>
  <si>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</si>
  <si>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</si>
  <si>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</si>
  <si>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</si>
  <si>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Mindösszesen:</t>
  </si>
  <si>
    <t>Megnevezés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</si>
  <si>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</si>
  <si>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</si>
  <si>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</si>
  <si>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</si>
  <si>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</si>
  <si>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Bursa Hungarica ösztöndíj</t>
  </si>
  <si>
    <t xml:space="preserve"> - Idősek Otthona férőhely megváltás visszafizetése</t>
  </si>
  <si>
    <t xml:space="preserve"> ITP projektek engedélyes terv készítésével kapcsolatos kiadások</t>
  </si>
  <si>
    <t>Pintér M. u. - Lőrincz b. u. és Püspöki G. u. közötti szakaszának csapadékvízelvezetése</t>
  </si>
  <si>
    <t xml:space="preserve">Balesetveszélyes rézsűk, partfalak stabilizálása </t>
  </si>
  <si>
    <t>5.a/10</t>
  </si>
  <si>
    <t>5.a/11</t>
  </si>
  <si>
    <t>1.a./6</t>
  </si>
  <si>
    <t>1.a./7</t>
  </si>
  <si>
    <t>1.a./8</t>
  </si>
  <si>
    <t>1.a./9</t>
  </si>
  <si>
    <t>8.a/6</t>
  </si>
  <si>
    <t xml:space="preserve"> - Kvártélyház Kft.támogatása</t>
  </si>
  <si>
    <t xml:space="preserve"> - egyéb ingatlanhasznosítás (nem lakás célú hely bérl. díj)</t>
  </si>
  <si>
    <t xml:space="preserve"> Zalaegerszeg, Rákóczi Ferenc utca Arany János utca és Mártírok útja között lévő szakaszán üzemelő csapadékcsatorna és ivóvízvezeték rekonstrukciója</t>
  </si>
  <si>
    <t xml:space="preserve"> - belterületbe vonással kapcsolatos működési kiadások</t>
  </si>
  <si>
    <t xml:space="preserve"> - dolgozói lakásépítés és -vásárlás támogatása</t>
  </si>
  <si>
    <t xml:space="preserve"> - helyi buszközlekedés veszteségének finanszírozása</t>
  </si>
  <si>
    <t xml:space="preserve"> - Közösségi rendezvények Andráshidán</t>
  </si>
  <si>
    <t xml:space="preserve"> - 2015. évi Vis maior támogatás</t>
  </si>
  <si>
    <t xml:space="preserve"> - Zalaegerszegi Televízió Kft. támogatása</t>
  </si>
  <si>
    <t>6./4</t>
  </si>
  <si>
    <t>Előtervezések víziközmű fejlesztésekhez</t>
  </si>
  <si>
    <t xml:space="preserve"> - energia támogatás</t>
  </si>
  <si>
    <t>Közvetett támogatás jogcíme</t>
  </si>
  <si>
    <t xml:space="preserve">2015. évben várható támogatás, kedvezmény összege             </t>
  </si>
  <si>
    <t>1. Ellátottak térítési díjának illetve kártérítésének méltányossági alapon történő elengedése</t>
  </si>
  <si>
    <t>----</t>
  </si>
  <si>
    <t>2. Lakásépítéshez, lakásfelújításhoz nyújtott kölcsön elengedése</t>
  </si>
  <si>
    <t>3. Helyi adónál biztosított kedvezmény, mentesség</t>
  </si>
  <si>
    <t>4. Helyiségek, eszközök hasznosításából származó bevételből nyújtott kedvezmény</t>
  </si>
  <si>
    <t>5. Egyéb nyújtott kedvezmény vagy kölcsön elengedése</t>
  </si>
  <si>
    <t>Az adókedvezmények és mentességek esetében a 2013. évi adat állt rendelkezésre</t>
  </si>
  <si>
    <t>2015. évi kötelezettség</t>
  </si>
  <si>
    <t>2016. évi kötelezettség</t>
  </si>
  <si>
    <t>2017. évi kötelezettség</t>
  </si>
  <si>
    <t>Megjegyzés</t>
  </si>
  <si>
    <t>II. Támogatási és egyéb megállapodások</t>
  </si>
  <si>
    <t>ZTE Kosárlabda Klub Sportszolgáltató Kft.</t>
  </si>
  <si>
    <t>Helyi buszközlekedés veszteségének finanszírozása</t>
  </si>
  <si>
    <t>Edelmann Hungary Packaging Zrt. lízingszerződés</t>
  </si>
  <si>
    <t>Zala Megyei Vállalkozásfejlesztési Alapítvány támogatása</t>
  </si>
  <si>
    <t>Támogatási és egyéb megállapodások összesen:</t>
  </si>
  <si>
    <t>III. Készfizető kezességvállalások</t>
  </si>
  <si>
    <t>ZTE FC Zrt.</t>
  </si>
  <si>
    <t>Zalaegerszegi Városfejlesztő Zrt.</t>
  </si>
  <si>
    <t>Városgazdálkodási Kft.</t>
  </si>
  <si>
    <t xml:space="preserve"> Készfizető kezességek összesen:</t>
  </si>
  <si>
    <t>Összes kötelezettség:</t>
  </si>
  <si>
    <t xml:space="preserve"> - "M9" Térségi Fejlesztési Tanács műk.költségei</t>
  </si>
  <si>
    <t xml:space="preserve"> - rendszeres gyermekvédelmi segély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</si>
  <si>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</si>
  <si>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</si>
  <si>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</si>
  <si>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</si>
  <si>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</si>
  <si>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</si>
  <si>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</si>
  <si>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</si>
  <si>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</si>
  <si>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</si>
  <si>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</si>
  <si>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</si>
  <si>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</si>
  <si>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</si>
  <si>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</si>
  <si>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</si>
  <si>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</si>
  <si>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</si>
  <si>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</si>
  <si>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</si>
  <si>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</si>
  <si>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</si>
  <si>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</si>
  <si>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</si>
  <si>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</si>
  <si>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 xml:space="preserve">       Bölcsődei ellátás hátrányos helyzetű gyermek</t>
  </si>
  <si>
    <t>III.5.Gyermekétkeztetés támogatása</t>
  </si>
  <si>
    <t>Arany J.u.-tól nyugatra lévő lakóövezet járda felújítási munkái</t>
  </si>
  <si>
    <t>Bazita u. járdaburkolat felújítás</t>
  </si>
  <si>
    <t xml:space="preserve"> - ZALA-DEPO Kft.által fizetett haszn. díj </t>
  </si>
  <si>
    <t xml:space="preserve"> - lakásfenntartási támogatás normatív alapon</t>
  </si>
  <si>
    <t xml:space="preserve"> - rendszeres szociális segély</t>
  </si>
  <si>
    <t xml:space="preserve"> - ápolási díj méltányossági alapon</t>
  </si>
  <si>
    <t xml:space="preserve"> - köztemetés</t>
  </si>
  <si>
    <t>2016. évi adósságszolg.</t>
  </si>
  <si>
    <t>081041 Versenysport- és utánpótlás - nevelés tevékenység</t>
  </si>
  <si>
    <t>101211 Fogyatékossággal élők tartós bentlakásos ellátása</t>
  </si>
  <si>
    <t>Zeg. Belváros közl.rendsz.komplett átalakítása</t>
  </si>
  <si>
    <t>2014. évi  eredeti előirányzat</t>
  </si>
  <si>
    <t>084010 Társ.tev., esélyegyenlőséggel, érdekképv., nemzetiségekkel, egyházakkal kapcs. felad.igazg.</t>
  </si>
  <si>
    <t>092211 Gimn. oktatás, nevelés szakmai feladatai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</si>
  <si>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</si>
  <si>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</si>
  <si>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</si>
  <si>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</si>
  <si>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Buslakpuszta bezárt hulladéklerakó szennyezés lokalizáció (pályázatban nem támogatott)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</si>
  <si>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</si>
  <si>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</si>
  <si>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</si>
  <si>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</si>
  <si>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</si>
  <si>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</si>
  <si>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</si>
  <si>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</si>
  <si>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</si>
  <si>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Kovács K. tér buszmegálló járdaburkolat felújítás</t>
  </si>
  <si>
    <t>5.a/1</t>
  </si>
  <si>
    <t>Helyi építészeti értékek védelme</t>
  </si>
  <si>
    <t>Zalaegerszeg szennyvíz-elvezetés és tisztítás fejlesztése</t>
  </si>
  <si>
    <t>Buszváró létesítése Kaszaházán</t>
  </si>
  <si>
    <t>9.a/3</t>
  </si>
  <si>
    <t>5.a/2</t>
  </si>
  <si>
    <t>5.a/3</t>
  </si>
  <si>
    <t>6.b/7</t>
  </si>
  <si>
    <t>6.b/8</t>
  </si>
  <si>
    <t xml:space="preserve"> - "Zalaegerszeg elővárosi közlekedési rendszereinek fejlesztése"  projekt KÖZOP-5.5.0-09-11-2012-0016 </t>
  </si>
  <si>
    <t xml:space="preserve"> - "Zalaegerszeg intermodális közösségi közlekedési csomópont létesítése" projekt KÖZOP-5.5.0-09-11-2012-0019 </t>
  </si>
  <si>
    <t xml:space="preserve"> Helyi és helyközi közösségi közlekedés fejlesztése pályázati  támogatással NYDOP -3.2.1/B-12-2013-0001</t>
  </si>
  <si>
    <t>6.b/9</t>
  </si>
  <si>
    <t>6.b/10</t>
  </si>
  <si>
    <t>6.b/11</t>
  </si>
  <si>
    <t>6.b/12</t>
  </si>
  <si>
    <t>6.b/13</t>
  </si>
  <si>
    <t xml:space="preserve"> Buslakpusztai bezárt szilárd hulladéklerakó okozta szennyezés lokalizációja  pályázati támogatással KEOP-2.4.0/B/2F/10-11-2012-0005</t>
  </si>
  <si>
    <t>7.a./2</t>
  </si>
  <si>
    <t xml:space="preserve"> a) a finanszírozás szempontjából elismert szakmai dolgozók bértámogatása</t>
  </si>
  <si>
    <t>b) Gyermekétkeztetés-üzemeltetési támogatás</t>
  </si>
  <si>
    <t xml:space="preserve"> Pálóczi Horváth Ádám Alapfokú Művészeti Iskola Köztársaság u. 2/A. (csak villamos energia)</t>
  </si>
  <si>
    <t xml:space="preserve"> Zalaegerszegi Kölcsey Ferenc Gimnázium (Rákóczi u. 49-53.)</t>
  </si>
  <si>
    <t xml:space="preserve"> Zalaegerszegi Zrínyi Miklós Gimnázium (Rákóczi u. 30.)</t>
  </si>
  <si>
    <t xml:space="preserve"> Zalaegerszegi Városi Középiskolai Kollégium (Göcseji u. 16.)</t>
  </si>
  <si>
    <t xml:space="preserve"> Zalaegerszegi Városi Középiskolai Kollégium Kovács Károly Tagkollégiuma (Puskás T. u. 1-3.)</t>
  </si>
  <si>
    <t xml:space="preserve"> Zalaegerszegi Városi Középiskolai Kollégium Kaffka Margit Tagkollégiuma (Puskás T. u.2.)</t>
  </si>
  <si>
    <t xml:space="preserve">  - Apáczai Csere János tér 5</t>
  </si>
  <si>
    <t xml:space="preserve">  - Szivárvány tér 1-3.</t>
  </si>
  <si>
    <t xml:space="preserve">      Zalaegerszegi Tipegő Bölcsőde (csak villamos energia beszerzés)</t>
  </si>
  <si>
    <t xml:space="preserve">      Zalaegerszegi Cseperedő Bölcsőde (csak villamos energia beszerzés)</t>
  </si>
  <si>
    <t xml:space="preserve">      Zalaegerszegi Űrhajós Bölcsőde</t>
  </si>
  <si>
    <t xml:space="preserve">     Kossuth L. u. 58-60.</t>
  </si>
  <si>
    <t xml:space="preserve">     II. sz. Idősek Klubja, Kosztolányi u. 23.</t>
  </si>
  <si>
    <t xml:space="preserve">     III. sz. Idősek Klubja, Platán sor 4.</t>
  </si>
  <si>
    <t xml:space="preserve">     IV. sz. Idősek Klubja, Andráshida u. 5.</t>
  </si>
  <si>
    <t xml:space="preserve">     Idősek Gondozóháza, Landorhegyi u. 13/a.</t>
  </si>
  <si>
    <t xml:space="preserve">     Idősek Otthona, Gasparich u. 3. (gáz és villamos energia)</t>
  </si>
  <si>
    <t xml:space="preserve">Zalaegerszegi Belvárosi I. sz.  Óvoda </t>
  </si>
  <si>
    <t>Zalaegerszegi Belvárosi I. sz.  Óvoda Mikes K. utcai Tagóvodája (csak villamos energia)</t>
  </si>
  <si>
    <t>Zalaegerszegi Balvárosi I. sz. Óvoda  Ságodi Telephelye (csak villamos energia)</t>
  </si>
  <si>
    <t>Zalaegerszegi Belvárosi I. sz. Óvoda Kis utcai Székhelye  (gáz és villamos energia)</t>
  </si>
  <si>
    <t>Zalaegerszegi Belvárosi I. sz. Óvoda Szivárvány téri Tagóvodája (csak villamos energia)</t>
  </si>
  <si>
    <t xml:space="preserve">Zalaegerszegi Belvárosi II. sz. Óvoda </t>
  </si>
  <si>
    <t xml:space="preserve"> - idősügyi feladatok</t>
  </si>
  <si>
    <t>Zalaegerszegi Belvárosi II. sz. Óvoda  Radnóti utcai Székhelyóvoda (gáz és villamos energia)</t>
  </si>
  <si>
    <t>Zalaegerszegi Belvárosi II. sz. Óvoda  Petőfi utcai Tagóvodája (gáz és villamos energia)</t>
  </si>
  <si>
    <t>2015. évi előirányzat</t>
  </si>
  <si>
    <t xml:space="preserve"> - haszonbérleti szerződés</t>
  </si>
  <si>
    <t>1. Pénzbeli szociális ellátások kiegészítése</t>
  </si>
  <si>
    <t>Polgármesteri Kabinet működési kiadásai összesen:</t>
  </si>
  <si>
    <t>Polgármesteri Kabinet összesen:</t>
  </si>
  <si>
    <t xml:space="preserve"> - Egerszeg Sport és Turizmus Kft. által szervezett rendezvények</t>
  </si>
  <si>
    <t xml:space="preserve">Viziközművekkel kapcsolatos feladatok </t>
  </si>
  <si>
    <t xml:space="preserve"> -Ivóvízminőség javítása KEOP pályázathoz önrész (KEOP-1.3.0/09-11-2013-0013 )</t>
  </si>
  <si>
    <t>2017. évi adósságszolg.</t>
  </si>
  <si>
    <t>Későbbi évek tőketörlesztése</t>
  </si>
  <si>
    <t>Hitelek állománya  2014. XII. 31-én</t>
  </si>
  <si>
    <t>2015. évre áthuzódó  feladatokhoz hitel igénybe vétel</t>
  </si>
  <si>
    <t>2015. évi feladatokhoz hitel igénybevétel</t>
  </si>
  <si>
    <t>Tőketörlesz- tés</t>
  </si>
  <si>
    <t>Tőketörlesztés</t>
  </si>
  <si>
    <t>2038.</t>
  </si>
  <si>
    <t>Közvilágítás energiatak.átalakítása</t>
  </si>
  <si>
    <t>Áfa visszatérülés</t>
  </si>
  <si>
    <t xml:space="preserve"> - Természettudományos oktatás eszközrendszerének és módszertanának fejlesztése a Kölcsey F. Gimnáziumban TÁMOP 3.1.3.-11/2-2012-0023</t>
  </si>
  <si>
    <t xml:space="preserve"> -  Buslakpusztai bezárt szilárd hulladéklerakó okozta szennyezés lokalizációja  pályázati támogatással KEOP-2.4.0/B/2F/10-11-2012-0005</t>
  </si>
  <si>
    <t xml:space="preserve"> - Közvilágítás energiatakarékos átalakítása Zalaegerszegen I. ütem KEOP-5.5.0/A/12-2013-0191 pályázati pe.</t>
  </si>
  <si>
    <t xml:space="preserve"> - Közvilágítás energiatakarékos átalakítása Zalaegerszegen II. ütem KEOP-5.5.0/A/12-2013-0182 pályázati pe.</t>
  </si>
  <si>
    <t xml:space="preserve"> - Zalaegerszeg történelmi városközpont rehabilitációs és revitalizációs program NYDOP-3.1.1/B-2009-0005</t>
  </si>
  <si>
    <t xml:space="preserve"> - Labdarúgó Stadion fejlesztéséhez költségvetési támogatás</t>
  </si>
  <si>
    <t xml:space="preserve"> - "Komplex belváros rehabilitációs program Zalaegerszegen" projekt pályázati támogatással NYDOP-3.1.1/B1-13-k-2013-0005 </t>
  </si>
  <si>
    <t xml:space="preserve"> - Szociális városrehabilitáció Zalaegerszegen NYDOP-3.1.1/B2-13-k2-2013-0001</t>
  </si>
  <si>
    <t>I. Hitelek törlesztése és kamatai</t>
  </si>
  <si>
    <t>ZTE Football Club Zrt.és ZTE-SPORTSZOLG Kft.támogatása</t>
  </si>
  <si>
    <t>részletesen a 9. mellékletben</t>
  </si>
  <si>
    <t>Városgazdálkodási Kft. (Parkoló Gazda Kft.)</t>
  </si>
  <si>
    <t>ZTE-SPORTSZOLG Kft.</t>
  </si>
  <si>
    <t>Zala-Depo Kft.</t>
  </si>
  <si>
    <t>Nyugat-Pannon Regionális Fejlesztési Zrt.  Zeg. Városfejlesztő Zrt.-ben lévő részvénycsomagjának megvásárlása</t>
  </si>
  <si>
    <t xml:space="preserve">megállapodás szerint 2024-ig infláció követéssel </t>
  </si>
  <si>
    <t>megállapodás alapján 2016.12.31-ig</t>
  </si>
  <si>
    <t>tíz éves időtartam 2022-ig</t>
  </si>
  <si>
    <t>2015. június 30-i lejárattal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</si>
</sst>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81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i/>
      <sz val="7"/>
      <name val="Times New Roman"/>
      <family val="1"/>
    </font>
    <font>
      <b/>
      <sz val="10"/>
      <name val="Arial"/>
      <family val="2"/>
    </font>
    <font>
      <sz val="8.1"/>
      <name val="Times New Roman"/>
      <family val="1"/>
    </font>
    <font>
      <sz val="9"/>
      <color indexed="10"/>
      <name val="Arial CE"/>
      <family val="2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i/>
      <sz val="7"/>
      <name val="Arial"/>
      <family val="0"/>
    </font>
    <font>
      <sz val="8"/>
      <name val="Times New Roman CE"/>
      <family val="0"/>
    </font>
    <font>
      <b/>
      <u val="single"/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45" fillId="3" borderId="0" applyNumberFormat="0" applyBorder="0" applyAlignment="0" applyProtection="0"/>
    <xf numFmtId="0" fontId="27" fillId="4" borderId="0" applyNumberFormat="0" applyBorder="0" applyAlignment="0" applyProtection="0"/>
    <xf numFmtId="0" fontId="45" fillId="5" borderId="0" applyNumberFormat="0" applyBorder="0" applyAlignment="0" applyProtection="0"/>
    <xf numFmtId="0" fontId="27" fillId="6" borderId="0" applyNumberFormat="0" applyBorder="0" applyAlignment="0" applyProtection="0"/>
    <xf numFmtId="0" fontId="45" fillId="7" borderId="0" applyNumberFormat="0" applyBorder="0" applyAlignment="0" applyProtection="0"/>
    <xf numFmtId="0" fontId="27" fillId="8" borderId="0" applyNumberFormat="0" applyBorder="0" applyAlignment="0" applyProtection="0"/>
    <xf numFmtId="0" fontId="45" fillId="9" borderId="0" applyNumberFormat="0" applyBorder="0" applyAlignment="0" applyProtection="0"/>
    <xf numFmtId="0" fontId="27" fillId="10" borderId="0" applyNumberFormat="0" applyBorder="0" applyAlignment="0" applyProtection="0"/>
    <xf numFmtId="0" fontId="45" fillId="11" borderId="0" applyNumberFormat="0" applyBorder="0" applyAlignment="0" applyProtection="0"/>
    <xf numFmtId="0" fontId="27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27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45" fillId="17" borderId="0" applyNumberFormat="0" applyBorder="0" applyAlignment="0" applyProtection="0"/>
    <xf numFmtId="0" fontId="27" fillId="18" borderId="0" applyNumberFormat="0" applyBorder="0" applyAlignment="0" applyProtection="0"/>
    <xf numFmtId="0" fontId="45" fillId="19" borderId="0" applyNumberFormat="0" applyBorder="0" applyAlignment="0" applyProtection="0"/>
    <xf numFmtId="0" fontId="27" fillId="8" borderId="0" applyNumberFormat="0" applyBorder="0" applyAlignment="0" applyProtection="0"/>
    <xf numFmtId="0" fontId="45" fillId="9" borderId="0" applyNumberFormat="0" applyBorder="0" applyAlignment="0" applyProtection="0"/>
    <xf numFmtId="0" fontId="27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8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20" borderId="0" applyNumberFormat="0" applyBorder="0" applyAlignment="0" applyProtection="0"/>
    <xf numFmtId="0" fontId="28" fillId="22" borderId="0" applyNumberFormat="0" applyBorder="0" applyAlignment="0" applyProtection="0"/>
    <xf numFmtId="0" fontId="46" fillId="23" borderId="0" applyNumberFormat="0" applyBorder="0" applyAlignment="0" applyProtection="0"/>
    <xf numFmtId="0" fontId="28" fillId="16" borderId="0" applyNumberFormat="0" applyBorder="0" applyAlignment="0" applyProtection="0"/>
    <xf numFmtId="0" fontId="46" fillId="17" borderId="0" applyNumberFormat="0" applyBorder="0" applyAlignment="0" applyProtection="0"/>
    <xf numFmtId="0" fontId="28" fillId="18" borderId="0" applyNumberFormat="0" applyBorder="0" applyAlignment="0" applyProtection="0"/>
    <xf numFmtId="0" fontId="46" fillId="19" borderId="0" applyNumberFormat="0" applyBorder="0" applyAlignment="0" applyProtection="0"/>
    <xf numFmtId="0" fontId="28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2" borderId="0" applyNumberFormat="0" applyBorder="0" applyAlignment="0" applyProtection="0"/>
    <xf numFmtId="0" fontId="46" fillId="16" borderId="0" applyNumberFormat="0" applyBorder="0" applyAlignment="0" applyProtection="0"/>
    <xf numFmtId="0" fontId="46" fillId="18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33" borderId="0" applyNumberFormat="0" applyBorder="0" applyAlignment="0" applyProtection="0"/>
    <xf numFmtId="0" fontId="47" fillId="4" borderId="0" applyNumberFormat="0" applyBorder="0" applyAlignment="0" applyProtection="0"/>
    <xf numFmtId="0" fontId="29" fillId="12" borderId="1" applyNumberFormat="0" applyAlignment="0" applyProtection="0"/>
    <xf numFmtId="0" fontId="55" fillId="13" borderId="1" applyNumberFormat="0" applyAlignment="0" applyProtection="0"/>
    <xf numFmtId="0" fontId="48" fillId="34" borderId="1" applyNumberFormat="0" applyAlignment="0" applyProtection="0"/>
    <xf numFmtId="0" fontId="49" fillId="35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52" fillId="0" borderId="4" applyNumberFormat="0" applyFill="0" applyAlignment="0" applyProtection="0"/>
    <xf numFmtId="0" fontId="32" fillId="0" borderId="5" applyNumberFormat="0" applyFill="0" applyAlignment="0" applyProtection="0"/>
    <xf numFmtId="0" fontId="53" fillId="0" borderId="6" applyNumberFormat="0" applyFill="0" applyAlignment="0" applyProtection="0"/>
    <xf numFmtId="0" fontId="33" fillId="0" borderId="7" applyNumberFormat="0" applyFill="0" applyAlignment="0" applyProtection="0"/>
    <xf numFmtId="0" fontId="5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35" borderId="2" applyNumberFormat="0" applyAlignment="0" applyProtection="0"/>
    <xf numFmtId="0" fontId="49" fillId="36" borderId="2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5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6" fillId="0" borderId="9" applyNumberFormat="0" applyFill="0" applyAlignment="0" applyProtection="0"/>
    <xf numFmtId="0" fontId="55" fillId="12" borderId="1" applyNumberFormat="0" applyAlignment="0" applyProtection="0"/>
    <xf numFmtId="0" fontId="19" fillId="37" borderId="10" applyNumberFormat="0" applyFont="0" applyAlignment="0" applyProtection="0"/>
    <xf numFmtId="0" fontId="4" fillId="38" borderId="10" applyNumberFormat="0" applyAlignment="0" applyProtection="0"/>
    <xf numFmtId="0" fontId="28" fillId="30" borderId="0" applyNumberFormat="0" applyBorder="0" applyAlignment="0" applyProtection="0"/>
    <xf numFmtId="0" fontId="46" fillId="39" borderId="0" applyNumberFormat="0" applyBorder="0" applyAlignment="0" applyProtection="0"/>
    <xf numFmtId="0" fontId="28" fillId="31" borderId="0" applyNumberFormat="0" applyBorder="0" applyAlignment="0" applyProtection="0"/>
    <xf numFmtId="0" fontId="46" fillId="40" borderId="0" applyNumberFormat="0" applyBorder="0" applyAlignment="0" applyProtection="0"/>
    <xf numFmtId="0" fontId="28" fillId="32" borderId="0" applyNumberFormat="0" applyBorder="0" applyAlignment="0" applyProtection="0"/>
    <xf numFmtId="0" fontId="46" fillId="41" borderId="0" applyNumberFormat="0" applyBorder="0" applyAlignment="0" applyProtection="0"/>
    <xf numFmtId="0" fontId="28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33" borderId="0" applyNumberFormat="0" applyBorder="0" applyAlignment="0" applyProtection="0"/>
    <xf numFmtId="0" fontId="46" fillId="42" borderId="0" applyNumberFormat="0" applyBorder="0" applyAlignment="0" applyProtection="0"/>
    <xf numFmtId="0" fontId="37" fillId="6" borderId="0" applyNumberFormat="0" applyBorder="0" applyAlignment="0" applyProtection="0"/>
    <xf numFmtId="0" fontId="51" fillId="7" borderId="0" applyNumberFormat="0" applyBorder="0" applyAlignment="0" applyProtection="0"/>
    <xf numFmtId="0" fontId="38" fillId="34" borderId="11" applyNumberFormat="0" applyAlignment="0" applyProtection="0"/>
    <xf numFmtId="0" fontId="58" fillId="43" borderId="11" applyNumberFormat="0" applyAlignment="0" applyProtection="0"/>
    <xf numFmtId="0" fontId="11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5" fillId="37" borderId="10" applyNumberFormat="0" applyFont="0" applyAlignment="0" applyProtection="0"/>
    <xf numFmtId="0" fontId="58" fillId="34" borderId="11" applyNumberFormat="0" applyAlignment="0" applyProtection="0"/>
    <xf numFmtId="0" fontId="40" fillId="0" borderId="12" applyNumberFormat="0" applyFill="0" applyAlignment="0" applyProtection="0"/>
    <xf numFmtId="0" fontId="5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7" fillId="5" borderId="0" applyNumberFormat="0" applyBorder="0" applyAlignment="0" applyProtection="0"/>
    <xf numFmtId="0" fontId="42" fillId="44" borderId="0" applyNumberFormat="0" applyBorder="0" applyAlignment="0" applyProtection="0"/>
    <xf numFmtId="0" fontId="57" fillId="45" borderId="0" applyNumberFormat="0" applyBorder="0" applyAlignment="0" applyProtection="0"/>
    <xf numFmtId="0" fontId="43" fillId="34" borderId="1" applyNumberFormat="0" applyAlignment="0" applyProtection="0"/>
    <xf numFmtId="0" fontId="48" fillId="43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782">
    <xf numFmtId="0" fontId="0" fillId="0" borderId="0" xfId="0" applyAlignment="1">
      <alignment/>
    </xf>
    <xf numFmtId="0" fontId="8" fillId="0" borderId="13" xfId="161" applyFont="1" applyBorder="1" applyAlignment="1">
      <alignment horizontal="center" vertical="center"/>
      <protection/>
    </xf>
    <xf numFmtId="0" fontId="8" fillId="6" borderId="13" xfId="161" applyFont="1" applyFill="1" applyBorder="1" applyAlignment="1">
      <alignment horizontal="center" vertical="center"/>
      <protection/>
    </xf>
    <xf numFmtId="0" fontId="8" fillId="0" borderId="13" xfId="161" applyFont="1" applyBorder="1" applyAlignment="1">
      <alignment vertical="center"/>
      <protection/>
    </xf>
    <xf numFmtId="0" fontId="9" fillId="6" borderId="13" xfId="161" applyFont="1" applyFill="1" applyBorder="1" applyAlignment="1">
      <alignment vertical="center"/>
      <protection/>
    </xf>
    <xf numFmtId="0" fontId="8" fillId="0" borderId="13" xfId="161" applyFont="1" applyBorder="1" applyAlignment="1">
      <alignment vertical="center" wrapText="1"/>
      <protection/>
    </xf>
    <xf numFmtId="0" fontId="9" fillId="6" borderId="14" xfId="16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3" xfId="168" applyNumberFormat="1" applyFont="1" applyFill="1" applyBorder="1" applyAlignment="1">
      <alignment horizontal="center" vertical="center" wrapText="1"/>
      <protection/>
    </xf>
    <xf numFmtId="3" fontId="12" fillId="0" borderId="13" xfId="168" applyNumberFormat="1" applyFont="1" applyFill="1" applyBorder="1" applyAlignment="1">
      <alignment horizontal="center" vertical="center" wrapText="1"/>
      <protection/>
    </xf>
    <xf numFmtId="3" fontId="13" fillId="0" borderId="13" xfId="168" applyNumberFormat="1" applyFont="1" applyBorder="1" applyAlignment="1">
      <alignment horizontal="center" vertical="center"/>
      <protection/>
    </xf>
    <xf numFmtId="3" fontId="13" fillId="0" borderId="13" xfId="168" applyNumberFormat="1" applyFont="1" applyBorder="1" applyAlignment="1">
      <alignment horizontal="right" vertical="center"/>
      <protection/>
    </xf>
    <xf numFmtId="3" fontId="13" fillId="0" borderId="13" xfId="168" applyNumberFormat="1" applyFont="1" applyBorder="1" applyAlignment="1">
      <alignment vertical="center"/>
      <protection/>
    </xf>
    <xf numFmtId="3" fontId="13" fillId="0" borderId="13" xfId="168" applyNumberFormat="1" applyFont="1" applyFill="1" applyBorder="1" applyAlignment="1">
      <alignment horizontal="center" vertical="center"/>
      <protection/>
    </xf>
    <xf numFmtId="3" fontId="13" fillId="0" borderId="13" xfId="168" applyNumberFormat="1" applyFont="1" applyFill="1" applyBorder="1" applyAlignment="1">
      <alignment vertical="center"/>
      <protection/>
    </xf>
    <xf numFmtId="3" fontId="12" fillId="6" borderId="13" xfId="168" applyNumberFormat="1" applyFont="1" applyFill="1" applyBorder="1" applyAlignment="1">
      <alignment horizontal="right" vertical="center"/>
      <protection/>
    </xf>
    <xf numFmtId="3" fontId="12" fillId="6" borderId="13" xfId="168" applyNumberFormat="1" applyFont="1" applyFill="1" applyBorder="1" applyAlignment="1">
      <alignment vertical="center"/>
      <protection/>
    </xf>
    <xf numFmtId="3" fontId="13" fillId="0" borderId="15" xfId="168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130" applyAlignment="1">
      <alignment vertical="center"/>
      <protection/>
    </xf>
    <xf numFmtId="0" fontId="5" fillId="0" borderId="0" xfId="130" applyAlignment="1">
      <alignment vertical="top"/>
      <protection/>
    </xf>
    <xf numFmtId="0" fontId="17" fillId="0" borderId="0" xfId="130" applyFont="1" applyAlignment="1">
      <alignment vertical="center"/>
      <protection/>
    </xf>
    <xf numFmtId="3" fontId="5" fillId="0" borderId="0" xfId="130" applyNumberFormat="1" applyAlignment="1">
      <alignment vertical="center"/>
      <protection/>
    </xf>
    <xf numFmtId="3" fontId="18" fillId="0" borderId="0" xfId="168" applyNumberFormat="1" applyFont="1" applyFill="1" applyAlignment="1">
      <alignment vertical="center"/>
      <protection/>
    </xf>
    <xf numFmtId="3" fontId="6" fillId="0" borderId="0" xfId="168" applyNumberFormat="1" applyFont="1" applyAlignment="1">
      <alignment vertical="center"/>
      <protection/>
    </xf>
    <xf numFmtId="3" fontId="6" fillId="0" borderId="0" xfId="168" applyNumberFormat="1" applyFont="1" applyAlignment="1">
      <alignment horizontal="right" vertical="center"/>
      <protection/>
    </xf>
    <xf numFmtId="3" fontId="6" fillId="0" borderId="0" xfId="168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6" borderId="17" xfId="0" applyNumberFormat="1" applyFont="1" applyFill="1" applyBorder="1" applyAlignment="1">
      <alignment horizontal="center" vertical="center" wrapText="1"/>
    </xf>
    <xf numFmtId="3" fontId="12" fillId="6" borderId="18" xfId="0" applyNumberFormat="1" applyFont="1" applyFill="1" applyBorder="1" applyAlignment="1">
      <alignment horizontal="center" vertical="center" wrapText="1"/>
    </xf>
    <xf numFmtId="3" fontId="12" fillId="6" borderId="19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6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6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2" fillId="6" borderId="20" xfId="0" applyNumberFormat="1" applyFont="1" applyFill="1" applyBorder="1" applyAlignment="1">
      <alignment vertical="center" wrapText="1"/>
    </xf>
    <xf numFmtId="3" fontId="12" fillId="6" borderId="21" xfId="0" applyNumberFormat="1" applyFont="1" applyFill="1" applyBorder="1" applyAlignment="1">
      <alignment vertical="center" wrapText="1"/>
    </xf>
    <xf numFmtId="3" fontId="12" fillId="6" borderId="21" xfId="0" applyNumberFormat="1" applyFont="1" applyFill="1" applyBorder="1" applyAlignment="1">
      <alignment vertical="center"/>
    </xf>
    <xf numFmtId="3" fontId="12" fillId="6" borderId="22" xfId="0" applyNumberFormat="1" applyFont="1" applyFill="1" applyBorder="1" applyAlignment="1">
      <alignment vertical="center"/>
    </xf>
    <xf numFmtId="3" fontId="12" fillId="6" borderId="23" xfId="0" applyNumberFormat="1" applyFont="1" applyFill="1" applyBorder="1" applyAlignment="1">
      <alignment horizontal="left" vertical="center" wrapText="1"/>
    </xf>
    <xf numFmtId="3" fontId="18" fillId="0" borderId="0" xfId="168" applyNumberFormat="1" applyFont="1" applyAlignment="1">
      <alignment vertical="center"/>
      <protection/>
    </xf>
    <xf numFmtId="3" fontId="6" fillId="0" borderId="0" xfId="168" applyNumberFormat="1" applyFont="1" applyFill="1" applyAlignment="1">
      <alignment vertical="center"/>
      <protection/>
    </xf>
    <xf numFmtId="3" fontId="9" fillId="6" borderId="13" xfId="0" applyNumberFormat="1" applyFont="1" applyFill="1" applyBorder="1" applyAlignment="1">
      <alignment vertical="center" wrapText="1"/>
    </xf>
    <xf numFmtId="3" fontId="9" fillId="6" borderId="17" xfId="0" applyNumberFormat="1" applyFont="1" applyFill="1" applyBorder="1" applyAlignment="1">
      <alignment horizontal="center" vertical="center" wrapText="1"/>
    </xf>
    <xf numFmtId="3" fontId="9" fillId="6" borderId="14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6" borderId="13" xfId="0" applyNumberFormat="1" applyFont="1" applyFill="1" applyBorder="1" applyAlignment="1">
      <alignment horizontal="center" vertical="center" wrapText="1"/>
    </xf>
    <xf numFmtId="0" fontId="13" fillId="0" borderId="13" xfId="130" applyFont="1" applyBorder="1" applyAlignment="1">
      <alignment vertical="center"/>
      <protection/>
    </xf>
    <xf numFmtId="0" fontId="13" fillId="0" borderId="13" xfId="130" applyFont="1" applyBorder="1" applyAlignment="1">
      <alignment horizontal="center" vertical="center"/>
      <protection/>
    </xf>
    <xf numFmtId="3" fontId="13" fillId="0" borderId="13" xfId="130" applyNumberFormat="1" applyFont="1" applyBorder="1" applyAlignment="1">
      <alignment vertical="center"/>
      <protection/>
    </xf>
    <xf numFmtId="0" fontId="12" fillId="6" borderId="13" xfId="130" applyFont="1" applyFill="1" applyBorder="1" applyAlignment="1">
      <alignment horizontal="center" vertical="center"/>
      <protection/>
    </xf>
    <xf numFmtId="0" fontId="12" fillId="6" borderId="13" xfId="130" applyFont="1" applyFill="1" applyBorder="1" applyAlignment="1">
      <alignment vertical="center"/>
      <protection/>
    </xf>
    <xf numFmtId="0" fontId="8" fillId="0" borderId="13" xfId="130" applyFont="1" applyBorder="1" applyAlignment="1">
      <alignment horizontal="center" vertical="center"/>
      <protection/>
    </xf>
    <xf numFmtId="3" fontId="12" fillId="0" borderId="13" xfId="130" applyNumberFormat="1" applyFont="1" applyBorder="1" applyAlignment="1">
      <alignment vertical="center"/>
      <protection/>
    </xf>
    <xf numFmtId="3" fontId="13" fillId="0" borderId="13" xfId="168" applyNumberFormat="1" applyFont="1" applyBorder="1" applyAlignment="1">
      <alignment horizontal="left" vertical="center" wrapText="1"/>
      <protection/>
    </xf>
    <xf numFmtId="3" fontId="13" fillId="0" borderId="13" xfId="168" applyNumberFormat="1" applyFont="1" applyBorder="1" applyAlignment="1">
      <alignment horizontal="left" vertical="center"/>
      <protection/>
    </xf>
    <xf numFmtId="3" fontId="13" fillId="6" borderId="13" xfId="168" applyNumberFormat="1" applyFont="1" applyFill="1" applyBorder="1" applyAlignment="1">
      <alignment horizontal="center" vertical="center"/>
      <protection/>
    </xf>
    <xf numFmtId="0" fontId="8" fillId="0" borderId="13" xfId="155" applyFont="1" applyBorder="1" applyAlignment="1">
      <alignment vertical="center"/>
      <protection/>
    </xf>
    <xf numFmtId="3" fontId="9" fillId="46" borderId="14" xfId="168" applyNumberFormat="1" applyFont="1" applyFill="1" applyBorder="1" applyAlignment="1">
      <alignment horizontal="center" vertical="center" wrapText="1"/>
      <protection/>
    </xf>
    <xf numFmtId="3" fontId="9" fillId="0" borderId="13" xfId="168" applyNumberFormat="1" applyFont="1" applyFill="1" applyBorder="1" applyAlignment="1">
      <alignment horizontal="left" vertical="center" wrapText="1"/>
      <protection/>
    </xf>
    <xf numFmtId="3" fontId="8" fillId="0" borderId="13" xfId="168" applyNumberFormat="1" applyFont="1" applyFill="1" applyBorder="1" applyAlignment="1">
      <alignment horizontal="center" vertical="center" wrapText="1"/>
      <protection/>
    </xf>
    <xf numFmtId="3" fontId="8" fillId="0" borderId="13" xfId="168" applyNumberFormat="1" applyFont="1" applyFill="1" applyBorder="1" applyAlignment="1">
      <alignment horizontal="left" vertical="center" wrapText="1"/>
      <protection/>
    </xf>
    <xf numFmtId="3" fontId="8" fillId="0" borderId="13" xfId="168" applyNumberFormat="1" applyFont="1" applyBorder="1" applyAlignment="1">
      <alignment horizontal="center" vertical="center"/>
      <protection/>
    </xf>
    <xf numFmtId="3" fontId="8" fillId="0" borderId="13" xfId="168" applyNumberFormat="1" applyFont="1" applyBorder="1" applyAlignment="1">
      <alignment horizontal="left" vertical="center" wrapText="1"/>
      <protection/>
    </xf>
    <xf numFmtId="3" fontId="8" fillId="0" borderId="13" xfId="168" applyNumberFormat="1" applyFont="1" applyBorder="1" applyAlignment="1">
      <alignment vertical="center"/>
      <protection/>
    </xf>
    <xf numFmtId="3" fontId="8" fillId="0" borderId="13" xfId="168" applyNumberFormat="1" applyFont="1" applyBorder="1" applyAlignment="1">
      <alignment horizontal="left" vertical="center"/>
      <protection/>
    </xf>
    <xf numFmtId="3" fontId="8" fillId="6" borderId="13" xfId="168" applyNumberFormat="1" applyFont="1" applyFill="1" applyBorder="1" applyAlignment="1">
      <alignment horizontal="center" vertical="center"/>
      <protection/>
    </xf>
    <xf numFmtId="3" fontId="9" fillId="6" borderId="13" xfId="168" applyNumberFormat="1" applyFont="1" applyFill="1" applyBorder="1" applyAlignment="1">
      <alignment horizontal="left" vertical="center" wrapText="1"/>
      <protection/>
    </xf>
    <xf numFmtId="3" fontId="9" fillId="6" borderId="13" xfId="168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6" borderId="13" xfId="130" applyNumberFormat="1" applyFont="1" applyFill="1" applyBorder="1" applyAlignment="1">
      <alignment vertical="center"/>
      <protection/>
    </xf>
    <xf numFmtId="3" fontId="8" fillId="0" borderId="13" xfId="155" applyNumberFormat="1" applyFont="1" applyFill="1" applyBorder="1" applyAlignment="1">
      <alignment horizontal="right" vertical="center"/>
      <protection/>
    </xf>
    <xf numFmtId="3" fontId="8" fillId="0" borderId="13" xfId="0" applyNumberFormat="1" applyFont="1" applyBorder="1" applyAlignment="1">
      <alignment vertical="center" wrapText="1"/>
    </xf>
    <xf numFmtId="3" fontId="12" fillId="0" borderId="13" xfId="0" applyNumberFormat="1" applyFont="1" applyFill="1" applyBorder="1" applyAlignment="1">
      <alignment vertical="center" wrapText="1"/>
    </xf>
    <xf numFmtId="3" fontId="8" fillId="0" borderId="13" xfId="168" applyNumberFormat="1" applyFont="1" applyFill="1" applyBorder="1" applyAlignment="1">
      <alignment vertical="center" wrapText="1"/>
      <protection/>
    </xf>
    <xf numFmtId="3" fontId="9" fillId="0" borderId="13" xfId="168" applyNumberFormat="1" applyFont="1" applyBorder="1" applyAlignment="1">
      <alignment vertical="center"/>
      <protection/>
    </xf>
    <xf numFmtId="3" fontId="9" fillId="0" borderId="13" xfId="168" applyNumberFormat="1" applyFont="1" applyBorder="1" applyAlignment="1">
      <alignment horizontal="left" vertical="center" wrapText="1"/>
      <protection/>
    </xf>
    <xf numFmtId="3" fontId="8" fillId="6" borderId="1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vertical="center" wrapText="1"/>
    </xf>
    <xf numFmtId="3" fontId="12" fillId="0" borderId="25" xfId="168" applyNumberFormat="1" applyFont="1" applyFill="1" applyBorder="1" applyAlignment="1">
      <alignment vertical="center"/>
      <protection/>
    </xf>
    <xf numFmtId="3" fontId="14" fillId="0" borderId="13" xfId="168" applyNumberFormat="1" applyFont="1" applyFill="1" applyBorder="1" applyAlignment="1">
      <alignment vertical="center"/>
      <protection/>
    </xf>
    <xf numFmtId="3" fontId="13" fillId="0" borderId="13" xfId="168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left" vertical="center"/>
    </xf>
    <xf numFmtId="3" fontId="13" fillId="0" borderId="16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2" fillId="6" borderId="13" xfId="0" applyNumberFormat="1" applyFont="1" applyFill="1" applyBorder="1" applyAlignment="1">
      <alignment horizontal="center" vertical="center"/>
    </xf>
    <xf numFmtId="3" fontId="9" fillId="6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6" borderId="15" xfId="0" applyNumberFormat="1" applyFont="1" applyFill="1" applyBorder="1" applyAlignment="1">
      <alignment vertical="center"/>
    </xf>
    <xf numFmtId="3" fontId="12" fillId="6" borderId="16" xfId="0" applyNumberFormat="1" applyFont="1" applyFill="1" applyBorder="1" applyAlignment="1">
      <alignment vertical="center"/>
    </xf>
    <xf numFmtId="3" fontId="9" fillId="6" borderId="13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2" fillId="6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horizontal="left" vertical="center"/>
    </xf>
    <xf numFmtId="3" fontId="16" fillId="47" borderId="13" xfId="168" applyNumberFormat="1" applyFont="1" applyFill="1" applyBorder="1" applyAlignment="1">
      <alignment horizontal="center" vertical="top" wrapText="1"/>
      <protection/>
    </xf>
    <xf numFmtId="3" fontId="16" fillId="47" borderId="13" xfId="168" applyNumberFormat="1" applyFont="1" applyFill="1" applyBorder="1" applyAlignment="1">
      <alignment horizontal="center" vertical="center" wrapText="1"/>
      <protection/>
    </xf>
    <xf numFmtId="3" fontId="13" fillId="47" borderId="13" xfId="168" applyNumberFormat="1" applyFont="1" applyFill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12" fillId="6" borderId="15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2" fillId="47" borderId="13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vertical="center"/>
    </xf>
    <xf numFmtId="3" fontId="13" fillId="47" borderId="15" xfId="0" applyNumberFormat="1" applyFont="1" applyFill="1" applyBorder="1" applyAlignment="1">
      <alignment vertical="center"/>
    </xf>
    <xf numFmtId="3" fontId="12" fillId="47" borderId="16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horizontal="center" vertical="center"/>
    </xf>
    <xf numFmtId="3" fontId="21" fillId="0" borderId="13" xfId="168" applyNumberFormat="1" applyFont="1" applyFill="1" applyBorder="1" applyAlignment="1">
      <alignment horizontal="center" vertical="top" wrapText="1"/>
      <protection/>
    </xf>
    <xf numFmtId="3" fontId="13" fillId="0" borderId="13" xfId="168" applyNumberFormat="1" applyFont="1" applyFill="1" applyBorder="1" applyAlignment="1">
      <alignment horizontal="right" vertical="top" wrapText="1"/>
      <protection/>
    </xf>
    <xf numFmtId="3" fontId="21" fillId="0" borderId="13" xfId="168" applyNumberFormat="1" applyFont="1" applyFill="1" applyBorder="1" applyAlignment="1">
      <alignment horizontal="center" vertical="center" wrapText="1"/>
      <protection/>
    </xf>
    <xf numFmtId="3" fontId="12" fillId="47" borderId="15" xfId="0" applyNumberFormat="1" applyFont="1" applyFill="1" applyBorder="1" applyAlignment="1">
      <alignment vertical="center"/>
    </xf>
    <xf numFmtId="3" fontId="13" fillId="47" borderId="15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left" vertical="center"/>
    </xf>
    <xf numFmtId="3" fontId="12" fillId="6" borderId="16" xfId="0" applyNumberFormat="1" applyFont="1" applyFill="1" applyBorder="1" applyAlignment="1">
      <alignment horizontal="left" vertical="center"/>
    </xf>
    <xf numFmtId="3" fontId="12" fillId="6" borderId="13" xfId="0" applyNumberFormat="1" applyFont="1" applyFill="1" applyBorder="1" applyAlignment="1">
      <alignment horizontal="right" vertical="center"/>
    </xf>
    <xf numFmtId="3" fontId="6" fillId="47" borderId="0" xfId="0" applyNumberFormat="1" applyFont="1" applyFill="1" applyAlignment="1">
      <alignment vertical="center"/>
    </xf>
    <xf numFmtId="3" fontId="6" fillId="6" borderId="0" xfId="0" applyNumberFormat="1" applyFont="1" applyFill="1" applyAlignment="1">
      <alignment vertical="center"/>
    </xf>
    <xf numFmtId="0" fontId="5" fillId="0" borderId="0" xfId="136" applyAlignment="1">
      <alignment vertical="center"/>
      <protection/>
    </xf>
    <xf numFmtId="3" fontId="8" fillId="0" borderId="13" xfId="161" applyNumberFormat="1" applyFont="1" applyBorder="1" applyAlignment="1">
      <alignment vertical="center"/>
      <protection/>
    </xf>
    <xf numFmtId="0" fontId="9" fillId="6" borderId="13" xfId="161" applyFont="1" applyFill="1" applyBorder="1" applyAlignment="1">
      <alignment horizontal="center" vertical="center"/>
      <protection/>
    </xf>
    <xf numFmtId="3" fontId="9" fillId="6" borderId="13" xfId="161" applyNumberFormat="1" applyFont="1" applyFill="1" applyBorder="1" applyAlignment="1">
      <alignment vertical="center"/>
      <protection/>
    </xf>
    <xf numFmtId="0" fontId="23" fillId="0" borderId="0" xfId="136" applyFont="1" applyAlignment="1">
      <alignment vertical="center"/>
      <protection/>
    </xf>
    <xf numFmtId="3" fontId="8" fillId="0" borderId="13" xfId="161" applyNumberFormat="1" applyFont="1" applyFill="1" applyBorder="1" applyAlignment="1">
      <alignment vertical="center"/>
      <protection/>
    </xf>
    <xf numFmtId="0" fontId="8" fillId="0" borderId="13" xfId="161" applyFont="1" applyFill="1" applyBorder="1" applyAlignment="1">
      <alignment horizontal="center" vertical="center"/>
      <protection/>
    </xf>
    <xf numFmtId="3" fontId="8" fillId="0" borderId="16" xfId="161" applyNumberFormat="1" applyFont="1" applyFill="1" applyBorder="1" applyAlignment="1">
      <alignment vertical="center"/>
      <protection/>
    </xf>
    <xf numFmtId="0" fontId="9" fillId="0" borderId="13" xfId="161" applyFont="1" applyFill="1" applyBorder="1" applyAlignment="1">
      <alignment horizontal="center" vertical="center"/>
      <protection/>
    </xf>
    <xf numFmtId="3" fontId="9" fillId="0" borderId="13" xfId="161" applyNumberFormat="1" applyFont="1" applyFill="1" applyBorder="1" applyAlignment="1">
      <alignment vertical="center"/>
      <protection/>
    </xf>
    <xf numFmtId="3" fontId="8" fillId="0" borderId="13" xfId="161" applyNumberFormat="1" applyFont="1" applyBorder="1" applyAlignment="1">
      <alignment vertical="center" wrapText="1"/>
      <protection/>
    </xf>
    <xf numFmtId="0" fontId="8" fillId="0" borderId="24" xfId="161" applyFont="1" applyBorder="1" applyAlignment="1">
      <alignment horizontal="center" vertical="center"/>
      <protection/>
    </xf>
    <xf numFmtId="3" fontId="8" fillId="0" borderId="24" xfId="161" applyNumberFormat="1" applyFont="1" applyBorder="1" applyAlignment="1">
      <alignment vertical="center"/>
      <protection/>
    </xf>
    <xf numFmtId="0" fontId="8" fillId="0" borderId="22" xfId="161" applyFont="1" applyBorder="1" applyAlignment="1">
      <alignment horizontal="center" vertical="center"/>
      <protection/>
    </xf>
    <xf numFmtId="3" fontId="8" fillId="0" borderId="22" xfId="161" applyNumberFormat="1" applyFont="1" applyBorder="1" applyAlignment="1">
      <alignment vertical="center"/>
      <protection/>
    </xf>
    <xf numFmtId="0" fontId="8" fillId="0" borderId="13" xfId="136" applyFont="1" applyBorder="1" applyAlignment="1">
      <alignment vertical="center"/>
      <protection/>
    </xf>
    <xf numFmtId="0" fontId="5" fillId="0" borderId="0" xfId="136">
      <alignment/>
      <protection/>
    </xf>
    <xf numFmtId="3" fontId="9" fillId="6" borderId="13" xfId="161" applyNumberFormat="1" applyFont="1" applyFill="1" applyBorder="1" applyAlignment="1">
      <alignment vertical="center" wrapText="1"/>
      <protection/>
    </xf>
    <xf numFmtId="3" fontId="8" fillId="0" borderId="13" xfId="136" applyNumberFormat="1" applyFont="1" applyBorder="1" applyAlignment="1">
      <alignment vertical="center"/>
      <protection/>
    </xf>
    <xf numFmtId="3" fontId="8" fillId="0" borderId="0" xfId="136" applyNumberFormat="1" applyFont="1" applyAlignment="1">
      <alignment vertical="center"/>
      <protection/>
    </xf>
    <xf numFmtId="0" fontId="8" fillId="0" borderId="0" xfId="136" applyFont="1" applyAlignment="1">
      <alignment vertical="center"/>
      <protection/>
    </xf>
    <xf numFmtId="0" fontId="8" fillId="0" borderId="0" xfId="136" applyFont="1">
      <alignment/>
      <protection/>
    </xf>
    <xf numFmtId="0" fontId="5" fillId="0" borderId="0" xfId="136" applyFont="1" applyAlignment="1">
      <alignment vertical="center"/>
      <protection/>
    </xf>
    <xf numFmtId="3" fontId="25" fillId="0" borderId="13" xfId="168" applyNumberFormat="1" applyFont="1" applyFill="1" applyBorder="1" applyAlignment="1">
      <alignment horizontal="right" vertical="center"/>
      <protection/>
    </xf>
    <xf numFmtId="3" fontId="25" fillId="0" borderId="13" xfId="168" applyNumberFormat="1" applyFont="1" applyFill="1" applyBorder="1" applyAlignment="1">
      <alignment horizontal="center" vertical="center"/>
      <protection/>
    </xf>
    <xf numFmtId="3" fontId="25" fillId="0" borderId="13" xfId="168" applyNumberFormat="1" applyFont="1" applyFill="1" applyBorder="1" applyAlignment="1">
      <alignment vertical="center"/>
      <protection/>
    </xf>
    <xf numFmtId="3" fontId="25" fillId="0" borderId="13" xfId="0" applyNumberFormat="1" applyFont="1" applyFill="1" applyBorder="1" applyAlignment="1">
      <alignment vertical="center"/>
    </xf>
    <xf numFmtId="3" fontId="26" fillId="47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3" fontId="12" fillId="6" borderId="24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13" fillId="0" borderId="16" xfId="0" applyFont="1" applyFill="1" applyBorder="1" applyAlignment="1">
      <alignment vertical="center"/>
    </xf>
    <xf numFmtId="3" fontId="8" fillId="0" borderId="15" xfId="0" applyNumberFormat="1" applyFont="1" applyBorder="1" applyAlignment="1">
      <alignment vertical="center" wrapText="1"/>
    </xf>
    <xf numFmtId="3" fontId="12" fillId="6" borderId="27" xfId="0" applyNumberFormat="1" applyFont="1" applyFill="1" applyBorder="1" applyAlignment="1">
      <alignment vertical="center" wrapText="1"/>
    </xf>
    <xf numFmtId="3" fontId="12" fillId="6" borderId="28" xfId="0" applyNumberFormat="1" applyFont="1" applyFill="1" applyBorder="1" applyAlignment="1">
      <alignment vertical="center"/>
    </xf>
    <xf numFmtId="3" fontId="12" fillId="6" borderId="28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/>
    </xf>
    <xf numFmtId="0" fontId="12" fillId="6" borderId="13" xfId="130" applyFont="1" applyFill="1" applyBorder="1" applyAlignment="1">
      <alignment vertical="center" wrapText="1"/>
      <protection/>
    </xf>
    <xf numFmtId="3" fontId="12" fillId="0" borderId="13" xfId="168" applyNumberFormat="1" applyFont="1" applyFill="1" applyBorder="1" applyAlignment="1">
      <alignment horizontal="center" vertical="center"/>
      <protection/>
    </xf>
    <xf numFmtId="0" fontId="13" fillId="0" borderId="13" xfId="130" applyFont="1" applyFill="1" applyBorder="1" applyAlignment="1">
      <alignment vertical="center"/>
      <protection/>
    </xf>
    <xf numFmtId="3" fontId="8" fillId="0" borderId="13" xfId="168" applyNumberFormat="1" applyFont="1" applyFill="1" applyBorder="1" applyAlignment="1">
      <alignment vertical="center"/>
      <protection/>
    </xf>
    <xf numFmtId="3" fontId="13" fillId="47" borderId="13" xfId="0" applyNumberFormat="1" applyFont="1" applyFill="1" applyBorder="1" applyAlignment="1">
      <alignment horizontal="right" vertical="center"/>
    </xf>
    <xf numFmtId="3" fontId="8" fillId="0" borderId="0" xfId="136" applyNumberFormat="1" applyFont="1">
      <alignment/>
      <protection/>
    </xf>
    <xf numFmtId="3" fontId="6" fillId="0" borderId="0" xfId="146" applyNumberFormat="1" applyFont="1" applyAlignment="1">
      <alignment vertical="center"/>
      <protection/>
    </xf>
    <xf numFmtId="0" fontId="6" fillId="0" borderId="0" xfId="146" applyFont="1" applyAlignment="1">
      <alignment vertical="center"/>
      <protection/>
    </xf>
    <xf numFmtId="0" fontId="12" fillId="7" borderId="29" xfId="146" applyFont="1" applyFill="1" applyBorder="1" applyAlignment="1">
      <alignment horizontal="center" vertical="top"/>
      <protection/>
    </xf>
    <xf numFmtId="3" fontId="12" fillId="7" borderId="30" xfId="146" applyNumberFormat="1" applyFont="1" applyFill="1" applyBorder="1" applyAlignment="1">
      <alignment horizontal="center" vertical="center" wrapText="1"/>
      <protection/>
    </xf>
    <xf numFmtId="3" fontId="12" fillId="7" borderId="31" xfId="146" applyNumberFormat="1" applyFont="1" applyFill="1" applyBorder="1" applyAlignment="1">
      <alignment horizontal="center" vertical="center" wrapText="1"/>
      <protection/>
    </xf>
    <xf numFmtId="3" fontId="6" fillId="0" borderId="0" xfId="146" applyNumberFormat="1" applyFont="1" applyBorder="1" applyAlignment="1">
      <alignment vertical="center"/>
      <protection/>
    </xf>
    <xf numFmtId="0" fontId="6" fillId="0" borderId="0" xfId="146" applyFont="1" applyBorder="1" applyAlignment="1">
      <alignment vertical="center"/>
      <protection/>
    </xf>
    <xf numFmtId="3" fontId="8" fillId="0" borderId="32" xfId="146" applyNumberFormat="1" applyFont="1" applyFill="1" applyBorder="1" applyAlignment="1">
      <alignment vertical="center"/>
      <protection/>
    </xf>
    <xf numFmtId="0" fontId="15" fillId="0" borderId="32" xfId="146" applyFont="1" applyBorder="1" applyAlignment="1">
      <alignment vertical="center"/>
      <protection/>
    </xf>
    <xf numFmtId="0" fontId="13" fillId="0" borderId="32" xfId="146" applyFont="1" applyBorder="1" applyAlignment="1">
      <alignment vertical="center"/>
      <protection/>
    </xf>
    <xf numFmtId="4" fontId="8" fillId="0" borderId="32" xfId="146" applyNumberFormat="1" applyFont="1" applyFill="1" applyBorder="1" applyAlignment="1">
      <alignment vertical="center"/>
      <protection/>
    </xf>
    <xf numFmtId="0" fontId="13" fillId="0" borderId="32" xfId="146" applyFont="1" applyBorder="1" applyAlignment="1">
      <alignment vertical="center" wrapText="1"/>
      <protection/>
    </xf>
    <xf numFmtId="0" fontId="13" fillId="0" borderId="33" xfId="146" applyFont="1" applyBorder="1" applyAlignment="1">
      <alignment vertical="center"/>
      <protection/>
    </xf>
    <xf numFmtId="3" fontId="8" fillId="0" borderId="32" xfId="146" applyNumberFormat="1" applyFont="1" applyBorder="1" applyAlignment="1">
      <alignment vertical="center"/>
      <protection/>
    </xf>
    <xf numFmtId="3" fontId="8" fillId="0" borderId="32" xfId="146" applyNumberFormat="1" applyFont="1" applyBorder="1" applyAlignment="1">
      <alignment horizontal="right" vertical="center"/>
      <protection/>
    </xf>
    <xf numFmtId="0" fontId="6" fillId="0" borderId="32" xfId="146" applyFont="1" applyBorder="1" applyAlignment="1">
      <alignment vertical="center"/>
      <protection/>
    </xf>
    <xf numFmtId="3" fontId="13" fillId="0" borderId="32" xfId="146" applyNumberFormat="1" applyFont="1" applyBorder="1" applyAlignment="1">
      <alignment vertical="center"/>
      <protection/>
    </xf>
    <xf numFmtId="0" fontId="6" fillId="0" borderId="32" xfId="146" applyFont="1" applyFill="1" applyBorder="1" applyAlignment="1">
      <alignment vertical="center"/>
      <protection/>
    </xf>
    <xf numFmtId="3" fontId="13" fillId="0" borderId="32" xfId="146" applyNumberFormat="1" applyFont="1" applyFill="1" applyBorder="1" applyAlignment="1">
      <alignment vertical="center"/>
      <protection/>
    </xf>
    <xf numFmtId="165" fontId="8" fillId="0" borderId="32" xfId="146" applyNumberFormat="1" applyFont="1" applyBorder="1" applyAlignment="1">
      <alignment vertical="center"/>
      <protection/>
    </xf>
    <xf numFmtId="3" fontId="8" fillId="0" borderId="32" xfId="146" applyNumberFormat="1" applyFont="1" applyFill="1" applyBorder="1" applyAlignment="1">
      <alignment horizontal="right" vertical="center"/>
      <protection/>
    </xf>
    <xf numFmtId="0" fontId="15" fillId="0" borderId="32" xfId="146" applyFont="1" applyBorder="1" applyAlignment="1">
      <alignment vertical="center" wrapText="1"/>
      <protection/>
    </xf>
    <xf numFmtId="0" fontId="6" fillId="0" borderId="32" xfId="146" applyFont="1" applyBorder="1" applyAlignment="1">
      <alignment vertical="center" wrapText="1"/>
      <protection/>
    </xf>
    <xf numFmtId="0" fontId="13" fillId="0" borderId="32" xfId="146" applyFont="1" applyFill="1" applyBorder="1" applyAlignment="1">
      <alignment vertical="center"/>
      <protection/>
    </xf>
    <xf numFmtId="165" fontId="8" fillId="0" borderId="32" xfId="146" applyNumberFormat="1" applyFont="1" applyFill="1" applyBorder="1" applyAlignment="1">
      <alignment vertical="center"/>
      <protection/>
    </xf>
    <xf numFmtId="0" fontId="12" fillId="7" borderId="32" xfId="146" applyFont="1" applyFill="1" applyBorder="1" applyAlignment="1">
      <alignment vertical="center"/>
      <protection/>
    </xf>
    <xf numFmtId="3" fontId="12" fillId="7" borderId="32" xfId="146" applyNumberFormat="1" applyFont="1" applyFill="1" applyBorder="1" applyAlignment="1">
      <alignment vertical="center"/>
      <protection/>
    </xf>
    <xf numFmtId="0" fontId="12" fillId="0" borderId="0" xfId="146" applyFont="1" applyFill="1" applyBorder="1" applyAlignment="1">
      <alignment vertical="center"/>
      <protection/>
    </xf>
    <xf numFmtId="0" fontId="6" fillId="0" borderId="0" xfId="146" applyFont="1" applyFill="1" applyBorder="1" applyAlignment="1">
      <alignment vertical="center" wrapText="1"/>
      <protection/>
    </xf>
    <xf numFmtId="0" fontId="8" fillId="0" borderId="13" xfId="161" applyFont="1" applyFill="1" applyBorder="1" applyAlignment="1">
      <alignment vertical="center" wrapText="1"/>
      <protection/>
    </xf>
    <xf numFmtId="0" fontId="20" fillId="0" borderId="13" xfId="161" applyFont="1" applyFill="1" applyBorder="1" applyAlignment="1">
      <alignment vertical="center" wrapText="1"/>
      <protection/>
    </xf>
    <xf numFmtId="0" fontId="9" fillId="0" borderId="13" xfId="161" applyFont="1" applyBorder="1" applyAlignment="1">
      <alignment vertical="center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3" xfId="130" applyFont="1" applyBorder="1" applyAlignment="1">
      <alignment vertical="center"/>
      <protection/>
    </xf>
    <xf numFmtId="3" fontId="9" fillId="0" borderId="16" xfId="0" applyNumberFormat="1" applyFont="1" applyFill="1" applyBorder="1" applyAlignment="1">
      <alignment vertical="center"/>
    </xf>
    <xf numFmtId="0" fontId="8" fillId="0" borderId="13" xfId="165" applyFont="1" applyFill="1" applyBorder="1" applyAlignment="1">
      <alignment vertical="center" wrapText="1"/>
      <protection/>
    </xf>
    <xf numFmtId="3" fontId="9" fillId="6" borderId="16" xfId="161" applyNumberFormat="1" applyFont="1" applyFill="1" applyBorder="1" applyAlignment="1">
      <alignment vertical="center"/>
      <protection/>
    </xf>
    <xf numFmtId="0" fontId="8" fillId="0" borderId="15" xfId="161" applyFont="1" applyBorder="1" applyAlignment="1">
      <alignment vertical="center"/>
      <protection/>
    </xf>
    <xf numFmtId="0" fontId="8" fillId="0" borderId="22" xfId="161" applyFont="1" applyBorder="1" applyAlignment="1">
      <alignment vertical="center" wrapText="1"/>
      <protection/>
    </xf>
    <xf numFmtId="0" fontId="8" fillId="0" borderId="15" xfId="161" applyFont="1" applyBorder="1" applyAlignment="1">
      <alignment vertical="center" wrapText="1"/>
      <protection/>
    </xf>
    <xf numFmtId="3" fontId="8" fillId="0" borderId="13" xfId="161" applyNumberFormat="1" applyFont="1" applyFill="1" applyBorder="1" applyAlignment="1">
      <alignment vertical="center" wrapText="1"/>
      <protection/>
    </xf>
    <xf numFmtId="0" fontId="9" fillId="6" borderId="15" xfId="161" applyFont="1" applyFill="1" applyBorder="1" applyAlignment="1">
      <alignment vertical="center"/>
      <protection/>
    </xf>
    <xf numFmtId="0" fontId="8" fillId="0" borderId="22" xfId="161" applyFont="1" applyBorder="1" applyAlignment="1">
      <alignment vertical="center"/>
      <protection/>
    </xf>
    <xf numFmtId="0" fontId="8" fillId="0" borderId="24" xfId="136" applyFont="1" applyBorder="1" applyAlignment="1">
      <alignment vertical="center"/>
      <protection/>
    </xf>
    <xf numFmtId="3" fontId="9" fillId="6" borderId="15" xfId="0" applyNumberFormat="1" applyFont="1" applyFill="1" applyBorder="1" applyAlignment="1">
      <alignment vertical="center"/>
    </xf>
    <xf numFmtId="0" fontId="9" fillId="0" borderId="13" xfId="161" applyFont="1" applyFill="1" applyBorder="1" applyAlignment="1">
      <alignment vertical="center"/>
      <protection/>
    </xf>
    <xf numFmtId="0" fontId="8" fillId="0" borderId="13" xfId="161" applyFont="1" applyFill="1" applyBorder="1" applyAlignment="1">
      <alignment vertical="center"/>
      <protection/>
    </xf>
    <xf numFmtId="0" fontId="9" fillId="6" borderId="13" xfId="130" applyFont="1" applyFill="1" applyBorder="1" applyAlignment="1">
      <alignment vertical="center" wrapText="1"/>
      <protection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137" applyFont="1" applyBorder="1" applyAlignment="1">
      <alignment vertical="center" wrapText="1"/>
      <protection/>
    </xf>
    <xf numFmtId="3" fontId="8" fillId="0" borderId="13" xfId="0" applyNumberFormat="1" applyFont="1" applyFill="1" applyBorder="1" applyAlignment="1">
      <alignment horizontal="left" vertical="center"/>
    </xf>
    <xf numFmtId="0" fontId="15" fillId="0" borderId="15" xfId="130" applyFont="1" applyBorder="1" applyAlignment="1">
      <alignment vertical="center"/>
      <protection/>
    </xf>
    <xf numFmtId="3" fontId="15" fillId="0" borderId="15" xfId="0" applyNumberFormat="1" applyFont="1" applyFill="1" applyBorder="1" applyAlignment="1">
      <alignment vertical="center"/>
    </xf>
    <xf numFmtId="3" fontId="12" fillId="0" borderId="34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vertical="center"/>
    </xf>
    <xf numFmtId="3" fontId="12" fillId="47" borderId="34" xfId="0" applyNumberFormat="1" applyFont="1" applyFill="1" applyBorder="1" applyAlignment="1">
      <alignment vertical="center"/>
    </xf>
    <xf numFmtId="0" fontId="8" fillId="0" borderId="13" xfId="155" applyFont="1" applyFill="1" applyBorder="1" applyAlignment="1">
      <alignment vertical="center"/>
      <protection/>
    </xf>
    <xf numFmtId="0" fontId="61" fillId="6" borderId="13" xfId="155" applyFont="1" applyFill="1" applyBorder="1" applyAlignment="1">
      <alignment horizontal="center" vertical="center"/>
      <protection/>
    </xf>
    <xf numFmtId="0" fontId="62" fillId="6" borderId="13" xfId="155" applyFont="1" applyFill="1" applyBorder="1" applyAlignment="1">
      <alignment vertical="center"/>
      <protection/>
    </xf>
    <xf numFmtId="0" fontId="8" fillId="0" borderId="15" xfId="138" applyFont="1" applyFill="1" applyBorder="1" applyAlignment="1">
      <alignment vertical="top" wrapText="1"/>
      <protection/>
    </xf>
    <xf numFmtId="3" fontId="12" fillId="6" borderId="35" xfId="168" applyNumberFormat="1" applyFont="1" applyFill="1" applyBorder="1" applyAlignment="1">
      <alignment horizontal="center" vertical="center" wrapText="1"/>
      <protection/>
    </xf>
    <xf numFmtId="3" fontId="9" fillId="0" borderId="13" xfId="168" applyNumberFormat="1" applyFont="1" applyFill="1" applyBorder="1" applyAlignment="1">
      <alignment vertical="center"/>
      <protection/>
    </xf>
    <xf numFmtId="0" fontId="12" fillId="6" borderId="13" xfId="130" applyFont="1" applyFill="1" applyBorder="1" applyAlignment="1">
      <alignment horizontal="center" vertical="center" wrapText="1"/>
      <protection/>
    </xf>
    <xf numFmtId="3" fontId="12" fillId="6" borderId="36" xfId="0" applyNumberFormat="1" applyFont="1" applyFill="1" applyBorder="1" applyAlignment="1">
      <alignment vertical="center"/>
    </xf>
    <xf numFmtId="0" fontId="0" fillId="6" borderId="37" xfId="0" applyFill="1" applyBorder="1" applyAlignment="1">
      <alignment vertical="center"/>
    </xf>
    <xf numFmtId="0" fontId="13" fillId="0" borderId="13" xfId="0" applyFont="1" applyBorder="1" applyAlignment="1">
      <alignment horizontal="right" wrapText="1"/>
    </xf>
    <xf numFmtId="0" fontId="3" fillId="6" borderId="22" xfId="0" applyFont="1" applyFill="1" applyBorder="1" applyAlignment="1">
      <alignment horizontal="center" vertical="center" wrapText="1"/>
    </xf>
    <xf numFmtId="0" fontId="9" fillId="6" borderId="23" xfId="130" applyFont="1" applyFill="1" applyBorder="1" applyAlignment="1">
      <alignment horizontal="center" vertical="top" wrapText="1"/>
      <protection/>
    </xf>
    <xf numFmtId="0" fontId="9" fillId="6" borderId="23" xfId="130" applyFont="1" applyFill="1" applyBorder="1" applyAlignment="1">
      <alignment horizontal="center" vertical="center" wrapText="1"/>
      <protection/>
    </xf>
    <xf numFmtId="3" fontId="8" fillId="47" borderId="13" xfId="168" applyNumberFormat="1" applyFont="1" applyFill="1" applyBorder="1" applyAlignment="1">
      <alignment horizontal="right" vertical="top" wrapText="1"/>
      <protection/>
    </xf>
    <xf numFmtId="0" fontId="9" fillId="6" borderId="38" xfId="130" applyFont="1" applyFill="1" applyBorder="1" applyAlignment="1">
      <alignment horizontal="center" vertical="top" wrapText="1"/>
      <protection/>
    </xf>
    <xf numFmtId="0" fontId="9" fillId="0" borderId="22" xfId="161" applyFont="1" applyBorder="1" applyAlignment="1">
      <alignment vertical="center"/>
      <protection/>
    </xf>
    <xf numFmtId="3" fontId="64" fillId="0" borderId="32" xfId="146" applyNumberFormat="1" applyFont="1" applyFill="1" applyBorder="1" applyAlignment="1">
      <alignment vertical="center"/>
      <protection/>
    </xf>
    <xf numFmtId="166" fontId="8" fillId="0" borderId="32" xfId="146" applyNumberFormat="1" applyFont="1" applyFill="1" applyBorder="1" applyAlignment="1">
      <alignment vertical="center"/>
      <protection/>
    </xf>
    <xf numFmtId="0" fontId="24" fillId="0" borderId="33" xfId="146" applyFont="1" applyBorder="1" applyAlignment="1">
      <alignment vertical="center"/>
      <protection/>
    </xf>
    <xf numFmtId="3" fontId="12" fillId="6" borderId="13" xfId="168" applyNumberFormat="1" applyFont="1" applyFill="1" applyBorder="1" applyAlignment="1">
      <alignment horizontal="center" vertical="center" wrapText="1"/>
      <protection/>
    </xf>
    <xf numFmtId="0" fontId="63" fillId="6" borderId="13" xfId="0" applyFont="1" applyFill="1" applyBorder="1" applyAlignment="1">
      <alignment horizontal="center" vertical="center" wrapText="1"/>
    </xf>
    <xf numFmtId="0" fontId="12" fillId="6" borderId="13" xfId="130" applyFont="1" applyFill="1" applyBorder="1" applyAlignment="1">
      <alignment horizontal="center" vertical="top" wrapText="1"/>
      <protection/>
    </xf>
    <xf numFmtId="0" fontId="8" fillId="0" borderId="13" xfId="155" applyFont="1" applyFill="1" applyBorder="1" applyAlignment="1">
      <alignment vertical="center" wrapText="1"/>
      <protection/>
    </xf>
    <xf numFmtId="3" fontId="13" fillId="0" borderId="13" xfId="168" applyNumberFormat="1" applyFont="1" applyFill="1" applyBorder="1" applyAlignment="1">
      <alignment horizontal="right" vertical="center" wrapText="1"/>
      <protection/>
    </xf>
    <xf numFmtId="3" fontId="13" fillId="0" borderId="15" xfId="0" applyNumberFormat="1" applyFont="1" applyFill="1" applyBorder="1" applyAlignment="1">
      <alignment horizontal="left" vertical="center" wrapText="1"/>
    </xf>
    <xf numFmtId="3" fontId="8" fillId="0" borderId="16" xfId="0" applyNumberFormat="1" applyFont="1" applyBorder="1" applyAlignment="1">
      <alignment vertical="center" wrapText="1"/>
    </xf>
    <xf numFmtId="0" fontId="5" fillId="0" borderId="0" xfId="136" applyFont="1" applyAlignment="1">
      <alignment vertical="center"/>
      <protection/>
    </xf>
    <xf numFmtId="0" fontId="8" fillId="0" borderId="32" xfId="157" applyFont="1" applyBorder="1" applyAlignment="1">
      <alignment wrapText="1"/>
      <protection/>
    </xf>
    <xf numFmtId="49" fontId="22" fillId="0" borderId="39" xfId="150" applyNumberFormat="1" applyFont="1" applyFill="1" applyBorder="1" applyAlignment="1">
      <alignment horizontal="left" vertical="center" wrapText="1"/>
      <protection/>
    </xf>
    <xf numFmtId="3" fontId="9" fillId="0" borderId="23" xfId="168" applyNumberFormat="1" applyFont="1" applyFill="1" applyBorder="1" applyAlignment="1">
      <alignment horizontal="center" vertical="center" wrapText="1"/>
      <protection/>
    </xf>
    <xf numFmtId="3" fontId="9" fillId="0" borderId="23" xfId="168" applyNumberFormat="1" applyFont="1" applyFill="1" applyBorder="1" applyAlignment="1">
      <alignment horizontal="left" vertical="center" wrapText="1"/>
      <protection/>
    </xf>
    <xf numFmtId="0" fontId="8" fillId="0" borderId="39" xfId="140" applyFont="1" applyFill="1" applyBorder="1" applyAlignment="1">
      <alignment vertical="top" wrapText="1"/>
      <protection/>
    </xf>
    <xf numFmtId="3" fontId="8" fillId="0" borderId="13" xfId="137" applyNumberFormat="1" applyFont="1" applyFill="1" applyBorder="1" applyAlignment="1">
      <alignment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8" fillId="6" borderId="24" xfId="0" applyNumberFormat="1" applyFont="1" applyFill="1" applyBorder="1" applyAlignment="1">
      <alignment horizontal="center" vertical="center" wrapText="1"/>
    </xf>
    <xf numFmtId="3" fontId="13" fillId="0" borderId="22" xfId="168" applyNumberFormat="1" applyFont="1" applyFill="1" applyBorder="1" applyAlignment="1">
      <alignment horizontal="center" vertical="center" wrapText="1"/>
      <protection/>
    </xf>
    <xf numFmtId="3" fontId="12" fillId="6" borderId="40" xfId="168" applyNumberFormat="1" applyFont="1" applyFill="1" applyBorder="1" applyAlignment="1">
      <alignment horizontal="center" vertical="center" wrapText="1"/>
      <protection/>
    </xf>
    <xf numFmtId="3" fontId="13" fillId="0" borderId="22" xfId="0" applyNumberFormat="1" applyFont="1" applyBorder="1" applyAlignment="1">
      <alignment vertical="center"/>
    </xf>
    <xf numFmtId="3" fontId="16" fillId="6" borderId="41" xfId="168" applyNumberFormat="1" applyFont="1" applyFill="1" applyBorder="1" applyAlignment="1">
      <alignment horizontal="center" vertical="center"/>
      <protection/>
    </xf>
    <xf numFmtId="3" fontId="16" fillId="6" borderId="28" xfId="168" applyNumberFormat="1" applyFont="1" applyFill="1" applyBorder="1" applyAlignment="1">
      <alignment horizontal="center" vertical="center"/>
      <protection/>
    </xf>
    <xf numFmtId="0" fontId="8" fillId="0" borderId="13" xfId="160" applyFont="1" applyFill="1" applyBorder="1" applyAlignment="1">
      <alignment horizontal="left" vertical="center" wrapText="1"/>
      <protection/>
    </xf>
    <xf numFmtId="0" fontId="61" fillId="6" borderId="13" xfId="155" applyFont="1" applyFill="1" applyBorder="1" applyAlignment="1">
      <alignment vertical="center"/>
      <protection/>
    </xf>
    <xf numFmtId="0" fontId="22" fillId="0" borderId="13" xfId="154" applyFont="1" applyFill="1" applyBorder="1" applyAlignment="1">
      <alignment horizontal="center" vertical="center" wrapText="1"/>
      <protection/>
    </xf>
    <xf numFmtId="0" fontId="22" fillId="0" borderId="13" xfId="154" applyFont="1" applyFill="1" applyBorder="1" applyAlignment="1">
      <alignment horizontal="left" vertical="center" wrapText="1"/>
      <protection/>
    </xf>
    <xf numFmtId="0" fontId="13" fillId="0" borderId="13" xfId="155" applyFont="1" applyFill="1" applyBorder="1" applyAlignment="1">
      <alignment vertical="center"/>
      <protection/>
    </xf>
    <xf numFmtId="0" fontId="13" fillId="0" borderId="13" xfId="155" applyFont="1" applyFill="1" applyBorder="1" applyAlignment="1">
      <alignment vertical="center" wrapText="1"/>
      <protection/>
    </xf>
    <xf numFmtId="0" fontId="13" fillId="0" borderId="13" xfId="161" applyFont="1" applyFill="1" applyBorder="1" applyAlignment="1">
      <alignment vertical="center" wrapText="1"/>
      <protection/>
    </xf>
    <xf numFmtId="0" fontId="8" fillId="0" borderId="22" xfId="161" applyFont="1" applyFill="1" applyBorder="1" applyAlignment="1">
      <alignment vertical="center" wrapText="1"/>
      <protection/>
    </xf>
    <xf numFmtId="3" fontId="12" fillId="0" borderId="13" xfId="168" applyNumberFormat="1" applyFont="1" applyFill="1" applyBorder="1" applyAlignment="1">
      <alignment horizontal="right" vertical="center"/>
      <protection/>
    </xf>
    <xf numFmtId="3" fontId="8" fillId="0" borderId="15" xfId="0" applyNumberFormat="1" applyFont="1" applyFill="1" applyBorder="1" applyAlignment="1">
      <alignment vertical="center" wrapText="1"/>
    </xf>
    <xf numFmtId="3" fontId="13" fillId="0" borderId="15" xfId="0" applyNumberFormat="1" applyFont="1" applyBorder="1" applyAlignment="1">
      <alignment horizontal="left" vertical="center" wrapText="1"/>
    </xf>
    <xf numFmtId="0" fontId="9" fillId="0" borderId="39" xfId="166" applyFont="1" applyBorder="1" applyAlignment="1">
      <alignment vertical="center"/>
      <protection/>
    </xf>
    <xf numFmtId="0" fontId="13" fillId="0" borderId="39" xfId="159" applyFont="1" applyBorder="1" applyAlignment="1">
      <alignment wrapText="1"/>
      <protection/>
    </xf>
    <xf numFmtId="49" fontId="8" fillId="48" borderId="42" xfId="159" applyNumberFormat="1" applyFont="1" applyFill="1" applyBorder="1" applyAlignment="1">
      <alignment horizontal="left" vertical="top" wrapText="1"/>
      <protection/>
    </xf>
    <xf numFmtId="0" fontId="13" fillId="0" borderId="39" xfId="159" applyFont="1" applyFill="1" applyBorder="1">
      <alignment/>
      <protection/>
    </xf>
    <xf numFmtId="49" fontId="8" fillId="48" borderId="39" xfId="159" applyNumberFormat="1" applyFont="1" applyFill="1" applyBorder="1" applyAlignment="1">
      <alignment horizontal="left" vertical="top" wrapText="1"/>
      <protection/>
    </xf>
    <xf numFmtId="0" fontId="9" fillId="0" borderId="39" xfId="144" applyFont="1" applyFill="1" applyBorder="1" applyAlignment="1">
      <alignment vertical="top"/>
      <protection/>
    </xf>
    <xf numFmtId="0" fontId="8" fillId="0" borderId="39" xfId="166" applyFont="1" applyFill="1" applyBorder="1" applyAlignment="1">
      <alignment vertical="center" wrapText="1"/>
      <protection/>
    </xf>
    <xf numFmtId="3" fontId="13" fillId="0" borderId="43" xfId="149" applyNumberFormat="1" applyFont="1" applyFill="1" applyBorder="1" applyAlignment="1">
      <alignment vertical="center" wrapText="1"/>
      <protection/>
    </xf>
    <xf numFmtId="0" fontId="8" fillId="0" borderId="39" xfId="134" applyFont="1" applyBorder="1" applyAlignment="1">
      <alignment vertical="center"/>
      <protection/>
    </xf>
    <xf numFmtId="0" fontId="8" fillId="0" borderId="39" xfId="166" applyFont="1" applyBorder="1" applyAlignment="1">
      <alignment vertical="center"/>
      <protection/>
    </xf>
    <xf numFmtId="0" fontId="8" fillId="0" borderId="39" xfId="159" applyFont="1" applyFill="1" applyBorder="1">
      <alignment/>
      <protection/>
    </xf>
    <xf numFmtId="49" fontId="0" fillId="0" borderId="39" xfId="159" applyNumberFormat="1" applyFont="1" applyBorder="1" applyAlignment="1">
      <alignment horizontal="left" vertical="center" wrapText="1"/>
      <protection/>
    </xf>
    <xf numFmtId="49" fontId="8" fillId="0" borderId="39" xfId="159" applyNumberFormat="1" applyFont="1" applyFill="1" applyBorder="1" applyAlignment="1">
      <alignment horizontal="left" vertical="top" wrapText="1"/>
      <protection/>
    </xf>
    <xf numFmtId="0" fontId="13" fillId="0" borderId="39" xfId="159" applyFont="1" applyBorder="1">
      <alignment/>
      <protection/>
    </xf>
    <xf numFmtId="3" fontId="8" fillId="0" borderId="39" xfId="159" applyNumberFormat="1" applyFont="1" applyFill="1" applyBorder="1" applyAlignment="1">
      <alignment vertical="center" wrapText="1"/>
      <protection/>
    </xf>
    <xf numFmtId="0" fontId="13" fillId="0" borderId="13" xfId="130" applyFont="1" applyBorder="1" applyAlignment="1">
      <alignment vertical="center" wrapText="1"/>
      <protection/>
    </xf>
    <xf numFmtId="49" fontId="13" fillId="0" borderId="32" xfId="146" applyNumberFormat="1" applyFont="1" applyBorder="1" applyAlignment="1">
      <alignment vertical="center" wrapText="1"/>
      <protection/>
    </xf>
    <xf numFmtId="3" fontId="8" fillId="0" borderId="15" xfId="0" applyNumberFormat="1" applyFont="1" applyBorder="1" applyAlignment="1">
      <alignment horizontal="left" vertical="center" wrapText="1"/>
    </xf>
    <xf numFmtId="0" fontId="8" fillId="0" borderId="15" xfId="137" applyFont="1" applyBorder="1" applyAlignment="1">
      <alignment vertical="center" wrapText="1"/>
      <protection/>
    </xf>
    <xf numFmtId="0" fontId="8" fillId="0" borderId="13" xfId="136" applyFont="1" applyBorder="1" applyAlignment="1">
      <alignment vertical="center" wrapText="1"/>
      <protection/>
    </xf>
    <xf numFmtId="0" fontId="13" fillId="0" borderId="15" xfId="161" applyFont="1" applyBorder="1" applyAlignment="1">
      <alignment vertical="center" wrapText="1"/>
      <protection/>
    </xf>
    <xf numFmtId="0" fontId="8" fillId="0" borderId="24" xfId="136" applyFont="1" applyBorder="1" applyAlignment="1">
      <alignment vertical="center" wrapText="1"/>
      <protection/>
    </xf>
    <xf numFmtId="0" fontId="8" fillId="0" borderId="15" xfId="161" applyFont="1" applyFill="1" applyBorder="1" applyAlignment="1">
      <alignment vertical="center" wrapText="1"/>
      <protection/>
    </xf>
    <xf numFmtId="0" fontId="13" fillId="7" borderId="44" xfId="146" applyFont="1" applyFill="1" applyBorder="1" applyAlignment="1">
      <alignment vertical="center"/>
      <protection/>
    </xf>
    <xf numFmtId="0" fontId="63" fillId="6" borderId="15" xfId="0" applyFont="1" applyFill="1" applyBorder="1" applyAlignment="1">
      <alignment horizontal="center" vertical="center" wrapText="1"/>
    </xf>
    <xf numFmtId="0" fontId="13" fillId="0" borderId="22" xfId="130" applyFont="1" applyBorder="1" applyAlignment="1">
      <alignment vertical="center"/>
      <protection/>
    </xf>
    <xf numFmtId="3" fontId="13" fillId="0" borderId="15" xfId="168" applyNumberFormat="1" applyFont="1" applyFill="1" applyBorder="1" applyAlignment="1">
      <alignment horizontal="left" vertical="center"/>
      <protection/>
    </xf>
    <xf numFmtId="49" fontId="13" fillId="0" borderId="15" xfId="0" applyNumberFormat="1" applyFont="1" applyBorder="1" applyAlignment="1">
      <alignment vertical="center"/>
    </xf>
    <xf numFmtId="3" fontId="12" fillId="6" borderId="22" xfId="168" applyNumberFormat="1" applyFont="1" applyFill="1" applyBorder="1" applyAlignment="1">
      <alignment horizontal="center" vertical="center" wrapText="1"/>
      <protection/>
    </xf>
    <xf numFmtId="3" fontId="12" fillId="6" borderId="45" xfId="168" applyNumberFormat="1" applyFont="1" applyFill="1" applyBorder="1" applyAlignment="1">
      <alignment horizontal="center" vertical="center" wrapText="1"/>
      <protection/>
    </xf>
    <xf numFmtId="3" fontId="0" fillId="0" borderId="16" xfId="0" applyNumberFormat="1" applyFont="1" applyFill="1" applyBorder="1" applyAlignment="1">
      <alignment vertical="center" wrapText="1"/>
    </xf>
    <xf numFmtId="3" fontId="13" fillId="0" borderId="15" xfId="0" applyNumberFormat="1" applyFont="1" applyFill="1" applyBorder="1" applyAlignment="1">
      <alignment vertical="center" wrapText="1"/>
    </xf>
    <xf numFmtId="3" fontId="8" fillId="0" borderId="15" xfId="137" applyNumberFormat="1" applyFont="1" applyFill="1" applyBorder="1" applyAlignment="1">
      <alignment vertical="center" wrapText="1"/>
      <protection/>
    </xf>
    <xf numFmtId="0" fontId="65" fillId="0" borderId="0" xfId="160" applyFont="1" applyAlignment="1">
      <alignment horizontal="center"/>
      <protection/>
    </xf>
    <xf numFmtId="0" fontId="65" fillId="0" borderId="0" xfId="160" applyFont="1">
      <alignment/>
      <protection/>
    </xf>
    <xf numFmtId="10" fontId="20" fillId="0" borderId="13" xfId="182" applyNumberFormat="1" applyFont="1" applyFill="1" applyBorder="1" applyAlignment="1">
      <alignment horizontal="center" vertical="center" wrapText="1"/>
    </xf>
    <xf numFmtId="49" fontId="8" fillId="0" borderId="13" xfId="182" applyNumberFormat="1" applyFont="1" applyFill="1" applyBorder="1" applyAlignment="1">
      <alignment horizontal="center" vertical="center" wrapText="1"/>
    </xf>
    <xf numFmtId="10" fontId="20" fillId="0" borderId="34" xfId="182" applyNumberFormat="1" applyFont="1" applyFill="1" applyBorder="1" applyAlignment="1">
      <alignment horizontal="center" vertical="center" wrapText="1"/>
    </xf>
    <xf numFmtId="49" fontId="8" fillId="0" borderId="34" xfId="182" applyNumberFormat="1" applyFont="1" applyFill="1" applyBorder="1" applyAlignment="1">
      <alignment horizontal="center" vertical="center" wrapText="1"/>
    </xf>
    <xf numFmtId="10" fontId="20" fillId="0" borderId="46" xfId="182" applyNumberFormat="1" applyFont="1" applyFill="1" applyBorder="1" applyAlignment="1">
      <alignment horizontal="center" vertical="center" wrapText="1"/>
    </xf>
    <xf numFmtId="49" fontId="8" fillId="0" borderId="46" xfId="182" applyNumberFormat="1" applyFont="1" applyFill="1" applyBorder="1" applyAlignment="1">
      <alignment horizontal="center" vertical="center" wrapText="1"/>
    </xf>
    <xf numFmtId="0" fontId="8" fillId="0" borderId="15" xfId="137" applyFont="1" applyFill="1" applyBorder="1" applyAlignment="1">
      <alignment vertical="top" wrapText="1"/>
      <protection/>
    </xf>
    <xf numFmtId="0" fontId="13" fillId="0" borderId="39" xfId="159" applyFont="1" applyFill="1" applyBorder="1" applyAlignment="1">
      <alignment wrapText="1"/>
      <protection/>
    </xf>
    <xf numFmtId="0" fontId="3" fillId="6" borderId="45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3" fillId="6" borderId="16" xfId="0" applyNumberFormat="1" applyFont="1" applyFill="1" applyBorder="1" applyAlignment="1">
      <alignment vertical="center"/>
    </xf>
    <xf numFmtId="3" fontId="13" fillId="6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left" vertical="center"/>
    </xf>
    <xf numFmtId="3" fontId="64" fillId="0" borderId="32" xfId="146" applyNumberFormat="1" applyFont="1" applyFill="1" applyBorder="1" applyAlignment="1">
      <alignment horizontal="right" vertical="center"/>
      <protection/>
    </xf>
    <xf numFmtId="3" fontId="70" fillId="0" borderId="0" xfId="0" applyNumberFormat="1" applyFont="1" applyAlignment="1">
      <alignment vertical="center"/>
    </xf>
    <xf numFmtId="0" fontId="13" fillId="0" borderId="15" xfId="0" applyFont="1" applyBorder="1" applyAlignment="1">
      <alignment horizontal="left" wrapText="1"/>
    </xf>
    <xf numFmtId="3" fontId="13" fillId="0" borderId="15" xfId="0" applyNumberFormat="1" applyFont="1" applyBorder="1" applyAlignment="1">
      <alignment vertical="center" wrapText="1"/>
    </xf>
    <xf numFmtId="3" fontId="15" fillId="0" borderId="15" xfId="0" applyNumberFormat="1" applyFont="1" applyBorder="1" applyAlignment="1">
      <alignment vertical="center" wrapText="1"/>
    </xf>
    <xf numFmtId="0" fontId="13" fillId="0" borderId="15" xfId="161" applyFont="1" applyBorder="1" applyAlignment="1">
      <alignment vertical="center"/>
      <protection/>
    </xf>
    <xf numFmtId="0" fontId="13" fillId="0" borderId="15" xfId="161" applyFont="1" applyFill="1" applyBorder="1" applyAlignment="1">
      <alignment vertical="center"/>
      <protection/>
    </xf>
    <xf numFmtId="3" fontId="13" fillId="0" borderId="15" xfId="168" applyNumberFormat="1" applyFont="1" applyFill="1" applyBorder="1" applyAlignment="1">
      <alignment horizontal="left" vertical="center" wrapText="1"/>
      <protection/>
    </xf>
    <xf numFmtId="0" fontId="8" fillId="0" borderId="15" xfId="137" applyFont="1" applyFill="1" applyBorder="1" applyAlignment="1">
      <alignment vertical="center" wrapText="1"/>
      <protection/>
    </xf>
    <xf numFmtId="0" fontId="12" fillId="6" borderId="15" xfId="130" applyFont="1" applyFill="1" applyBorder="1" applyAlignment="1">
      <alignment vertical="center" wrapText="1"/>
      <protection/>
    </xf>
    <xf numFmtId="3" fontId="15" fillId="0" borderId="15" xfId="0" applyNumberFormat="1" applyFont="1" applyFill="1" applyBorder="1" applyAlignment="1">
      <alignment vertical="center" wrapText="1"/>
    </xf>
    <xf numFmtId="3" fontId="13" fillId="0" borderId="15" xfId="168" applyNumberFormat="1" applyFont="1" applyBorder="1" applyAlignment="1">
      <alignment horizontal="left" vertical="center"/>
      <protection/>
    </xf>
    <xf numFmtId="3" fontId="13" fillId="0" borderId="15" xfId="168" applyNumberFormat="1" applyFont="1" applyFill="1" applyBorder="1" applyAlignment="1">
      <alignment horizontal="center" vertical="center"/>
      <protection/>
    </xf>
    <xf numFmtId="3" fontId="15" fillId="0" borderId="25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2" fillId="6" borderId="15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2" fillId="47" borderId="15" xfId="0" applyNumberFormat="1" applyFont="1" applyFill="1" applyBorder="1" applyAlignment="1">
      <alignment horizontal="center" vertical="center"/>
    </xf>
    <xf numFmtId="3" fontId="12" fillId="47" borderId="16" xfId="0" applyNumberFormat="1" applyFont="1" applyFill="1" applyBorder="1" applyAlignment="1">
      <alignment horizontal="center" vertical="center"/>
    </xf>
    <xf numFmtId="3" fontId="12" fillId="47" borderId="25" xfId="0" applyNumberFormat="1" applyFont="1" applyFill="1" applyBorder="1" applyAlignment="1">
      <alignment horizontal="center" vertical="center"/>
    </xf>
    <xf numFmtId="3" fontId="13" fillId="0" borderId="47" xfId="149" applyNumberFormat="1" applyFont="1" applyFill="1" applyBorder="1" applyAlignment="1">
      <alignment vertical="center" wrapText="1"/>
      <protection/>
    </xf>
    <xf numFmtId="3" fontId="14" fillId="0" borderId="15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0" fontId="8" fillId="0" borderId="48" xfId="130" applyFont="1" applyFill="1" applyBorder="1" applyAlignment="1">
      <alignment horizontal="left" vertical="center" wrapText="1"/>
      <protection/>
    </xf>
    <xf numFmtId="0" fontId="8" fillId="0" borderId="47" xfId="159" applyFont="1" applyBorder="1" applyAlignment="1">
      <alignment horizontal="left" wrapText="1"/>
      <protection/>
    </xf>
    <xf numFmtId="3" fontId="8" fillId="0" borderId="15" xfId="0" applyNumberFormat="1" applyFont="1" applyFill="1" applyBorder="1" applyAlignment="1">
      <alignment horizontal="left" vertical="center"/>
    </xf>
    <xf numFmtId="3" fontId="15" fillId="0" borderId="13" xfId="0" applyNumberFormat="1" applyFont="1" applyBorder="1" applyAlignment="1">
      <alignment vertical="center"/>
    </xf>
    <xf numFmtId="0" fontId="8" fillId="48" borderId="15" xfId="159" applyFont="1" applyFill="1" applyBorder="1" applyAlignment="1">
      <alignment horizontal="left" vertical="top" wrapText="1"/>
      <protection/>
    </xf>
    <xf numFmtId="3" fontId="8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left" vertical="center"/>
    </xf>
    <xf numFmtId="49" fontId="8" fillId="0" borderId="15" xfId="159" applyNumberFormat="1" applyFont="1" applyFill="1" applyBorder="1" applyAlignment="1">
      <alignment horizontal="left" vertical="center" wrapText="1"/>
      <protection/>
    </xf>
    <xf numFmtId="3" fontId="8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left" vertical="center"/>
    </xf>
    <xf numFmtId="0" fontId="9" fillId="48" borderId="15" xfId="144" applyFont="1" applyFill="1" applyBorder="1" applyAlignment="1">
      <alignment horizontal="left" vertical="top" wrapText="1"/>
      <protection/>
    </xf>
    <xf numFmtId="49" fontId="13" fillId="0" borderId="15" xfId="159" applyNumberFormat="1" applyFont="1" applyBorder="1" applyAlignment="1">
      <alignment horizontal="left" vertical="center" wrapText="1"/>
      <protection/>
    </xf>
    <xf numFmtId="0" fontId="8" fillId="48" borderId="49" xfId="159" applyFont="1" applyFill="1" applyBorder="1" applyAlignment="1">
      <alignment horizontal="left" vertical="top" wrapText="1"/>
      <protection/>
    </xf>
    <xf numFmtId="0" fontId="8" fillId="48" borderId="50" xfId="159" applyFont="1" applyFill="1" applyBorder="1" applyAlignment="1">
      <alignment horizontal="left" vertical="top" wrapText="1"/>
      <protection/>
    </xf>
    <xf numFmtId="49" fontId="22" fillId="0" borderId="50" xfId="159" applyNumberFormat="1" applyFont="1" applyFill="1" applyBorder="1" applyAlignment="1">
      <alignment horizontal="left" vertical="center" wrapText="1"/>
      <protection/>
    </xf>
    <xf numFmtId="49" fontId="13" fillId="0" borderId="51" xfId="159" applyNumberFormat="1" applyFont="1" applyBorder="1" applyAlignment="1">
      <alignment horizontal="left" vertical="center" wrapText="1"/>
      <protection/>
    </xf>
    <xf numFmtId="49" fontId="13" fillId="0" borderId="49" xfId="159" applyNumberFormat="1" applyFont="1" applyBorder="1" applyAlignment="1">
      <alignment horizontal="left" vertical="center" wrapText="1"/>
      <protection/>
    </xf>
    <xf numFmtId="49" fontId="22" fillId="0" borderId="15" xfId="159" applyNumberFormat="1" applyFont="1" applyFill="1" applyBorder="1" applyAlignment="1">
      <alignment horizontal="left" vertical="center" wrapText="1"/>
      <protection/>
    </xf>
    <xf numFmtId="49" fontId="8" fillId="48" borderId="15" xfId="159" applyNumberFormat="1" applyFont="1" applyFill="1" applyBorder="1" applyAlignment="1">
      <alignment horizontal="left" vertical="top" wrapText="1"/>
      <protection/>
    </xf>
    <xf numFmtId="0" fontId="8" fillId="0" borderId="15" xfId="159" applyFont="1" applyFill="1" applyBorder="1" applyAlignment="1">
      <alignment horizontal="left" vertical="top" wrapText="1"/>
      <protection/>
    </xf>
    <xf numFmtId="49" fontId="13" fillId="0" borderId="47" xfId="159" applyNumberFormat="1" applyFont="1" applyBorder="1" applyAlignment="1">
      <alignment horizontal="left" vertical="center" wrapText="1"/>
      <protection/>
    </xf>
    <xf numFmtId="0" fontId="8" fillId="48" borderId="47" xfId="159" applyFont="1" applyFill="1" applyBorder="1" applyAlignment="1">
      <alignment horizontal="left" vertical="top" wrapText="1"/>
      <protection/>
    </xf>
    <xf numFmtId="0" fontId="8" fillId="0" borderId="32" xfId="145" applyFont="1" applyFill="1" applyBorder="1" applyAlignment="1">
      <alignment horizontal="center" vertical="center"/>
      <protection/>
    </xf>
    <xf numFmtId="0" fontId="8" fillId="0" borderId="39" xfId="167" applyFont="1" applyBorder="1" applyAlignment="1">
      <alignment vertical="center"/>
      <protection/>
    </xf>
    <xf numFmtId="0" fontId="9" fillId="0" borderId="32" xfId="145" applyFont="1" applyBorder="1" applyAlignment="1">
      <alignment horizontal="center" vertical="center"/>
      <protection/>
    </xf>
    <xf numFmtId="0" fontId="9" fillId="0" borderId="39" xfId="145" applyFont="1" applyBorder="1" applyAlignment="1">
      <alignment vertical="center"/>
      <protection/>
    </xf>
    <xf numFmtId="0" fontId="8" fillId="0" borderId="32" xfId="145" applyFont="1" applyBorder="1" applyAlignment="1">
      <alignment horizontal="center" vertical="center"/>
      <protection/>
    </xf>
    <xf numFmtId="0" fontId="9" fillId="48" borderId="32" xfId="145" applyFont="1" applyFill="1" applyBorder="1" applyAlignment="1">
      <alignment horizontal="center" vertical="top" wrapText="1"/>
      <protection/>
    </xf>
    <xf numFmtId="0" fontId="9" fillId="48" borderId="39" xfId="145" applyFont="1" applyFill="1" applyBorder="1" applyAlignment="1">
      <alignment vertical="top"/>
      <protection/>
    </xf>
    <xf numFmtId="0" fontId="8" fillId="48" borderId="32" xfId="145" applyFont="1" applyFill="1" applyBorder="1" applyAlignment="1">
      <alignment horizontal="center" vertical="top" wrapText="1"/>
      <protection/>
    </xf>
    <xf numFmtId="0" fontId="8" fillId="0" borderId="39" xfId="145" applyFont="1" applyFill="1" applyBorder="1" applyAlignment="1">
      <alignment vertical="top"/>
      <protection/>
    </xf>
    <xf numFmtId="0" fontId="8" fillId="48" borderId="39" xfId="139" applyFont="1" applyFill="1" applyBorder="1" applyAlignment="1">
      <alignment vertical="top" wrapText="1"/>
      <protection/>
    </xf>
    <xf numFmtId="0" fontId="8" fillId="0" borderId="39" xfId="139" applyFont="1" applyFill="1" applyBorder="1" applyAlignment="1">
      <alignment horizontal="left" vertical="top"/>
      <protection/>
    </xf>
    <xf numFmtId="0" fontId="8" fillId="48" borderId="39" xfId="145" applyFont="1" applyFill="1" applyBorder="1" applyAlignment="1">
      <alignment vertical="top"/>
      <protection/>
    </xf>
    <xf numFmtId="3" fontId="13" fillId="6" borderId="13" xfId="0" applyNumberFormat="1" applyFont="1" applyFill="1" applyBorder="1" applyAlignment="1">
      <alignment horizontal="center" vertical="center"/>
    </xf>
    <xf numFmtId="3" fontId="13" fillId="6" borderId="15" xfId="0" applyNumberFormat="1" applyFont="1" applyFill="1" applyBorder="1" applyAlignment="1">
      <alignment horizontal="center" vertical="center"/>
    </xf>
    <xf numFmtId="0" fontId="8" fillId="0" borderId="39" xfId="143" applyFont="1" applyFill="1" applyBorder="1" applyAlignment="1">
      <alignment vertical="top"/>
      <protection/>
    </xf>
    <xf numFmtId="0" fontId="8" fillId="0" borderId="39" xfId="141" applyFont="1" applyFill="1" applyBorder="1" applyAlignment="1">
      <alignment vertical="top" wrapText="1"/>
      <protection/>
    </xf>
    <xf numFmtId="0" fontId="8" fillId="0" borderId="39" xfId="145" applyFont="1" applyBorder="1">
      <alignment/>
      <protection/>
    </xf>
    <xf numFmtId="0" fontId="8" fillId="0" borderId="39" xfId="143" applyFont="1" applyFill="1" applyBorder="1" applyAlignment="1">
      <alignment vertical="top" wrapText="1"/>
      <protection/>
    </xf>
    <xf numFmtId="0" fontId="8" fillId="48" borderId="39" xfId="145" applyFont="1" applyFill="1" applyBorder="1" applyAlignment="1">
      <alignment horizontal="left" vertical="top" wrapText="1"/>
      <protection/>
    </xf>
    <xf numFmtId="49" fontId="8" fillId="0" borderId="39" xfId="151" applyNumberFormat="1" applyFont="1" applyFill="1" applyBorder="1" applyAlignment="1">
      <alignment horizontal="left" vertical="center"/>
      <protection/>
    </xf>
    <xf numFmtId="0" fontId="9" fillId="0" borderId="39" xfId="145" applyFont="1" applyFill="1" applyBorder="1" applyAlignment="1">
      <alignment vertical="top"/>
      <protection/>
    </xf>
    <xf numFmtId="0" fontId="8" fillId="0" borderId="39" xfId="145" applyFont="1" applyFill="1" applyBorder="1" applyAlignment="1">
      <alignment vertical="top" wrapText="1"/>
      <protection/>
    </xf>
    <xf numFmtId="0" fontId="8" fillId="0" borderId="39" xfId="135" applyFont="1" applyFill="1" applyBorder="1" applyAlignment="1">
      <alignment horizontal="left" vertical="center" wrapText="1"/>
      <protection/>
    </xf>
    <xf numFmtId="0" fontId="8" fillId="0" borderId="39" xfId="135" applyFont="1" applyFill="1" applyBorder="1" applyAlignment="1">
      <alignment horizontal="left" vertical="center" wrapText="1"/>
      <protection/>
    </xf>
    <xf numFmtId="0" fontId="8" fillId="0" borderId="39" xfId="132" applyFont="1" applyFill="1" applyBorder="1" applyAlignment="1">
      <alignment horizontal="left" vertical="center" wrapText="1"/>
      <protection/>
    </xf>
    <xf numFmtId="0" fontId="8" fillId="48" borderId="39" xfId="145" applyFont="1" applyFill="1" applyBorder="1" applyAlignment="1">
      <alignment vertical="top" wrapText="1"/>
      <protection/>
    </xf>
    <xf numFmtId="0" fontId="13" fillId="0" borderId="0" xfId="167" applyFont="1" applyFill="1" applyBorder="1" applyAlignment="1">
      <alignment vertical="center" wrapText="1"/>
      <protection/>
    </xf>
    <xf numFmtId="3" fontId="15" fillId="47" borderId="15" xfId="0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0" fontId="8" fillId="0" borderId="15" xfId="161" applyFont="1" applyFill="1" applyBorder="1" applyAlignment="1">
      <alignment vertical="center"/>
      <protection/>
    </xf>
    <xf numFmtId="0" fontId="8" fillId="0" borderId="39" xfId="143" applyFont="1" applyFill="1" applyBorder="1" applyAlignment="1">
      <alignment vertical="top" wrapText="1"/>
      <protection/>
    </xf>
    <xf numFmtId="0" fontId="8" fillId="0" borderId="39" xfId="144" applyFont="1" applyFill="1" applyBorder="1" applyAlignment="1">
      <alignment vertical="center" wrapText="1"/>
      <protection/>
    </xf>
    <xf numFmtId="3" fontId="13" fillId="47" borderId="0" xfId="0" applyNumberFormat="1" applyFont="1" applyFill="1" applyBorder="1" applyAlignment="1">
      <alignment vertical="center"/>
    </xf>
    <xf numFmtId="0" fontId="13" fillId="0" borderId="15" xfId="161" applyFont="1" applyFill="1" applyBorder="1" applyAlignment="1">
      <alignment vertical="center" wrapText="1"/>
      <protection/>
    </xf>
    <xf numFmtId="49" fontId="13" fillId="0" borderId="39" xfId="150" applyNumberFormat="1" applyFont="1" applyBorder="1" applyAlignment="1">
      <alignment horizontal="left" vertical="center" wrapText="1"/>
      <protection/>
    </xf>
    <xf numFmtId="3" fontId="12" fillId="0" borderId="39" xfId="150" applyNumberFormat="1" applyFont="1" applyBorder="1" applyAlignment="1">
      <alignment vertical="top" wrapText="1"/>
      <protection/>
    </xf>
    <xf numFmtId="0" fontId="8" fillId="48" borderId="0" xfId="144" applyFont="1" applyFill="1" applyBorder="1" applyAlignment="1">
      <alignment vertical="top"/>
      <protection/>
    </xf>
    <xf numFmtId="0" fontId="13" fillId="0" borderId="39" xfId="166" applyFont="1" applyBorder="1" applyAlignment="1">
      <alignment vertical="center"/>
      <protection/>
    </xf>
    <xf numFmtId="49" fontId="8" fillId="0" borderId="39" xfId="150" applyNumberFormat="1" applyFont="1" applyBorder="1" applyAlignment="1">
      <alignment horizontal="left" vertical="center" wrapText="1"/>
      <protection/>
    </xf>
    <xf numFmtId="0" fontId="8" fillId="0" borderId="39" xfId="138" applyFont="1" applyFill="1" applyBorder="1" applyAlignment="1">
      <alignment vertical="top" wrapText="1"/>
      <protection/>
    </xf>
    <xf numFmtId="0" fontId="12" fillId="6" borderId="13" xfId="133" applyFont="1" applyFill="1" applyBorder="1" applyAlignment="1">
      <alignment horizontal="center" vertical="center"/>
      <protection/>
    </xf>
    <xf numFmtId="0" fontId="5" fillId="0" borderId="0" xfId="133" applyAlignment="1">
      <alignment vertical="center"/>
      <protection/>
    </xf>
    <xf numFmtId="0" fontId="12" fillId="6" borderId="13" xfId="133" applyFont="1" applyFill="1" applyBorder="1" applyAlignment="1">
      <alignment horizontal="center" vertical="center" wrapText="1"/>
      <protection/>
    </xf>
    <xf numFmtId="0" fontId="5" fillId="0" borderId="0" xfId="133" applyAlignment="1">
      <alignment vertical="top"/>
      <protection/>
    </xf>
    <xf numFmtId="3" fontId="13" fillId="0" borderId="13" xfId="133" applyNumberFormat="1" applyFont="1" applyBorder="1" applyAlignment="1">
      <alignment vertical="center"/>
      <protection/>
    </xf>
    <xf numFmtId="0" fontId="13" fillId="0" borderId="13" xfId="163" applyFont="1" applyFill="1" applyBorder="1" applyAlignment="1">
      <alignment vertical="center"/>
      <protection/>
    </xf>
    <xf numFmtId="0" fontId="9" fillId="6" borderId="13" xfId="133" applyFont="1" applyFill="1" applyBorder="1" applyAlignment="1">
      <alignment horizontal="center" vertical="center"/>
      <protection/>
    </xf>
    <xf numFmtId="0" fontId="9" fillId="6" borderId="13" xfId="133" applyFont="1" applyFill="1" applyBorder="1" applyAlignment="1">
      <alignment vertical="center" wrapText="1"/>
      <protection/>
    </xf>
    <xf numFmtId="3" fontId="9" fillId="6" borderId="13" xfId="133" applyNumberFormat="1" applyFont="1" applyFill="1" applyBorder="1" applyAlignment="1">
      <alignment vertical="center"/>
      <protection/>
    </xf>
    <xf numFmtId="3" fontId="5" fillId="0" borderId="0" xfId="133" applyNumberFormat="1" applyAlignment="1">
      <alignment vertical="center"/>
      <protection/>
    </xf>
    <xf numFmtId="0" fontId="13" fillId="0" borderId="13" xfId="163" applyFont="1" applyFill="1" applyBorder="1" applyAlignment="1">
      <alignment vertical="center" wrapText="1"/>
      <protection/>
    </xf>
    <xf numFmtId="0" fontId="12" fillId="6" borderId="13" xfId="133" applyFont="1" applyFill="1" applyBorder="1" applyAlignment="1">
      <alignment vertical="center" wrapText="1"/>
      <protection/>
    </xf>
    <xf numFmtId="0" fontId="9" fillId="0" borderId="52" xfId="145" applyFont="1" applyFill="1" applyBorder="1" applyAlignment="1">
      <alignment horizontal="center" vertical="center"/>
      <protection/>
    </xf>
    <xf numFmtId="3" fontId="13" fillId="0" borderId="37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horizontal="left" vertical="center"/>
    </xf>
    <xf numFmtId="0" fontId="8" fillId="0" borderId="33" xfId="145" applyFont="1" applyFill="1" applyBorder="1" applyAlignment="1">
      <alignment horizontal="center" vertical="center"/>
      <protection/>
    </xf>
    <xf numFmtId="0" fontId="13" fillId="0" borderId="43" xfId="159" applyFont="1" applyBorder="1" applyAlignment="1">
      <alignment horizontal="left" vertical="top" wrapText="1"/>
      <protection/>
    </xf>
    <xf numFmtId="3" fontId="13" fillId="0" borderId="36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horizontal="left" vertical="center"/>
    </xf>
    <xf numFmtId="0" fontId="9" fillId="0" borderId="13" xfId="145" applyFont="1" applyFill="1" applyBorder="1" applyAlignment="1">
      <alignment horizontal="center" vertical="center"/>
      <protection/>
    </xf>
    <xf numFmtId="3" fontId="6" fillId="0" borderId="16" xfId="0" applyNumberFormat="1" applyFont="1" applyBorder="1" applyAlignment="1">
      <alignment vertical="center"/>
    </xf>
    <xf numFmtId="49" fontId="8" fillId="0" borderId="15" xfId="150" applyNumberFormat="1" applyFont="1" applyBorder="1" applyAlignment="1">
      <alignment horizontal="left" vertical="center" wrapText="1"/>
      <protection/>
    </xf>
    <xf numFmtId="0" fontId="8" fillId="0" borderId="15" xfId="167" applyFont="1" applyBorder="1" applyAlignment="1">
      <alignment vertical="center"/>
      <protection/>
    </xf>
    <xf numFmtId="0" fontId="13" fillId="0" borderId="15" xfId="130" applyFont="1" applyBorder="1" applyAlignment="1">
      <alignment vertical="center"/>
      <protection/>
    </xf>
    <xf numFmtId="0" fontId="13" fillId="0" borderId="15" xfId="0" applyFont="1" applyFill="1" applyBorder="1" applyAlignment="1">
      <alignment horizontal="left" vertical="center"/>
    </xf>
    <xf numFmtId="3" fontId="13" fillId="47" borderId="15" xfId="168" applyNumberFormat="1" applyFont="1" applyFill="1" applyBorder="1" applyAlignment="1">
      <alignment horizontal="left" vertical="top"/>
      <protection/>
    </xf>
    <xf numFmtId="0" fontId="13" fillId="0" borderId="53" xfId="167" applyFont="1" applyFill="1" applyBorder="1" applyAlignment="1">
      <alignment vertical="center" wrapText="1"/>
      <protection/>
    </xf>
    <xf numFmtId="0" fontId="13" fillId="0" borderId="25" xfId="165" applyFont="1" applyFill="1" applyBorder="1" applyAlignment="1">
      <alignment vertical="center" wrapText="1"/>
      <protection/>
    </xf>
    <xf numFmtId="0" fontId="8" fillId="0" borderId="32" xfId="145" applyFont="1" applyFill="1" applyBorder="1" applyAlignment="1">
      <alignment horizontal="center" vertical="top" wrapText="1"/>
      <protection/>
    </xf>
    <xf numFmtId="0" fontId="8" fillId="0" borderId="54" xfId="144" applyFont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vertical="top" wrapText="1"/>
    </xf>
    <xf numFmtId="0" fontId="8" fillId="48" borderId="39" xfId="144" applyFont="1" applyFill="1" applyBorder="1" applyAlignment="1">
      <alignment vertical="top" wrapText="1"/>
      <protection/>
    </xf>
    <xf numFmtId="0" fontId="8" fillId="0" borderId="39" xfId="144" applyFont="1" applyFill="1" applyBorder="1" applyAlignment="1">
      <alignment vertical="top" wrapText="1"/>
      <protection/>
    </xf>
    <xf numFmtId="0" fontId="13" fillId="0" borderId="39" xfId="166" applyFont="1" applyFill="1" applyBorder="1" applyAlignment="1">
      <alignment vertical="center" wrapText="1"/>
      <protection/>
    </xf>
    <xf numFmtId="49" fontId="8" fillId="0" borderId="39" xfId="150" applyNumberFormat="1" applyFont="1" applyFill="1" applyBorder="1" applyAlignment="1">
      <alignment horizontal="left" vertical="center" wrapText="1"/>
      <protection/>
    </xf>
    <xf numFmtId="49" fontId="0" fillId="0" borderId="39" xfId="150" applyNumberFormat="1" applyFont="1" applyFill="1" applyBorder="1" applyAlignment="1">
      <alignment horizontal="left" vertical="center" wrapText="1"/>
      <protection/>
    </xf>
    <xf numFmtId="3" fontId="8" fillId="0" borderId="15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16" fillId="7" borderId="55" xfId="156" applyNumberFormat="1" applyFont="1" applyFill="1" applyBorder="1" applyAlignment="1">
      <alignment horizontal="center" wrapText="1"/>
      <protection/>
    </xf>
    <xf numFmtId="0" fontId="8" fillId="0" borderId="0" xfId="161" applyFont="1" applyBorder="1" applyAlignment="1">
      <alignment vertical="center"/>
      <protection/>
    </xf>
    <xf numFmtId="3" fontId="6" fillId="0" borderId="0" xfId="146" applyNumberFormat="1" applyFont="1" applyFill="1" applyAlignment="1">
      <alignment vertical="center"/>
      <protection/>
    </xf>
    <xf numFmtId="3" fontId="71" fillId="0" borderId="0" xfId="156" applyNumberFormat="1" applyFont="1" applyAlignment="1">
      <alignment horizontal="center" vertical="center" wrapText="1"/>
      <protection/>
    </xf>
    <xf numFmtId="0" fontId="72" fillId="7" borderId="56" xfId="156" applyFont="1" applyFill="1" applyBorder="1" applyAlignment="1">
      <alignment horizontal="center" wrapText="1"/>
      <protection/>
    </xf>
    <xf numFmtId="3" fontId="12" fillId="7" borderId="57" xfId="156" applyNumberFormat="1" applyFont="1" applyFill="1" applyBorder="1" applyAlignment="1">
      <alignment horizontal="center" vertical="center" wrapText="1"/>
      <protection/>
    </xf>
    <xf numFmtId="3" fontId="12" fillId="7" borderId="58" xfId="156" applyNumberFormat="1" applyFont="1" applyFill="1" applyBorder="1" applyAlignment="1">
      <alignment horizontal="center" vertical="center" wrapText="1"/>
      <protection/>
    </xf>
    <xf numFmtId="3" fontId="12" fillId="7" borderId="31" xfId="156" applyNumberFormat="1" applyFont="1" applyFill="1" applyBorder="1" applyAlignment="1">
      <alignment horizontal="center" vertical="center" wrapText="1"/>
      <protection/>
    </xf>
    <xf numFmtId="3" fontId="8" fillId="0" borderId="32" xfId="156" applyNumberFormat="1" applyFont="1" applyBorder="1" applyAlignment="1">
      <alignment vertical="center" wrapText="1"/>
      <protection/>
    </xf>
    <xf numFmtId="3" fontId="13" fillId="0" borderId="32" xfId="156" applyNumberFormat="1" applyFont="1" applyBorder="1" applyAlignment="1">
      <alignment horizontal="center" vertical="center" wrapText="1"/>
      <protection/>
    </xf>
    <xf numFmtId="1" fontId="8" fillId="0" borderId="32" xfId="156" applyNumberFormat="1" applyFont="1" applyBorder="1" applyAlignment="1">
      <alignment horizontal="center" vertical="center" wrapText="1"/>
      <protection/>
    </xf>
    <xf numFmtId="3" fontId="8" fillId="0" borderId="32" xfId="156" applyNumberFormat="1" applyFont="1" applyBorder="1" applyAlignment="1">
      <alignment horizontal="right" vertical="center" wrapText="1"/>
      <protection/>
    </xf>
    <xf numFmtId="3" fontId="4" fillId="0" borderId="0" xfId="156" applyNumberFormat="1" applyFont="1" applyAlignment="1">
      <alignment vertical="center" wrapText="1"/>
      <protection/>
    </xf>
    <xf numFmtId="3" fontId="8" fillId="0" borderId="32" xfId="156" applyNumberFormat="1" applyFont="1" applyBorder="1" applyAlignment="1">
      <alignment horizontal="center" vertical="center" wrapText="1"/>
      <protection/>
    </xf>
    <xf numFmtId="3" fontId="9" fillId="7" borderId="32" xfId="156" applyNumberFormat="1" applyFont="1" applyFill="1" applyBorder="1" applyAlignment="1">
      <alignment vertical="center" wrapText="1"/>
      <protection/>
    </xf>
    <xf numFmtId="3" fontId="12" fillId="7" borderId="32" xfId="156" applyNumberFormat="1" applyFont="1" applyFill="1" applyBorder="1" applyAlignment="1">
      <alignment vertical="center" wrapText="1"/>
      <protection/>
    </xf>
    <xf numFmtId="3" fontId="8" fillId="0" borderId="0" xfId="156" applyNumberFormat="1" applyFont="1" applyAlignment="1">
      <alignment vertical="center" wrapText="1"/>
      <protection/>
    </xf>
    <xf numFmtId="0" fontId="19" fillId="0" borderId="0" xfId="153">
      <alignment/>
      <protection/>
    </xf>
    <xf numFmtId="0" fontId="9" fillId="6" borderId="13" xfId="153" applyFont="1" applyFill="1" applyBorder="1" applyAlignment="1">
      <alignment horizontal="center" vertical="center" wrapText="1"/>
      <protection/>
    </xf>
    <xf numFmtId="0" fontId="9" fillId="6" borderId="13" xfId="153" applyFont="1" applyFill="1" applyBorder="1" applyAlignment="1">
      <alignment horizontal="center" vertical="center"/>
      <protection/>
    </xf>
    <xf numFmtId="0" fontId="12" fillId="6" borderId="13" xfId="153" applyFont="1" applyFill="1" applyBorder="1" applyAlignment="1">
      <alignment horizontal="center" vertical="center" wrapText="1"/>
      <protection/>
    </xf>
    <xf numFmtId="0" fontId="66" fillId="0" borderId="0" xfId="153" applyFont="1" applyAlignment="1">
      <alignment horizontal="center" vertical="center"/>
      <protection/>
    </xf>
    <xf numFmtId="0" fontId="8" fillId="0" borderId="13" xfId="153" applyFont="1" applyFill="1" applyBorder="1" applyAlignment="1">
      <alignment horizontal="center" vertical="center" wrapText="1"/>
      <protection/>
    </xf>
    <xf numFmtId="0" fontId="8" fillId="0" borderId="13" xfId="153" applyFont="1" applyFill="1" applyBorder="1" applyAlignment="1">
      <alignment vertical="center" wrapText="1"/>
      <protection/>
    </xf>
    <xf numFmtId="3" fontId="8" fillId="0" borderId="13" xfId="153" applyNumberFormat="1" applyFont="1" applyFill="1" applyBorder="1" applyAlignment="1">
      <alignment horizontal="right" vertical="center" wrapText="1"/>
      <protection/>
    </xf>
    <xf numFmtId="3" fontId="9" fillId="0" borderId="13" xfId="153" applyNumberFormat="1" applyFont="1" applyFill="1" applyBorder="1" applyAlignment="1">
      <alignment horizontal="right" vertical="center" wrapText="1"/>
      <protection/>
    </xf>
    <xf numFmtId="3" fontId="8" fillId="0" borderId="22" xfId="153" applyNumberFormat="1" applyFont="1" applyFill="1" applyBorder="1" applyAlignment="1">
      <alignment horizontal="right" vertical="center" wrapText="1"/>
      <protection/>
    </xf>
    <xf numFmtId="3" fontId="8" fillId="0" borderId="22" xfId="153" applyNumberFormat="1" applyFont="1" applyBorder="1" applyAlignment="1">
      <alignment horizontal="right" vertical="center"/>
      <protection/>
    </xf>
    <xf numFmtId="3" fontId="8" fillId="0" borderId="45" xfId="153" applyNumberFormat="1" applyFont="1" applyBorder="1" applyAlignment="1">
      <alignment horizontal="right" vertical="center"/>
      <protection/>
    </xf>
    <xf numFmtId="3" fontId="8" fillId="0" borderId="13" xfId="153" applyNumberFormat="1" applyFont="1" applyBorder="1" applyAlignment="1">
      <alignment horizontal="right" vertical="center"/>
      <protection/>
    </xf>
    <xf numFmtId="3" fontId="8" fillId="0" borderId="15" xfId="153" applyNumberFormat="1" applyFont="1" applyBorder="1" applyAlignment="1">
      <alignment horizontal="right" vertical="center"/>
      <protection/>
    </xf>
    <xf numFmtId="0" fontId="8" fillId="6" borderId="13" xfId="153" applyFont="1" applyFill="1" applyBorder="1" applyAlignment="1">
      <alignment horizontal="center" vertical="center" wrapText="1"/>
      <protection/>
    </xf>
    <xf numFmtId="3" fontId="9" fillId="6" borderId="13" xfId="153" applyNumberFormat="1" applyFont="1" applyFill="1" applyBorder="1" applyAlignment="1">
      <alignment horizontal="right" vertical="center" wrapText="1"/>
      <protection/>
    </xf>
    <xf numFmtId="0" fontId="8" fillId="0" borderId="34" xfId="153" applyFont="1" applyFill="1" applyBorder="1" applyAlignment="1">
      <alignment horizontal="center" vertical="center" wrapText="1"/>
      <protection/>
    </xf>
    <xf numFmtId="0" fontId="9" fillId="0" borderId="34" xfId="153" applyFont="1" applyFill="1" applyBorder="1" applyAlignment="1">
      <alignment vertical="center"/>
      <protection/>
    </xf>
    <xf numFmtId="3" fontId="8" fillId="0" borderId="34" xfId="153" applyNumberFormat="1" applyFont="1" applyFill="1" applyBorder="1" applyAlignment="1">
      <alignment horizontal="center" vertical="center" wrapText="1"/>
      <protection/>
    </xf>
    <xf numFmtId="3" fontId="9" fillId="0" borderId="34" xfId="153" applyNumberFormat="1" applyFont="1" applyFill="1" applyBorder="1" applyAlignment="1">
      <alignment horizontal="center" vertical="center" wrapText="1"/>
      <protection/>
    </xf>
    <xf numFmtId="3" fontId="8" fillId="0" borderId="34" xfId="153" applyNumberFormat="1" applyFont="1" applyBorder="1" applyAlignment="1">
      <alignment horizontal="center" vertical="center"/>
      <protection/>
    </xf>
    <xf numFmtId="0" fontId="8" fillId="0" borderId="46" xfId="153" applyFont="1" applyFill="1" applyBorder="1" applyAlignment="1">
      <alignment horizontal="center" vertical="center" wrapText="1"/>
      <protection/>
    </xf>
    <xf numFmtId="0" fontId="9" fillId="0" borderId="46" xfId="153" applyFont="1" applyFill="1" applyBorder="1" applyAlignment="1">
      <alignment vertical="center" wrapText="1"/>
      <protection/>
    </xf>
    <xf numFmtId="3" fontId="8" fillId="0" borderId="46" xfId="153" applyNumberFormat="1" applyFont="1" applyFill="1" applyBorder="1" applyAlignment="1">
      <alignment horizontal="center" vertical="center" wrapText="1"/>
      <protection/>
    </xf>
    <xf numFmtId="3" fontId="9" fillId="0" borderId="46" xfId="153" applyNumberFormat="1" applyFont="1" applyFill="1" applyBorder="1" applyAlignment="1">
      <alignment horizontal="center" vertical="center" wrapText="1"/>
      <protection/>
    </xf>
    <xf numFmtId="3" fontId="8" fillId="0" borderId="46" xfId="153" applyNumberFormat="1" applyFont="1" applyBorder="1" applyAlignment="1">
      <alignment horizontal="center" vertical="center"/>
      <protection/>
    </xf>
    <xf numFmtId="0" fontId="24" fillId="0" borderId="13" xfId="153" applyFont="1" applyFill="1" applyBorder="1" applyAlignment="1">
      <alignment vertical="center" wrapText="1"/>
      <protection/>
    </xf>
    <xf numFmtId="3" fontId="8" fillId="6" borderId="13" xfId="153" applyNumberFormat="1" applyFont="1" applyFill="1" applyBorder="1">
      <alignment/>
      <protection/>
    </xf>
    <xf numFmtId="3" fontId="9" fillId="6" borderId="13" xfId="153" applyNumberFormat="1" applyFont="1" applyFill="1" applyBorder="1" applyAlignment="1">
      <alignment horizontal="center"/>
      <protection/>
    </xf>
    <xf numFmtId="3" fontId="9" fillId="6" borderId="13" xfId="153" applyNumberFormat="1" applyFont="1" applyFill="1" applyBorder="1" applyAlignment="1">
      <alignment horizontal="right" vertical="center"/>
      <protection/>
    </xf>
    <xf numFmtId="3" fontId="9" fillId="6" borderId="13" xfId="153" applyNumberFormat="1" applyFont="1" applyFill="1" applyBorder="1" applyAlignment="1">
      <alignment horizontal="center" vertical="center"/>
      <protection/>
    </xf>
    <xf numFmtId="3" fontId="8" fillId="0" borderId="0" xfId="153" applyNumberFormat="1" applyFont="1" applyFill="1" applyBorder="1">
      <alignment/>
      <protection/>
    </xf>
    <xf numFmtId="3" fontId="9" fillId="0" borderId="0" xfId="153" applyNumberFormat="1" applyFont="1" applyFill="1" applyBorder="1" applyAlignment="1">
      <alignment horizontal="center"/>
      <protection/>
    </xf>
    <xf numFmtId="3" fontId="9" fillId="0" borderId="0" xfId="153" applyNumberFormat="1" applyFont="1" applyFill="1" applyBorder="1" applyAlignment="1">
      <alignment horizontal="right" vertical="center"/>
      <protection/>
    </xf>
    <xf numFmtId="3" fontId="9" fillId="0" borderId="0" xfId="153" applyNumberFormat="1" applyFont="1" applyFill="1" applyBorder="1" applyAlignment="1">
      <alignment horizontal="center" vertical="center"/>
      <protection/>
    </xf>
    <xf numFmtId="0" fontId="8" fillId="0" borderId="0" xfId="153" applyFont="1" applyFill="1">
      <alignment/>
      <protection/>
    </xf>
    <xf numFmtId="0" fontId="9" fillId="0" borderId="0" xfId="153" applyFont="1" applyFill="1">
      <alignment/>
      <protection/>
    </xf>
    <xf numFmtId="0" fontId="67" fillId="0" borderId="0" xfId="153" applyFont="1" applyFill="1">
      <alignment/>
      <protection/>
    </xf>
    <xf numFmtId="0" fontId="24" fillId="0" borderId="0" xfId="153" applyFont="1" applyFill="1">
      <alignment/>
      <protection/>
    </xf>
    <xf numFmtId="0" fontId="19" fillId="0" borderId="0" xfId="153" applyFill="1">
      <alignment/>
      <protection/>
    </xf>
    <xf numFmtId="0" fontId="73" fillId="0" borderId="0" xfId="153" applyFont="1">
      <alignment/>
      <protection/>
    </xf>
    <xf numFmtId="0" fontId="68" fillId="0" borderId="0" xfId="153" applyFont="1">
      <alignment/>
      <protection/>
    </xf>
    <xf numFmtId="0" fontId="9" fillId="6" borderId="59" xfId="162" applyFont="1" applyFill="1" applyBorder="1" applyAlignment="1">
      <alignment horizontal="center" vertical="center" wrapText="1"/>
      <protection/>
    </xf>
    <xf numFmtId="0" fontId="9" fillId="6" borderId="60" xfId="162" applyFont="1" applyFill="1" applyBorder="1" applyAlignment="1">
      <alignment horizontal="center" vertical="center" wrapText="1"/>
      <protection/>
    </xf>
    <xf numFmtId="2" fontId="9" fillId="6" borderId="60" xfId="162" applyNumberFormat="1" applyFont="1" applyFill="1" applyBorder="1" applyAlignment="1">
      <alignment horizontal="center" vertical="center" wrapText="1"/>
      <protection/>
    </xf>
    <xf numFmtId="3" fontId="9" fillId="6" borderId="60" xfId="162" applyNumberFormat="1" applyFont="1" applyFill="1" applyBorder="1" applyAlignment="1">
      <alignment horizontal="center" vertical="center" wrapText="1"/>
      <protection/>
    </xf>
    <xf numFmtId="0" fontId="19" fillId="0" borderId="0" xfId="158">
      <alignment/>
      <protection/>
    </xf>
    <xf numFmtId="0" fontId="8" fillId="0" borderId="13" xfId="162" applyFont="1" applyFill="1" applyBorder="1" applyAlignment="1">
      <alignment horizontal="center" vertical="center" wrapText="1"/>
      <protection/>
    </xf>
    <xf numFmtId="164" fontId="19" fillId="0" borderId="13" xfId="158" applyNumberFormat="1" applyFont="1" applyBorder="1">
      <alignment/>
      <protection/>
    </xf>
    <xf numFmtId="0" fontId="19" fillId="0" borderId="13" xfId="158" applyFont="1" applyBorder="1">
      <alignment/>
      <protection/>
    </xf>
    <xf numFmtId="164" fontId="8" fillId="0" borderId="13" xfId="162" applyNumberFormat="1" applyFont="1" applyFill="1" applyBorder="1">
      <alignment/>
      <protection/>
    </xf>
    <xf numFmtId="164" fontId="8" fillId="0" borderId="13" xfId="158" applyNumberFormat="1" applyFont="1" applyBorder="1">
      <alignment/>
      <protection/>
    </xf>
    <xf numFmtId="164" fontId="8" fillId="0" borderId="13" xfId="162" applyNumberFormat="1" applyFont="1" applyBorder="1" applyAlignment="1">
      <alignment vertical="center"/>
      <protection/>
    </xf>
    <xf numFmtId="0" fontId="8" fillId="0" borderId="13" xfId="162" applyFont="1" applyBorder="1" applyAlignment="1">
      <alignment vertical="center"/>
      <protection/>
    </xf>
    <xf numFmtId="2" fontId="8" fillId="0" borderId="13" xfId="162" applyNumberFormat="1" applyFont="1" applyBorder="1" applyAlignment="1">
      <alignment vertical="center"/>
      <protection/>
    </xf>
    <xf numFmtId="3" fontId="8" fillId="0" borderId="13" xfId="162" applyNumberFormat="1" applyFont="1" applyBorder="1" applyAlignment="1">
      <alignment vertical="center"/>
      <protection/>
    </xf>
    <xf numFmtId="165" fontId="8" fillId="0" borderId="13" xfId="162" applyNumberFormat="1" applyFont="1" applyBorder="1" applyAlignment="1">
      <alignment vertical="center"/>
      <protection/>
    </xf>
    <xf numFmtId="49" fontId="19" fillId="0" borderId="0" xfId="158" applyNumberFormat="1" applyFont="1">
      <alignment/>
      <protection/>
    </xf>
    <xf numFmtId="164" fontId="8" fillId="0" borderId="13" xfId="162" applyNumberFormat="1" applyFont="1" applyBorder="1">
      <alignment/>
      <protection/>
    </xf>
    <xf numFmtId="0" fontId="8" fillId="0" borderId="13" xfId="162" applyFont="1" applyBorder="1">
      <alignment/>
      <protection/>
    </xf>
    <xf numFmtId="0" fontId="19" fillId="0" borderId="0" xfId="158" applyFont="1">
      <alignment/>
      <protection/>
    </xf>
    <xf numFmtId="0" fontId="8" fillId="0" borderId="13" xfId="162" applyFont="1" applyFill="1" applyBorder="1" applyAlignment="1">
      <alignment vertical="center"/>
      <protection/>
    </xf>
    <xf numFmtId="165" fontId="8" fillId="0" borderId="13" xfId="162" applyNumberFormat="1" applyFont="1" applyBorder="1">
      <alignment/>
      <protection/>
    </xf>
    <xf numFmtId="2" fontId="8" fillId="0" borderId="13" xfId="162" applyNumberFormat="1" applyFont="1" applyBorder="1">
      <alignment/>
      <protection/>
    </xf>
    <xf numFmtId="49" fontId="19" fillId="0" borderId="0" xfId="158" applyNumberFormat="1">
      <alignment/>
      <protection/>
    </xf>
    <xf numFmtId="164" fontId="62" fillId="6" borderId="13" xfId="162" applyNumberFormat="1" applyFont="1" applyFill="1" applyBorder="1">
      <alignment/>
      <protection/>
    </xf>
    <xf numFmtId="165" fontId="62" fillId="6" borderId="13" xfId="162" applyNumberFormat="1" applyFont="1" applyFill="1" applyBorder="1">
      <alignment/>
      <protection/>
    </xf>
    <xf numFmtId="0" fontId="61" fillId="6" borderId="13" xfId="158" applyFont="1" applyFill="1" applyBorder="1">
      <alignment/>
      <protection/>
    </xf>
    <xf numFmtId="164" fontId="62" fillId="6" borderId="13" xfId="158" applyNumberFormat="1" applyFont="1" applyFill="1" applyBorder="1">
      <alignment/>
      <protection/>
    </xf>
    <xf numFmtId="0" fontId="61" fillId="0" borderId="0" xfId="158" applyFont="1">
      <alignment/>
      <protection/>
    </xf>
    <xf numFmtId="0" fontId="75" fillId="0" borderId="0" xfId="158" applyFont="1">
      <alignment/>
      <protection/>
    </xf>
    <xf numFmtId="49" fontId="76" fillId="0" borderId="0" xfId="155" applyNumberFormat="1" applyFont="1" applyBorder="1" applyAlignment="1">
      <alignment vertical="center"/>
      <protection/>
    </xf>
    <xf numFmtId="49" fontId="77" fillId="0" borderId="0" xfId="158" applyNumberFormat="1" applyFont="1">
      <alignment/>
      <protection/>
    </xf>
    <xf numFmtId="49" fontId="8" fillId="0" borderId="0" xfId="155" applyNumberFormat="1" applyFont="1" applyBorder="1" applyAlignment="1">
      <alignment vertical="center"/>
      <protection/>
    </xf>
    <xf numFmtId="49" fontId="77" fillId="0" borderId="0" xfId="155" applyNumberFormat="1" applyFont="1" applyBorder="1" applyAlignment="1">
      <alignment horizontal="center" vertical="center"/>
      <protection/>
    </xf>
    <xf numFmtId="0" fontId="68" fillId="0" borderId="0" xfId="158" applyFont="1" applyAlignment="1">
      <alignment/>
      <protection/>
    </xf>
    <xf numFmtId="49" fontId="77" fillId="0" borderId="0" xfId="155" applyNumberFormat="1" applyFont="1" applyFill="1" applyBorder="1" applyAlignment="1">
      <alignment vertical="center"/>
      <protection/>
    </xf>
    <xf numFmtId="0" fontId="68" fillId="0" borderId="0" xfId="158" applyFont="1" applyAlignment="1">
      <alignment horizontal="center"/>
      <protection/>
    </xf>
    <xf numFmtId="49" fontId="77" fillId="0" borderId="0" xfId="155" applyNumberFormat="1" applyFont="1" applyFill="1" applyBorder="1" applyAlignment="1">
      <alignment horizontal="left" vertical="center" wrapText="1"/>
      <protection/>
    </xf>
    <xf numFmtId="49" fontId="77" fillId="0" borderId="46" xfId="162" applyNumberFormat="1" applyFont="1" applyFill="1" applyBorder="1" applyAlignment="1">
      <alignment horizontal="left" vertical="center"/>
      <protection/>
    </xf>
    <xf numFmtId="49" fontId="77" fillId="0" borderId="0" xfId="155" applyNumberFormat="1" applyFont="1" applyFill="1" applyBorder="1" applyAlignment="1">
      <alignment vertical="center" wrapText="1"/>
      <protection/>
    </xf>
    <xf numFmtId="0" fontId="78" fillId="0" borderId="0" xfId="158" applyFont="1">
      <alignment/>
      <protection/>
    </xf>
    <xf numFmtId="0" fontId="65" fillId="0" borderId="0" xfId="148" applyFont="1" applyAlignment="1">
      <alignment horizontal="center"/>
      <protection/>
    </xf>
    <xf numFmtId="0" fontId="65" fillId="0" borderId="0" xfId="148" applyFont="1">
      <alignment/>
      <protection/>
    </xf>
    <xf numFmtId="0" fontId="65" fillId="0" borderId="0" xfId="152" applyFont="1">
      <alignment/>
      <protection/>
    </xf>
    <xf numFmtId="0" fontId="61" fillId="0" borderId="0" xfId="148" applyFont="1" applyAlignment="1">
      <alignment horizontal="center" vertical="center"/>
      <protection/>
    </xf>
    <xf numFmtId="0" fontId="61" fillId="0" borderId="0" xfId="148" applyFont="1">
      <alignment/>
      <protection/>
    </xf>
    <xf numFmtId="0" fontId="65" fillId="0" borderId="0" xfId="148" applyFont="1" applyAlignment="1">
      <alignment wrapText="1"/>
      <protection/>
    </xf>
    <xf numFmtId="0" fontId="65" fillId="0" borderId="0" xfId="148" applyFont="1" applyAlignment="1">
      <alignment vertical="center" wrapText="1"/>
      <protection/>
    </xf>
    <xf numFmtId="0" fontId="61" fillId="0" borderId="0" xfId="148" applyFont="1" applyAlignment="1">
      <alignment vertical="center" wrapText="1"/>
      <protection/>
    </xf>
    <xf numFmtId="0" fontId="61" fillId="0" borderId="0" xfId="148" applyFont="1" applyAlignment="1">
      <alignment horizontal="center"/>
      <protection/>
    </xf>
    <xf numFmtId="0" fontId="61" fillId="0" borderId="0" xfId="148" applyFont="1" applyAlignment="1">
      <alignment wrapText="1"/>
      <protection/>
    </xf>
    <xf numFmtId="0" fontId="61" fillId="0" borderId="0" xfId="148" applyFont="1" applyAlignment="1">
      <alignment horizontal="center" vertical="top"/>
      <protection/>
    </xf>
    <xf numFmtId="49" fontId="65" fillId="0" borderId="0" xfId="148" applyNumberFormat="1" applyFont="1">
      <alignment/>
      <protection/>
    </xf>
    <xf numFmtId="49" fontId="61" fillId="0" borderId="0" xfId="148" applyNumberFormat="1" applyFont="1">
      <alignment/>
      <protection/>
    </xf>
    <xf numFmtId="49" fontId="65" fillId="0" borderId="0" xfId="148" applyNumberFormat="1" applyFont="1" applyAlignment="1">
      <alignment wrapText="1"/>
      <protection/>
    </xf>
    <xf numFmtId="0" fontId="65" fillId="0" borderId="0" xfId="152" applyFont="1" applyAlignment="1">
      <alignment horizontal="center"/>
      <protection/>
    </xf>
    <xf numFmtId="3" fontId="8" fillId="0" borderId="61" xfId="156" applyNumberFormat="1" applyFont="1" applyBorder="1" applyAlignment="1">
      <alignment vertical="center" wrapText="1"/>
      <protection/>
    </xf>
    <xf numFmtId="3" fontId="9" fillId="7" borderId="61" xfId="156" applyNumberFormat="1" applyFont="1" applyFill="1" applyBorder="1" applyAlignment="1">
      <alignment vertical="center" wrapText="1"/>
      <protection/>
    </xf>
    <xf numFmtId="3" fontId="4" fillId="6" borderId="13" xfId="156" applyNumberFormat="1" applyFont="1" applyFill="1" applyBorder="1" applyAlignment="1">
      <alignment vertical="center" wrapText="1"/>
      <protection/>
    </xf>
    <xf numFmtId="3" fontId="4" fillId="0" borderId="13" xfId="156" applyNumberFormat="1" applyFont="1" applyBorder="1" applyAlignment="1">
      <alignment horizontal="center" vertical="center" wrapText="1"/>
      <protection/>
    </xf>
    <xf numFmtId="3" fontId="24" fillId="0" borderId="39" xfId="150" applyNumberFormat="1" applyFont="1" applyBorder="1" applyAlignment="1">
      <alignment vertical="top" wrapText="1"/>
      <protection/>
    </xf>
    <xf numFmtId="49" fontId="8" fillId="0" borderId="43" xfId="150" applyNumberFormat="1" applyFont="1" applyFill="1" applyBorder="1" applyAlignment="1">
      <alignment horizontal="left" vertical="center" wrapText="1"/>
      <protection/>
    </xf>
    <xf numFmtId="49" fontId="8" fillId="0" borderId="53" xfId="150" applyNumberFormat="1" applyFont="1" applyBorder="1" applyAlignment="1">
      <alignment horizontal="left" vertical="center" wrapText="1"/>
      <protection/>
    </xf>
    <xf numFmtId="0" fontId="8" fillId="0" borderId="42" xfId="166" applyFont="1" applyFill="1" applyBorder="1" applyAlignment="1">
      <alignment vertical="center" wrapText="1"/>
      <protection/>
    </xf>
    <xf numFmtId="0" fontId="8" fillId="49" borderId="15" xfId="130" applyFont="1" applyFill="1" applyBorder="1" applyAlignment="1">
      <alignment horizontal="left" vertical="center" wrapText="1"/>
      <protection/>
    </xf>
    <xf numFmtId="3" fontId="12" fillId="0" borderId="16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left" vertical="center"/>
    </xf>
    <xf numFmtId="49" fontId="8" fillId="0" borderId="39" xfId="150" applyNumberFormat="1" applyFont="1" applyFill="1" applyBorder="1" applyAlignment="1">
      <alignment horizontal="left" vertical="center"/>
      <protection/>
    </xf>
    <xf numFmtId="0" fontId="8" fillId="0" borderId="13" xfId="145" applyFont="1" applyFill="1" applyBorder="1" applyAlignment="1">
      <alignment horizontal="center" vertical="center"/>
      <protection/>
    </xf>
    <xf numFmtId="0" fontId="8" fillId="0" borderId="39" xfId="159" applyFont="1" applyBorder="1" applyAlignment="1">
      <alignment horizontal="left" vertical="top" wrapText="1"/>
      <protection/>
    </xf>
    <xf numFmtId="0" fontId="8" fillId="0" borderId="39" xfId="159" applyFont="1" applyBorder="1" applyAlignment="1">
      <alignment wrapText="1"/>
      <protection/>
    </xf>
    <xf numFmtId="3" fontId="13" fillId="0" borderId="62" xfId="168" applyNumberFormat="1" applyFont="1" applyFill="1" applyBorder="1" applyAlignment="1">
      <alignment horizontal="center" vertical="center" wrapText="1"/>
      <protection/>
    </xf>
    <xf numFmtId="3" fontId="12" fillId="0" borderId="13" xfId="168" applyNumberFormat="1" applyFont="1" applyFill="1" applyBorder="1" applyAlignment="1">
      <alignment horizontal="left" vertical="center"/>
      <protection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24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3" fillId="0" borderId="13" xfId="0" applyFont="1" applyBorder="1" applyAlignment="1">
      <alignment wrapText="1"/>
    </xf>
    <xf numFmtId="0" fontId="8" fillId="0" borderId="63" xfId="166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vertical="center" wrapText="1"/>
    </xf>
    <xf numFmtId="49" fontId="13" fillId="0" borderId="39" xfId="0" applyNumberFormat="1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vertical="center" wrapText="1"/>
    </xf>
    <xf numFmtId="3" fontId="13" fillId="0" borderId="39" xfId="0" applyNumberFormat="1" applyFont="1" applyFill="1" applyBorder="1" applyAlignment="1">
      <alignment horizontal="left" vertical="center" wrapText="1"/>
    </xf>
    <xf numFmtId="49" fontId="22" fillId="0" borderId="43" xfId="0" applyNumberFormat="1" applyFont="1" applyFill="1" applyBorder="1" applyAlignment="1">
      <alignment horizontal="left" vertical="center" wrapText="1"/>
    </xf>
    <xf numFmtId="3" fontId="22" fillId="0" borderId="39" xfId="0" applyNumberFormat="1" applyFont="1" applyFill="1" applyBorder="1" applyAlignment="1">
      <alignment horizontal="left" vertical="center" wrapText="1"/>
    </xf>
    <xf numFmtId="3" fontId="22" fillId="0" borderId="49" xfId="0" applyNumberFormat="1" applyFont="1" applyFill="1" applyBorder="1" applyAlignment="1">
      <alignment vertical="center" wrapText="1"/>
    </xf>
    <xf numFmtId="3" fontId="22" fillId="0" borderId="50" xfId="0" applyNumberFormat="1" applyFont="1" applyFill="1" applyBorder="1" applyAlignment="1">
      <alignment horizontal="left" vertical="center" wrapText="1"/>
    </xf>
    <xf numFmtId="3" fontId="22" fillId="0" borderId="42" xfId="0" applyNumberFormat="1" applyFont="1" applyFill="1" applyBorder="1" applyAlignment="1">
      <alignment vertical="center" wrapText="1"/>
    </xf>
    <xf numFmtId="49" fontId="22" fillId="0" borderId="39" xfId="0" applyNumberFormat="1" applyFont="1" applyBorder="1" applyAlignment="1">
      <alignment vertical="center" wrapText="1"/>
    </xf>
    <xf numFmtId="49" fontId="22" fillId="0" borderId="39" xfId="0" applyNumberFormat="1" applyFont="1" applyFill="1" applyBorder="1" applyAlignment="1">
      <alignment horizontal="left" vertical="center" wrapText="1"/>
    </xf>
    <xf numFmtId="49" fontId="22" fillId="0" borderId="39" xfId="129" applyNumberFormat="1" applyFont="1" applyFill="1" applyBorder="1" applyAlignment="1">
      <alignment horizontal="left" vertical="center" wrapText="1"/>
      <protection/>
    </xf>
    <xf numFmtId="49" fontId="22" fillId="0" borderId="39" xfId="0" applyNumberFormat="1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49" fontId="22" fillId="0" borderId="42" xfId="0" applyNumberFormat="1" applyFont="1" applyBorder="1" applyAlignment="1">
      <alignment vertical="center" wrapText="1"/>
    </xf>
    <xf numFmtId="49" fontId="22" fillId="0" borderId="39" xfId="0" applyNumberFormat="1" applyFont="1" applyFill="1" applyBorder="1" applyAlignment="1">
      <alignment horizontal="left" vertical="center" wrapText="1"/>
    </xf>
    <xf numFmtId="49" fontId="22" fillId="0" borderId="42" xfId="0" applyNumberFormat="1" applyFont="1" applyBorder="1" applyAlignment="1">
      <alignment horizontal="left" vertical="center" wrapText="1"/>
    </xf>
    <xf numFmtId="3" fontId="13" fillId="0" borderId="24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3" fillId="0" borderId="13" xfId="0" applyFont="1" applyBorder="1" applyAlignment="1">
      <alignment horizontal="right" vertical="center" wrapText="1"/>
    </xf>
    <xf numFmtId="0" fontId="15" fillId="0" borderId="13" xfId="0" applyFont="1" applyBorder="1" applyAlignment="1">
      <alignment vertical="center" wrapText="1"/>
    </xf>
    <xf numFmtId="3" fontId="13" fillId="0" borderId="13" xfId="168" applyNumberFormat="1" applyFont="1" applyFill="1" applyBorder="1" applyAlignment="1">
      <alignment horizontal="left" vertical="center"/>
      <protection/>
    </xf>
    <xf numFmtId="3" fontId="9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top" wrapText="1"/>
    </xf>
    <xf numFmtId="3" fontId="8" fillId="0" borderId="13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horizontal="left" vertical="center" wrapText="1"/>
    </xf>
    <xf numFmtId="0" fontId="8" fillId="6" borderId="13" xfId="0" applyFont="1" applyFill="1" applyBorder="1" applyAlignment="1">
      <alignment vertical="center" wrapText="1"/>
    </xf>
    <xf numFmtId="0" fontId="13" fillId="0" borderId="13" xfId="133" applyFont="1" applyBorder="1" applyAlignment="1">
      <alignment vertical="center"/>
      <protection/>
    </xf>
    <xf numFmtId="0" fontId="15" fillId="0" borderId="13" xfId="133" applyFont="1" applyBorder="1" applyAlignment="1">
      <alignment vertical="center"/>
      <protection/>
    </xf>
    <xf numFmtId="3" fontId="12" fillId="0" borderId="13" xfId="133" applyNumberFormat="1" applyFont="1" applyBorder="1" applyAlignment="1">
      <alignment vertical="center"/>
      <protection/>
    </xf>
    <xf numFmtId="3" fontId="13" fillId="0" borderId="13" xfId="133" applyNumberFormat="1" applyFont="1" applyFill="1" applyBorder="1" applyAlignment="1">
      <alignment vertical="center"/>
      <protection/>
    </xf>
    <xf numFmtId="0" fontId="8" fillId="0" borderId="13" xfId="133" applyFont="1" applyFill="1" applyBorder="1" applyAlignment="1">
      <alignment vertical="center"/>
      <protection/>
    </xf>
    <xf numFmtId="0" fontId="13" fillId="0" borderId="13" xfId="133" applyFont="1" applyFill="1" applyBorder="1" applyAlignment="1">
      <alignment vertical="center"/>
      <protection/>
    </xf>
    <xf numFmtId="3" fontId="8" fillId="0" borderId="13" xfId="133" applyNumberFormat="1" applyFont="1" applyBorder="1" applyAlignment="1">
      <alignment vertical="center"/>
      <protection/>
    </xf>
    <xf numFmtId="0" fontId="13" fillId="0" borderId="13" xfId="155" applyFont="1" applyBorder="1" applyAlignment="1">
      <alignment vertical="center" wrapText="1"/>
      <protection/>
    </xf>
    <xf numFmtId="0" fontId="12" fillId="6" borderId="13" xfId="155" applyFont="1" applyFill="1" applyBorder="1" applyAlignment="1">
      <alignment vertical="center"/>
      <protection/>
    </xf>
    <xf numFmtId="3" fontId="12" fillId="6" borderId="13" xfId="133" applyNumberFormat="1" applyFont="1" applyFill="1" applyBorder="1" applyAlignment="1">
      <alignment vertical="center"/>
      <protection/>
    </xf>
    <xf numFmtId="0" fontId="9" fillId="6" borderId="13" xfId="155" applyFont="1" applyFill="1" applyBorder="1" applyAlignment="1">
      <alignment vertical="center" wrapText="1"/>
      <protection/>
    </xf>
    <xf numFmtId="3" fontId="14" fillId="6" borderId="13" xfId="133" applyNumberFormat="1" applyFont="1" applyFill="1" applyBorder="1" applyAlignment="1">
      <alignment vertical="center"/>
      <protection/>
    </xf>
    <xf numFmtId="3" fontId="13" fillId="0" borderId="15" xfId="133" applyNumberFormat="1" applyFont="1" applyBorder="1" applyAlignment="1">
      <alignment vertical="center"/>
      <protection/>
    </xf>
    <xf numFmtId="3" fontId="13" fillId="0" borderId="25" xfId="133" applyNumberFormat="1" applyFont="1" applyBorder="1" applyAlignment="1">
      <alignment vertical="center"/>
      <protection/>
    </xf>
    <xf numFmtId="3" fontId="13" fillId="0" borderId="16" xfId="133" applyNumberFormat="1" applyFont="1" applyBorder="1" applyAlignment="1">
      <alignment vertical="center"/>
      <protection/>
    </xf>
    <xf numFmtId="3" fontId="9" fillId="0" borderId="0" xfId="133" applyNumberFormat="1" applyFont="1" applyFill="1" applyBorder="1" applyAlignment="1">
      <alignment vertical="center"/>
      <protection/>
    </xf>
    <xf numFmtId="0" fontId="5" fillId="0" borderId="0" xfId="133" applyFont="1" applyAlignment="1">
      <alignment vertical="center"/>
      <protection/>
    </xf>
    <xf numFmtId="49" fontId="13" fillId="0" borderId="42" xfId="0" applyNumberFormat="1" applyFont="1" applyFill="1" applyBorder="1" applyAlignment="1">
      <alignment horizontal="left" vertical="center" wrapText="1"/>
    </xf>
    <xf numFmtId="49" fontId="13" fillId="0" borderId="43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left" vertical="center"/>
    </xf>
    <xf numFmtId="49" fontId="12" fillId="0" borderId="39" xfId="150" applyNumberFormat="1" applyFont="1" applyFill="1" applyBorder="1" applyAlignment="1">
      <alignment horizontal="left" vertical="center" wrapText="1"/>
      <protection/>
    </xf>
    <xf numFmtId="49" fontId="13" fillId="0" borderId="39" xfId="150" applyNumberFormat="1" applyFont="1" applyFill="1" applyBorder="1" applyAlignment="1">
      <alignment horizontal="left" vertical="center" wrapText="1"/>
      <protection/>
    </xf>
    <xf numFmtId="0" fontId="13" fillId="0" borderId="39" xfId="159" applyFont="1" applyFill="1" applyBorder="1" applyAlignment="1">
      <alignment horizontal="left" vertical="top" wrapText="1"/>
      <protection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 quotePrefix="1">
      <alignment horizontal="center" vertical="center" wrapText="1"/>
    </xf>
    <xf numFmtId="3" fontId="0" fillId="0" borderId="64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3" fillId="6" borderId="13" xfId="0" applyFont="1" applyFill="1" applyBorder="1" applyAlignment="1">
      <alignment/>
    </xf>
    <xf numFmtId="3" fontId="3" fillId="6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9" fillId="0" borderId="13" xfId="147" applyBorder="1">
      <alignment/>
      <protection/>
    </xf>
    <xf numFmtId="0" fontId="79" fillId="0" borderId="13" xfId="147" applyFont="1" applyFill="1" applyBorder="1" applyAlignment="1">
      <alignment horizontal="center" vertical="center" wrapText="1"/>
      <protection/>
    </xf>
    <xf numFmtId="0" fontId="79" fillId="0" borderId="13" xfId="147" applyFont="1" applyBorder="1" applyAlignment="1">
      <alignment horizontal="center" vertical="center"/>
      <protection/>
    </xf>
    <xf numFmtId="0" fontId="19" fillId="0" borderId="0" xfId="147">
      <alignment/>
      <protection/>
    </xf>
    <xf numFmtId="0" fontId="79" fillId="0" borderId="13" xfId="147" applyFont="1" applyBorder="1">
      <alignment/>
      <protection/>
    </xf>
    <xf numFmtId="3" fontId="79" fillId="0" borderId="0" xfId="147" applyNumberFormat="1" applyFont="1">
      <alignment/>
      <protection/>
    </xf>
    <xf numFmtId="3" fontId="79" fillId="0" borderId="13" xfId="147" applyNumberFormat="1" applyFont="1" applyBorder="1">
      <alignment/>
      <protection/>
    </xf>
    <xf numFmtId="0" fontId="19" fillId="0" borderId="13" xfId="147" applyFont="1" applyBorder="1">
      <alignment/>
      <protection/>
    </xf>
    <xf numFmtId="3" fontId="19" fillId="0" borderId="13" xfId="147" applyNumberFormat="1" applyBorder="1">
      <alignment/>
      <protection/>
    </xf>
    <xf numFmtId="14" fontId="19" fillId="0" borderId="13" xfId="147" applyNumberFormat="1" applyFont="1" applyBorder="1" applyAlignment="1">
      <alignment horizontal="left"/>
      <protection/>
    </xf>
    <xf numFmtId="3" fontId="19" fillId="0" borderId="13" xfId="147" applyNumberFormat="1" applyFont="1" applyBorder="1">
      <alignment/>
      <protection/>
    </xf>
    <xf numFmtId="3" fontId="80" fillId="0" borderId="13" xfId="147" applyNumberFormat="1" applyFont="1" applyBorder="1">
      <alignment/>
      <protection/>
    </xf>
    <xf numFmtId="0" fontId="19" fillId="0" borderId="13" xfId="147" applyFont="1" applyBorder="1" applyAlignment="1">
      <alignment wrapText="1"/>
      <protection/>
    </xf>
    <xf numFmtId="3" fontId="19" fillId="0" borderId="13" xfId="147" applyNumberFormat="1" applyFont="1" applyBorder="1">
      <alignment/>
      <protection/>
    </xf>
    <xf numFmtId="0" fontId="19" fillId="0" borderId="13" xfId="147" applyFont="1" applyBorder="1">
      <alignment/>
      <protection/>
    </xf>
    <xf numFmtId="0" fontId="19" fillId="0" borderId="13" xfId="147" applyFont="1" applyFill="1" applyBorder="1">
      <alignment/>
      <protection/>
    </xf>
    <xf numFmtId="3" fontId="19" fillId="0" borderId="13" xfId="147" applyNumberFormat="1" applyFont="1" applyFill="1" applyBorder="1">
      <alignment/>
      <protection/>
    </xf>
    <xf numFmtId="0" fontId="79" fillId="6" borderId="13" xfId="147" applyFont="1" applyFill="1" applyBorder="1" applyAlignment="1">
      <alignment vertical="center"/>
      <protection/>
    </xf>
    <xf numFmtId="3" fontId="79" fillId="6" borderId="13" xfId="147" applyNumberFormat="1" applyFont="1" applyFill="1" applyBorder="1" applyAlignment="1">
      <alignment vertical="center"/>
      <protection/>
    </xf>
    <xf numFmtId="0" fontId="19" fillId="0" borderId="0" xfId="147" applyFont="1">
      <alignment/>
      <protection/>
    </xf>
    <xf numFmtId="0" fontId="8" fillId="0" borderId="65" xfId="137" applyFont="1" applyFill="1" applyBorder="1" applyAlignment="1">
      <alignment vertical="top" wrapText="1"/>
      <protection/>
    </xf>
    <xf numFmtId="0" fontId="8" fillId="0" borderId="65" xfId="130" applyFont="1" applyFill="1" applyBorder="1" applyAlignment="1">
      <alignment horizontal="left" vertical="center" wrapText="1"/>
      <protection/>
    </xf>
    <xf numFmtId="0" fontId="8" fillId="0" borderId="39" xfId="131" applyFont="1" applyFill="1" applyBorder="1" applyAlignment="1">
      <alignment horizontal="left" vertical="center" wrapText="1"/>
      <protection/>
    </xf>
    <xf numFmtId="0" fontId="8" fillId="0" borderId="13" xfId="130" applyFont="1" applyFill="1" applyBorder="1" applyAlignment="1">
      <alignment horizontal="left" vertical="center" wrapText="1"/>
      <protection/>
    </xf>
    <xf numFmtId="0" fontId="8" fillId="0" borderId="13" xfId="142" applyFont="1" applyFill="1" applyBorder="1" applyAlignment="1">
      <alignment vertical="top" wrapText="1"/>
      <protection/>
    </xf>
    <xf numFmtId="0" fontId="8" fillId="0" borderId="66" xfId="137" applyFont="1" applyFill="1" applyBorder="1" applyAlignment="1">
      <alignment vertical="top" wrapText="1"/>
      <protection/>
    </xf>
    <xf numFmtId="3" fontId="19" fillId="0" borderId="13" xfId="147" applyNumberFormat="1" applyBorder="1" applyAlignment="1">
      <alignment vertical="center"/>
      <protection/>
    </xf>
    <xf numFmtId="0" fontId="19" fillId="0" borderId="13" xfId="147" applyFont="1" applyBorder="1" applyAlignment="1">
      <alignment vertical="center" wrapText="1"/>
      <protection/>
    </xf>
    <xf numFmtId="0" fontId="19" fillId="0" borderId="13" xfId="147" applyFont="1" applyBorder="1" applyAlignment="1">
      <alignment vertical="center"/>
      <protection/>
    </xf>
    <xf numFmtId="0" fontId="8" fillId="0" borderId="13" xfId="164" applyFont="1" applyBorder="1" applyAlignment="1">
      <alignment vertical="center" wrapText="1"/>
      <protection/>
    </xf>
    <xf numFmtId="49" fontId="22" fillId="0" borderId="49" xfId="0" applyNumberFormat="1" applyFont="1" applyBorder="1" applyAlignment="1">
      <alignment vertical="center" wrapText="1"/>
    </xf>
    <xf numFmtId="0" fontId="13" fillId="0" borderId="39" xfId="159" applyFont="1" applyBorder="1" applyAlignment="1">
      <alignment horizontal="left" vertical="center" wrapText="1"/>
      <protection/>
    </xf>
    <xf numFmtId="0" fontId="8" fillId="48" borderId="32" xfId="145" applyFont="1" applyFill="1" applyBorder="1" applyAlignment="1">
      <alignment horizontal="center" vertical="center" wrapText="1"/>
      <protection/>
    </xf>
    <xf numFmtId="3" fontId="9" fillId="0" borderId="54" xfId="0" applyNumberFormat="1" applyFont="1" applyBorder="1" applyAlignment="1">
      <alignment vertical="center"/>
    </xf>
    <xf numFmtId="0" fontId="13" fillId="0" borderId="50" xfId="167" applyFont="1" applyFill="1" applyBorder="1" applyAlignment="1">
      <alignment vertical="center" wrapText="1"/>
      <protection/>
    </xf>
    <xf numFmtId="3" fontId="13" fillId="0" borderId="67" xfId="0" applyNumberFormat="1" applyFont="1" applyFill="1" applyBorder="1" applyAlignment="1">
      <alignment horizontal="left" vertical="center"/>
    </xf>
    <xf numFmtId="3" fontId="13" fillId="0" borderId="25" xfId="0" applyNumberFormat="1" applyFont="1" applyBorder="1" applyAlignment="1">
      <alignment vertical="center"/>
    </xf>
    <xf numFmtId="3" fontId="12" fillId="7" borderId="20" xfId="146" applyNumberFormat="1" applyFont="1" applyFill="1" applyBorder="1" applyAlignment="1">
      <alignment horizontal="center" vertical="center"/>
      <protection/>
    </xf>
    <xf numFmtId="3" fontId="12" fillId="7" borderId="68" xfId="146" applyNumberFormat="1" applyFont="1" applyFill="1" applyBorder="1" applyAlignment="1">
      <alignment horizontal="center" vertical="center"/>
      <protection/>
    </xf>
    <xf numFmtId="3" fontId="12" fillId="7" borderId="69" xfId="146" applyNumberFormat="1" applyFont="1" applyFill="1" applyBorder="1" applyAlignment="1">
      <alignment horizontal="center" vertical="center"/>
      <protection/>
    </xf>
    <xf numFmtId="0" fontId="3" fillId="6" borderId="41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12" fillId="6" borderId="13" xfId="130" applyFont="1" applyFill="1" applyBorder="1" applyAlignment="1">
      <alignment horizontal="center" vertical="center"/>
      <protection/>
    </xf>
    <xf numFmtId="0" fontId="12" fillId="6" borderId="15" xfId="130" applyFont="1" applyFill="1" applyBorder="1" applyAlignment="1">
      <alignment horizontal="center" vertical="center"/>
      <protection/>
    </xf>
    <xf numFmtId="0" fontId="63" fillId="6" borderId="13" xfId="0" applyFont="1" applyFill="1" applyBorder="1" applyAlignment="1">
      <alignment horizontal="center" vertical="center" wrapText="1"/>
    </xf>
    <xf numFmtId="0" fontId="63" fillId="6" borderId="13" xfId="0" applyFont="1" applyFill="1" applyBorder="1" applyAlignment="1">
      <alignment horizontal="center" vertical="center"/>
    </xf>
    <xf numFmtId="0" fontId="9" fillId="6" borderId="20" xfId="130" applyFont="1" applyFill="1" applyBorder="1" applyAlignment="1">
      <alignment horizontal="center" vertical="center"/>
      <protection/>
    </xf>
    <xf numFmtId="0" fontId="9" fillId="6" borderId="68" xfId="130" applyFont="1" applyFill="1" applyBorder="1" applyAlignment="1">
      <alignment horizontal="center" vertical="center"/>
      <protection/>
    </xf>
    <xf numFmtId="0" fontId="9" fillId="6" borderId="69" xfId="130" applyFont="1" applyFill="1" applyBorder="1" applyAlignment="1">
      <alignment horizontal="center" vertical="center"/>
      <protection/>
    </xf>
    <xf numFmtId="0" fontId="9" fillId="6" borderId="20" xfId="136" applyFont="1" applyFill="1" applyBorder="1" applyAlignment="1">
      <alignment horizontal="center"/>
      <protection/>
    </xf>
    <xf numFmtId="0" fontId="9" fillId="6" borderId="68" xfId="136" applyFont="1" applyFill="1" applyBorder="1" applyAlignment="1">
      <alignment horizontal="center"/>
      <protection/>
    </xf>
    <xf numFmtId="0" fontId="3" fillId="6" borderId="4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/>
    </xf>
    <xf numFmtId="3" fontId="12" fillId="6" borderId="13" xfId="168" applyNumberFormat="1" applyFont="1" applyFill="1" applyBorder="1" applyAlignment="1">
      <alignment horizontal="center" vertical="center" wrapText="1"/>
      <protection/>
    </xf>
    <xf numFmtId="3" fontId="12" fillId="6" borderId="20" xfId="168" applyNumberFormat="1" applyFont="1" applyFill="1" applyBorder="1" applyAlignment="1">
      <alignment horizontal="center" vertical="center" wrapText="1"/>
      <protection/>
    </xf>
    <xf numFmtId="3" fontId="12" fillId="6" borderId="69" xfId="168" applyNumberFormat="1" applyFont="1" applyFill="1" applyBorder="1" applyAlignment="1">
      <alignment horizontal="center" vertical="center" wrapText="1"/>
      <protection/>
    </xf>
    <xf numFmtId="3" fontId="16" fillId="6" borderId="41" xfId="168" applyNumberFormat="1" applyFont="1" applyFill="1" applyBorder="1" applyAlignment="1">
      <alignment horizontal="center" vertical="center" wrapText="1"/>
      <protection/>
    </xf>
    <xf numFmtId="3" fontId="16" fillId="6" borderId="28" xfId="168" applyNumberFormat="1" applyFont="1" applyFill="1" applyBorder="1" applyAlignment="1">
      <alignment horizontal="center" vertical="center" wrapText="1"/>
      <protection/>
    </xf>
    <xf numFmtId="3" fontId="16" fillId="6" borderId="70" xfId="168" applyNumberFormat="1" applyFont="1" applyFill="1" applyBorder="1" applyAlignment="1">
      <alignment horizontal="center" vertical="center"/>
      <protection/>
    </xf>
    <xf numFmtId="3" fontId="16" fillId="6" borderId="27" xfId="168" applyNumberFormat="1" applyFont="1" applyFill="1" applyBorder="1" applyAlignment="1">
      <alignment horizontal="center" vertical="center"/>
      <protection/>
    </xf>
    <xf numFmtId="0" fontId="12" fillId="6" borderId="71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12" fillId="6" borderId="13" xfId="133" applyFont="1" applyFill="1" applyBorder="1" applyAlignment="1">
      <alignment horizontal="center" vertical="center"/>
      <protection/>
    </xf>
    <xf numFmtId="3" fontId="12" fillId="6" borderId="24" xfId="168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/>
    </xf>
    <xf numFmtId="3" fontId="71" fillId="6" borderId="13" xfId="156" applyNumberFormat="1" applyFont="1" applyFill="1" applyBorder="1" applyAlignment="1">
      <alignment horizontal="center" vertical="center" wrapText="1"/>
      <protection/>
    </xf>
    <xf numFmtId="3" fontId="12" fillId="7" borderId="72" xfId="156" applyNumberFormat="1" applyFont="1" applyFill="1" applyBorder="1" applyAlignment="1">
      <alignment horizontal="center" vertical="center" wrapText="1"/>
      <protection/>
    </xf>
    <xf numFmtId="3" fontId="12" fillId="7" borderId="73" xfId="156" applyNumberFormat="1" applyFont="1" applyFill="1" applyBorder="1" applyAlignment="1">
      <alignment horizontal="center" vertical="center" wrapText="1"/>
      <protection/>
    </xf>
    <xf numFmtId="3" fontId="12" fillId="7" borderId="74" xfId="156" applyNumberFormat="1" applyFont="1" applyFill="1" applyBorder="1" applyAlignment="1">
      <alignment horizontal="center" wrapText="1"/>
      <protection/>
    </xf>
    <xf numFmtId="3" fontId="12" fillId="7" borderId="75" xfId="156" applyNumberFormat="1" applyFont="1" applyFill="1" applyBorder="1" applyAlignment="1">
      <alignment horizontal="center" vertical="center" wrapText="1"/>
      <protection/>
    </xf>
    <xf numFmtId="3" fontId="12" fillId="7" borderId="55" xfId="156" applyNumberFormat="1" applyFont="1" applyFill="1" applyBorder="1" applyAlignment="1">
      <alignment horizontal="center" wrapText="1"/>
      <protection/>
    </xf>
    <xf numFmtId="3" fontId="12" fillId="7" borderId="76" xfId="156" applyNumberFormat="1" applyFont="1" applyFill="1" applyBorder="1" applyAlignment="1">
      <alignment horizontal="center" vertical="center" wrapText="1"/>
      <protection/>
    </xf>
    <xf numFmtId="0" fontId="68" fillId="0" borderId="0" xfId="158" applyFont="1" applyAlignment="1">
      <alignment horizontal="center"/>
      <protection/>
    </xf>
    <xf numFmtId="3" fontId="9" fillId="6" borderId="41" xfId="153" applyNumberFormat="1" applyFont="1" applyFill="1" applyBorder="1" applyAlignment="1">
      <alignment horizontal="center" vertical="center" wrapText="1"/>
      <protection/>
    </xf>
    <xf numFmtId="0" fontId="0" fillId="0" borderId="77" xfId="0" applyBorder="1" applyAlignment="1">
      <alignment/>
    </xf>
    <xf numFmtId="0" fontId="0" fillId="0" borderId="28" xfId="0" applyBorder="1" applyAlignment="1">
      <alignment/>
    </xf>
    <xf numFmtId="3" fontId="9" fillId="6" borderId="78" xfId="153" applyNumberFormat="1" applyFont="1" applyFill="1" applyBorder="1" applyAlignment="1">
      <alignment horizontal="center" vertical="center" wrapText="1"/>
      <protection/>
    </xf>
    <xf numFmtId="0" fontId="9" fillId="0" borderId="71" xfId="0" applyFont="1" applyBorder="1" applyAlignment="1">
      <alignment/>
    </xf>
    <xf numFmtId="0" fontId="9" fillId="0" borderId="79" xfId="0" applyFont="1" applyBorder="1" applyAlignment="1">
      <alignment/>
    </xf>
    <xf numFmtId="0" fontId="9" fillId="6" borderId="13" xfId="153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/>
    </xf>
    <xf numFmtId="0" fontId="9" fillId="6" borderId="13" xfId="153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wrapText="1"/>
    </xf>
    <xf numFmtId="3" fontId="9" fillId="6" borderId="80" xfId="153" applyNumberFormat="1" applyFont="1" applyFill="1" applyBorder="1" applyAlignment="1">
      <alignment horizontal="center" vertical="center" wrapText="1"/>
      <protection/>
    </xf>
    <xf numFmtId="0" fontId="9" fillId="0" borderId="81" xfId="0" applyFont="1" applyBorder="1" applyAlignment="1">
      <alignment/>
    </xf>
    <xf numFmtId="0" fontId="9" fillId="0" borderId="82" xfId="0" applyFont="1" applyBorder="1" applyAlignment="1">
      <alignment/>
    </xf>
    <xf numFmtId="0" fontId="9" fillId="6" borderId="41" xfId="153" applyFont="1" applyFill="1" applyBorder="1" applyAlignment="1">
      <alignment horizontal="center" vertical="center" wrapText="1"/>
      <protection/>
    </xf>
    <xf numFmtId="0" fontId="9" fillId="6" borderId="7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80" xfId="153" applyFont="1" applyFill="1" applyBorder="1" applyAlignment="1">
      <alignment horizontal="center" vertical="center" wrapText="1"/>
      <protection/>
    </xf>
  </cellXfs>
  <cellStyles count="172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sor 1" xfId="81"/>
    <cellStyle name="Címsor 1 2" xfId="82"/>
    <cellStyle name="Címsor 2" xfId="83"/>
    <cellStyle name="Címsor 2 2" xfId="84"/>
    <cellStyle name="Címsor 3" xfId="85"/>
    <cellStyle name="Címsor 3 2" xfId="86"/>
    <cellStyle name="Címsor 4" xfId="87"/>
    <cellStyle name="Címsor 4 2" xfId="88"/>
    <cellStyle name="Ellenőrzőcella" xfId="89"/>
    <cellStyle name="Ellenőrzőcella 2" xfId="90"/>
    <cellStyle name="Explanatory Text" xfId="91"/>
    <cellStyle name="Comma" xfId="92"/>
    <cellStyle name="Comma [0]" xfId="93"/>
    <cellStyle name="Figyelmeztetés" xfId="94"/>
    <cellStyle name="Figyelmeztetés 2" xfId="95"/>
    <cellStyle name="Good" xfId="96"/>
    <cellStyle name="Heading 1" xfId="97"/>
    <cellStyle name="Heading 2" xfId="98"/>
    <cellStyle name="Heading 3" xfId="99"/>
    <cellStyle name="Heading 4" xfId="100"/>
    <cellStyle name="Hyperlink" xfId="101"/>
    <cellStyle name="Hivatkozott cella" xfId="102"/>
    <cellStyle name="Hivatkozott cella 2" xfId="103"/>
    <cellStyle name="Input" xfId="104"/>
    <cellStyle name="Jegyzet" xfId="105"/>
    <cellStyle name="Jegyzet 2" xfId="106"/>
    <cellStyle name="Jelölőszín (1)" xfId="107"/>
    <cellStyle name="Jelölőszín (1) 2" xfId="108"/>
    <cellStyle name="Jelölőszín (2)" xfId="109"/>
    <cellStyle name="Jelölőszín (2) 2" xfId="110"/>
    <cellStyle name="Jelölőszín (3)" xfId="111"/>
    <cellStyle name="Jelölőszín (3) 2" xfId="112"/>
    <cellStyle name="Jelölőszín (4)" xfId="113"/>
    <cellStyle name="Jelölőszín (4) 2" xfId="114"/>
    <cellStyle name="Jelölőszín (5)" xfId="115"/>
    <cellStyle name="Jelölőszín (5) 2" xfId="116"/>
    <cellStyle name="Jelölőszín (6)" xfId="117"/>
    <cellStyle name="Jelölőszín (6) 2" xfId="118"/>
    <cellStyle name="Jó" xfId="119"/>
    <cellStyle name="Jó 2" xfId="120"/>
    <cellStyle name="Kimenet" xfId="121"/>
    <cellStyle name="Kimenet 2" xfId="122"/>
    <cellStyle name="Followed Hyperlink" xfId="123"/>
    <cellStyle name="Linked Cell" xfId="124"/>
    <cellStyle name="Magyarázó szöveg" xfId="125"/>
    <cellStyle name="Magyarázó szöveg 2" xfId="126"/>
    <cellStyle name="Neutral" xfId="127"/>
    <cellStyle name="Normál 2" xfId="128"/>
    <cellStyle name="Normál 3" xfId="129"/>
    <cellStyle name="Normál_   5    (2)" xfId="130"/>
    <cellStyle name="Normál_   5    (2)_7" xfId="131"/>
    <cellStyle name="Normál_   5    (2)_7_6.a" xfId="132"/>
    <cellStyle name="Normál_   5    (2)_KÖLTSÉGVETÉS 2015 intézmények " xfId="133"/>
    <cellStyle name="Normál_   5    (2)_Másolat eredetije2014. műk-beru-felúj." xfId="134"/>
    <cellStyle name="Normál_   5    (2)_Másolat eredetije2014. műk-beru-felúj._6.a" xfId="135"/>
    <cellStyle name="Normál_   5-a    (2)" xfId="136"/>
    <cellStyle name="Normál_   7   x" xfId="137"/>
    <cellStyle name="Normál_   7   x_2012. III.negyedévi ei. módosítás" xfId="138"/>
    <cellStyle name="Normál_   7   x_2012. III.negyedévi ei. módosítás_6.a" xfId="139"/>
    <cellStyle name="Normál_   7   x_2014_ktsv tervezet_btcs" xfId="140"/>
    <cellStyle name="Normál_   7   x_2014_ktsv tervezet_btcs_6.a" xfId="141"/>
    <cellStyle name="Normál_   7   x_7" xfId="142"/>
    <cellStyle name="Normál_   7   x_7_6.a" xfId="143"/>
    <cellStyle name="Normál_   7   x_Másolat eredetije2014. műk-beru-felúj." xfId="144"/>
    <cellStyle name="Normál_   7   x_Másolat eredetije2014. műk-beru-felúj._6.a" xfId="145"/>
    <cellStyle name="Normál_  3   _2010.évi állami" xfId="146"/>
    <cellStyle name="Normál_16.sz. melléklet" xfId="147"/>
    <cellStyle name="Normál_18. sz. melléklet_KÖLTSÉGVETÉS_2014. KÖZBESZERZÉS" xfId="148"/>
    <cellStyle name="Normál_2012. évi beszámoló 5.a 6a" xfId="149"/>
    <cellStyle name="Normál_213_évi_költségvetés_MCS" xfId="150"/>
    <cellStyle name="Normál_213_évi_költségvetés_MCS_6.a" xfId="151"/>
    <cellStyle name="Normál_Beillesztendő 17. tábla 2013.IV.név_KÖLTSÉGVETÉS_2014. KÖZBESZERZÉS" xfId="152"/>
    <cellStyle name="Normál_Európai Uniós pályázatok 2009.01.15. átdolgozott_KÖLTSÉGVETÉS 2015 intézmények " xfId="153"/>
    <cellStyle name="Normál_Intézmények 2014" xfId="154"/>
    <cellStyle name="Normál_INTKIA96" xfId="155"/>
    <cellStyle name="Normál_KÖLTSÉGVETÉS_2013 (1)" xfId="156"/>
    <cellStyle name="Normál_KTGVTERV" xfId="157"/>
    <cellStyle name="Normál_Létszám 2014. évi ktgvetés_2014.IV.negyedévi létszám ei. módosítás és 2015" xfId="158"/>
    <cellStyle name="Normál_Másolat eredetije2014. műk-beru-felúj." xfId="159"/>
    <cellStyle name="Normál_Munka1" xfId="160"/>
    <cellStyle name="Normál_Munka2 (2)" xfId="161"/>
    <cellStyle name="Normál_Munka2 (2)_2014.IV.negyedévi létszám ei. módosítás és 2015" xfId="162"/>
    <cellStyle name="Normál_Munka2 (2)_KÖLTSÉGVETÉS 2015 intézmények " xfId="163"/>
    <cellStyle name="Normál_Munka2 (2)_KÖLTSÉGVETÉS_2015." xfId="164"/>
    <cellStyle name="Normál_Munka3 (2)" xfId="165"/>
    <cellStyle name="Normál_Munka3 (2)_Másolat eredetije2014. műk-beru-felúj." xfId="166"/>
    <cellStyle name="Normál_Munka3 (2)_Másolat eredetije2014. műk-beru-felúj._6.a" xfId="167"/>
    <cellStyle name="Normál_ÖKIADELÖ" xfId="168"/>
    <cellStyle name="Normal_tanusitv" xfId="169"/>
    <cellStyle name="Note" xfId="170"/>
    <cellStyle name="Output" xfId="171"/>
    <cellStyle name="Összesen" xfId="172"/>
    <cellStyle name="Összesen 2" xfId="173"/>
    <cellStyle name="Currency" xfId="174"/>
    <cellStyle name="Currency [0]" xfId="175"/>
    <cellStyle name="Rossz" xfId="176"/>
    <cellStyle name="Rossz 2" xfId="177"/>
    <cellStyle name="Semleges" xfId="178"/>
    <cellStyle name="Semleges 2" xfId="179"/>
    <cellStyle name="Számítás" xfId="180"/>
    <cellStyle name="Számítás 2" xfId="181"/>
    <cellStyle name="Percent" xfId="182"/>
    <cellStyle name="Title" xfId="183"/>
    <cellStyle name="Total" xfId="184"/>
    <cellStyle name="Warning Text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D21" sqref="D21:D22"/>
    </sheetView>
  </sheetViews>
  <sheetFormatPr defaultColWidth="9.00390625" defaultRowHeight="12.75"/>
  <cols>
    <col min="1" max="1" width="45.125" style="32" customWidth="1"/>
    <col min="2" max="2" width="13.00390625" style="32" customWidth="1"/>
    <col min="3" max="3" width="13.625" style="32" customWidth="1"/>
    <col min="4" max="4" width="12.625" style="7" customWidth="1"/>
    <col min="5" max="5" width="2.00390625" style="29" customWidth="1"/>
    <col min="6" max="6" width="44.875" style="32" customWidth="1"/>
    <col min="7" max="7" width="14.125" style="32" customWidth="1"/>
    <col min="8" max="8" width="13.875" style="32" customWidth="1"/>
    <col min="9" max="9" width="12.50390625" style="7" customWidth="1"/>
    <col min="10" max="16384" width="9.375" style="30" customWidth="1"/>
  </cols>
  <sheetData>
    <row r="1" spans="1:9" s="27" customFormat="1" ht="39.75" customHeight="1" thickBot="1">
      <c r="A1" s="44"/>
      <c r="B1" s="46" t="s">
        <v>1283</v>
      </c>
      <c r="C1" s="45" t="s">
        <v>921</v>
      </c>
      <c r="D1" s="46" t="s">
        <v>922</v>
      </c>
      <c r="E1" s="47"/>
      <c r="F1" s="44" t="s">
        <v>1188</v>
      </c>
      <c r="G1" s="46" t="s">
        <v>1283</v>
      </c>
      <c r="H1" s="45" t="s">
        <v>921</v>
      </c>
      <c r="I1" s="46" t="s">
        <v>922</v>
      </c>
    </row>
    <row r="2" spans="1:9" s="28" customFormat="1" ht="12.75" customHeight="1">
      <c r="A2" s="48" t="s">
        <v>58</v>
      </c>
      <c r="B2" s="49"/>
      <c r="C2" s="49"/>
      <c r="D2" s="23"/>
      <c r="E2" s="50"/>
      <c r="F2" s="48" t="s">
        <v>59</v>
      </c>
      <c r="G2" s="48"/>
      <c r="H2" s="48"/>
      <c r="I2" s="22"/>
    </row>
    <row r="3" spans="1:9" ht="24.75" customHeight="1">
      <c r="A3" s="51" t="s">
        <v>384</v>
      </c>
      <c r="B3" s="51">
        <v>2820917</v>
      </c>
      <c r="C3" s="51">
        <v>4359774</v>
      </c>
      <c r="D3" s="21">
        <v>3247199</v>
      </c>
      <c r="E3" s="52"/>
      <c r="F3" s="51" t="s">
        <v>26</v>
      </c>
      <c r="G3" s="51">
        <v>6188882</v>
      </c>
      <c r="H3" s="51">
        <v>6597674</v>
      </c>
      <c r="I3" s="21">
        <v>6113765</v>
      </c>
    </row>
    <row r="4" spans="1:9" ht="15" customHeight="1">
      <c r="A4" s="51" t="s">
        <v>386</v>
      </c>
      <c r="B4" s="51">
        <v>3474772</v>
      </c>
      <c r="C4" s="51">
        <v>3453358</v>
      </c>
      <c r="D4" s="18">
        <v>3952000</v>
      </c>
      <c r="E4" s="52"/>
      <c r="F4" s="53" t="s">
        <v>836</v>
      </c>
      <c r="G4" s="53">
        <v>2145619</v>
      </c>
      <c r="H4" s="51">
        <v>2934212</v>
      </c>
      <c r="I4" s="21">
        <v>2978990</v>
      </c>
    </row>
    <row r="5" spans="1:9" ht="22.5" customHeight="1">
      <c r="A5" s="51" t="s">
        <v>387</v>
      </c>
      <c r="B5" s="51">
        <v>2047660</v>
      </c>
      <c r="C5" s="51">
        <v>2470791</v>
      </c>
      <c r="D5" s="18">
        <v>2069746</v>
      </c>
      <c r="E5" s="52"/>
      <c r="F5" s="51" t="s">
        <v>1105</v>
      </c>
      <c r="G5" s="51">
        <v>1219153</v>
      </c>
      <c r="H5" s="51">
        <v>1641191</v>
      </c>
      <c r="I5" s="21">
        <v>1299296</v>
      </c>
    </row>
    <row r="6" spans="1:9" ht="19.5" customHeight="1">
      <c r="A6" s="51" t="s">
        <v>390</v>
      </c>
      <c r="B6" s="51">
        <v>59600</v>
      </c>
      <c r="C6" s="51">
        <v>77465</v>
      </c>
      <c r="D6" s="21">
        <v>67000</v>
      </c>
      <c r="E6" s="52"/>
      <c r="F6" s="51" t="s">
        <v>63</v>
      </c>
      <c r="G6" s="51">
        <v>324818</v>
      </c>
      <c r="H6" s="51">
        <v>896755</v>
      </c>
      <c r="I6" s="18">
        <v>287136</v>
      </c>
    </row>
    <row r="7" spans="1:9" ht="13.5" customHeight="1">
      <c r="A7" s="98" t="s">
        <v>1053</v>
      </c>
      <c r="B7" s="98">
        <f>SUM(B3+B4+B5+B6)</f>
        <v>8402949</v>
      </c>
      <c r="C7" s="98">
        <f>SUM(C3+C4+C5+C6)</f>
        <v>10361388</v>
      </c>
      <c r="D7" s="98">
        <f>SUM(D3+D4+D5+D6)</f>
        <v>9335945</v>
      </c>
      <c r="E7" s="52"/>
      <c r="F7" s="51" t="s">
        <v>680</v>
      </c>
      <c r="G7" s="51">
        <v>5000</v>
      </c>
      <c r="H7" s="51">
        <v>1450</v>
      </c>
      <c r="I7" s="21">
        <v>5000</v>
      </c>
    </row>
    <row r="8" spans="1:9" ht="13.5" customHeight="1">
      <c r="A8" s="53" t="s">
        <v>383</v>
      </c>
      <c r="B8" s="53"/>
      <c r="C8" s="98"/>
      <c r="D8" s="98"/>
      <c r="E8" s="52"/>
      <c r="F8" s="98" t="s">
        <v>1057</v>
      </c>
      <c r="G8" s="48">
        <f>SUM(G2:G7)</f>
        <v>9883472</v>
      </c>
      <c r="H8" s="48">
        <f>SUM(H2:H7)</f>
        <v>12071282</v>
      </c>
      <c r="I8" s="48">
        <f>SUM(I2:I7)</f>
        <v>10684187</v>
      </c>
    </row>
    <row r="9" spans="1:9" ht="24.75" customHeight="1">
      <c r="A9" s="53" t="s">
        <v>391</v>
      </c>
      <c r="B9" s="53">
        <v>1480523</v>
      </c>
      <c r="C9" s="53">
        <v>1932441</v>
      </c>
      <c r="D9" s="184">
        <v>1348242</v>
      </c>
      <c r="E9" s="52"/>
      <c r="F9" s="53" t="s">
        <v>309</v>
      </c>
      <c r="G9" s="53"/>
      <c r="H9" s="51">
        <v>233681</v>
      </c>
      <c r="I9" s="48"/>
    </row>
    <row r="10" spans="1:9" s="28" customFormat="1" ht="24.75" customHeight="1">
      <c r="A10" s="53" t="s">
        <v>392</v>
      </c>
      <c r="B10" s="53"/>
      <c r="C10" s="53">
        <v>99</v>
      </c>
      <c r="D10" s="25"/>
      <c r="E10" s="52"/>
      <c r="F10" s="53"/>
      <c r="G10" s="53"/>
      <c r="H10" s="51"/>
      <c r="I10" s="21"/>
    </row>
    <row r="11" spans="1:9" s="28" customFormat="1" ht="12" customHeight="1">
      <c r="A11" s="60" t="s">
        <v>1163</v>
      </c>
      <c r="B11" s="59">
        <f>SUM(B7:B10)</f>
        <v>9883472</v>
      </c>
      <c r="C11" s="59">
        <f>SUM(C7:C10)</f>
        <v>12293928</v>
      </c>
      <c r="D11" s="59">
        <f>SUM(D7:D10)</f>
        <v>10684187</v>
      </c>
      <c r="E11" s="52"/>
      <c r="F11" s="54" t="s">
        <v>64</v>
      </c>
      <c r="G11" s="54">
        <f>SUM(G8:G10)</f>
        <v>9883472</v>
      </c>
      <c r="H11" s="54">
        <f>SUM(H8:H10)</f>
        <v>12304963</v>
      </c>
      <c r="I11" s="54">
        <f>SUM(I8:I10)</f>
        <v>10684187</v>
      </c>
    </row>
    <row r="12" spans="1:9" ht="13.5" customHeight="1">
      <c r="A12" s="48" t="s">
        <v>1034</v>
      </c>
      <c r="B12" s="48"/>
      <c r="C12" s="48"/>
      <c r="D12" s="21"/>
      <c r="E12" s="52"/>
      <c r="F12" s="48" t="s">
        <v>1033</v>
      </c>
      <c r="G12" s="48"/>
      <c r="H12" s="48"/>
      <c r="I12" s="98"/>
    </row>
    <row r="13" spans="1:9" ht="24" customHeight="1">
      <c r="A13" s="51" t="s">
        <v>385</v>
      </c>
      <c r="B13" s="51">
        <v>4607238</v>
      </c>
      <c r="C13" s="51">
        <v>6370146</v>
      </c>
      <c r="D13" s="21">
        <v>3540847</v>
      </c>
      <c r="E13" s="52"/>
      <c r="F13" s="51" t="s">
        <v>393</v>
      </c>
      <c r="G13" s="51">
        <v>516142</v>
      </c>
      <c r="H13" s="51">
        <v>1016983</v>
      </c>
      <c r="I13" s="51">
        <v>850585</v>
      </c>
    </row>
    <row r="14" spans="1:9" ht="19.5" customHeight="1">
      <c r="A14" s="51" t="s">
        <v>386</v>
      </c>
      <c r="B14" s="51">
        <v>783728</v>
      </c>
      <c r="C14" s="51">
        <v>184136</v>
      </c>
      <c r="D14" s="21">
        <v>600000</v>
      </c>
      <c r="E14" s="52"/>
      <c r="F14" s="51" t="s">
        <v>1035</v>
      </c>
      <c r="G14" s="51">
        <v>6800899</v>
      </c>
      <c r="H14" s="51">
        <v>6534247</v>
      </c>
      <c r="I14" s="21">
        <v>4983224</v>
      </c>
    </row>
    <row r="15" spans="1:9" ht="15" customHeight="1">
      <c r="A15" s="51" t="s">
        <v>388</v>
      </c>
      <c r="B15" s="51">
        <v>251100</v>
      </c>
      <c r="C15" s="51">
        <v>364651</v>
      </c>
      <c r="D15" s="25">
        <v>149480</v>
      </c>
      <c r="E15" s="52"/>
      <c r="F15" s="51" t="s">
        <v>711</v>
      </c>
      <c r="G15" s="51">
        <v>37472</v>
      </c>
      <c r="H15" s="51">
        <v>192747</v>
      </c>
      <c r="I15" s="25">
        <v>54246</v>
      </c>
    </row>
    <row r="16" spans="1:9" ht="24.75" customHeight="1">
      <c r="A16" s="51" t="s">
        <v>389</v>
      </c>
      <c r="B16" s="51">
        <v>220000</v>
      </c>
      <c r="C16" s="51">
        <v>247577</v>
      </c>
      <c r="D16" s="25">
        <v>320000</v>
      </c>
      <c r="E16" s="52"/>
      <c r="F16" s="51" t="s">
        <v>1036</v>
      </c>
      <c r="G16" s="51">
        <v>691881</v>
      </c>
      <c r="H16" s="51">
        <v>1352949</v>
      </c>
      <c r="I16" s="21">
        <v>684941</v>
      </c>
    </row>
    <row r="17" spans="1:9" ht="15" customHeight="1">
      <c r="A17" s="51" t="s">
        <v>1104</v>
      </c>
      <c r="B17" s="51">
        <v>68305</v>
      </c>
      <c r="C17" s="51">
        <v>397205</v>
      </c>
      <c r="D17" s="25">
        <v>420346</v>
      </c>
      <c r="E17" s="50"/>
      <c r="F17" s="51" t="s">
        <v>711</v>
      </c>
      <c r="G17" s="51">
        <v>39879</v>
      </c>
      <c r="H17" s="51">
        <v>125808</v>
      </c>
      <c r="I17" s="21">
        <v>33921</v>
      </c>
    </row>
    <row r="18" spans="1:9" ht="12.75" customHeight="1">
      <c r="A18" s="98" t="s">
        <v>1054</v>
      </c>
      <c r="B18" s="48">
        <f>SUM(B12:B17)</f>
        <v>5930371</v>
      </c>
      <c r="C18" s="48">
        <f>SUM(C12:C17)</f>
        <v>7563715</v>
      </c>
      <c r="D18" s="48">
        <f>SUM(D12:D17)</f>
        <v>5030673</v>
      </c>
      <c r="E18" s="50"/>
      <c r="F18" s="51" t="s">
        <v>1037</v>
      </c>
      <c r="G18" s="51">
        <v>10000</v>
      </c>
      <c r="H18" s="51">
        <v>10389</v>
      </c>
      <c r="I18" s="21">
        <v>61490</v>
      </c>
    </row>
    <row r="19" spans="1:9" ht="24" customHeight="1">
      <c r="A19" s="53" t="s">
        <v>383</v>
      </c>
      <c r="B19" s="53"/>
      <c r="C19" s="48"/>
      <c r="D19" s="48"/>
      <c r="E19" s="52"/>
      <c r="F19" s="51" t="s">
        <v>395</v>
      </c>
      <c r="G19" s="51">
        <v>21956</v>
      </c>
      <c r="H19" s="51">
        <v>40115</v>
      </c>
      <c r="I19" s="21">
        <v>22050</v>
      </c>
    </row>
    <row r="20" spans="1:9" ht="12.75" customHeight="1">
      <c r="A20" s="53" t="s">
        <v>1106</v>
      </c>
      <c r="B20" s="53">
        <v>658892</v>
      </c>
      <c r="C20" s="51">
        <v>473892</v>
      </c>
      <c r="D20" s="51">
        <v>378018</v>
      </c>
      <c r="E20" s="52"/>
      <c r="F20" s="98" t="s">
        <v>1055</v>
      </c>
      <c r="G20" s="48">
        <f>SUM(G13+G14+G16+G18+G19)</f>
        <v>8040878</v>
      </c>
      <c r="H20" s="48">
        <f>SUM(H13+H14+H16+H18+H19)</f>
        <v>8954683</v>
      </c>
      <c r="I20" s="48">
        <f>SUM(I13+I14+I16+I18+I19)</f>
        <v>6602290</v>
      </c>
    </row>
    <row r="21" spans="1:9" ht="24.75" customHeight="1">
      <c r="A21" s="53" t="s">
        <v>1107</v>
      </c>
      <c r="B21" s="53">
        <v>1486283</v>
      </c>
      <c r="C21" s="51">
        <v>1891897</v>
      </c>
      <c r="D21" s="184">
        <v>1119675</v>
      </c>
      <c r="E21" s="52"/>
      <c r="F21" s="53" t="s">
        <v>394</v>
      </c>
      <c r="G21" s="53"/>
      <c r="H21" s="48"/>
      <c r="I21" s="21"/>
    </row>
    <row r="22" spans="1:9" ht="12.75" customHeight="1">
      <c r="A22" s="103" t="s">
        <v>308</v>
      </c>
      <c r="B22" s="103"/>
      <c r="C22" s="51">
        <v>206178</v>
      </c>
      <c r="D22" s="51">
        <v>73924</v>
      </c>
      <c r="E22" s="52"/>
      <c r="F22" s="53" t="s">
        <v>1103</v>
      </c>
      <c r="G22" s="53">
        <v>34668</v>
      </c>
      <c r="H22" s="53">
        <v>1169964</v>
      </c>
      <c r="I22" s="21"/>
    </row>
    <row r="23" spans="1:9" ht="24.75" customHeight="1">
      <c r="A23" s="53"/>
      <c r="B23" s="53"/>
      <c r="C23" s="51"/>
      <c r="D23" s="184"/>
      <c r="E23" s="52"/>
      <c r="F23" s="98"/>
      <c r="G23" s="98"/>
      <c r="H23" s="48"/>
      <c r="I23" s="48"/>
    </row>
    <row r="24" spans="1:9" ht="12.75" customHeight="1">
      <c r="A24" s="51"/>
      <c r="B24" s="51"/>
      <c r="C24" s="51"/>
      <c r="D24" s="184"/>
      <c r="E24" s="52"/>
      <c r="F24" s="53"/>
      <c r="G24" s="53"/>
      <c r="H24" s="48"/>
      <c r="I24" s="48"/>
    </row>
    <row r="25" spans="1:9" ht="12.75" customHeight="1">
      <c r="A25" s="53"/>
      <c r="B25" s="53"/>
      <c r="C25" s="51"/>
      <c r="D25" s="51"/>
      <c r="E25" s="52"/>
      <c r="F25" s="53"/>
      <c r="G25" s="53"/>
      <c r="H25" s="53"/>
      <c r="I25" s="18"/>
    </row>
    <row r="26" spans="1:9" s="27" customFormat="1" ht="22.5" customHeight="1" thickBot="1">
      <c r="A26" s="181" t="s">
        <v>1039</v>
      </c>
      <c r="B26" s="182">
        <f>SUM(B18:B25)</f>
        <v>8075546</v>
      </c>
      <c r="C26" s="182">
        <f>SUM(C18:C25)</f>
        <v>10135682</v>
      </c>
      <c r="D26" s="182">
        <f>SUM(D18:D25)</f>
        <v>6602290</v>
      </c>
      <c r="E26" s="50"/>
      <c r="F26" s="183" t="s">
        <v>1040</v>
      </c>
      <c r="G26" s="182">
        <f>SUM(G20:G25)</f>
        <v>8075546</v>
      </c>
      <c r="H26" s="182">
        <f>SUM(H20:H25)</f>
        <v>10124647</v>
      </c>
      <c r="I26" s="182">
        <f>SUM(I20:I25)</f>
        <v>6602290</v>
      </c>
    </row>
    <row r="27" spans="1:9" s="27" customFormat="1" ht="19.5" customHeight="1" thickBot="1">
      <c r="A27" s="56" t="s">
        <v>25</v>
      </c>
      <c r="B27" s="58">
        <f>SUM(B11+B26)</f>
        <v>17959018</v>
      </c>
      <c r="C27" s="58">
        <f>SUM(C11+C26)</f>
        <v>22429610</v>
      </c>
      <c r="D27" s="58">
        <f>SUM(D11+D26)</f>
        <v>17286477</v>
      </c>
      <c r="E27" s="52"/>
      <c r="F27" s="56" t="s">
        <v>25</v>
      </c>
      <c r="G27" s="57">
        <f>SUM(G11+G26)</f>
        <v>17959018</v>
      </c>
      <c r="H27" s="57">
        <f>SUM(H11+H26)</f>
        <v>22429610</v>
      </c>
      <c r="I27" s="57">
        <f>SUM(I11+I26)</f>
        <v>17286477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2014-2015.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="110" zoomScaleNormal="110" zoomScalePageLayoutView="0" workbookViewId="0" topLeftCell="A1">
      <pane ySplit="2" topLeftCell="A3" activePane="bottomLeft" state="frozen"/>
      <selection pane="topLeft" activeCell="B1" sqref="B1"/>
      <selection pane="bottomLeft" activeCell="H20" sqref="H20:I20"/>
    </sheetView>
  </sheetViews>
  <sheetFormatPr defaultColWidth="9.00390625" defaultRowHeight="12.75"/>
  <cols>
    <col min="1" max="1" width="3.875" style="30" customWidth="1"/>
    <col min="2" max="2" width="38.375" style="30" customWidth="1"/>
    <col min="3" max="3" width="10.00390625" style="30" customWidth="1"/>
    <col min="4" max="4" width="11.875" style="30" customWidth="1"/>
    <col min="5" max="5" width="9.875" style="30" customWidth="1"/>
    <col min="6" max="7" width="10.50390625" style="30" customWidth="1"/>
    <col min="8" max="8" width="11.125" style="30" customWidth="1"/>
    <col min="9" max="9" width="11.875" style="30" customWidth="1"/>
    <col min="10" max="10" width="9.50390625" style="30" customWidth="1"/>
    <col min="11" max="11" width="8.125" style="30" customWidth="1"/>
    <col min="12" max="12" width="10.875" style="43" customWidth="1"/>
    <col min="13" max="16384" width="9.375" style="30" customWidth="1"/>
  </cols>
  <sheetData>
    <row r="1" spans="1:12" ht="12.75" customHeight="1">
      <c r="A1" s="743" t="s">
        <v>447</v>
      </c>
      <c r="B1" s="743" t="s">
        <v>1188</v>
      </c>
      <c r="C1" s="742" t="s">
        <v>1248</v>
      </c>
      <c r="D1" s="742"/>
      <c r="E1" s="742"/>
      <c r="F1" s="742"/>
      <c r="G1" s="742"/>
      <c r="H1" s="742"/>
      <c r="I1" s="742"/>
      <c r="J1" s="742"/>
      <c r="K1" s="755" t="s">
        <v>1247</v>
      </c>
      <c r="L1" s="743" t="s">
        <v>68</v>
      </c>
    </row>
    <row r="2" spans="1:12" s="39" customFormat="1" ht="60" customHeight="1">
      <c r="A2" s="743"/>
      <c r="B2" s="743"/>
      <c r="C2" s="269" t="s">
        <v>1047</v>
      </c>
      <c r="D2" s="269" t="s">
        <v>183</v>
      </c>
      <c r="E2" s="269" t="s">
        <v>168</v>
      </c>
      <c r="F2" s="269" t="s">
        <v>972</v>
      </c>
      <c r="G2" s="269" t="s">
        <v>298</v>
      </c>
      <c r="H2" s="269" t="s">
        <v>284</v>
      </c>
      <c r="I2" s="269" t="s">
        <v>283</v>
      </c>
      <c r="J2" s="269" t="s">
        <v>973</v>
      </c>
      <c r="K2" s="756"/>
      <c r="L2" s="743"/>
    </row>
    <row r="3" spans="1:12" s="39" customFormat="1" ht="15" customHeight="1">
      <c r="A3" s="294" t="s">
        <v>449</v>
      </c>
      <c r="B3" s="295" t="s">
        <v>1191</v>
      </c>
      <c r="C3" s="273">
        <v>741793</v>
      </c>
      <c r="D3" s="273">
        <v>211145</v>
      </c>
      <c r="E3" s="273">
        <v>190405</v>
      </c>
      <c r="F3" s="273"/>
      <c r="G3" s="273"/>
      <c r="H3" s="273">
        <v>18994</v>
      </c>
      <c r="I3" s="273">
        <v>19288</v>
      </c>
      <c r="J3" s="273"/>
      <c r="K3" s="273"/>
      <c r="L3" s="273">
        <f aca="true" t="shared" si="0" ref="L3:L19">SUM(C3:K3)</f>
        <v>1181625</v>
      </c>
    </row>
    <row r="4" spans="1:12" s="39" customFormat="1" ht="15" customHeight="1">
      <c r="A4" s="294" t="s">
        <v>451</v>
      </c>
      <c r="B4" s="295" t="s">
        <v>1130</v>
      </c>
      <c r="C4" s="273">
        <v>305841</v>
      </c>
      <c r="D4" s="273">
        <v>85549</v>
      </c>
      <c r="E4" s="273">
        <v>929710</v>
      </c>
      <c r="F4" s="273"/>
      <c r="G4" s="273">
        <v>500</v>
      </c>
      <c r="H4" s="273">
        <v>4500</v>
      </c>
      <c r="I4" s="273">
        <v>11400</v>
      </c>
      <c r="J4" s="273"/>
      <c r="K4" s="273"/>
      <c r="L4" s="273">
        <f t="shared" si="0"/>
        <v>1337500</v>
      </c>
    </row>
    <row r="5" spans="1:12" s="39" customFormat="1" ht="15" customHeight="1">
      <c r="A5" s="294" t="s">
        <v>452</v>
      </c>
      <c r="B5" s="295" t="s">
        <v>817</v>
      </c>
      <c r="C5" s="273">
        <v>204397</v>
      </c>
      <c r="D5" s="273">
        <v>58950</v>
      </c>
      <c r="E5" s="273">
        <v>113435</v>
      </c>
      <c r="F5" s="273"/>
      <c r="G5" s="273">
        <v>200</v>
      </c>
      <c r="H5" s="273">
        <v>200</v>
      </c>
      <c r="I5" s="273"/>
      <c r="J5" s="273"/>
      <c r="K5" s="273"/>
      <c r="L5" s="273">
        <f t="shared" si="0"/>
        <v>377182</v>
      </c>
    </row>
    <row r="6" spans="1:12" s="39" customFormat="1" ht="15" customHeight="1">
      <c r="A6" s="294" t="s">
        <v>405</v>
      </c>
      <c r="B6" s="296" t="s">
        <v>818</v>
      </c>
      <c r="C6" s="273">
        <v>151944</v>
      </c>
      <c r="D6" s="273">
        <v>40668</v>
      </c>
      <c r="E6" s="273">
        <v>115934</v>
      </c>
      <c r="F6" s="273"/>
      <c r="G6" s="273"/>
      <c r="H6" s="273">
        <v>5772</v>
      </c>
      <c r="I6" s="273">
        <v>3233</v>
      </c>
      <c r="J6" s="273"/>
      <c r="K6" s="273"/>
      <c r="L6" s="273">
        <f t="shared" si="0"/>
        <v>317551</v>
      </c>
    </row>
    <row r="7" spans="1:12" s="39" customFormat="1" ht="15" customHeight="1">
      <c r="A7" s="294" t="s">
        <v>403</v>
      </c>
      <c r="B7" s="296" t="s">
        <v>819</v>
      </c>
      <c r="C7" s="273">
        <v>188181</v>
      </c>
      <c r="D7" s="273">
        <v>53894</v>
      </c>
      <c r="E7" s="273">
        <v>74847</v>
      </c>
      <c r="F7" s="273"/>
      <c r="G7" s="273">
        <v>50</v>
      </c>
      <c r="H7" s="273">
        <v>200</v>
      </c>
      <c r="I7" s="273"/>
      <c r="J7" s="273"/>
      <c r="K7" s="273"/>
      <c r="L7" s="273">
        <f t="shared" si="0"/>
        <v>317172</v>
      </c>
    </row>
    <row r="8" spans="1:12" s="39" customFormat="1" ht="15" customHeight="1">
      <c r="A8" s="294" t="s">
        <v>408</v>
      </c>
      <c r="B8" s="296" t="s">
        <v>820</v>
      </c>
      <c r="C8" s="273">
        <v>164770</v>
      </c>
      <c r="D8" s="273">
        <v>47192</v>
      </c>
      <c r="E8" s="273">
        <v>66132</v>
      </c>
      <c r="F8" s="273"/>
      <c r="G8" s="273">
        <v>50</v>
      </c>
      <c r="H8" s="273">
        <v>200</v>
      </c>
      <c r="I8" s="273"/>
      <c r="J8" s="273"/>
      <c r="K8" s="273"/>
      <c r="L8" s="273">
        <f t="shared" si="0"/>
        <v>278344</v>
      </c>
    </row>
    <row r="9" spans="1:12" s="39" customFormat="1" ht="15" customHeight="1">
      <c r="A9" s="294" t="s">
        <v>410</v>
      </c>
      <c r="B9" s="296" t="s">
        <v>821</v>
      </c>
      <c r="C9" s="273">
        <v>183045</v>
      </c>
      <c r="D9" s="273">
        <v>52591</v>
      </c>
      <c r="E9" s="273">
        <v>62195</v>
      </c>
      <c r="F9" s="273"/>
      <c r="G9" s="273">
        <v>50</v>
      </c>
      <c r="H9" s="273">
        <v>200</v>
      </c>
      <c r="I9" s="273"/>
      <c r="J9" s="273"/>
      <c r="K9" s="273"/>
      <c r="L9" s="273">
        <f t="shared" si="0"/>
        <v>298081</v>
      </c>
    </row>
    <row r="10" spans="1:12" s="39" customFormat="1" ht="15" customHeight="1">
      <c r="A10" s="294" t="s">
        <v>412</v>
      </c>
      <c r="B10" s="296" t="s">
        <v>822</v>
      </c>
      <c r="C10" s="273">
        <v>170741</v>
      </c>
      <c r="D10" s="273">
        <v>49159</v>
      </c>
      <c r="E10" s="273">
        <v>62873</v>
      </c>
      <c r="F10" s="273"/>
      <c r="G10" s="273">
        <v>50</v>
      </c>
      <c r="H10" s="273">
        <v>200</v>
      </c>
      <c r="I10" s="273"/>
      <c r="J10" s="273"/>
      <c r="K10" s="273"/>
      <c r="L10" s="273">
        <f t="shared" si="0"/>
        <v>283023</v>
      </c>
    </row>
    <row r="11" spans="1:12" s="40" customFormat="1" ht="24" customHeight="1">
      <c r="A11" s="294" t="s">
        <v>285</v>
      </c>
      <c r="B11" s="297" t="s">
        <v>823</v>
      </c>
      <c r="C11" s="11">
        <v>56400</v>
      </c>
      <c r="D11" s="11">
        <v>14960</v>
      </c>
      <c r="E11" s="11">
        <v>24524</v>
      </c>
      <c r="F11" s="11"/>
      <c r="G11" s="11"/>
      <c r="H11" s="11">
        <v>150</v>
      </c>
      <c r="I11" s="11"/>
      <c r="J11" s="11"/>
      <c r="K11" s="11"/>
      <c r="L11" s="273">
        <f t="shared" si="0"/>
        <v>96034</v>
      </c>
    </row>
    <row r="12" spans="1:12" s="40" customFormat="1" ht="17.25" customHeight="1">
      <c r="A12" s="294" t="s">
        <v>286</v>
      </c>
      <c r="B12" s="451" t="s">
        <v>814</v>
      </c>
      <c r="C12" s="11">
        <v>84893</v>
      </c>
      <c r="D12" s="11">
        <v>22807</v>
      </c>
      <c r="E12" s="11">
        <v>89302</v>
      </c>
      <c r="F12" s="11"/>
      <c r="G12" s="11">
        <v>11224</v>
      </c>
      <c r="H12" s="11"/>
      <c r="I12" s="11"/>
      <c r="J12" s="11"/>
      <c r="K12" s="11"/>
      <c r="L12" s="273">
        <f t="shared" si="0"/>
        <v>208226</v>
      </c>
    </row>
    <row r="13" spans="1:12" s="40" customFormat="1" ht="24" customHeight="1">
      <c r="A13" s="294" t="s">
        <v>287</v>
      </c>
      <c r="B13" s="297" t="s">
        <v>824</v>
      </c>
      <c r="C13" s="11">
        <v>9441</v>
      </c>
      <c r="D13" s="11">
        <v>2511</v>
      </c>
      <c r="E13" s="11">
        <v>3107</v>
      </c>
      <c r="F13" s="11"/>
      <c r="G13" s="11"/>
      <c r="H13" s="11"/>
      <c r="I13" s="11"/>
      <c r="J13" s="11"/>
      <c r="K13" s="11"/>
      <c r="L13" s="273">
        <f t="shared" si="0"/>
        <v>15059</v>
      </c>
    </row>
    <row r="14" spans="1:13" s="40" customFormat="1" ht="13.5" customHeight="1">
      <c r="A14" s="294" t="s">
        <v>288</v>
      </c>
      <c r="B14" s="296" t="s">
        <v>815</v>
      </c>
      <c r="C14" s="11">
        <v>134128</v>
      </c>
      <c r="D14" s="11">
        <v>35758</v>
      </c>
      <c r="E14" s="11">
        <v>154456</v>
      </c>
      <c r="F14" s="11"/>
      <c r="G14" s="11">
        <v>16000</v>
      </c>
      <c r="H14" s="11">
        <v>10000</v>
      </c>
      <c r="I14" s="11"/>
      <c r="J14" s="11"/>
      <c r="K14" s="11"/>
      <c r="L14" s="273">
        <f t="shared" si="0"/>
        <v>350342</v>
      </c>
      <c r="M14" s="41"/>
    </row>
    <row r="15" spans="1:12" s="40" customFormat="1" ht="13.5" customHeight="1">
      <c r="A15" s="294" t="s">
        <v>289</v>
      </c>
      <c r="B15" s="296" t="s">
        <v>816</v>
      </c>
      <c r="C15" s="11">
        <v>115831</v>
      </c>
      <c r="D15" s="11">
        <v>33570</v>
      </c>
      <c r="E15" s="11">
        <v>81801</v>
      </c>
      <c r="F15" s="11"/>
      <c r="G15" s="11">
        <v>210</v>
      </c>
      <c r="H15" s="11">
        <v>6350</v>
      </c>
      <c r="I15" s="11"/>
      <c r="J15" s="11"/>
      <c r="K15" s="11"/>
      <c r="L15" s="273">
        <f t="shared" si="0"/>
        <v>237762</v>
      </c>
    </row>
    <row r="16" spans="1:12" s="40" customFormat="1" ht="13.5" customHeight="1">
      <c r="A16" s="294" t="s">
        <v>290</v>
      </c>
      <c r="B16" s="296" t="s">
        <v>825</v>
      </c>
      <c r="C16" s="11">
        <v>288959</v>
      </c>
      <c r="D16" s="11">
        <v>79520</v>
      </c>
      <c r="E16" s="11">
        <v>216571</v>
      </c>
      <c r="F16" s="11"/>
      <c r="G16" s="11">
        <v>200</v>
      </c>
      <c r="H16" s="11">
        <v>300</v>
      </c>
      <c r="I16" s="11"/>
      <c r="J16" s="11"/>
      <c r="K16" s="11"/>
      <c r="L16" s="273">
        <f t="shared" si="0"/>
        <v>585550</v>
      </c>
    </row>
    <row r="17" spans="1:12" s="40" customFormat="1" ht="13.5" customHeight="1">
      <c r="A17" s="294" t="s">
        <v>431</v>
      </c>
      <c r="B17" s="296" t="s">
        <v>826</v>
      </c>
      <c r="C17" s="11">
        <v>53779</v>
      </c>
      <c r="D17" s="11">
        <v>15213</v>
      </c>
      <c r="E17" s="11">
        <v>46184</v>
      </c>
      <c r="F17" s="11"/>
      <c r="G17" s="11"/>
      <c r="H17" s="11">
        <v>200</v>
      </c>
      <c r="I17" s="11"/>
      <c r="J17" s="11"/>
      <c r="K17" s="11"/>
      <c r="L17" s="273">
        <f t="shared" si="0"/>
        <v>115376</v>
      </c>
    </row>
    <row r="18" spans="1:12" s="40" customFormat="1" ht="12.75" customHeight="1">
      <c r="A18" s="294" t="s">
        <v>291</v>
      </c>
      <c r="B18" s="296" t="s">
        <v>827</v>
      </c>
      <c r="C18" s="11">
        <v>40351</v>
      </c>
      <c r="D18" s="11">
        <v>10918</v>
      </c>
      <c r="E18" s="11">
        <v>45196</v>
      </c>
      <c r="F18" s="11"/>
      <c r="G18" s="11"/>
      <c r="H18" s="11">
        <v>6680</v>
      </c>
      <c r="I18" s="11"/>
      <c r="J18" s="11"/>
      <c r="K18" s="11"/>
      <c r="L18" s="273">
        <f t="shared" si="0"/>
        <v>103145</v>
      </c>
    </row>
    <row r="19" spans="1:12" s="40" customFormat="1" ht="12.75" customHeight="1">
      <c r="A19" s="294" t="s">
        <v>292</v>
      </c>
      <c r="B19" s="296" t="s">
        <v>167</v>
      </c>
      <c r="C19" s="11">
        <v>30198</v>
      </c>
      <c r="D19" s="11">
        <v>8200</v>
      </c>
      <c r="E19" s="11">
        <v>61040</v>
      </c>
      <c r="F19" s="11"/>
      <c r="G19" s="11">
        <v>222</v>
      </c>
      <c r="H19" s="11">
        <v>300</v>
      </c>
      <c r="I19" s="11"/>
      <c r="J19" s="11"/>
      <c r="K19" s="11"/>
      <c r="L19" s="273">
        <f t="shared" si="0"/>
        <v>99960</v>
      </c>
    </row>
    <row r="20" spans="1:12" s="40" customFormat="1" ht="15.75" customHeight="1">
      <c r="A20" s="441"/>
      <c r="B20" s="452" t="s">
        <v>958</v>
      </c>
      <c r="C20" s="15">
        <f aca="true" t="shared" si="1" ref="C20:L20">SUM(C3:C19)</f>
        <v>2924692</v>
      </c>
      <c r="D20" s="15">
        <f t="shared" si="1"/>
        <v>822605</v>
      </c>
      <c r="E20" s="15">
        <f t="shared" si="1"/>
        <v>2337712</v>
      </c>
      <c r="F20" s="15">
        <f t="shared" si="1"/>
        <v>0</v>
      </c>
      <c r="G20" s="15">
        <f t="shared" si="1"/>
        <v>28756</v>
      </c>
      <c r="H20" s="15">
        <f t="shared" si="1"/>
        <v>54246</v>
      </c>
      <c r="I20" s="15">
        <f t="shared" si="1"/>
        <v>33921</v>
      </c>
      <c r="J20" s="15">
        <f t="shared" si="1"/>
        <v>0</v>
      </c>
      <c r="K20" s="15">
        <f t="shared" si="1"/>
        <v>0</v>
      </c>
      <c r="L20" s="15">
        <f t="shared" si="1"/>
        <v>6201932</v>
      </c>
    </row>
    <row r="21" s="7" customFormat="1" ht="12">
      <c r="L21" s="31"/>
    </row>
    <row r="22" s="7" customFormat="1" ht="12">
      <c r="L22" s="31"/>
    </row>
    <row r="23" s="7" customFormat="1" ht="12">
      <c r="L23" s="31"/>
    </row>
    <row r="24" s="7" customFormat="1" ht="12">
      <c r="L24" s="31"/>
    </row>
    <row r="25" s="7" customFormat="1" ht="12">
      <c r="L25" s="31"/>
    </row>
    <row r="26" s="7" customFormat="1" ht="12">
      <c r="L26" s="31"/>
    </row>
    <row r="27" s="7" customFormat="1" ht="12">
      <c r="L27" s="31"/>
    </row>
  </sheetData>
  <sheetProtection/>
  <mergeCells count="5">
    <mergeCell ref="C1:J1"/>
    <mergeCell ref="L1:L2"/>
    <mergeCell ref="A1:A2"/>
    <mergeCell ref="B1:B2"/>
    <mergeCell ref="K1:K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ÖNKORMÁNYZATA ÁLTAL IRÁNYÍTOTT KÖLTSÉGVETÉSI SZERVEK 
2015.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5:O14"/>
  <sheetViews>
    <sheetView zoomScalePageLayoutView="0" workbookViewId="0" topLeftCell="A1">
      <selection activeCell="A9" sqref="A9:A10"/>
    </sheetView>
  </sheetViews>
  <sheetFormatPr defaultColWidth="10.625" defaultRowHeight="12.75"/>
  <cols>
    <col min="1" max="1" width="7.375" style="492" customWidth="1"/>
    <col min="2" max="2" width="36.625" style="492" customWidth="1"/>
    <col min="3" max="3" width="12.50390625" style="492" customWidth="1"/>
    <col min="4" max="4" width="7.625" style="492" customWidth="1"/>
    <col min="5" max="5" width="10.00390625" style="492" customWidth="1"/>
    <col min="6" max="6" width="11.50390625" style="492" customWidth="1"/>
    <col min="7" max="7" width="12.625" style="492" customWidth="1"/>
    <col min="8" max="8" width="11.50390625" style="492" customWidth="1"/>
    <col min="9" max="9" width="10.50390625" style="492" customWidth="1"/>
    <col min="10" max="10" width="11.00390625" style="492" customWidth="1"/>
    <col min="11" max="11" width="11.625" style="492" customWidth="1"/>
    <col min="12" max="12" width="11.00390625" style="492" customWidth="1"/>
    <col min="13" max="13" width="11.875" style="492" customWidth="1"/>
    <col min="14" max="14" width="10.625" style="492" customWidth="1"/>
    <col min="15" max="15" width="12.375" style="492" customWidth="1"/>
    <col min="16" max="16384" width="10.625" style="492" customWidth="1"/>
  </cols>
  <sheetData>
    <row r="4" ht="13.5" thickBot="1"/>
    <row r="5" spans="1:15" s="483" customFormat="1" ht="13.5" customHeight="1" thickBot="1">
      <c r="A5" s="757"/>
      <c r="B5" s="758" t="s">
        <v>1188</v>
      </c>
      <c r="C5" s="761" t="s">
        <v>1031</v>
      </c>
      <c r="D5" s="761" t="s">
        <v>1032</v>
      </c>
      <c r="E5" s="761" t="s">
        <v>1162</v>
      </c>
      <c r="F5" s="762" t="s">
        <v>1065</v>
      </c>
      <c r="G5" s="762"/>
      <c r="H5" s="762"/>
      <c r="I5" s="763" t="s">
        <v>297</v>
      </c>
      <c r="J5" s="763"/>
      <c r="K5" s="763" t="s">
        <v>1279</v>
      </c>
      <c r="L5" s="763"/>
      <c r="M5" s="763" t="s">
        <v>1356</v>
      </c>
      <c r="N5" s="763"/>
      <c r="O5" s="760" t="s">
        <v>1357</v>
      </c>
    </row>
    <row r="6" spans="1:15" s="483" customFormat="1" ht="60.75" customHeight="1" thickBot="1">
      <c r="A6" s="757"/>
      <c r="B6" s="759"/>
      <c r="C6" s="761"/>
      <c r="D6" s="761"/>
      <c r="E6" s="761"/>
      <c r="F6" s="480" t="s">
        <v>1358</v>
      </c>
      <c r="G6" s="484" t="s">
        <v>1359</v>
      </c>
      <c r="H6" s="485" t="s">
        <v>1360</v>
      </c>
      <c r="I6" s="486" t="s">
        <v>1361</v>
      </c>
      <c r="J6" s="487" t="s">
        <v>56</v>
      </c>
      <c r="K6" s="486" t="s">
        <v>1362</v>
      </c>
      <c r="L6" s="487" t="s">
        <v>56</v>
      </c>
      <c r="M6" s="486" t="s">
        <v>1362</v>
      </c>
      <c r="N6" s="487" t="s">
        <v>56</v>
      </c>
      <c r="O6" s="760"/>
    </row>
    <row r="7" spans="1:15" ht="24.75" customHeight="1">
      <c r="A7" s="597" t="s">
        <v>450</v>
      </c>
      <c r="B7" s="594" t="s">
        <v>1282</v>
      </c>
      <c r="C7" s="489" t="s">
        <v>54</v>
      </c>
      <c r="D7" s="490" t="s">
        <v>1363</v>
      </c>
      <c r="E7" s="491">
        <v>300000</v>
      </c>
      <c r="F7" s="488">
        <v>95874</v>
      </c>
      <c r="G7" s="488">
        <v>204126</v>
      </c>
      <c r="H7" s="488"/>
      <c r="I7" s="488">
        <v>0</v>
      </c>
      <c r="J7" s="488">
        <v>12650</v>
      </c>
      <c r="K7" s="488">
        <v>0</v>
      </c>
      <c r="L7" s="488">
        <v>9600</v>
      </c>
      <c r="M7" s="488">
        <v>0</v>
      </c>
      <c r="N7" s="488">
        <v>9600</v>
      </c>
      <c r="O7" s="488">
        <v>300000</v>
      </c>
    </row>
    <row r="8" spans="1:15" ht="24.75" customHeight="1">
      <c r="A8" s="597" t="s">
        <v>449</v>
      </c>
      <c r="B8" s="594" t="s">
        <v>1364</v>
      </c>
      <c r="C8" s="493" t="s">
        <v>54</v>
      </c>
      <c r="D8" s="493" t="s">
        <v>55</v>
      </c>
      <c r="E8" s="491">
        <v>173892</v>
      </c>
      <c r="F8" s="488">
        <v>0</v>
      </c>
      <c r="G8" s="488">
        <v>173892</v>
      </c>
      <c r="H8" s="488"/>
      <c r="I8" s="488">
        <v>0</v>
      </c>
      <c r="J8" s="488">
        <v>9400</v>
      </c>
      <c r="K8" s="488">
        <v>28982</v>
      </c>
      <c r="L8" s="488">
        <v>4654</v>
      </c>
      <c r="M8" s="488">
        <v>28982</v>
      </c>
      <c r="N8" s="488">
        <v>3972</v>
      </c>
      <c r="O8" s="488">
        <v>115928</v>
      </c>
    </row>
    <row r="9" spans="1:15" ht="19.5" customHeight="1">
      <c r="A9" s="596"/>
      <c r="B9" s="595" t="s">
        <v>1187</v>
      </c>
      <c r="C9" s="494"/>
      <c r="D9" s="494"/>
      <c r="E9" s="495">
        <f aca="true" t="shared" si="0" ref="E9:O9">SUM(E7:E8)</f>
        <v>473892</v>
      </c>
      <c r="F9" s="494">
        <f t="shared" si="0"/>
        <v>95874</v>
      </c>
      <c r="G9" s="494">
        <f t="shared" si="0"/>
        <v>378018</v>
      </c>
      <c r="H9" s="494">
        <f t="shared" si="0"/>
        <v>0</v>
      </c>
      <c r="I9" s="494">
        <f t="shared" si="0"/>
        <v>0</v>
      </c>
      <c r="J9" s="494">
        <f t="shared" si="0"/>
        <v>22050</v>
      </c>
      <c r="K9" s="494">
        <f t="shared" si="0"/>
        <v>28982</v>
      </c>
      <c r="L9" s="494">
        <f t="shared" si="0"/>
        <v>14254</v>
      </c>
      <c r="M9" s="494">
        <f t="shared" si="0"/>
        <v>28982</v>
      </c>
      <c r="N9" s="494">
        <f t="shared" si="0"/>
        <v>13572</v>
      </c>
      <c r="O9" s="494">
        <f t="shared" si="0"/>
        <v>415928</v>
      </c>
    </row>
    <row r="10" spans="2:11" ht="10.5" customHeight="1">
      <c r="B10" s="496"/>
      <c r="C10" s="496"/>
      <c r="D10" s="496"/>
      <c r="E10" s="496"/>
      <c r="F10" s="496"/>
      <c r="G10" s="496"/>
      <c r="H10" s="496"/>
      <c r="I10" s="496"/>
      <c r="J10" s="496"/>
      <c r="K10" s="496"/>
    </row>
    <row r="11" spans="2:11" ht="19.5" customHeight="1">
      <c r="B11" s="496"/>
      <c r="C11" s="496"/>
      <c r="D11" s="496"/>
      <c r="E11" s="496"/>
      <c r="F11" s="496"/>
      <c r="G11" s="496"/>
      <c r="H11" s="496"/>
      <c r="I11" s="496"/>
      <c r="J11" s="496"/>
      <c r="K11" s="496"/>
    </row>
    <row r="12" spans="2:11" ht="19.5" customHeight="1">
      <c r="B12" s="496"/>
      <c r="C12" s="496"/>
      <c r="D12" s="496"/>
      <c r="E12" s="496"/>
      <c r="F12" s="496"/>
      <c r="G12" s="496"/>
      <c r="H12" s="496"/>
      <c r="I12" s="496"/>
      <c r="J12" s="496"/>
      <c r="K12" s="496"/>
    </row>
    <row r="13" ht="19.5" customHeight="1"/>
    <row r="14" ht="19.5" customHeight="1">
      <c r="N14" s="492" t="s">
        <v>445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10">
    <mergeCell ref="A5:A6"/>
    <mergeCell ref="B5:B6"/>
    <mergeCell ref="O5:O6"/>
    <mergeCell ref="C5:C6"/>
    <mergeCell ref="D5:D6"/>
    <mergeCell ref="E5:E6"/>
    <mergeCell ref="F5:H5"/>
    <mergeCell ref="I5:J5"/>
    <mergeCell ref="K5:L5"/>
    <mergeCell ref="M5:N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&amp;C&amp;"Times New Roman CE,Félkövér dőlt"A HITELÁLLOMÁNY ÁS ADÓSSÁGSZOLGÁLAT ALAKULÁSA 2015-2017 . ÉVEKBEN&amp;R9.melléklet
Adatok:ezerFt-ban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Q10" sqref="Q10"/>
    </sheetView>
  </sheetViews>
  <sheetFormatPr defaultColWidth="10.625" defaultRowHeight="12.75"/>
  <cols>
    <col min="1" max="1" width="10.625" style="543" customWidth="1"/>
    <col min="2" max="2" width="42.50390625" style="543" customWidth="1"/>
    <col min="3" max="3" width="12.125" style="543" customWidth="1"/>
    <col min="4" max="4" width="9.00390625" style="543" customWidth="1"/>
    <col min="5" max="5" width="6.625" style="543" customWidth="1"/>
    <col min="6" max="6" width="8.50390625" style="543" customWidth="1"/>
    <col min="7" max="7" width="8.375" style="543" customWidth="1"/>
    <col min="8" max="8" width="8.125" style="543" customWidth="1"/>
    <col min="9" max="9" width="7.50390625" style="543" customWidth="1"/>
    <col min="10" max="10" width="8.625" style="543" customWidth="1"/>
    <col min="11" max="11" width="11.00390625" style="543" customWidth="1"/>
    <col min="12" max="12" width="10.375" style="543" customWidth="1"/>
    <col min="13" max="16384" width="10.625" style="543" customWidth="1"/>
  </cols>
  <sheetData>
    <row r="1" spans="1:12" ht="54">
      <c r="A1" s="539" t="s">
        <v>165</v>
      </c>
      <c r="B1" s="540" t="s">
        <v>1188</v>
      </c>
      <c r="C1" s="541" t="s">
        <v>14</v>
      </c>
      <c r="D1" s="540" t="s">
        <v>651</v>
      </c>
      <c r="E1" s="540" t="s">
        <v>166</v>
      </c>
      <c r="F1" s="540" t="s">
        <v>652</v>
      </c>
      <c r="G1" s="541" t="s">
        <v>653</v>
      </c>
      <c r="H1" s="542" t="s">
        <v>654</v>
      </c>
      <c r="I1" s="542" t="s">
        <v>655</v>
      </c>
      <c r="J1" s="542" t="s">
        <v>1056</v>
      </c>
      <c r="K1" s="541" t="s">
        <v>15</v>
      </c>
      <c r="L1" s="542" t="s">
        <v>293</v>
      </c>
    </row>
    <row r="2" spans="1:12" ht="12.75">
      <c r="A2" s="544" t="s">
        <v>450</v>
      </c>
      <c r="B2" s="250" t="s">
        <v>70</v>
      </c>
      <c r="C2" s="545">
        <v>4</v>
      </c>
      <c r="D2" s="546">
        <v>3</v>
      </c>
      <c r="E2" s="546"/>
      <c r="F2" s="546"/>
      <c r="G2" s="546"/>
      <c r="H2" s="546"/>
      <c r="I2" s="546"/>
      <c r="J2" s="547">
        <v>1</v>
      </c>
      <c r="K2" s="548">
        <f>SUM(D2:J2)</f>
        <v>4</v>
      </c>
      <c r="L2" s="548">
        <f aca="true" t="shared" si="0" ref="L2:L19">K2-C2</f>
        <v>0</v>
      </c>
    </row>
    <row r="3" spans="1:12" ht="12.75">
      <c r="A3" s="544" t="s">
        <v>449</v>
      </c>
      <c r="B3" s="292" t="s">
        <v>1191</v>
      </c>
      <c r="C3" s="549">
        <v>168</v>
      </c>
      <c r="D3" s="549">
        <v>149</v>
      </c>
      <c r="E3" s="550"/>
      <c r="F3" s="550"/>
      <c r="G3" s="551"/>
      <c r="H3" s="552"/>
      <c r="I3" s="552">
        <v>19</v>
      </c>
      <c r="J3" s="552">
        <v>9</v>
      </c>
      <c r="K3" s="549">
        <f>SUM(D3:J3)</f>
        <v>177</v>
      </c>
      <c r="L3" s="553">
        <f t="shared" si="0"/>
        <v>9</v>
      </c>
    </row>
    <row r="4" spans="1:13" ht="12.75">
      <c r="A4" s="544" t="s">
        <v>451</v>
      </c>
      <c r="B4" s="292" t="s">
        <v>813</v>
      </c>
      <c r="C4" s="549">
        <v>168</v>
      </c>
      <c r="D4" s="549"/>
      <c r="E4" s="550"/>
      <c r="F4" s="550"/>
      <c r="G4" s="549"/>
      <c r="H4" s="553"/>
      <c r="I4" s="549">
        <v>47.5</v>
      </c>
      <c r="J4" s="549">
        <v>130.5</v>
      </c>
      <c r="K4" s="549">
        <f>SUM(D4:J4)</f>
        <v>178</v>
      </c>
      <c r="L4" s="553">
        <f t="shared" si="0"/>
        <v>10</v>
      </c>
      <c r="M4" s="554"/>
    </row>
    <row r="5" spans="1:13" ht="12.75">
      <c r="A5" s="544" t="s">
        <v>452</v>
      </c>
      <c r="B5" s="250" t="s">
        <v>817</v>
      </c>
      <c r="C5" s="549">
        <v>122.5</v>
      </c>
      <c r="D5" s="549"/>
      <c r="E5" s="550">
        <v>0.5</v>
      </c>
      <c r="F5" s="553"/>
      <c r="G5" s="549"/>
      <c r="H5" s="553">
        <v>77</v>
      </c>
      <c r="I5" s="549">
        <v>4</v>
      </c>
      <c r="J5" s="549">
        <v>41</v>
      </c>
      <c r="K5" s="549">
        <f>SUM(D5:J5)</f>
        <v>122.5</v>
      </c>
      <c r="L5" s="553">
        <f t="shared" si="0"/>
        <v>0</v>
      </c>
      <c r="M5" s="557"/>
    </row>
    <row r="6" spans="1:12" ht="12.75">
      <c r="A6" s="544" t="s">
        <v>405</v>
      </c>
      <c r="B6" s="250" t="s">
        <v>656</v>
      </c>
      <c r="C6" s="549">
        <v>56.5</v>
      </c>
      <c r="D6" s="549"/>
      <c r="E6" s="550">
        <v>4</v>
      </c>
      <c r="F6" s="550"/>
      <c r="G6" s="549"/>
      <c r="H6" s="553">
        <v>45.5</v>
      </c>
      <c r="I6" s="549"/>
      <c r="J6" s="549">
        <v>7</v>
      </c>
      <c r="K6" s="549">
        <v>56.5</v>
      </c>
      <c r="L6" s="553">
        <f t="shared" si="0"/>
        <v>0</v>
      </c>
    </row>
    <row r="7" spans="1:12" ht="12.75">
      <c r="A7" s="544" t="s">
        <v>403</v>
      </c>
      <c r="B7" s="250" t="s">
        <v>657</v>
      </c>
      <c r="C7" s="549">
        <v>72.5</v>
      </c>
      <c r="D7" s="549"/>
      <c r="E7" s="550"/>
      <c r="F7" s="550">
        <v>40.5</v>
      </c>
      <c r="G7" s="549"/>
      <c r="H7" s="553">
        <v>24</v>
      </c>
      <c r="I7" s="549"/>
      <c r="J7" s="549">
        <v>8</v>
      </c>
      <c r="K7" s="549">
        <v>72.5</v>
      </c>
      <c r="L7" s="553">
        <f t="shared" si="0"/>
        <v>0</v>
      </c>
    </row>
    <row r="8" spans="1:12" ht="12.75">
      <c r="A8" s="544" t="s">
        <v>408</v>
      </c>
      <c r="B8" s="250" t="s">
        <v>658</v>
      </c>
      <c r="C8" s="549">
        <v>67</v>
      </c>
      <c r="D8" s="549"/>
      <c r="E8" s="550"/>
      <c r="F8" s="550">
        <v>37</v>
      </c>
      <c r="G8" s="549"/>
      <c r="H8" s="553">
        <v>22</v>
      </c>
      <c r="I8" s="549"/>
      <c r="J8" s="549">
        <v>8</v>
      </c>
      <c r="K8" s="549">
        <v>67</v>
      </c>
      <c r="L8" s="553">
        <f t="shared" si="0"/>
        <v>0</v>
      </c>
    </row>
    <row r="9" spans="1:12" ht="12.75">
      <c r="A9" s="544" t="s">
        <v>410</v>
      </c>
      <c r="B9" s="250" t="s">
        <v>821</v>
      </c>
      <c r="C9" s="549">
        <v>69</v>
      </c>
      <c r="D9" s="549"/>
      <c r="E9" s="550"/>
      <c r="F9" s="550">
        <v>39</v>
      </c>
      <c r="G9" s="549"/>
      <c r="H9" s="553">
        <v>23</v>
      </c>
      <c r="I9" s="549"/>
      <c r="J9" s="549">
        <v>7</v>
      </c>
      <c r="K9" s="549">
        <v>69</v>
      </c>
      <c r="L9" s="553">
        <f t="shared" si="0"/>
        <v>0</v>
      </c>
    </row>
    <row r="10" spans="1:12" ht="12.75">
      <c r="A10" s="544" t="s">
        <v>412</v>
      </c>
      <c r="B10" s="250" t="s">
        <v>822</v>
      </c>
      <c r="C10" s="549">
        <v>67.5</v>
      </c>
      <c r="D10" s="549"/>
      <c r="E10" s="550"/>
      <c r="F10" s="550">
        <v>37</v>
      </c>
      <c r="G10" s="549"/>
      <c r="H10" s="553">
        <v>21</v>
      </c>
      <c r="I10" s="549">
        <v>0.5</v>
      </c>
      <c r="J10" s="549">
        <v>9</v>
      </c>
      <c r="K10" s="549">
        <v>67.5</v>
      </c>
      <c r="L10" s="553">
        <f t="shared" si="0"/>
        <v>0</v>
      </c>
    </row>
    <row r="11" spans="1:17" ht="25.5">
      <c r="A11" s="544" t="s">
        <v>285</v>
      </c>
      <c r="B11" s="272" t="s">
        <v>659</v>
      </c>
      <c r="C11" s="549">
        <v>25.5</v>
      </c>
      <c r="D11" s="555"/>
      <c r="E11" s="556"/>
      <c r="F11" s="556"/>
      <c r="G11" s="555">
        <v>12</v>
      </c>
      <c r="H11" s="559">
        <v>2</v>
      </c>
      <c r="I11" s="555">
        <v>4</v>
      </c>
      <c r="J11" s="555">
        <v>11</v>
      </c>
      <c r="K11" s="549">
        <f>SUM(D11:J11)</f>
        <v>29</v>
      </c>
      <c r="L11" s="553">
        <f t="shared" si="0"/>
        <v>3.5</v>
      </c>
      <c r="M11" s="557"/>
      <c r="Q11" s="557"/>
    </row>
    <row r="12" spans="1:12" ht="12.75">
      <c r="A12" s="544" t="s">
        <v>286</v>
      </c>
      <c r="B12" s="558" t="s">
        <v>814</v>
      </c>
      <c r="C12" s="549">
        <v>48</v>
      </c>
      <c r="D12" s="555"/>
      <c r="E12" s="556"/>
      <c r="F12" s="556"/>
      <c r="G12" s="555">
        <v>9.5</v>
      </c>
      <c r="H12" s="559">
        <v>4</v>
      </c>
      <c r="I12" s="555">
        <v>9.5</v>
      </c>
      <c r="J12" s="555">
        <v>25</v>
      </c>
      <c r="K12" s="549">
        <v>48</v>
      </c>
      <c r="L12" s="553">
        <f t="shared" si="0"/>
        <v>0</v>
      </c>
    </row>
    <row r="13" spans="1:12" ht="25.5">
      <c r="A13" s="544" t="s">
        <v>287</v>
      </c>
      <c r="B13" s="272" t="s">
        <v>824</v>
      </c>
      <c r="C13" s="549">
        <v>3</v>
      </c>
      <c r="D13" s="555"/>
      <c r="E13" s="556"/>
      <c r="F13" s="556"/>
      <c r="G13" s="555"/>
      <c r="H13" s="559">
        <v>3</v>
      </c>
      <c r="I13" s="555"/>
      <c r="J13" s="555"/>
      <c r="K13" s="549">
        <v>3</v>
      </c>
      <c r="L13" s="553">
        <f t="shared" si="0"/>
        <v>0</v>
      </c>
    </row>
    <row r="14" spans="1:12" ht="12.75">
      <c r="A14" s="544" t="s">
        <v>288</v>
      </c>
      <c r="B14" s="80" t="s">
        <v>815</v>
      </c>
      <c r="C14" s="549">
        <v>50</v>
      </c>
      <c r="D14" s="555"/>
      <c r="E14" s="556"/>
      <c r="F14" s="556"/>
      <c r="G14" s="555">
        <v>38</v>
      </c>
      <c r="H14" s="559">
        <v>5.5</v>
      </c>
      <c r="I14" s="555">
        <v>1</v>
      </c>
      <c r="J14" s="555">
        <v>5.5</v>
      </c>
      <c r="K14" s="549">
        <v>50</v>
      </c>
      <c r="L14" s="553">
        <f t="shared" si="0"/>
        <v>0</v>
      </c>
    </row>
    <row r="15" spans="1:13" ht="12.75">
      <c r="A15" s="544" t="s">
        <v>289</v>
      </c>
      <c r="B15" s="80" t="s">
        <v>816</v>
      </c>
      <c r="C15" s="549">
        <v>62</v>
      </c>
      <c r="D15" s="555"/>
      <c r="E15" s="556"/>
      <c r="F15" s="556"/>
      <c r="G15" s="560"/>
      <c r="H15" s="559">
        <v>45</v>
      </c>
      <c r="I15" s="555">
        <v>7</v>
      </c>
      <c r="J15" s="555">
        <v>10</v>
      </c>
      <c r="K15" s="549">
        <f>SUM(D15:J15)</f>
        <v>62</v>
      </c>
      <c r="L15" s="553">
        <f t="shared" si="0"/>
        <v>0</v>
      </c>
      <c r="M15" s="561"/>
    </row>
    <row r="16" spans="1:12" ht="12.75">
      <c r="A16" s="544" t="s">
        <v>290</v>
      </c>
      <c r="B16" s="80" t="s">
        <v>660</v>
      </c>
      <c r="C16" s="549">
        <v>127</v>
      </c>
      <c r="D16" s="555"/>
      <c r="E16" s="556"/>
      <c r="F16" s="556"/>
      <c r="G16" s="560"/>
      <c r="H16" s="559">
        <v>39</v>
      </c>
      <c r="I16" s="555">
        <v>16</v>
      </c>
      <c r="J16" s="555">
        <v>72</v>
      </c>
      <c r="K16" s="549">
        <v>127</v>
      </c>
      <c r="L16" s="553">
        <f t="shared" si="0"/>
        <v>0</v>
      </c>
    </row>
    <row r="17" spans="1:13" ht="12.75">
      <c r="A17" s="544" t="s">
        <v>431</v>
      </c>
      <c r="B17" s="80" t="s">
        <v>826</v>
      </c>
      <c r="C17" s="549">
        <v>17</v>
      </c>
      <c r="D17" s="555"/>
      <c r="E17" s="556"/>
      <c r="F17" s="556"/>
      <c r="G17" s="560"/>
      <c r="H17" s="559">
        <v>11</v>
      </c>
      <c r="I17" s="555">
        <v>1</v>
      </c>
      <c r="J17" s="555">
        <v>6</v>
      </c>
      <c r="K17" s="549">
        <f>SUM(H17:J17)</f>
        <v>18</v>
      </c>
      <c r="L17" s="553">
        <f t="shared" si="0"/>
        <v>1</v>
      </c>
      <c r="M17" s="557"/>
    </row>
    <row r="18" spans="1:12" ht="12.75">
      <c r="A18" s="544" t="s">
        <v>291</v>
      </c>
      <c r="B18" s="80" t="s">
        <v>827</v>
      </c>
      <c r="C18" s="549">
        <v>21</v>
      </c>
      <c r="D18" s="555"/>
      <c r="E18" s="556"/>
      <c r="F18" s="556"/>
      <c r="G18" s="560"/>
      <c r="H18" s="559"/>
      <c r="I18" s="555">
        <v>5</v>
      </c>
      <c r="J18" s="555">
        <v>16</v>
      </c>
      <c r="K18" s="549">
        <f>SUM(D18:J18)</f>
        <v>21</v>
      </c>
      <c r="L18" s="553">
        <f t="shared" si="0"/>
        <v>0</v>
      </c>
    </row>
    <row r="19" spans="1:12" ht="12.75">
      <c r="A19" s="544" t="s">
        <v>292</v>
      </c>
      <c r="B19" s="80" t="s">
        <v>167</v>
      </c>
      <c r="C19" s="549">
        <v>11</v>
      </c>
      <c r="D19" s="555"/>
      <c r="E19" s="556"/>
      <c r="F19" s="556"/>
      <c r="G19" s="560"/>
      <c r="H19" s="559"/>
      <c r="I19" s="555">
        <v>3</v>
      </c>
      <c r="J19" s="555">
        <v>8</v>
      </c>
      <c r="K19" s="549">
        <f>SUM(I19:J19)</f>
        <v>11</v>
      </c>
      <c r="L19" s="553">
        <f t="shared" si="0"/>
        <v>0</v>
      </c>
    </row>
    <row r="20" spans="1:12" ht="15">
      <c r="A20" s="251"/>
      <c r="B20" s="252" t="s">
        <v>661</v>
      </c>
      <c r="C20" s="562">
        <f aca="true" t="shared" si="1" ref="C20:L20">SUM(C3:C19)</f>
        <v>1155.5</v>
      </c>
      <c r="D20" s="562">
        <f t="shared" si="1"/>
        <v>149</v>
      </c>
      <c r="E20" s="562">
        <f t="shared" si="1"/>
        <v>4.5</v>
      </c>
      <c r="F20" s="562">
        <f t="shared" si="1"/>
        <v>153.5</v>
      </c>
      <c r="G20" s="562">
        <f t="shared" si="1"/>
        <v>59.5</v>
      </c>
      <c r="H20" s="562">
        <f t="shared" si="1"/>
        <v>322</v>
      </c>
      <c r="I20" s="562">
        <f t="shared" si="1"/>
        <v>117.5</v>
      </c>
      <c r="J20" s="562">
        <f t="shared" si="1"/>
        <v>373</v>
      </c>
      <c r="K20" s="562">
        <f t="shared" si="1"/>
        <v>1179</v>
      </c>
      <c r="L20" s="563">
        <f t="shared" si="1"/>
        <v>23.5</v>
      </c>
    </row>
    <row r="21" spans="1:12" s="566" customFormat="1" ht="15">
      <c r="A21" s="564"/>
      <c r="B21" s="293" t="s">
        <v>1187</v>
      </c>
      <c r="C21" s="565">
        <f aca="true" t="shared" si="2" ref="C21:L21">SUM(C2+C20)</f>
        <v>1159.5</v>
      </c>
      <c r="D21" s="565">
        <f t="shared" si="2"/>
        <v>152</v>
      </c>
      <c r="E21" s="565">
        <f t="shared" si="2"/>
        <v>4.5</v>
      </c>
      <c r="F21" s="565">
        <f t="shared" si="2"/>
        <v>153.5</v>
      </c>
      <c r="G21" s="565">
        <f t="shared" si="2"/>
        <v>59.5</v>
      </c>
      <c r="H21" s="565">
        <f t="shared" si="2"/>
        <v>322</v>
      </c>
      <c r="I21" s="565">
        <f t="shared" si="2"/>
        <v>117.5</v>
      </c>
      <c r="J21" s="565">
        <f t="shared" si="2"/>
        <v>374</v>
      </c>
      <c r="K21" s="565">
        <f t="shared" si="2"/>
        <v>1183</v>
      </c>
      <c r="L21" s="565">
        <f t="shared" si="2"/>
        <v>23.5</v>
      </c>
    </row>
    <row r="23" spans="2:4" ht="15.75">
      <c r="B23" s="567"/>
      <c r="D23" s="568"/>
    </row>
    <row r="24" spans="2:4" ht="15.75">
      <c r="B24" s="569"/>
      <c r="D24" s="570"/>
    </row>
    <row r="25" spans="2:4" ht="15.75">
      <c r="B25" s="569"/>
      <c r="D25" s="570"/>
    </row>
    <row r="26" spans="2:8" ht="15.75">
      <c r="B26" s="569"/>
      <c r="D26" s="571"/>
      <c r="F26" s="572"/>
      <c r="G26" s="572"/>
      <c r="H26" s="572"/>
    </row>
    <row r="27" spans="2:8" ht="15.75">
      <c r="B27" s="573"/>
      <c r="D27" s="571"/>
      <c r="F27" s="764"/>
      <c r="G27" s="764"/>
      <c r="H27" s="764"/>
    </row>
    <row r="28" spans="2:8" ht="15.75">
      <c r="B28" s="573"/>
      <c r="D28" s="571"/>
      <c r="F28" s="574"/>
      <c r="G28" s="574"/>
      <c r="H28" s="574"/>
    </row>
    <row r="29" spans="2:8" ht="15.75">
      <c r="B29" s="573"/>
      <c r="D29" s="571"/>
      <c r="F29" s="574"/>
      <c r="G29" s="574"/>
      <c r="H29" s="574"/>
    </row>
    <row r="30" ht="15.75">
      <c r="B30" s="575"/>
    </row>
    <row r="31" ht="15.75">
      <c r="B31" s="576"/>
    </row>
    <row r="32" ht="19.5" customHeight="1">
      <c r="B32" s="577"/>
    </row>
    <row r="33" s="578" customFormat="1" ht="15.75">
      <c r="B33" s="568"/>
    </row>
    <row r="34" ht="12.75">
      <c r="B34" s="570"/>
    </row>
    <row r="35" ht="12.75">
      <c r="B35" s="570"/>
    </row>
    <row r="36" ht="15.75">
      <c r="B36" s="571"/>
    </row>
    <row r="37" ht="15.75">
      <c r="B37" s="571"/>
    </row>
    <row r="38" ht="12.75">
      <c r="B38" s="570"/>
    </row>
    <row r="39" ht="12.75">
      <c r="B39" s="561"/>
    </row>
    <row r="40" ht="12.75">
      <c r="B40" s="561"/>
    </row>
    <row r="41" ht="12.75">
      <c r="B41" s="561"/>
    </row>
  </sheetData>
  <sheetProtection/>
  <mergeCells count="1">
    <mergeCell ref="F27:H27"/>
  </mergeCells>
  <printOptions/>
  <pageMargins left="0.7480314960629921" right="0.7480314960629921" top="1.5748031496062993" bottom="0.984251968503937" header="0.5118110236220472" footer="0.5118110236220472"/>
  <pageSetup horizontalDpi="600" verticalDpi="600" orientation="landscape" paperSize="9" r:id="rId1"/>
  <headerFooter alignWithMargins="0">
    <oddHeader>&amp;C
ZALAEGERSZEG MEGYEI JOGÚ VÁROS ÖNKORMÁNYZAT ÉS AZ ÁLTALA IRÁNYÍTOTT
             KÖLTSÉGVETÉSI SZERVEK 2015. ÉVI LÉTSZÁM-ELŐIRÁNYZATAI&amp;R&amp;"Times New Roman CE,Félkövér dőlt"10. melléklet
Adatok.: főben&amp;"Times New Roman CE,Normál"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K14" sqref="K14"/>
    </sheetView>
  </sheetViews>
  <sheetFormatPr defaultColWidth="10.625" defaultRowHeight="12.75"/>
  <cols>
    <col min="1" max="1" width="4.375" style="497" customWidth="1"/>
    <col min="2" max="2" width="56.875" style="497" customWidth="1"/>
    <col min="3" max="3" width="11.625" style="537" customWidth="1"/>
    <col min="4" max="4" width="9.875" style="497" customWidth="1"/>
    <col min="5" max="5" width="10.125" style="497" customWidth="1"/>
    <col min="6" max="6" width="11.125" style="497" customWidth="1"/>
    <col min="7" max="7" width="13.375" style="538" customWidth="1"/>
    <col min="8" max="8" width="15.00390625" style="497" customWidth="1"/>
    <col min="9" max="9" width="11.125" style="538" customWidth="1"/>
    <col min="10" max="10" width="12.875" style="497" customWidth="1"/>
    <col min="11" max="11" width="13.625" style="497" customWidth="1"/>
    <col min="12" max="12" width="11.625" style="497" customWidth="1"/>
    <col min="13" max="16384" width="10.625" style="497" customWidth="1"/>
  </cols>
  <sheetData>
    <row r="1" spans="1:12" ht="29.25" customHeight="1">
      <c r="A1" s="778" t="s">
        <v>976</v>
      </c>
      <c r="B1" s="781" t="s">
        <v>977</v>
      </c>
      <c r="C1" s="775" t="s">
        <v>978</v>
      </c>
      <c r="D1" s="775" t="s">
        <v>979</v>
      </c>
      <c r="E1" s="765" t="s">
        <v>1365</v>
      </c>
      <c r="F1" s="775" t="s">
        <v>980</v>
      </c>
      <c r="G1" s="775" t="s">
        <v>193</v>
      </c>
      <c r="H1" s="768" t="s">
        <v>194</v>
      </c>
      <c r="I1" s="771" t="s">
        <v>9</v>
      </c>
      <c r="J1" s="772"/>
      <c r="K1" s="772"/>
      <c r="L1" s="772"/>
    </row>
    <row r="2" spans="1:12" ht="12.75" customHeight="1">
      <c r="A2" s="779"/>
      <c r="B2" s="776"/>
      <c r="C2" s="776"/>
      <c r="D2" s="776"/>
      <c r="E2" s="766"/>
      <c r="F2" s="776"/>
      <c r="G2" s="776"/>
      <c r="H2" s="769"/>
      <c r="I2" s="773" t="s">
        <v>196</v>
      </c>
      <c r="J2" s="773" t="s">
        <v>197</v>
      </c>
      <c r="K2" s="772"/>
      <c r="L2" s="772"/>
    </row>
    <row r="3" spans="1:12" s="501" customFormat="1" ht="55.5" customHeight="1" thickBot="1">
      <c r="A3" s="780"/>
      <c r="B3" s="777"/>
      <c r="C3" s="777"/>
      <c r="D3" s="777"/>
      <c r="E3" s="767"/>
      <c r="F3" s="777"/>
      <c r="G3" s="777"/>
      <c r="H3" s="770"/>
      <c r="I3" s="774"/>
      <c r="J3" s="499" t="s">
        <v>198</v>
      </c>
      <c r="K3" s="498" t="s">
        <v>1013</v>
      </c>
      <c r="L3" s="500" t="s">
        <v>1001</v>
      </c>
    </row>
    <row r="4" spans="1:12" ht="38.25" customHeight="1">
      <c r="A4" s="502" t="s">
        <v>450</v>
      </c>
      <c r="B4" s="503" t="s">
        <v>200</v>
      </c>
      <c r="C4" s="504">
        <v>758465</v>
      </c>
      <c r="D4" s="504">
        <v>0</v>
      </c>
      <c r="E4" s="504"/>
      <c r="F4" s="505">
        <f aca="true" t="shared" si="0" ref="F4:F13">SUM(C4:D4)</f>
        <v>758465</v>
      </c>
      <c r="G4" s="338">
        <f aca="true" t="shared" si="1" ref="G4:G13">C4/F4</f>
        <v>1</v>
      </c>
      <c r="H4" s="339" t="s">
        <v>201</v>
      </c>
      <c r="I4" s="506">
        <v>258332</v>
      </c>
      <c r="J4" s="507">
        <v>258332</v>
      </c>
      <c r="K4" s="508"/>
      <c r="L4" s="507"/>
    </row>
    <row r="5" spans="1:12" ht="30" customHeight="1">
      <c r="A5" s="502" t="s">
        <v>449</v>
      </c>
      <c r="B5" s="503" t="s">
        <v>202</v>
      </c>
      <c r="C5" s="504">
        <v>491005</v>
      </c>
      <c r="D5" s="504">
        <v>86648</v>
      </c>
      <c r="E5" s="504"/>
      <c r="F5" s="505">
        <f t="shared" si="0"/>
        <v>577653</v>
      </c>
      <c r="G5" s="338">
        <f t="shared" si="1"/>
        <v>0.8499999134428454</v>
      </c>
      <c r="H5" s="339" t="s">
        <v>201</v>
      </c>
      <c r="I5" s="506">
        <v>567747</v>
      </c>
      <c r="J5" s="507">
        <v>491005</v>
      </c>
      <c r="K5" s="508">
        <v>76742</v>
      </c>
      <c r="L5" s="507"/>
    </row>
    <row r="6" spans="1:12" ht="26.25" customHeight="1">
      <c r="A6" s="502" t="s">
        <v>451</v>
      </c>
      <c r="B6" s="503" t="s">
        <v>986</v>
      </c>
      <c r="C6" s="504">
        <v>494387</v>
      </c>
      <c r="D6" s="504">
        <v>87244</v>
      </c>
      <c r="E6" s="504"/>
      <c r="F6" s="505">
        <f t="shared" si="0"/>
        <v>581631</v>
      </c>
      <c r="G6" s="338">
        <f t="shared" si="1"/>
        <v>0.8500011175470359</v>
      </c>
      <c r="H6" s="339" t="s">
        <v>201</v>
      </c>
      <c r="I6" s="506">
        <v>571725</v>
      </c>
      <c r="J6" s="507">
        <v>494387</v>
      </c>
      <c r="K6" s="508">
        <v>77338</v>
      </c>
      <c r="L6" s="507"/>
    </row>
    <row r="7" spans="1:12" ht="24" customHeight="1">
      <c r="A7" s="502" t="s">
        <v>452</v>
      </c>
      <c r="B7" s="503" t="s">
        <v>987</v>
      </c>
      <c r="C7" s="504">
        <v>261239</v>
      </c>
      <c r="D7" s="504">
        <v>0</v>
      </c>
      <c r="E7" s="504"/>
      <c r="F7" s="505">
        <f t="shared" si="0"/>
        <v>261239</v>
      </c>
      <c r="G7" s="338">
        <f t="shared" si="1"/>
        <v>1</v>
      </c>
      <c r="H7" s="339" t="s">
        <v>201</v>
      </c>
      <c r="I7" s="506">
        <v>261239</v>
      </c>
      <c r="J7" s="507">
        <v>261239</v>
      </c>
      <c r="K7" s="508"/>
      <c r="L7" s="507"/>
    </row>
    <row r="8" spans="1:12" ht="28.5" customHeight="1">
      <c r="A8" s="502" t="s">
        <v>405</v>
      </c>
      <c r="B8" s="503" t="s">
        <v>988</v>
      </c>
      <c r="C8" s="504">
        <v>342265</v>
      </c>
      <c r="D8" s="504">
        <v>0</v>
      </c>
      <c r="E8" s="504"/>
      <c r="F8" s="505">
        <f t="shared" si="0"/>
        <v>342265</v>
      </c>
      <c r="G8" s="338">
        <f t="shared" si="1"/>
        <v>1</v>
      </c>
      <c r="H8" s="339" t="s">
        <v>201</v>
      </c>
      <c r="I8" s="506">
        <v>293117</v>
      </c>
      <c r="J8" s="507">
        <v>293117</v>
      </c>
      <c r="K8" s="508"/>
      <c r="L8" s="507"/>
    </row>
    <row r="9" spans="1:12" ht="27" customHeight="1">
      <c r="A9" s="502" t="s">
        <v>403</v>
      </c>
      <c r="B9" s="503" t="s">
        <v>204</v>
      </c>
      <c r="C9" s="504">
        <v>599168</v>
      </c>
      <c r="D9" s="504">
        <v>0</v>
      </c>
      <c r="E9" s="504"/>
      <c r="F9" s="505">
        <f t="shared" si="0"/>
        <v>599168</v>
      </c>
      <c r="G9" s="338">
        <f t="shared" si="1"/>
        <v>1</v>
      </c>
      <c r="H9" s="339" t="s">
        <v>201</v>
      </c>
      <c r="I9" s="506">
        <v>196777</v>
      </c>
      <c r="J9" s="507">
        <v>196777</v>
      </c>
      <c r="K9" s="508"/>
      <c r="L9" s="507"/>
    </row>
    <row r="10" spans="1:12" ht="38.25" customHeight="1">
      <c r="A10" s="502" t="s">
        <v>408</v>
      </c>
      <c r="B10" s="503" t="s">
        <v>205</v>
      </c>
      <c r="C10" s="504">
        <v>900843</v>
      </c>
      <c r="D10" s="504">
        <v>597021</v>
      </c>
      <c r="E10" s="504"/>
      <c r="F10" s="505">
        <f t="shared" si="0"/>
        <v>1497864</v>
      </c>
      <c r="G10" s="338">
        <f t="shared" si="1"/>
        <v>0.6014184198298377</v>
      </c>
      <c r="H10" s="339" t="s">
        <v>206</v>
      </c>
      <c r="I10" s="506">
        <v>35593</v>
      </c>
      <c r="J10" s="507">
        <v>10209</v>
      </c>
      <c r="K10" s="508">
        <v>32728</v>
      </c>
      <c r="L10" s="507"/>
    </row>
    <row r="11" spans="1:12" ht="29.25" customHeight="1">
      <c r="A11" s="502" t="s">
        <v>410</v>
      </c>
      <c r="B11" s="503" t="s">
        <v>210</v>
      </c>
      <c r="C11" s="504">
        <v>725000</v>
      </c>
      <c r="D11" s="504">
        <v>0</v>
      </c>
      <c r="E11" s="504"/>
      <c r="F11" s="505">
        <f t="shared" si="0"/>
        <v>725000</v>
      </c>
      <c r="G11" s="338">
        <f t="shared" si="1"/>
        <v>1</v>
      </c>
      <c r="H11" s="339" t="s">
        <v>201</v>
      </c>
      <c r="I11" s="506">
        <v>444808</v>
      </c>
      <c r="J11" s="507">
        <v>310281</v>
      </c>
      <c r="K11" s="508"/>
      <c r="L11" s="507">
        <v>134527</v>
      </c>
    </row>
    <row r="12" spans="1:12" ht="29.25" customHeight="1">
      <c r="A12" s="502" t="s">
        <v>412</v>
      </c>
      <c r="B12" s="503" t="s">
        <v>991</v>
      </c>
      <c r="C12" s="504">
        <v>410499</v>
      </c>
      <c r="D12" s="504">
        <v>0</v>
      </c>
      <c r="E12" s="504"/>
      <c r="F12" s="505">
        <f t="shared" si="0"/>
        <v>410499</v>
      </c>
      <c r="G12" s="338">
        <f t="shared" si="1"/>
        <v>1</v>
      </c>
      <c r="H12" s="339" t="s">
        <v>201</v>
      </c>
      <c r="I12" s="506">
        <v>219860</v>
      </c>
      <c r="J12" s="507">
        <v>125151</v>
      </c>
      <c r="K12" s="508"/>
      <c r="L12" s="507">
        <v>94709</v>
      </c>
    </row>
    <row r="13" spans="1:12" ht="41.25" customHeight="1">
      <c r="A13" s="502" t="s">
        <v>285</v>
      </c>
      <c r="B13" s="503" t="s">
        <v>992</v>
      </c>
      <c r="C13" s="504">
        <v>305063</v>
      </c>
      <c r="D13" s="504">
        <v>0</v>
      </c>
      <c r="E13" s="504"/>
      <c r="F13" s="505">
        <f t="shared" si="0"/>
        <v>305063</v>
      </c>
      <c r="G13" s="338">
        <f t="shared" si="1"/>
        <v>1</v>
      </c>
      <c r="H13" s="339" t="s">
        <v>993</v>
      </c>
      <c r="I13" s="504">
        <v>33941</v>
      </c>
      <c r="J13" s="509">
        <v>14053</v>
      </c>
      <c r="K13" s="510"/>
      <c r="L13" s="509">
        <v>19888</v>
      </c>
    </row>
    <row r="14" spans="1:12" ht="43.5" customHeight="1">
      <c r="A14" s="502" t="s">
        <v>286</v>
      </c>
      <c r="B14" s="503" t="s">
        <v>10</v>
      </c>
      <c r="C14" s="504">
        <v>246905</v>
      </c>
      <c r="D14" s="504">
        <v>12995</v>
      </c>
      <c r="E14" s="504">
        <v>65475</v>
      </c>
      <c r="F14" s="505">
        <f>SUM(C14:E14)</f>
        <v>325375</v>
      </c>
      <c r="G14" s="338">
        <v>0.95</v>
      </c>
      <c r="H14" s="339" t="s">
        <v>11</v>
      </c>
      <c r="I14" s="504">
        <v>323744</v>
      </c>
      <c r="J14" s="509">
        <v>242202</v>
      </c>
      <c r="K14" s="509">
        <v>81542</v>
      </c>
      <c r="L14" s="509"/>
    </row>
    <row r="15" spans="1:12" ht="18.75" customHeight="1">
      <c r="A15" s="511"/>
      <c r="B15" s="498" t="s">
        <v>958</v>
      </c>
      <c r="C15" s="512">
        <f>SUM(C4:C14)</f>
        <v>5534839</v>
      </c>
      <c r="D15" s="512">
        <f>SUM(D4:D14)</f>
        <v>783908</v>
      </c>
      <c r="E15" s="512">
        <f>SUM(E4:E14)</f>
        <v>65475</v>
      </c>
      <c r="F15" s="512">
        <f>SUM(F4:F14)</f>
        <v>6384222</v>
      </c>
      <c r="G15" s="512"/>
      <c r="H15" s="512"/>
      <c r="I15" s="512">
        <f>SUM(I4:I14)</f>
        <v>3206883</v>
      </c>
      <c r="J15" s="512">
        <f>SUM(J4:J14)</f>
        <v>2696753</v>
      </c>
      <c r="K15" s="512">
        <f>SUM(K4:K14)</f>
        <v>268350</v>
      </c>
      <c r="L15" s="512">
        <f>SUM(L4:L14)</f>
        <v>249124</v>
      </c>
    </row>
    <row r="16" spans="1:12" ht="14.25" customHeight="1">
      <c r="A16" s="513"/>
      <c r="B16" s="514"/>
      <c r="C16" s="515"/>
      <c r="D16" s="515"/>
      <c r="E16" s="515"/>
      <c r="F16" s="516"/>
      <c r="G16" s="340"/>
      <c r="H16" s="341"/>
      <c r="I16" s="515"/>
      <c r="J16" s="517"/>
      <c r="K16" s="517"/>
      <c r="L16" s="517"/>
    </row>
    <row r="17" spans="1:12" ht="15.75" customHeight="1">
      <c r="A17" s="518"/>
      <c r="B17" s="519" t="s">
        <v>994</v>
      </c>
      <c r="C17" s="520"/>
      <c r="D17" s="520"/>
      <c r="E17" s="520"/>
      <c r="F17" s="521"/>
      <c r="G17" s="342"/>
      <c r="H17" s="343"/>
      <c r="I17" s="520"/>
      <c r="J17" s="522"/>
      <c r="K17" s="522"/>
      <c r="L17" s="522"/>
    </row>
    <row r="18" spans="1:12" ht="42" customHeight="1">
      <c r="A18" s="502" t="s">
        <v>287</v>
      </c>
      <c r="B18" s="523" t="s">
        <v>1010</v>
      </c>
      <c r="C18" s="504">
        <v>79369</v>
      </c>
      <c r="D18" s="504">
        <v>0</v>
      </c>
      <c r="E18" s="504"/>
      <c r="F18" s="505">
        <f>SUM(C18:D18)</f>
        <v>79369</v>
      </c>
      <c r="G18" s="338">
        <f>C18/F18</f>
        <v>1</v>
      </c>
      <c r="H18" s="339" t="s">
        <v>995</v>
      </c>
      <c r="I18" s="504">
        <v>1118</v>
      </c>
      <c r="J18" s="509">
        <v>1118</v>
      </c>
      <c r="K18" s="509">
        <v>0</v>
      </c>
      <c r="L18" s="509"/>
    </row>
    <row r="19" spans="1:12" ht="51" customHeight="1">
      <c r="A19" s="502" t="s">
        <v>288</v>
      </c>
      <c r="B19" s="523" t="s">
        <v>12</v>
      </c>
      <c r="C19" s="504">
        <v>765</v>
      </c>
      <c r="D19" s="504">
        <v>0</v>
      </c>
      <c r="E19" s="504"/>
      <c r="F19" s="505">
        <f>SUM(C19:D19)</f>
        <v>765</v>
      </c>
      <c r="G19" s="338">
        <f>C19/F19</f>
        <v>1</v>
      </c>
      <c r="H19" s="339" t="s">
        <v>201</v>
      </c>
      <c r="I19" s="504">
        <v>0</v>
      </c>
      <c r="J19" s="509">
        <v>534</v>
      </c>
      <c r="K19" s="509">
        <v>-534</v>
      </c>
      <c r="L19" s="509"/>
    </row>
    <row r="20" spans="1:12" ht="44.25" customHeight="1">
      <c r="A20" s="502" t="s">
        <v>289</v>
      </c>
      <c r="B20" s="523" t="s">
        <v>13</v>
      </c>
      <c r="C20" s="504">
        <v>11838</v>
      </c>
      <c r="D20" s="504">
        <v>0</v>
      </c>
      <c r="E20" s="504"/>
      <c r="F20" s="505">
        <f>SUM(C20:D20)</f>
        <v>11838</v>
      </c>
      <c r="G20" s="338">
        <f>C20/F20</f>
        <v>1</v>
      </c>
      <c r="H20" s="339" t="s">
        <v>11</v>
      </c>
      <c r="I20" s="504">
        <v>4931</v>
      </c>
      <c r="J20" s="509">
        <v>4931</v>
      </c>
      <c r="K20" s="509"/>
      <c r="L20" s="509"/>
    </row>
    <row r="21" spans="1:12" ht="39" customHeight="1">
      <c r="A21" s="502" t="s">
        <v>290</v>
      </c>
      <c r="B21" s="523" t="s">
        <v>1011</v>
      </c>
      <c r="C21" s="504">
        <v>27869</v>
      </c>
      <c r="D21" s="504">
        <v>0</v>
      </c>
      <c r="E21" s="504"/>
      <c r="F21" s="505">
        <f>SUM(C21:D21)</f>
        <v>27869</v>
      </c>
      <c r="G21" s="338">
        <f>C21/F21</f>
        <v>1</v>
      </c>
      <c r="H21" s="339" t="s">
        <v>993</v>
      </c>
      <c r="I21" s="504">
        <v>344</v>
      </c>
      <c r="J21" s="509">
        <v>344</v>
      </c>
      <c r="K21" s="509">
        <v>0</v>
      </c>
      <c r="L21" s="509"/>
    </row>
    <row r="22" spans="1:12" ht="39.75" customHeight="1">
      <c r="A22" s="502" t="s">
        <v>431</v>
      </c>
      <c r="B22" s="523" t="s">
        <v>1012</v>
      </c>
      <c r="C22" s="504">
        <v>15135</v>
      </c>
      <c r="D22" s="504">
        <v>0</v>
      </c>
      <c r="E22" s="504"/>
      <c r="F22" s="505">
        <f>SUM(C22:D22)</f>
        <v>15135</v>
      </c>
      <c r="G22" s="338">
        <f>C22/F22</f>
        <v>1</v>
      </c>
      <c r="H22" s="339" t="s">
        <v>993</v>
      </c>
      <c r="I22" s="504">
        <v>1496</v>
      </c>
      <c r="J22" s="509">
        <v>1496</v>
      </c>
      <c r="K22" s="509">
        <v>0</v>
      </c>
      <c r="L22" s="509"/>
    </row>
    <row r="23" spans="1:12" ht="13.5">
      <c r="A23" s="524"/>
      <c r="B23" s="525" t="s">
        <v>996</v>
      </c>
      <c r="C23" s="526">
        <f>SUM(C18:C22)</f>
        <v>134976</v>
      </c>
      <c r="D23" s="526">
        <f>SUM(D18:D22)</f>
        <v>0</v>
      </c>
      <c r="E23" s="526"/>
      <c r="F23" s="526">
        <f>SUM(F18:F22)</f>
        <v>134976</v>
      </c>
      <c r="G23" s="527"/>
      <c r="H23" s="527"/>
      <c r="I23" s="526">
        <f>SUM(I18:I22)</f>
        <v>7889</v>
      </c>
      <c r="J23" s="526">
        <f>SUM(J18:J22)</f>
        <v>8423</v>
      </c>
      <c r="K23" s="526">
        <f>SUM(K18:K22)</f>
        <v>-534</v>
      </c>
      <c r="L23" s="526"/>
    </row>
    <row r="24" spans="1:12" ht="13.5">
      <c r="A24" s="528"/>
      <c r="B24" s="529"/>
      <c r="C24" s="530"/>
      <c r="D24" s="530"/>
      <c r="E24" s="530"/>
      <c r="F24" s="530"/>
      <c r="G24" s="531"/>
      <c r="H24" s="531"/>
      <c r="I24" s="530"/>
      <c r="J24" s="530"/>
      <c r="K24" s="530"/>
      <c r="L24" s="530"/>
    </row>
    <row r="25" spans="1:12" ht="18.75" customHeight="1" thickBot="1">
      <c r="A25" s="532"/>
      <c r="B25" s="533" t="s">
        <v>211</v>
      </c>
      <c r="C25" s="534"/>
      <c r="D25" s="532"/>
      <c r="E25" s="532"/>
      <c r="F25" s="532"/>
      <c r="G25" s="535"/>
      <c r="H25" s="532"/>
      <c r="I25" s="535"/>
      <c r="J25" s="532"/>
      <c r="K25" s="532"/>
      <c r="L25" s="536"/>
    </row>
    <row r="26" spans="1:12" ht="27" customHeight="1">
      <c r="A26" s="778" t="s">
        <v>976</v>
      </c>
      <c r="B26" s="781" t="s">
        <v>977</v>
      </c>
      <c r="C26" s="775" t="s">
        <v>978</v>
      </c>
      <c r="D26" s="775" t="s">
        <v>979</v>
      </c>
      <c r="E26" s="765"/>
      <c r="F26" s="775" t="s">
        <v>980</v>
      </c>
      <c r="G26" s="775" t="s">
        <v>193</v>
      </c>
      <c r="H26" s="768" t="s">
        <v>194</v>
      </c>
      <c r="I26" s="771" t="s">
        <v>195</v>
      </c>
      <c r="J26" s="772"/>
      <c r="K26" s="772"/>
      <c r="L26" s="772"/>
    </row>
    <row r="27" spans="1:12" ht="18.75" customHeight="1">
      <c r="A27" s="779"/>
      <c r="B27" s="776"/>
      <c r="C27" s="776"/>
      <c r="D27" s="776"/>
      <c r="E27" s="766"/>
      <c r="F27" s="776"/>
      <c r="G27" s="776"/>
      <c r="H27" s="769"/>
      <c r="I27" s="773" t="s">
        <v>196</v>
      </c>
      <c r="J27" s="773" t="s">
        <v>197</v>
      </c>
      <c r="K27" s="772"/>
      <c r="L27" s="772"/>
    </row>
    <row r="28" spans="1:12" ht="36" customHeight="1" thickBot="1">
      <c r="A28" s="780"/>
      <c r="B28" s="777"/>
      <c r="C28" s="777"/>
      <c r="D28" s="777"/>
      <c r="E28" s="767"/>
      <c r="F28" s="777"/>
      <c r="G28" s="777"/>
      <c r="H28" s="770"/>
      <c r="I28" s="774"/>
      <c r="J28" s="499" t="s">
        <v>198</v>
      </c>
      <c r="K28" s="498" t="s">
        <v>1013</v>
      </c>
      <c r="L28" s="500" t="s">
        <v>199</v>
      </c>
    </row>
    <row r="29" spans="1:12" ht="63.75">
      <c r="A29" s="502" t="s">
        <v>291</v>
      </c>
      <c r="B29" s="523" t="s">
        <v>213</v>
      </c>
      <c r="C29" s="504">
        <v>3780364</v>
      </c>
      <c r="D29" s="504">
        <v>459001</v>
      </c>
      <c r="E29" s="504"/>
      <c r="F29" s="505">
        <f>SUM(C29:D29)</f>
        <v>4239365</v>
      </c>
      <c r="G29" s="338">
        <f>C29/F29</f>
        <v>0.8917288320302686</v>
      </c>
      <c r="H29" s="339" t="s">
        <v>201</v>
      </c>
      <c r="I29" s="504">
        <v>341840</v>
      </c>
      <c r="J29" s="509">
        <v>0</v>
      </c>
      <c r="K29" s="509">
        <v>341840</v>
      </c>
      <c r="L29" s="509">
        <v>341840</v>
      </c>
    </row>
  </sheetData>
  <sheetProtection/>
  <mergeCells count="22">
    <mergeCell ref="C1:C3"/>
    <mergeCell ref="D1:D3"/>
    <mergeCell ref="I1:L1"/>
    <mergeCell ref="F1:F3"/>
    <mergeCell ref="G1:G3"/>
    <mergeCell ref="J2:L2"/>
    <mergeCell ref="A1:A3"/>
    <mergeCell ref="A26:A28"/>
    <mergeCell ref="B26:B28"/>
    <mergeCell ref="C26:C28"/>
    <mergeCell ref="D26:D28"/>
    <mergeCell ref="B1:B3"/>
    <mergeCell ref="E1:E3"/>
    <mergeCell ref="H26:H28"/>
    <mergeCell ref="I26:L26"/>
    <mergeCell ref="I27:I28"/>
    <mergeCell ref="J27:L27"/>
    <mergeCell ref="G26:G28"/>
    <mergeCell ref="E26:E28"/>
    <mergeCell ref="F26:F28"/>
    <mergeCell ref="I2:I3"/>
    <mergeCell ref="H1:H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 dőlt"&amp;12Európai Uniós támogatással megvalósuló projektek tervezett költségei      
és finanszírozási forrásai  2015. évben&amp;R&amp;"Times New Roman CE,Dőlt"&amp;11 11. melléklet
adatok eFt-ban
&amp;"Times New Roman CE,Normál"
</oddHeader>
    <oddFooter>&amp;C&amp;P</oddFooter>
  </headerFooter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1.50390625" style="0" customWidth="1"/>
    <col min="2" max="2" width="17.50390625" style="0" customWidth="1"/>
    <col min="3" max="3" width="13.00390625" style="0" customWidth="1"/>
    <col min="4" max="4" width="13.375" style="0" customWidth="1"/>
  </cols>
  <sheetData>
    <row r="1" spans="1:2" ht="67.5">
      <c r="A1" s="679" t="s">
        <v>1218</v>
      </c>
      <c r="B1" s="680" t="s">
        <v>1219</v>
      </c>
    </row>
    <row r="2" spans="1:4" ht="24.75" customHeight="1">
      <c r="A2" s="624" t="s">
        <v>1220</v>
      </c>
      <c r="B2" s="681" t="s">
        <v>1221</v>
      </c>
      <c r="C2" s="682"/>
      <c r="D2" s="683"/>
    </row>
    <row r="3" spans="1:4" ht="24.75" customHeight="1">
      <c r="A3" s="624" t="s">
        <v>1222</v>
      </c>
      <c r="B3" s="684">
        <v>1400</v>
      </c>
      <c r="C3" s="682"/>
      <c r="D3" s="683"/>
    </row>
    <row r="4" spans="1:4" ht="24.75" customHeight="1">
      <c r="A4" s="685" t="s">
        <v>1223</v>
      </c>
      <c r="B4" s="684">
        <v>37368</v>
      </c>
      <c r="C4" s="682"/>
      <c r="D4" s="683"/>
    </row>
    <row r="5" spans="1:4" ht="24.75" customHeight="1">
      <c r="A5" s="685" t="s">
        <v>1224</v>
      </c>
      <c r="B5" s="684">
        <v>50910</v>
      </c>
      <c r="C5" s="682"/>
      <c r="D5" s="683"/>
    </row>
    <row r="6" spans="1:4" ht="24.75" customHeight="1">
      <c r="A6" s="624" t="s">
        <v>1225</v>
      </c>
      <c r="B6" s="681" t="s">
        <v>1221</v>
      </c>
      <c r="C6" s="682"/>
      <c r="D6" s="683"/>
    </row>
    <row r="7" spans="1:2" ht="13.5" customHeight="1">
      <c r="A7" s="686" t="s">
        <v>958</v>
      </c>
      <c r="B7" s="687">
        <f>SUM(B2:B6)</f>
        <v>89678</v>
      </c>
    </row>
    <row r="8" ht="13.5" customHeight="1">
      <c r="B8" s="688"/>
    </row>
    <row r="10" ht="12.75">
      <c r="A10" t="s">
        <v>1226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  <headerFooter alignWithMargins="0">
    <oddHeader>&amp;C&amp;"Times New Roman CE,Félkövér dőlt"KÖZVETETT TÁMOGATÁSOK JOGCÍMEI ÉS ÖSSZEGEI&amp;R&amp;"Times New Roman CE,Félkövér dőlt"
12.  melléklet
Adatok :ezerFt-ban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G28" sqref="G28"/>
    </sheetView>
  </sheetViews>
  <sheetFormatPr defaultColWidth="9.00390625" defaultRowHeight="12.75"/>
  <cols>
    <col min="1" max="1" width="30.625" style="442" customWidth="1"/>
    <col min="2" max="2" width="10.50390625" style="442" customWidth="1"/>
    <col min="3" max="3" width="10.375" style="442" customWidth="1"/>
    <col min="4" max="11" width="11.00390625" style="442" bestFit="1" customWidth="1"/>
    <col min="12" max="12" width="10.375" style="442" customWidth="1"/>
    <col min="13" max="13" width="11.00390625" style="442" bestFit="1" customWidth="1"/>
    <col min="14" max="14" width="11.875" style="442" customWidth="1"/>
    <col min="15" max="16384" width="9.375" style="442" customWidth="1"/>
  </cols>
  <sheetData>
    <row r="1" spans="1:14" s="444" customFormat="1" ht="42" customHeight="1">
      <c r="A1" s="441" t="s">
        <v>1188</v>
      </c>
      <c r="B1" s="443" t="s">
        <v>714</v>
      </c>
      <c r="C1" s="443" t="s">
        <v>715</v>
      </c>
      <c r="D1" s="443" t="s">
        <v>716</v>
      </c>
      <c r="E1" s="443" t="s">
        <v>717</v>
      </c>
      <c r="F1" s="443" t="s">
        <v>718</v>
      </c>
      <c r="G1" s="443" t="s">
        <v>719</v>
      </c>
      <c r="H1" s="443" t="s">
        <v>720</v>
      </c>
      <c r="I1" s="443" t="s">
        <v>721</v>
      </c>
      <c r="J1" s="443" t="s">
        <v>722</v>
      </c>
      <c r="K1" s="443" t="s">
        <v>723</v>
      </c>
      <c r="L1" s="443" t="s">
        <v>724</v>
      </c>
      <c r="M1" s="443" t="s">
        <v>725</v>
      </c>
      <c r="N1" s="441" t="s">
        <v>1190</v>
      </c>
    </row>
    <row r="2" spans="1:14" ht="18.75" customHeight="1">
      <c r="A2" s="655" t="s">
        <v>726</v>
      </c>
      <c r="B2" s="445">
        <v>828334</v>
      </c>
      <c r="C2" s="445">
        <v>1003416</v>
      </c>
      <c r="D2" s="445">
        <v>1193983</v>
      </c>
      <c r="E2" s="445">
        <v>1279984</v>
      </c>
      <c r="F2" s="445">
        <v>1624852</v>
      </c>
      <c r="G2" s="445">
        <v>1884230</v>
      </c>
      <c r="H2" s="445">
        <v>1134322</v>
      </c>
      <c r="I2" s="445">
        <v>1425819</v>
      </c>
      <c r="J2" s="445">
        <v>1396761</v>
      </c>
      <c r="K2" s="445">
        <v>1292476</v>
      </c>
      <c r="L2" s="445">
        <v>1080273</v>
      </c>
      <c r="M2" s="445">
        <v>1297813</v>
      </c>
      <c r="N2" s="445">
        <f>SUM(B2:M2)</f>
        <v>15442263</v>
      </c>
    </row>
    <row r="3" spans="1:14" ht="18" customHeight="1">
      <c r="A3" s="656" t="s">
        <v>727</v>
      </c>
      <c r="B3" s="445"/>
      <c r="C3" s="445"/>
      <c r="D3" s="445"/>
      <c r="E3" s="657"/>
      <c r="F3" s="445"/>
      <c r="G3" s="445"/>
      <c r="H3" s="445"/>
      <c r="I3" s="445"/>
      <c r="J3" s="445"/>
      <c r="K3" s="445"/>
      <c r="L3" s="445"/>
      <c r="M3" s="445"/>
      <c r="N3" s="445"/>
    </row>
    <row r="4" spans="1:14" ht="16.5" customHeight="1">
      <c r="A4" s="295" t="s">
        <v>1191</v>
      </c>
      <c r="B4" s="445">
        <v>16200</v>
      </c>
      <c r="C4" s="445">
        <v>11200</v>
      </c>
      <c r="D4" s="445">
        <v>14482</v>
      </c>
      <c r="E4" s="445">
        <v>11300</v>
      </c>
      <c r="F4" s="445">
        <v>11200</v>
      </c>
      <c r="G4" s="445">
        <v>11200</v>
      </c>
      <c r="H4" s="445">
        <v>11200</v>
      </c>
      <c r="I4" s="445">
        <v>11200</v>
      </c>
      <c r="J4" s="445">
        <v>11200</v>
      </c>
      <c r="K4" s="445">
        <v>11200</v>
      </c>
      <c r="L4" s="445">
        <v>11200</v>
      </c>
      <c r="M4" s="445">
        <v>11200</v>
      </c>
      <c r="N4" s="445">
        <f aca="true" t="shared" si="0" ref="N4:N20">SUM(B4:M4)</f>
        <v>142782</v>
      </c>
    </row>
    <row r="5" spans="1:14" ht="24.75" customHeight="1">
      <c r="A5" s="295" t="s">
        <v>1130</v>
      </c>
      <c r="B5" s="658">
        <v>44330</v>
      </c>
      <c r="C5" s="658">
        <v>44330</v>
      </c>
      <c r="D5" s="658">
        <v>44330</v>
      </c>
      <c r="E5" s="658">
        <v>44330</v>
      </c>
      <c r="F5" s="658">
        <v>44330</v>
      </c>
      <c r="G5" s="658">
        <v>44330</v>
      </c>
      <c r="H5" s="658">
        <v>44330</v>
      </c>
      <c r="I5" s="658">
        <v>44330</v>
      </c>
      <c r="J5" s="658">
        <v>44330</v>
      </c>
      <c r="K5" s="658">
        <v>44330</v>
      </c>
      <c r="L5" s="658">
        <v>44330</v>
      </c>
      <c r="M5" s="658">
        <v>44327</v>
      </c>
      <c r="N5" s="445">
        <f t="shared" si="0"/>
        <v>531957</v>
      </c>
    </row>
    <row r="6" spans="1:14" ht="20.25" customHeight="1">
      <c r="A6" s="295" t="s">
        <v>817</v>
      </c>
      <c r="B6" s="658">
        <v>9012</v>
      </c>
      <c r="C6" s="658">
        <v>9012</v>
      </c>
      <c r="D6" s="658">
        <v>9012</v>
      </c>
      <c r="E6" s="658">
        <v>9012</v>
      </c>
      <c r="F6" s="658">
        <v>9012</v>
      </c>
      <c r="G6" s="658">
        <v>9012</v>
      </c>
      <c r="H6" s="658">
        <v>9012</v>
      </c>
      <c r="I6" s="658">
        <v>9012</v>
      </c>
      <c r="J6" s="658">
        <v>9012</v>
      </c>
      <c r="K6" s="658">
        <v>9017</v>
      </c>
      <c r="L6" s="658">
        <v>9012</v>
      </c>
      <c r="M6" s="658">
        <v>9012</v>
      </c>
      <c r="N6" s="445">
        <f t="shared" si="0"/>
        <v>108149</v>
      </c>
    </row>
    <row r="7" spans="1:14" ht="18.75" customHeight="1">
      <c r="A7" s="297" t="s">
        <v>818</v>
      </c>
      <c r="B7" s="658">
        <v>21566</v>
      </c>
      <c r="C7" s="658">
        <v>21566</v>
      </c>
      <c r="D7" s="658">
        <v>21566</v>
      </c>
      <c r="E7" s="658">
        <v>21566</v>
      </c>
      <c r="F7" s="658">
        <v>21566</v>
      </c>
      <c r="G7" s="658">
        <v>21566</v>
      </c>
      <c r="H7" s="658">
        <v>21566</v>
      </c>
      <c r="I7" s="658">
        <v>21566</v>
      </c>
      <c r="J7" s="658">
        <v>21566</v>
      </c>
      <c r="K7" s="658">
        <v>21566</v>
      </c>
      <c r="L7" s="658">
        <v>21574</v>
      </c>
      <c r="M7" s="658">
        <v>21566</v>
      </c>
      <c r="N7" s="445">
        <f t="shared" si="0"/>
        <v>258800</v>
      </c>
    </row>
    <row r="8" spans="1:14" ht="21" customHeight="1">
      <c r="A8" s="297" t="s">
        <v>819</v>
      </c>
      <c r="B8" s="658">
        <v>3207</v>
      </c>
      <c r="C8" s="658">
        <v>4201</v>
      </c>
      <c r="D8" s="658">
        <v>3209</v>
      </c>
      <c r="E8" s="658">
        <v>1658</v>
      </c>
      <c r="F8" s="658">
        <v>4118</v>
      </c>
      <c r="G8" s="658">
        <v>3404</v>
      </c>
      <c r="H8" s="658">
        <v>1490</v>
      </c>
      <c r="I8" s="658">
        <v>997</v>
      </c>
      <c r="J8" s="658">
        <v>4165</v>
      </c>
      <c r="K8" s="658">
        <v>3138</v>
      </c>
      <c r="L8" s="658">
        <v>3577</v>
      </c>
      <c r="M8" s="658">
        <v>2282</v>
      </c>
      <c r="N8" s="445">
        <f t="shared" si="0"/>
        <v>35446</v>
      </c>
    </row>
    <row r="9" spans="1:14" ht="24" customHeight="1">
      <c r="A9" s="297" t="s">
        <v>820</v>
      </c>
      <c r="B9" s="658">
        <v>2822</v>
      </c>
      <c r="C9" s="658">
        <v>2822</v>
      </c>
      <c r="D9" s="658">
        <v>3670</v>
      </c>
      <c r="E9" s="658">
        <v>1994</v>
      </c>
      <c r="F9" s="658">
        <v>3221</v>
      </c>
      <c r="G9" s="658">
        <v>2941</v>
      </c>
      <c r="H9" s="658">
        <v>1248</v>
      </c>
      <c r="I9" s="658">
        <v>1983</v>
      </c>
      <c r="J9" s="658">
        <v>2804</v>
      </c>
      <c r="K9" s="658">
        <v>2525</v>
      </c>
      <c r="L9" s="658">
        <v>3271</v>
      </c>
      <c r="M9" s="658">
        <v>2291</v>
      </c>
      <c r="N9" s="445">
        <f t="shared" si="0"/>
        <v>31592</v>
      </c>
    </row>
    <row r="10" spans="1:14" ht="16.5" customHeight="1">
      <c r="A10" s="297" t="s">
        <v>821</v>
      </c>
      <c r="B10" s="658">
        <v>2919</v>
      </c>
      <c r="C10" s="658">
        <v>2919</v>
      </c>
      <c r="D10" s="658">
        <v>3765</v>
      </c>
      <c r="E10" s="658">
        <v>2123</v>
      </c>
      <c r="F10" s="658">
        <v>3226</v>
      </c>
      <c r="G10" s="658">
        <v>3135</v>
      </c>
      <c r="H10" s="658">
        <v>1357</v>
      </c>
      <c r="I10" s="658">
        <v>1220</v>
      </c>
      <c r="J10" s="658">
        <v>3828</v>
      </c>
      <c r="K10" s="658">
        <v>2848</v>
      </c>
      <c r="L10" s="658">
        <v>3413</v>
      </c>
      <c r="M10" s="658">
        <v>3077</v>
      </c>
      <c r="N10" s="445">
        <f t="shared" si="0"/>
        <v>33830</v>
      </c>
    </row>
    <row r="11" spans="1:14" ht="16.5" customHeight="1">
      <c r="A11" s="297" t="s">
        <v>822</v>
      </c>
      <c r="B11" s="658">
        <v>1721</v>
      </c>
      <c r="C11" s="658">
        <v>1721</v>
      </c>
      <c r="D11" s="658">
        <v>2488</v>
      </c>
      <c r="E11" s="658">
        <v>1172</v>
      </c>
      <c r="F11" s="658">
        <v>1976</v>
      </c>
      <c r="G11" s="658">
        <v>2340</v>
      </c>
      <c r="H11" s="658">
        <v>579</v>
      </c>
      <c r="I11" s="658">
        <v>1017</v>
      </c>
      <c r="J11" s="658">
        <v>1910</v>
      </c>
      <c r="K11" s="658">
        <v>1801</v>
      </c>
      <c r="L11" s="658">
        <v>3544</v>
      </c>
      <c r="M11" s="658">
        <v>698</v>
      </c>
      <c r="N11" s="445">
        <f t="shared" si="0"/>
        <v>20967</v>
      </c>
    </row>
    <row r="12" spans="1:14" ht="35.25" customHeight="1">
      <c r="A12" s="297" t="s">
        <v>823</v>
      </c>
      <c r="B12" s="658">
        <v>3400</v>
      </c>
      <c r="C12" s="658">
        <v>2800</v>
      </c>
      <c r="D12" s="658">
        <v>800</v>
      </c>
      <c r="E12" s="658">
        <v>700</v>
      </c>
      <c r="F12" s="658">
        <v>700</v>
      </c>
      <c r="G12" s="658">
        <v>700</v>
      </c>
      <c r="H12" s="658">
        <v>1000</v>
      </c>
      <c r="I12" s="658">
        <v>1000</v>
      </c>
      <c r="J12" s="659">
        <v>1700</v>
      </c>
      <c r="K12" s="658">
        <v>1498</v>
      </c>
      <c r="L12" s="658">
        <v>1000</v>
      </c>
      <c r="M12" s="658">
        <v>735</v>
      </c>
      <c r="N12" s="445">
        <f t="shared" si="0"/>
        <v>16033</v>
      </c>
    </row>
    <row r="13" spans="1:14" ht="23.25" customHeight="1">
      <c r="A13" s="451" t="s">
        <v>814</v>
      </c>
      <c r="B13" s="658">
        <v>11221</v>
      </c>
      <c r="C13" s="658">
        <v>11500</v>
      </c>
      <c r="D13" s="658">
        <v>7000</v>
      </c>
      <c r="E13" s="660">
        <v>6500</v>
      </c>
      <c r="F13" s="658">
        <v>13589</v>
      </c>
      <c r="G13" s="658">
        <v>2000</v>
      </c>
      <c r="H13" s="658">
        <v>2000</v>
      </c>
      <c r="I13" s="658">
        <v>500</v>
      </c>
      <c r="J13" s="658">
        <v>6500</v>
      </c>
      <c r="K13" s="658">
        <v>6500</v>
      </c>
      <c r="L13" s="658">
        <v>7000</v>
      </c>
      <c r="M13" s="658">
        <v>5343</v>
      </c>
      <c r="N13" s="445">
        <f t="shared" si="0"/>
        <v>79653</v>
      </c>
    </row>
    <row r="14" spans="1:14" ht="27.75" customHeight="1">
      <c r="A14" s="297" t="s">
        <v>824</v>
      </c>
      <c r="B14" s="661">
        <v>1241</v>
      </c>
      <c r="C14" s="661">
        <v>170</v>
      </c>
      <c r="D14" s="661">
        <v>170</v>
      </c>
      <c r="E14" s="661">
        <v>170</v>
      </c>
      <c r="F14" s="661">
        <v>150</v>
      </c>
      <c r="G14" s="661">
        <v>100</v>
      </c>
      <c r="H14" s="661">
        <v>90</v>
      </c>
      <c r="I14" s="661">
        <v>30</v>
      </c>
      <c r="J14" s="661">
        <v>125</v>
      </c>
      <c r="K14" s="661">
        <v>125</v>
      </c>
      <c r="L14" s="661">
        <v>354</v>
      </c>
      <c r="M14" s="661">
        <v>126</v>
      </c>
      <c r="N14" s="445">
        <f t="shared" si="0"/>
        <v>2851</v>
      </c>
    </row>
    <row r="15" spans="1:14" ht="25.5" customHeight="1">
      <c r="A15" s="662" t="s">
        <v>815</v>
      </c>
      <c r="B15" s="658">
        <v>5840</v>
      </c>
      <c r="C15" s="658">
        <v>3450</v>
      </c>
      <c r="D15" s="658">
        <v>2850</v>
      </c>
      <c r="E15" s="658">
        <v>2850</v>
      </c>
      <c r="F15" s="658">
        <v>2850</v>
      </c>
      <c r="G15" s="658">
        <v>2850</v>
      </c>
      <c r="H15" s="658">
        <v>2850</v>
      </c>
      <c r="I15" s="658">
        <v>2850</v>
      </c>
      <c r="J15" s="658">
        <v>2850</v>
      </c>
      <c r="K15" s="658">
        <v>5550</v>
      </c>
      <c r="L15" s="658">
        <v>2850</v>
      </c>
      <c r="M15" s="658">
        <v>3246</v>
      </c>
      <c r="N15" s="445">
        <f t="shared" si="0"/>
        <v>40886</v>
      </c>
    </row>
    <row r="16" spans="1:14" ht="13.5" customHeight="1">
      <c r="A16" s="662" t="s">
        <v>816</v>
      </c>
      <c r="B16" s="658">
        <v>6850</v>
      </c>
      <c r="C16" s="658">
        <v>11615</v>
      </c>
      <c r="D16" s="658">
        <v>6360</v>
      </c>
      <c r="E16" s="658">
        <v>14010</v>
      </c>
      <c r="F16" s="658">
        <v>12814</v>
      </c>
      <c r="G16" s="658">
        <v>4880</v>
      </c>
      <c r="H16" s="658">
        <v>9880</v>
      </c>
      <c r="I16" s="658">
        <v>8554</v>
      </c>
      <c r="J16" s="658">
        <v>13560</v>
      </c>
      <c r="K16" s="658">
        <v>11530</v>
      </c>
      <c r="L16" s="658">
        <v>13505</v>
      </c>
      <c r="M16" s="658">
        <v>16612</v>
      </c>
      <c r="N16" s="445">
        <f t="shared" si="0"/>
        <v>130170</v>
      </c>
    </row>
    <row r="17" spans="1:14" ht="16.5" customHeight="1">
      <c r="A17" s="662" t="s">
        <v>825</v>
      </c>
      <c r="B17" s="445">
        <v>29000</v>
      </c>
      <c r="C17" s="445">
        <v>5000</v>
      </c>
      <c r="D17" s="445">
        <v>6500</v>
      </c>
      <c r="E17" s="445">
        <v>6500</v>
      </c>
      <c r="F17" s="445">
        <v>5000</v>
      </c>
      <c r="G17" s="445">
        <v>3000</v>
      </c>
      <c r="H17" s="445">
        <v>3000</v>
      </c>
      <c r="I17" s="445">
        <v>4426</v>
      </c>
      <c r="J17" s="445">
        <v>22000</v>
      </c>
      <c r="K17" s="445">
        <v>40000</v>
      </c>
      <c r="L17" s="445">
        <v>52000</v>
      </c>
      <c r="M17" s="445">
        <v>65000</v>
      </c>
      <c r="N17" s="445">
        <f t="shared" si="0"/>
        <v>241426</v>
      </c>
    </row>
    <row r="18" spans="1:14" ht="16.5" customHeight="1">
      <c r="A18" s="662" t="s">
        <v>826</v>
      </c>
      <c r="B18" s="445">
        <v>4000</v>
      </c>
      <c r="C18" s="445">
        <v>5000</v>
      </c>
      <c r="D18" s="445">
        <v>5000</v>
      </c>
      <c r="E18" s="445">
        <v>5000</v>
      </c>
      <c r="F18" s="445">
        <v>2000</v>
      </c>
      <c r="G18" s="445">
        <v>0</v>
      </c>
      <c r="H18" s="445">
        <v>0</v>
      </c>
      <c r="I18" s="445">
        <v>0</v>
      </c>
      <c r="J18" s="445">
        <v>2000</v>
      </c>
      <c r="K18" s="445">
        <v>4000</v>
      </c>
      <c r="L18" s="445">
        <v>6000</v>
      </c>
      <c r="M18" s="445">
        <v>10214</v>
      </c>
      <c r="N18" s="445">
        <f t="shared" si="0"/>
        <v>43214</v>
      </c>
    </row>
    <row r="19" spans="1:14" ht="24" customHeight="1">
      <c r="A19" s="662" t="s">
        <v>827</v>
      </c>
      <c r="B19" s="445">
        <v>8577</v>
      </c>
      <c r="C19" s="445">
        <v>8595</v>
      </c>
      <c r="D19" s="445">
        <v>1497</v>
      </c>
      <c r="E19" s="445">
        <v>536</v>
      </c>
      <c r="F19" s="445">
        <v>283</v>
      </c>
      <c r="G19" s="445">
        <v>2690</v>
      </c>
      <c r="H19" s="445">
        <v>283</v>
      </c>
      <c r="I19" s="445">
        <v>283</v>
      </c>
      <c r="J19" s="445">
        <v>398</v>
      </c>
      <c r="K19" s="445">
        <v>283</v>
      </c>
      <c r="L19" s="445">
        <v>383</v>
      </c>
      <c r="M19" s="445">
        <v>2690</v>
      </c>
      <c r="N19" s="445">
        <f t="shared" si="0"/>
        <v>26498</v>
      </c>
    </row>
    <row r="20" spans="1:14" ht="16.5" customHeight="1">
      <c r="A20" s="662" t="s">
        <v>167</v>
      </c>
      <c r="B20" s="445">
        <v>8330</v>
      </c>
      <c r="C20" s="445">
        <v>8330</v>
      </c>
      <c r="D20" s="445">
        <v>8330</v>
      </c>
      <c r="E20" s="445">
        <v>8330</v>
      </c>
      <c r="F20" s="445">
        <v>8330</v>
      </c>
      <c r="G20" s="445">
        <v>8330</v>
      </c>
      <c r="H20" s="445">
        <v>8330</v>
      </c>
      <c r="I20" s="445">
        <v>8330</v>
      </c>
      <c r="J20" s="445">
        <v>8330</v>
      </c>
      <c r="K20" s="445">
        <v>8330</v>
      </c>
      <c r="L20" s="445">
        <v>8330</v>
      </c>
      <c r="M20" s="445">
        <v>8330</v>
      </c>
      <c r="N20" s="445">
        <f t="shared" si="0"/>
        <v>99960</v>
      </c>
    </row>
    <row r="21" spans="1:14" ht="20.25" customHeight="1">
      <c r="A21" s="663" t="s">
        <v>661</v>
      </c>
      <c r="B21" s="664">
        <f aca="true" t="shared" si="1" ref="B21:N21">SUM(B4:B20)</f>
        <v>180236</v>
      </c>
      <c r="C21" s="664">
        <f t="shared" si="1"/>
        <v>154231</v>
      </c>
      <c r="D21" s="664">
        <f t="shared" si="1"/>
        <v>141029</v>
      </c>
      <c r="E21" s="664">
        <f t="shared" si="1"/>
        <v>137751</v>
      </c>
      <c r="F21" s="664">
        <f t="shared" si="1"/>
        <v>144365</v>
      </c>
      <c r="G21" s="664">
        <f t="shared" si="1"/>
        <v>122478</v>
      </c>
      <c r="H21" s="664">
        <f t="shared" si="1"/>
        <v>118215</v>
      </c>
      <c r="I21" s="664">
        <f t="shared" si="1"/>
        <v>117298</v>
      </c>
      <c r="J21" s="664">
        <f t="shared" si="1"/>
        <v>156278</v>
      </c>
      <c r="K21" s="664">
        <f t="shared" si="1"/>
        <v>174241</v>
      </c>
      <c r="L21" s="664">
        <f t="shared" si="1"/>
        <v>191343</v>
      </c>
      <c r="M21" s="664">
        <f t="shared" si="1"/>
        <v>206749</v>
      </c>
      <c r="N21" s="664">
        <f t="shared" si="1"/>
        <v>1844214</v>
      </c>
    </row>
    <row r="22" spans="1:14" ht="24" customHeight="1">
      <c r="A22" s="665" t="s">
        <v>728</v>
      </c>
      <c r="B22" s="664">
        <f aca="true" t="shared" si="2" ref="B22:N22">SUM(B2+B21)</f>
        <v>1008570</v>
      </c>
      <c r="C22" s="664">
        <f t="shared" si="2"/>
        <v>1157647</v>
      </c>
      <c r="D22" s="664">
        <f t="shared" si="2"/>
        <v>1335012</v>
      </c>
      <c r="E22" s="664">
        <f t="shared" si="2"/>
        <v>1417735</v>
      </c>
      <c r="F22" s="664">
        <f t="shared" si="2"/>
        <v>1769217</v>
      </c>
      <c r="G22" s="664">
        <f t="shared" si="2"/>
        <v>2006708</v>
      </c>
      <c r="H22" s="664">
        <f t="shared" si="2"/>
        <v>1252537</v>
      </c>
      <c r="I22" s="664">
        <f t="shared" si="2"/>
        <v>1543117</v>
      </c>
      <c r="J22" s="664">
        <f t="shared" si="2"/>
        <v>1553039</v>
      </c>
      <c r="K22" s="664">
        <f t="shared" si="2"/>
        <v>1466717</v>
      </c>
      <c r="L22" s="664">
        <f t="shared" si="2"/>
        <v>1271616</v>
      </c>
      <c r="M22" s="664">
        <f t="shared" si="2"/>
        <v>1504562</v>
      </c>
      <c r="N22" s="664">
        <f t="shared" si="2"/>
        <v>17286477</v>
      </c>
    </row>
    <row r="23" spans="2:7" ht="13.5" customHeight="1">
      <c r="B23" s="450"/>
      <c r="C23" s="450"/>
      <c r="D23" s="450"/>
      <c r="E23" s="450"/>
      <c r="F23" s="450"/>
      <c r="G23" s="450"/>
    </row>
    <row r="24" spans="2:7" ht="13.5" customHeight="1">
      <c r="B24" s="450"/>
      <c r="C24" s="450"/>
      <c r="D24" s="450"/>
      <c r="E24" s="450"/>
      <c r="F24" s="450"/>
      <c r="G24" s="450"/>
    </row>
    <row r="25" spans="2:7" ht="13.5" customHeight="1">
      <c r="B25" s="450"/>
      <c r="C25" s="450"/>
      <c r="D25" s="450"/>
      <c r="E25" s="450"/>
      <c r="F25" s="450"/>
      <c r="G25" s="450"/>
    </row>
    <row r="26" spans="2:7" ht="13.5" customHeight="1">
      <c r="B26" s="450"/>
      <c r="C26" s="450"/>
      <c r="D26" s="450"/>
      <c r="E26" s="450"/>
      <c r="F26" s="450"/>
      <c r="G26" s="450"/>
    </row>
    <row r="27" ht="13.5" customHeight="1"/>
    <row r="28" ht="13.5" customHeight="1"/>
    <row r="29" ht="13.5" customHeight="1"/>
  </sheetData>
  <sheetProtection/>
  <printOptions horizontalCentered="1"/>
  <pageMargins left="0.2755905511811024" right="0.35433070866141736" top="1.8110236220472442" bottom="0.984251968503937" header="0.8661417322834646" footer="0.5118110236220472"/>
  <pageSetup horizontalDpi="600" verticalDpi="600" orientation="landscape" paperSize="9" scale="80" r:id="rId1"/>
  <headerFooter alignWithMargins="0">
    <oddHeader>&amp;C&amp;"Times New Roman,Félkövér dőlt"ZALAEGERSZEG MEGYEI JOGÚ VÁROS
2015. ÉVI BEVÉTELI ELŐIRÁNYZATAI NAK FELHASZNÁLÁSI ÜTEMTERVE&amp;R&amp;"Times New Roman,Félkövér dőlt"13.a melléklet
Adatok: ezer Ft-ban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31" sqref="I31"/>
    </sheetView>
  </sheetViews>
  <sheetFormatPr defaultColWidth="9.00390625" defaultRowHeight="12.75"/>
  <cols>
    <col min="1" max="1" width="30.625" style="442" customWidth="1"/>
    <col min="2" max="2" width="10.50390625" style="442" customWidth="1"/>
    <col min="3" max="6" width="10.375" style="442" customWidth="1"/>
    <col min="7" max="8" width="10.50390625" style="442" customWidth="1"/>
    <col min="9" max="9" width="10.875" style="442" customWidth="1"/>
    <col min="10" max="10" width="11.125" style="442" customWidth="1"/>
    <col min="11" max="11" width="10.625" style="442" customWidth="1"/>
    <col min="12" max="12" width="10.50390625" style="442" customWidth="1"/>
    <col min="13" max="13" width="11.625" style="442" customWidth="1"/>
    <col min="14" max="14" width="12.875" style="442" customWidth="1"/>
    <col min="15" max="16384" width="9.375" style="442" customWidth="1"/>
  </cols>
  <sheetData>
    <row r="1" spans="1:14" s="444" customFormat="1" ht="42" customHeight="1">
      <c r="A1" s="441" t="s">
        <v>1188</v>
      </c>
      <c r="B1" s="443" t="s">
        <v>714</v>
      </c>
      <c r="C1" s="443" t="s">
        <v>715</v>
      </c>
      <c r="D1" s="443" t="s">
        <v>716</v>
      </c>
      <c r="E1" s="443" t="s">
        <v>717</v>
      </c>
      <c r="F1" s="443" t="s">
        <v>718</v>
      </c>
      <c r="G1" s="443" t="s">
        <v>719</v>
      </c>
      <c r="H1" s="443" t="s">
        <v>720</v>
      </c>
      <c r="I1" s="443" t="s">
        <v>721</v>
      </c>
      <c r="J1" s="443" t="s">
        <v>722</v>
      </c>
      <c r="K1" s="443" t="s">
        <v>723</v>
      </c>
      <c r="L1" s="443" t="s">
        <v>724</v>
      </c>
      <c r="M1" s="443" t="s">
        <v>725</v>
      </c>
      <c r="N1" s="441" t="s">
        <v>1190</v>
      </c>
    </row>
    <row r="2" spans="1:14" ht="15" customHeight="1">
      <c r="A2" s="655" t="s">
        <v>729</v>
      </c>
      <c r="B2" s="445">
        <v>305168</v>
      </c>
      <c r="C2" s="445">
        <v>305168</v>
      </c>
      <c r="D2" s="445">
        <v>345168</v>
      </c>
      <c r="E2" s="445">
        <v>305168</v>
      </c>
      <c r="F2" s="445">
        <v>305168</v>
      </c>
      <c r="G2" s="445">
        <v>345168</v>
      </c>
      <c r="H2" s="445">
        <v>305168</v>
      </c>
      <c r="I2" s="445">
        <v>335168</v>
      </c>
      <c r="J2" s="445">
        <v>345168</v>
      </c>
      <c r="K2" s="445">
        <v>355168</v>
      </c>
      <c r="L2" s="445">
        <v>345169</v>
      </c>
      <c r="M2" s="445">
        <v>359372</v>
      </c>
      <c r="N2" s="445">
        <f>SUM(B2:M2)</f>
        <v>3956221</v>
      </c>
    </row>
    <row r="3" spans="1:14" ht="15" customHeight="1">
      <c r="A3" s="655" t="s">
        <v>730</v>
      </c>
      <c r="B3" s="661">
        <v>171600</v>
      </c>
      <c r="C3" s="661">
        <v>327200</v>
      </c>
      <c r="D3" s="661">
        <v>445160</v>
      </c>
      <c r="E3" s="661">
        <v>571141</v>
      </c>
      <c r="F3" s="661">
        <v>853055</v>
      </c>
      <c r="G3" s="445">
        <v>1174090</v>
      </c>
      <c r="H3" s="445">
        <v>508627</v>
      </c>
      <c r="I3" s="445">
        <v>803472</v>
      </c>
      <c r="J3" s="445">
        <v>738544</v>
      </c>
      <c r="K3" s="445">
        <v>586519</v>
      </c>
      <c r="L3" s="445">
        <v>381733</v>
      </c>
      <c r="M3" s="445">
        <v>567183</v>
      </c>
      <c r="N3" s="445">
        <f>SUM(B3:M3)</f>
        <v>7128324</v>
      </c>
    </row>
    <row r="4" spans="1:14" ht="28.5" customHeight="1">
      <c r="A4" s="452" t="s">
        <v>731</v>
      </c>
      <c r="B4" s="666">
        <f aca="true" t="shared" si="0" ref="B4:N4">SUM(B2:B3)</f>
        <v>476768</v>
      </c>
      <c r="C4" s="666">
        <f t="shared" si="0"/>
        <v>632368</v>
      </c>
      <c r="D4" s="666">
        <f t="shared" si="0"/>
        <v>790328</v>
      </c>
      <c r="E4" s="666">
        <f t="shared" si="0"/>
        <v>876309</v>
      </c>
      <c r="F4" s="666">
        <f t="shared" si="0"/>
        <v>1158223</v>
      </c>
      <c r="G4" s="666">
        <f t="shared" si="0"/>
        <v>1519258</v>
      </c>
      <c r="H4" s="666">
        <f t="shared" si="0"/>
        <v>813795</v>
      </c>
      <c r="I4" s="666">
        <f t="shared" si="0"/>
        <v>1138640</v>
      </c>
      <c r="J4" s="666">
        <f t="shared" si="0"/>
        <v>1083712</v>
      </c>
      <c r="K4" s="666">
        <f t="shared" si="0"/>
        <v>941687</v>
      </c>
      <c r="L4" s="666">
        <f t="shared" si="0"/>
        <v>726902</v>
      </c>
      <c r="M4" s="666">
        <f t="shared" si="0"/>
        <v>926555</v>
      </c>
      <c r="N4" s="666">
        <f t="shared" si="0"/>
        <v>11084545</v>
      </c>
    </row>
    <row r="5" spans="1:14" ht="17.25" customHeight="1">
      <c r="A5" s="656" t="s">
        <v>727</v>
      </c>
      <c r="B5" s="667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9"/>
    </row>
    <row r="6" spans="1:14" ht="15" customHeight="1">
      <c r="A6" s="295" t="s">
        <v>1191</v>
      </c>
      <c r="B6" s="445">
        <v>108000</v>
      </c>
      <c r="C6" s="445">
        <v>104000</v>
      </c>
      <c r="D6" s="445">
        <v>102000</v>
      </c>
      <c r="E6" s="445">
        <v>97000</v>
      </c>
      <c r="F6" s="445">
        <v>97000</v>
      </c>
      <c r="G6" s="445">
        <v>92282</v>
      </c>
      <c r="H6" s="445">
        <v>93000</v>
      </c>
      <c r="I6" s="445">
        <v>93000</v>
      </c>
      <c r="J6" s="445">
        <v>93000</v>
      </c>
      <c r="K6" s="445">
        <v>95343</v>
      </c>
      <c r="L6" s="445">
        <v>102000</v>
      </c>
      <c r="M6" s="445">
        <v>105000</v>
      </c>
      <c r="N6" s="658">
        <v>1181625</v>
      </c>
    </row>
    <row r="7" spans="1:14" ht="14.25" customHeight="1">
      <c r="A7" s="295" t="s">
        <v>813</v>
      </c>
      <c r="B7" s="658">
        <v>119982</v>
      </c>
      <c r="C7" s="658">
        <v>119882</v>
      </c>
      <c r="D7" s="658">
        <v>120132</v>
      </c>
      <c r="E7" s="658">
        <v>122632</v>
      </c>
      <c r="F7" s="658">
        <v>119937</v>
      </c>
      <c r="G7" s="658">
        <v>120137</v>
      </c>
      <c r="H7" s="658">
        <v>125137</v>
      </c>
      <c r="I7" s="658">
        <v>46895</v>
      </c>
      <c r="J7" s="658">
        <v>85937</v>
      </c>
      <c r="K7" s="658">
        <v>120037</v>
      </c>
      <c r="L7" s="658">
        <v>120855</v>
      </c>
      <c r="M7" s="658">
        <v>115937</v>
      </c>
      <c r="N7" s="658">
        <f aca="true" t="shared" si="1" ref="N7:N22">SUM(B7:M7)</f>
        <v>1337500</v>
      </c>
    </row>
    <row r="8" spans="1:14" ht="15" customHeight="1">
      <c r="A8" s="295" t="s">
        <v>817</v>
      </c>
      <c r="B8" s="658">
        <v>31416</v>
      </c>
      <c r="C8" s="658">
        <v>31465</v>
      </c>
      <c r="D8" s="658">
        <v>31365</v>
      </c>
      <c r="E8" s="658">
        <v>31465</v>
      </c>
      <c r="F8" s="658">
        <v>31467</v>
      </c>
      <c r="G8" s="658">
        <v>31415</v>
      </c>
      <c r="H8" s="658">
        <v>31463</v>
      </c>
      <c r="I8" s="658">
        <v>31415</v>
      </c>
      <c r="J8" s="658">
        <v>31465</v>
      </c>
      <c r="K8" s="658">
        <v>31415</v>
      </c>
      <c r="L8" s="658">
        <v>31515</v>
      </c>
      <c r="M8" s="658">
        <v>31316</v>
      </c>
      <c r="N8" s="658">
        <f t="shared" si="1"/>
        <v>377182</v>
      </c>
    </row>
    <row r="9" spans="1:14" ht="15.75" customHeight="1">
      <c r="A9" s="297" t="s">
        <v>732</v>
      </c>
      <c r="B9" s="658">
        <v>26463</v>
      </c>
      <c r="C9" s="658">
        <v>26463</v>
      </c>
      <c r="D9" s="658">
        <v>26463</v>
      </c>
      <c r="E9" s="658">
        <v>26463</v>
      </c>
      <c r="F9" s="658">
        <v>26463</v>
      </c>
      <c r="G9" s="658">
        <v>26463</v>
      </c>
      <c r="H9" s="658">
        <v>26458</v>
      </c>
      <c r="I9" s="658">
        <v>26462</v>
      </c>
      <c r="J9" s="658">
        <v>26462</v>
      </c>
      <c r="K9" s="658">
        <v>26462</v>
      </c>
      <c r="L9" s="658">
        <v>26462</v>
      </c>
      <c r="M9" s="658">
        <v>26467</v>
      </c>
      <c r="N9" s="658">
        <f t="shared" si="1"/>
        <v>317551</v>
      </c>
    </row>
    <row r="10" spans="1:14" ht="16.5" customHeight="1">
      <c r="A10" s="297" t="s">
        <v>733</v>
      </c>
      <c r="B10" s="658">
        <v>25910</v>
      </c>
      <c r="C10" s="658">
        <v>29723</v>
      </c>
      <c r="D10" s="658">
        <v>25794</v>
      </c>
      <c r="E10" s="658">
        <v>26949</v>
      </c>
      <c r="F10" s="658">
        <v>42101</v>
      </c>
      <c r="G10" s="658">
        <v>8011</v>
      </c>
      <c r="H10" s="658">
        <v>21748</v>
      </c>
      <c r="I10" s="658">
        <v>25028</v>
      </c>
      <c r="J10" s="658">
        <v>22835</v>
      </c>
      <c r="K10" s="658">
        <v>24375</v>
      </c>
      <c r="L10" s="658">
        <v>27145</v>
      </c>
      <c r="M10" s="658">
        <v>37553</v>
      </c>
      <c r="N10" s="658">
        <f t="shared" si="1"/>
        <v>317172</v>
      </c>
    </row>
    <row r="11" spans="1:14" ht="13.5" customHeight="1">
      <c r="A11" s="297" t="s">
        <v>734</v>
      </c>
      <c r="B11" s="658">
        <v>21777</v>
      </c>
      <c r="C11" s="658">
        <v>21206</v>
      </c>
      <c r="D11" s="658">
        <v>26432</v>
      </c>
      <c r="E11" s="658">
        <v>25034</v>
      </c>
      <c r="F11" s="658">
        <v>36386</v>
      </c>
      <c r="G11" s="658">
        <v>24253</v>
      </c>
      <c r="H11" s="658">
        <v>5849</v>
      </c>
      <c r="I11" s="658">
        <v>21566</v>
      </c>
      <c r="J11" s="658">
        <v>19512</v>
      </c>
      <c r="K11" s="658">
        <v>21999</v>
      </c>
      <c r="L11" s="658">
        <v>26237</v>
      </c>
      <c r="M11" s="658">
        <v>28093</v>
      </c>
      <c r="N11" s="658">
        <f t="shared" si="1"/>
        <v>278344</v>
      </c>
    </row>
    <row r="12" spans="1:14" ht="15" customHeight="1">
      <c r="A12" s="297" t="s">
        <v>821</v>
      </c>
      <c r="B12" s="658">
        <v>22739</v>
      </c>
      <c r="C12" s="658">
        <v>22250</v>
      </c>
      <c r="D12" s="658">
        <v>31876</v>
      </c>
      <c r="E12" s="658">
        <v>24784</v>
      </c>
      <c r="F12" s="658">
        <v>39409</v>
      </c>
      <c r="G12" s="658">
        <v>25159</v>
      </c>
      <c r="H12" s="658">
        <v>4940</v>
      </c>
      <c r="I12" s="658">
        <v>20207</v>
      </c>
      <c r="J12" s="658">
        <v>20757</v>
      </c>
      <c r="K12" s="658">
        <v>22287</v>
      </c>
      <c r="L12" s="658">
        <v>26488</v>
      </c>
      <c r="M12" s="658">
        <v>37185</v>
      </c>
      <c r="N12" s="658">
        <f t="shared" si="1"/>
        <v>298081</v>
      </c>
    </row>
    <row r="13" spans="1:14" ht="15" customHeight="1">
      <c r="A13" s="297" t="s">
        <v>822</v>
      </c>
      <c r="B13" s="658">
        <v>19851</v>
      </c>
      <c r="C13" s="658">
        <v>22734</v>
      </c>
      <c r="D13" s="658">
        <v>26010</v>
      </c>
      <c r="E13" s="658">
        <v>25356</v>
      </c>
      <c r="F13" s="658">
        <v>42614</v>
      </c>
      <c r="G13" s="658">
        <v>24124</v>
      </c>
      <c r="H13" s="658">
        <v>4365</v>
      </c>
      <c r="I13" s="658">
        <v>21253</v>
      </c>
      <c r="J13" s="658">
        <v>21532</v>
      </c>
      <c r="K13" s="658">
        <v>22212</v>
      </c>
      <c r="L13" s="658">
        <v>27688</v>
      </c>
      <c r="M13" s="658">
        <v>25284</v>
      </c>
      <c r="N13" s="658">
        <f t="shared" si="1"/>
        <v>283023</v>
      </c>
    </row>
    <row r="14" spans="1:14" ht="14.25" customHeight="1">
      <c r="A14" s="297" t="s">
        <v>735</v>
      </c>
      <c r="B14" s="658">
        <v>8000</v>
      </c>
      <c r="C14" s="658">
        <v>8000</v>
      </c>
      <c r="D14" s="658">
        <v>8000</v>
      </c>
      <c r="E14" s="658">
        <v>8000</v>
      </c>
      <c r="F14" s="658">
        <v>8000</v>
      </c>
      <c r="G14" s="658">
        <v>8000</v>
      </c>
      <c r="H14" s="658">
        <v>8000</v>
      </c>
      <c r="I14" s="658">
        <v>8000</v>
      </c>
      <c r="J14" s="658">
        <v>8000</v>
      </c>
      <c r="K14" s="658">
        <v>8000</v>
      </c>
      <c r="L14" s="658">
        <v>8000</v>
      </c>
      <c r="M14" s="658">
        <v>8034</v>
      </c>
      <c r="N14" s="658">
        <f t="shared" si="1"/>
        <v>96034</v>
      </c>
    </row>
    <row r="15" spans="1:14" ht="11.25" customHeight="1">
      <c r="A15" s="451" t="s">
        <v>736</v>
      </c>
      <c r="B15" s="658">
        <v>18760</v>
      </c>
      <c r="C15" s="658">
        <v>17890</v>
      </c>
      <c r="D15" s="658">
        <v>16890</v>
      </c>
      <c r="E15" s="658">
        <v>16190</v>
      </c>
      <c r="F15" s="658">
        <v>27414</v>
      </c>
      <c r="G15" s="658">
        <v>16317</v>
      </c>
      <c r="H15" s="658">
        <v>16390</v>
      </c>
      <c r="I15" s="658">
        <v>10890</v>
      </c>
      <c r="J15" s="658">
        <v>16290</v>
      </c>
      <c r="K15" s="658">
        <v>16890</v>
      </c>
      <c r="L15" s="658">
        <v>16890</v>
      </c>
      <c r="M15" s="658">
        <v>17415</v>
      </c>
      <c r="N15" s="658">
        <f t="shared" si="1"/>
        <v>208226</v>
      </c>
    </row>
    <row r="16" spans="1:14" ht="23.25" customHeight="1">
      <c r="A16" s="297" t="s">
        <v>824</v>
      </c>
      <c r="B16" s="658">
        <v>2288</v>
      </c>
      <c r="C16" s="658">
        <v>1094</v>
      </c>
      <c r="D16" s="658">
        <v>1094</v>
      </c>
      <c r="E16" s="658">
        <v>1094</v>
      </c>
      <c r="F16" s="658">
        <v>1094</v>
      </c>
      <c r="G16" s="658">
        <v>1064</v>
      </c>
      <c r="H16" s="658">
        <v>1064</v>
      </c>
      <c r="I16" s="658">
        <v>1014</v>
      </c>
      <c r="J16" s="658">
        <v>1099</v>
      </c>
      <c r="K16" s="658">
        <v>1111</v>
      </c>
      <c r="L16" s="658">
        <v>1788</v>
      </c>
      <c r="M16" s="658">
        <v>1255</v>
      </c>
      <c r="N16" s="658">
        <f t="shared" si="1"/>
        <v>15059</v>
      </c>
    </row>
    <row r="17" spans="1:14" ht="23.25" customHeight="1">
      <c r="A17" s="662" t="s">
        <v>815</v>
      </c>
      <c r="B17" s="658">
        <v>29031</v>
      </c>
      <c r="C17" s="658">
        <v>27432</v>
      </c>
      <c r="D17" s="658">
        <v>28932</v>
      </c>
      <c r="E17" s="658">
        <v>32764</v>
      </c>
      <c r="F17" s="658">
        <v>42764</v>
      </c>
      <c r="G17" s="658">
        <v>26764</v>
      </c>
      <c r="H17" s="658">
        <v>24932</v>
      </c>
      <c r="I17" s="658">
        <v>21932</v>
      </c>
      <c r="J17" s="658">
        <v>28034</v>
      </c>
      <c r="K17" s="658">
        <v>29432</v>
      </c>
      <c r="L17" s="658">
        <v>27987</v>
      </c>
      <c r="M17" s="658">
        <v>30338</v>
      </c>
      <c r="N17" s="658">
        <f t="shared" si="1"/>
        <v>350342</v>
      </c>
    </row>
    <row r="18" spans="1:14" ht="12.75" customHeight="1">
      <c r="A18" s="662" t="s">
        <v>816</v>
      </c>
      <c r="B18" s="658">
        <v>19178</v>
      </c>
      <c r="C18" s="658">
        <v>16715</v>
      </c>
      <c r="D18" s="658">
        <v>20271</v>
      </c>
      <c r="E18" s="658">
        <v>25770</v>
      </c>
      <c r="F18" s="658">
        <v>19418</v>
      </c>
      <c r="G18" s="658">
        <v>18034</v>
      </c>
      <c r="H18" s="658">
        <v>16469</v>
      </c>
      <c r="I18" s="658">
        <v>20838</v>
      </c>
      <c r="J18" s="658">
        <v>19975</v>
      </c>
      <c r="K18" s="658">
        <v>22376</v>
      </c>
      <c r="L18" s="658">
        <v>21730</v>
      </c>
      <c r="M18" s="658">
        <v>16988</v>
      </c>
      <c r="N18" s="658">
        <f t="shared" si="1"/>
        <v>237762</v>
      </c>
    </row>
    <row r="19" spans="1:14" ht="12.75" customHeight="1">
      <c r="A19" s="662" t="s">
        <v>825</v>
      </c>
      <c r="B19" s="658">
        <v>53000</v>
      </c>
      <c r="C19" s="658">
        <v>50500</v>
      </c>
      <c r="D19" s="658">
        <v>52500</v>
      </c>
      <c r="E19" s="658">
        <v>51500</v>
      </c>
      <c r="F19" s="658">
        <v>50000</v>
      </c>
      <c r="G19" s="658">
        <v>40000</v>
      </c>
      <c r="H19" s="658">
        <v>36000</v>
      </c>
      <c r="I19" s="658">
        <v>33050</v>
      </c>
      <c r="J19" s="658">
        <v>47000</v>
      </c>
      <c r="K19" s="658">
        <v>55000</v>
      </c>
      <c r="L19" s="658">
        <v>52000</v>
      </c>
      <c r="M19" s="658">
        <v>65000</v>
      </c>
      <c r="N19" s="658">
        <f t="shared" si="1"/>
        <v>585550</v>
      </c>
    </row>
    <row r="20" spans="1:14" ht="15" customHeight="1">
      <c r="A20" s="662" t="s">
        <v>826</v>
      </c>
      <c r="B20" s="658">
        <v>8500</v>
      </c>
      <c r="C20" s="658">
        <v>9000</v>
      </c>
      <c r="D20" s="658">
        <v>10000</v>
      </c>
      <c r="E20" s="658">
        <v>9500</v>
      </c>
      <c r="F20" s="658">
        <v>10000</v>
      </c>
      <c r="G20" s="658">
        <v>8500</v>
      </c>
      <c r="H20" s="658">
        <v>6000</v>
      </c>
      <c r="I20" s="658">
        <v>6000</v>
      </c>
      <c r="J20" s="658">
        <v>10500</v>
      </c>
      <c r="K20" s="658">
        <v>11162</v>
      </c>
      <c r="L20" s="658">
        <v>11000</v>
      </c>
      <c r="M20" s="658">
        <v>15214</v>
      </c>
      <c r="N20" s="658">
        <f t="shared" si="1"/>
        <v>115376</v>
      </c>
    </row>
    <row r="21" spans="1:14" ht="21" customHeight="1">
      <c r="A21" s="662" t="s">
        <v>827</v>
      </c>
      <c r="B21" s="658">
        <v>8577</v>
      </c>
      <c r="C21" s="658">
        <v>8595</v>
      </c>
      <c r="D21" s="658">
        <v>8595</v>
      </c>
      <c r="E21" s="658">
        <v>8595</v>
      </c>
      <c r="F21" s="658">
        <v>8597</v>
      </c>
      <c r="G21" s="658">
        <v>8597</v>
      </c>
      <c r="H21" s="658">
        <v>8597</v>
      </c>
      <c r="I21" s="658">
        <v>8597</v>
      </c>
      <c r="J21" s="658">
        <v>8599</v>
      </c>
      <c r="K21" s="658">
        <v>8599</v>
      </c>
      <c r="L21" s="658">
        <v>8599</v>
      </c>
      <c r="M21" s="658">
        <v>8598</v>
      </c>
      <c r="N21" s="658">
        <f t="shared" si="1"/>
        <v>103145</v>
      </c>
    </row>
    <row r="22" spans="1:14" ht="14.25" customHeight="1">
      <c r="A22" s="662" t="s">
        <v>167</v>
      </c>
      <c r="B22" s="658">
        <v>8330</v>
      </c>
      <c r="C22" s="658">
        <v>8330</v>
      </c>
      <c r="D22" s="658">
        <v>8330</v>
      </c>
      <c r="E22" s="658">
        <v>8330</v>
      </c>
      <c r="F22" s="658">
        <v>8330</v>
      </c>
      <c r="G22" s="658">
        <v>8330</v>
      </c>
      <c r="H22" s="658">
        <v>8330</v>
      </c>
      <c r="I22" s="658">
        <v>8330</v>
      </c>
      <c r="J22" s="658">
        <v>8330</v>
      </c>
      <c r="K22" s="658">
        <v>8330</v>
      </c>
      <c r="L22" s="658">
        <v>8330</v>
      </c>
      <c r="M22" s="658">
        <v>8330</v>
      </c>
      <c r="N22" s="658">
        <f t="shared" si="1"/>
        <v>99960</v>
      </c>
    </row>
    <row r="23" spans="1:15" ht="15" customHeight="1">
      <c r="A23" s="663" t="s">
        <v>661</v>
      </c>
      <c r="B23" s="449">
        <f aca="true" t="shared" si="2" ref="B23:N23">SUM(B6:B22)</f>
        <v>531802</v>
      </c>
      <c r="C23" s="449">
        <f t="shared" si="2"/>
        <v>525279</v>
      </c>
      <c r="D23" s="449">
        <f t="shared" si="2"/>
        <v>544684</v>
      </c>
      <c r="E23" s="449">
        <f t="shared" si="2"/>
        <v>541426</v>
      </c>
      <c r="F23" s="449">
        <f t="shared" si="2"/>
        <v>610994</v>
      </c>
      <c r="G23" s="449">
        <f t="shared" si="2"/>
        <v>487450</v>
      </c>
      <c r="H23" s="449">
        <f t="shared" si="2"/>
        <v>438742</v>
      </c>
      <c r="I23" s="449">
        <f t="shared" si="2"/>
        <v>404477</v>
      </c>
      <c r="J23" s="449">
        <f t="shared" si="2"/>
        <v>469327</v>
      </c>
      <c r="K23" s="449">
        <f t="shared" si="2"/>
        <v>525030</v>
      </c>
      <c r="L23" s="449">
        <f t="shared" si="2"/>
        <v>544714</v>
      </c>
      <c r="M23" s="449">
        <f t="shared" si="2"/>
        <v>578007</v>
      </c>
      <c r="N23" s="449">
        <f t="shared" si="2"/>
        <v>6201932</v>
      </c>
      <c r="O23" s="670"/>
    </row>
    <row r="24" spans="1:14" ht="27.75" customHeight="1">
      <c r="A24" s="448" t="s">
        <v>737</v>
      </c>
      <c r="B24" s="449">
        <f aca="true" t="shared" si="3" ref="B24:N24">SUM(B4+B23)</f>
        <v>1008570</v>
      </c>
      <c r="C24" s="449">
        <f t="shared" si="3"/>
        <v>1157647</v>
      </c>
      <c r="D24" s="449">
        <f t="shared" si="3"/>
        <v>1335012</v>
      </c>
      <c r="E24" s="449">
        <f t="shared" si="3"/>
        <v>1417735</v>
      </c>
      <c r="F24" s="449">
        <f t="shared" si="3"/>
        <v>1769217</v>
      </c>
      <c r="G24" s="449">
        <f t="shared" si="3"/>
        <v>2006708</v>
      </c>
      <c r="H24" s="449">
        <f t="shared" si="3"/>
        <v>1252537</v>
      </c>
      <c r="I24" s="449">
        <f t="shared" si="3"/>
        <v>1543117</v>
      </c>
      <c r="J24" s="449">
        <f t="shared" si="3"/>
        <v>1553039</v>
      </c>
      <c r="K24" s="449">
        <f t="shared" si="3"/>
        <v>1466717</v>
      </c>
      <c r="L24" s="449">
        <f t="shared" si="3"/>
        <v>1271616</v>
      </c>
      <c r="M24" s="449">
        <f t="shared" si="3"/>
        <v>1504562</v>
      </c>
      <c r="N24" s="449">
        <f t="shared" si="3"/>
        <v>17286477</v>
      </c>
    </row>
    <row r="25" spans="1:7" ht="13.5" customHeight="1">
      <c r="A25" s="671"/>
      <c r="B25" s="450"/>
      <c r="C25" s="450"/>
      <c r="D25" s="450"/>
      <c r="E25" s="450"/>
      <c r="F25" s="450"/>
      <c r="G25" s="450"/>
    </row>
    <row r="26" spans="2:7" ht="13.5" customHeight="1">
      <c r="B26" s="450"/>
      <c r="C26" s="450"/>
      <c r="D26" s="450"/>
      <c r="E26" s="450"/>
      <c r="F26" s="450"/>
      <c r="G26" s="450"/>
    </row>
    <row r="27" ht="13.5" customHeight="1"/>
    <row r="28" ht="13.5" customHeight="1"/>
    <row r="29" ht="13.5" customHeight="1"/>
  </sheetData>
  <sheetProtection/>
  <printOptions horizontalCentered="1"/>
  <pageMargins left="0.2755905511811024" right="0.35433070866141736" top="1.8110236220472442" bottom="0.984251968503937" header="0.8661417322834646" footer="0.5118110236220472"/>
  <pageSetup horizontalDpi="600" verticalDpi="600" orientation="landscape" paperSize="9" scale="90" r:id="rId1"/>
  <headerFooter alignWithMargins="0">
    <oddHeader>&amp;C&amp;"Times New Roman,Félkövér dőlt"ZALAEGERSZEG MEGYEI JOGÚ VÁROS
2015. ÉVI KIADÁSI ELŐIRÁNYZATAINAK FELHASZNÁLÁSI ÜTEMTERVE&amp;R&amp;"Times New Roman,Félkövér dőlt"13.b melléklet
Adatok: ezer Ft-ban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5:E30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51.375" style="692" customWidth="1"/>
    <col min="2" max="2" width="15.50390625" style="692" customWidth="1"/>
    <col min="3" max="3" width="14.625" style="692" customWidth="1"/>
    <col min="4" max="4" width="15.125" style="692" customWidth="1"/>
    <col min="5" max="5" width="57.50390625" style="692" customWidth="1"/>
    <col min="6" max="16384" width="9.375" style="692" customWidth="1"/>
  </cols>
  <sheetData>
    <row r="5" spans="1:5" ht="34.5" customHeight="1">
      <c r="A5" s="689"/>
      <c r="B5" s="690" t="s">
        <v>1227</v>
      </c>
      <c r="C5" s="690" t="s">
        <v>1228</v>
      </c>
      <c r="D5" s="690" t="s">
        <v>1229</v>
      </c>
      <c r="E5" s="691" t="s">
        <v>1230</v>
      </c>
    </row>
    <row r="6" spans="1:5" ht="12.75">
      <c r="A6" s="693" t="s">
        <v>1374</v>
      </c>
      <c r="B6" s="694">
        <v>22050</v>
      </c>
      <c r="C6" s="695">
        <v>34810</v>
      </c>
      <c r="D6" s="695">
        <v>43236</v>
      </c>
      <c r="E6" s="696" t="s">
        <v>1376</v>
      </c>
    </row>
    <row r="7" spans="1:5" ht="12.75">
      <c r="A7" s="689"/>
      <c r="B7" s="697"/>
      <c r="C7" s="697"/>
      <c r="D7" s="697"/>
      <c r="E7" s="689"/>
    </row>
    <row r="8" spans="1:5" ht="12.75">
      <c r="A8" s="693" t="s">
        <v>1231</v>
      </c>
      <c r="B8" s="697"/>
      <c r="C8" s="697"/>
      <c r="D8" s="697"/>
      <c r="E8" s="689"/>
    </row>
    <row r="9" spans="1:5" ht="12.75">
      <c r="A9" s="696" t="s">
        <v>1375</v>
      </c>
      <c r="B9" s="697">
        <v>150000</v>
      </c>
      <c r="C9" s="697">
        <v>150000</v>
      </c>
      <c r="D9" s="697">
        <v>150000</v>
      </c>
      <c r="E9" s="698" t="s">
        <v>1381</v>
      </c>
    </row>
    <row r="10" spans="1:5" ht="12.75">
      <c r="A10" s="696" t="s">
        <v>1232</v>
      </c>
      <c r="B10" s="699">
        <v>57029</v>
      </c>
      <c r="C10" s="699">
        <v>57029</v>
      </c>
      <c r="D10" s="700"/>
      <c r="E10" s="698" t="s">
        <v>1382</v>
      </c>
    </row>
    <row r="11" spans="1:5" ht="25.5" customHeight="1">
      <c r="A11" s="701" t="s">
        <v>1233</v>
      </c>
      <c r="B11" s="697">
        <v>25000</v>
      </c>
      <c r="C11" s="697">
        <v>25000</v>
      </c>
      <c r="D11" s="697">
        <v>25000</v>
      </c>
      <c r="E11" s="696" t="s">
        <v>1383</v>
      </c>
    </row>
    <row r="12" spans="1:5" ht="25.5">
      <c r="A12" s="717" t="s">
        <v>1234</v>
      </c>
      <c r="B12" s="715"/>
      <c r="C12" s="715">
        <v>31750</v>
      </c>
      <c r="D12" s="715">
        <v>31750</v>
      </c>
      <c r="E12" s="701" t="s">
        <v>8</v>
      </c>
    </row>
    <row r="13" spans="1:5" ht="39.75" customHeight="1">
      <c r="A13" s="701" t="s">
        <v>1380</v>
      </c>
      <c r="B13" s="697"/>
      <c r="C13" s="715">
        <v>50000</v>
      </c>
      <c r="D13" s="715">
        <v>100000</v>
      </c>
      <c r="E13" s="716" t="s">
        <v>7</v>
      </c>
    </row>
    <row r="14" spans="1:5" ht="25.5">
      <c r="A14" s="701" t="s">
        <v>1235</v>
      </c>
      <c r="B14" s="697">
        <v>10000</v>
      </c>
      <c r="C14" s="697">
        <v>10000</v>
      </c>
      <c r="D14" s="697">
        <v>10000</v>
      </c>
      <c r="E14" s="696" t="s">
        <v>0</v>
      </c>
    </row>
    <row r="15" spans="1:5" ht="12.75">
      <c r="A15" s="693" t="s">
        <v>1236</v>
      </c>
      <c r="B15" s="695">
        <f>SUM(B9:B14)</f>
        <v>242029</v>
      </c>
      <c r="C15" s="695">
        <f>SUM(C9:C14)</f>
        <v>323779</v>
      </c>
      <c r="D15" s="695">
        <f>SUM(D9:D14)</f>
        <v>316750</v>
      </c>
      <c r="E15" s="689"/>
    </row>
    <row r="16" spans="1:5" ht="12.75">
      <c r="A16" s="693"/>
      <c r="B16" s="695"/>
      <c r="C16" s="695"/>
      <c r="D16" s="695"/>
      <c r="E16" s="689"/>
    </row>
    <row r="17" spans="1:5" ht="12.75">
      <c r="A17" s="693" t="s">
        <v>1237</v>
      </c>
      <c r="B17" s="697"/>
      <c r="C17" s="697"/>
      <c r="D17" s="697"/>
      <c r="E17" s="689"/>
    </row>
    <row r="18" spans="1:5" ht="12.75">
      <c r="A18" s="696" t="s">
        <v>1238</v>
      </c>
      <c r="B18" s="702">
        <v>40000</v>
      </c>
      <c r="C18" s="702"/>
      <c r="D18" s="702"/>
      <c r="E18" s="703" t="s">
        <v>1384</v>
      </c>
    </row>
    <row r="19" spans="1:5" ht="12.75">
      <c r="A19" s="703" t="s">
        <v>1377</v>
      </c>
      <c r="B19" s="702">
        <v>5928</v>
      </c>
      <c r="C19" s="702">
        <v>5928</v>
      </c>
      <c r="D19" s="702">
        <v>5928</v>
      </c>
      <c r="E19" s="703" t="s">
        <v>1</v>
      </c>
    </row>
    <row r="20" spans="1:5" ht="12.75">
      <c r="A20" s="704" t="s">
        <v>1240</v>
      </c>
      <c r="B20" s="705">
        <v>8904</v>
      </c>
      <c r="C20" s="705">
        <v>8904</v>
      </c>
      <c r="D20" s="705">
        <v>8904</v>
      </c>
      <c r="E20" s="703" t="s">
        <v>2</v>
      </c>
    </row>
    <row r="21" spans="1:5" ht="12.75">
      <c r="A21" s="703" t="s">
        <v>1239</v>
      </c>
      <c r="B21" s="702">
        <v>36842</v>
      </c>
      <c r="C21" s="702">
        <v>36842</v>
      </c>
      <c r="D21" s="702">
        <v>36842</v>
      </c>
      <c r="E21" s="703" t="s">
        <v>3</v>
      </c>
    </row>
    <row r="22" spans="1:5" ht="12.75">
      <c r="A22" s="703" t="s">
        <v>1239</v>
      </c>
      <c r="B22" s="702">
        <v>60000</v>
      </c>
      <c r="C22" s="702"/>
      <c r="D22" s="702"/>
      <c r="E22" s="703" t="s">
        <v>4</v>
      </c>
    </row>
    <row r="23" spans="1:5" ht="12.75">
      <c r="A23" s="704" t="s">
        <v>1239</v>
      </c>
      <c r="B23" s="705">
        <v>39000</v>
      </c>
      <c r="C23" s="705"/>
      <c r="D23" s="705"/>
      <c r="E23" s="703" t="s">
        <v>4</v>
      </c>
    </row>
    <row r="24" spans="1:5" ht="12.75">
      <c r="A24" s="704" t="s">
        <v>1379</v>
      </c>
      <c r="B24" s="705"/>
      <c r="C24" s="705"/>
      <c r="D24" s="705">
        <v>93750</v>
      </c>
      <c r="E24" s="703" t="s">
        <v>5</v>
      </c>
    </row>
    <row r="25" spans="1:5" ht="12.75">
      <c r="A25" s="704" t="s">
        <v>1378</v>
      </c>
      <c r="B25" s="705"/>
      <c r="C25" s="705">
        <v>27000</v>
      </c>
      <c r="D25" s="705">
        <v>27000</v>
      </c>
      <c r="E25" s="703" t="s">
        <v>6</v>
      </c>
    </row>
    <row r="26" spans="1:5" ht="12.75">
      <c r="A26" s="693" t="s">
        <v>1241</v>
      </c>
      <c r="B26" s="695">
        <f>SUM(B18:B25)</f>
        <v>190674</v>
      </c>
      <c r="C26" s="695">
        <f>SUM(C18:C25)</f>
        <v>78674</v>
      </c>
      <c r="D26" s="695">
        <f>SUM(D18:D25)</f>
        <v>172424</v>
      </c>
      <c r="E26" s="689"/>
    </row>
    <row r="27" spans="1:5" ht="19.5" customHeight="1">
      <c r="A27" s="706" t="s">
        <v>1242</v>
      </c>
      <c r="B27" s="707">
        <f>SUM(B6+B15+B26)</f>
        <v>454753</v>
      </c>
      <c r="C27" s="707">
        <f>SUM(C6+C15+C26)</f>
        <v>437263</v>
      </c>
      <c r="D27" s="707">
        <f>SUM(D6+D15+D26)</f>
        <v>532410</v>
      </c>
      <c r="E27" s="706"/>
    </row>
    <row r="30" ht="12.75">
      <c r="A30" s="708" t="s">
        <v>445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 dőlt"TÖBB ÉVES KIHATÁSSAL JÁRÓ DÖNTÉSEK SZÁMSZERŰSÍTÉSE ÉVENKÉNTI BONTÁSBAN&amp;R&amp;"Times New Roman,Félkövér dőlt"14. melléklet
Adatok:  eFt-ban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81"/>
  <sheetViews>
    <sheetView zoomScalePageLayoutView="0" workbookViewId="0" topLeftCell="A19">
      <selection activeCell="B19" sqref="B19"/>
    </sheetView>
  </sheetViews>
  <sheetFormatPr defaultColWidth="10.625" defaultRowHeight="12.75"/>
  <cols>
    <col min="1" max="1" width="4.50390625" style="593" customWidth="1"/>
    <col min="2" max="2" width="88.125" style="581" customWidth="1"/>
    <col min="3" max="16384" width="10.625" style="581" customWidth="1"/>
  </cols>
  <sheetData>
    <row r="1" spans="1:2" ht="15">
      <c r="A1" s="579"/>
      <c r="B1" s="580"/>
    </row>
    <row r="2" spans="1:2" ht="15">
      <c r="A2" s="336"/>
      <c r="B2" s="337"/>
    </row>
    <row r="3" spans="1:2" ht="15">
      <c r="A3" s="582" t="s">
        <v>857</v>
      </c>
      <c r="B3" s="583" t="s">
        <v>858</v>
      </c>
    </row>
    <row r="4" spans="1:2" ht="15">
      <c r="A4" s="582" t="s">
        <v>228</v>
      </c>
      <c r="B4" s="583" t="s">
        <v>1130</v>
      </c>
    </row>
    <row r="5" spans="1:2" ht="15">
      <c r="A5" s="582"/>
      <c r="B5" s="580" t="s">
        <v>859</v>
      </c>
    </row>
    <row r="6" spans="1:2" ht="30">
      <c r="A6" s="582"/>
      <c r="B6" s="584" t="s">
        <v>860</v>
      </c>
    </row>
    <row r="7" spans="1:2" ht="30">
      <c r="A7" s="582"/>
      <c r="B7" s="584" t="s">
        <v>861</v>
      </c>
    </row>
    <row r="8" spans="1:2" ht="30">
      <c r="A8" s="582"/>
      <c r="B8" s="584" t="s">
        <v>862</v>
      </c>
    </row>
    <row r="9" spans="1:2" ht="15">
      <c r="A9" s="582"/>
      <c r="B9" s="585" t="s">
        <v>863</v>
      </c>
    </row>
    <row r="10" spans="1:2" ht="15">
      <c r="A10" s="582"/>
      <c r="B10" s="585" t="s">
        <v>864</v>
      </c>
    </row>
    <row r="11" spans="1:2" ht="15">
      <c r="A11" s="582"/>
      <c r="B11" s="585" t="s">
        <v>865</v>
      </c>
    </row>
    <row r="12" spans="1:2" ht="15" hidden="1">
      <c r="A12" s="582"/>
      <c r="B12" s="585"/>
    </row>
    <row r="13" spans="1:2" ht="15" hidden="1">
      <c r="A13" s="582"/>
      <c r="B13" s="585"/>
    </row>
    <row r="14" spans="1:2" ht="15">
      <c r="A14" s="582"/>
      <c r="B14" s="585" t="s">
        <v>16</v>
      </c>
    </row>
    <row r="15" spans="1:2" ht="30">
      <c r="A15" s="582"/>
      <c r="B15" s="585" t="s">
        <v>866</v>
      </c>
    </row>
    <row r="16" spans="1:2" ht="15">
      <c r="A16" s="582"/>
      <c r="B16" s="585" t="s">
        <v>17</v>
      </c>
    </row>
    <row r="17" spans="1:2" ht="15">
      <c r="A17" s="582"/>
      <c r="B17" s="585" t="s">
        <v>18</v>
      </c>
    </row>
    <row r="18" spans="1:2" ht="27" customHeight="1">
      <c r="A18" s="582"/>
      <c r="B18" s="585" t="s">
        <v>1322</v>
      </c>
    </row>
    <row r="19" spans="1:2" ht="15">
      <c r="A19" s="582"/>
      <c r="B19" s="585" t="s">
        <v>1323</v>
      </c>
    </row>
    <row r="20" spans="1:2" ht="15">
      <c r="A20" s="582"/>
      <c r="B20" s="585" t="s">
        <v>1324</v>
      </c>
    </row>
    <row r="21" spans="1:2" ht="15">
      <c r="A21" s="582"/>
      <c r="B21" s="580" t="s">
        <v>1325</v>
      </c>
    </row>
    <row r="22" spans="1:2" ht="28.5" customHeight="1">
      <c r="A22" s="582"/>
      <c r="B22" s="584" t="s">
        <v>1326</v>
      </c>
    </row>
    <row r="23" spans="1:2" ht="29.25" customHeight="1">
      <c r="A23" s="582"/>
      <c r="B23" s="584" t="s">
        <v>1327</v>
      </c>
    </row>
    <row r="24" spans="1:2" ht="15" hidden="1">
      <c r="A24" s="582"/>
      <c r="B24" s="580"/>
    </row>
    <row r="25" spans="1:2" ht="15">
      <c r="A25" s="582" t="s">
        <v>451</v>
      </c>
      <c r="B25" s="586" t="s">
        <v>823</v>
      </c>
    </row>
    <row r="26" spans="1:2" ht="15">
      <c r="A26" s="582"/>
      <c r="B26" s="585" t="s">
        <v>859</v>
      </c>
    </row>
    <row r="27" spans="1:2" ht="15">
      <c r="A27" s="582"/>
      <c r="B27" s="585" t="s">
        <v>1328</v>
      </c>
    </row>
    <row r="28" spans="1:2" ht="15">
      <c r="A28" s="582"/>
      <c r="B28" s="585" t="s">
        <v>19</v>
      </c>
    </row>
    <row r="29" spans="1:2" ht="15">
      <c r="A29" s="582"/>
      <c r="B29" s="585" t="s">
        <v>1329</v>
      </c>
    </row>
    <row r="30" spans="1:2" ht="15">
      <c r="A30" s="582" t="s">
        <v>452</v>
      </c>
      <c r="B30" s="583" t="s">
        <v>817</v>
      </c>
    </row>
    <row r="31" spans="1:2" ht="15">
      <c r="A31" s="582"/>
      <c r="B31" s="580" t="s">
        <v>1330</v>
      </c>
    </row>
    <row r="32" spans="1:2" ht="15">
      <c r="A32" s="582"/>
      <c r="B32" s="580" t="s">
        <v>780</v>
      </c>
    </row>
    <row r="33" spans="1:2" ht="15">
      <c r="A33" s="582"/>
      <c r="B33" s="580" t="s">
        <v>1331</v>
      </c>
    </row>
    <row r="34" spans="1:2" ht="15">
      <c r="A34" s="582"/>
      <c r="B34" s="580" t="s">
        <v>1332</v>
      </c>
    </row>
    <row r="35" spans="1:2" ht="26.25" customHeight="1">
      <c r="A35" s="587" t="s">
        <v>405</v>
      </c>
      <c r="B35" s="588" t="s">
        <v>170</v>
      </c>
    </row>
    <row r="36" spans="1:2" ht="15">
      <c r="A36" s="582" t="s">
        <v>403</v>
      </c>
      <c r="B36" s="583" t="s">
        <v>171</v>
      </c>
    </row>
    <row r="37" spans="1:2" ht="27" customHeight="1">
      <c r="A37" s="589" t="s">
        <v>408</v>
      </c>
      <c r="B37" s="588" t="s">
        <v>172</v>
      </c>
    </row>
    <row r="38" spans="1:2" ht="15">
      <c r="A38" s="582"/>
      <c r="B38" s="580" t="s">
        <v>1333</v>
      </c>
    </row>
    <row r="39" spans="1:2" ht="15">
      <c r="A39" s="582"/>
      <c r="B39" s="580" t="s">
        <v>1334</v>
      </c>
    </row>
    <row r="40" spans="1:2" ht="15">
      <c r="A40" s="582"/>
      <c r="B40" s="580" t="s">
        <v>1335</v>
      </c>
    </row>
    <row r="41" spans="1:2" ht="15">
      <c r="A41" s="582"/>
      <c r="B41" s="580" t="s">
        <v>1336</v>
      </c>
    </row>
    <row r="42" spans="1:2" ht="15">
      <c r="A42" s="582"/>
      <c r="B42" s="580" t="s">
        <v>1337</v>
      </c>
    </row>
    <row r="43" spans="1:2" ht="15">
      <c r="A43" s="582"/>
      <c r="B43" s="580" t="s">
        <v>1338</v>
      </c>
    </row>
    <row r="44" spans="1:2" ht="15">
      <c r="A44" s="582" t="s">
        <v>410</v>
      </c>
      <c r="B44" s="583" t="s">
        <v>1339</v>
      </c>
    </row>
    <row r="45" spans="1:2" ht="15">
      <c r="A45" s="582"/>
      <c r="B45" s="580" t="s">
        <v>1340</v>
      </c>
    </row>
    <row r="46" spans="1:2" ht="15">
      <c r="A46" s="582"/>
      <c r="B46" s="580" t="s">
        <v>1341</v>
      </c>
    </row>
    <row r="47" spans="1:2" ht="15">
      <c r="A47" s="582"/>
      <c r="B47" s="580" t="s">
        <v>1342</v>
      </c>
    </row>
    <row r="48" spans="1:2" ht="15">
      <c r="A48" s="582"/>
      <c r="B48" s="580" t="s">
        <v>1343</v>
      </c>
    </row>
    <row r="49" spans="1:2" ht="15">
      <c r="A49" s="582" t="s">
        <v>412</v>
      </c>
      <c r="B49" s="583" t="s">
        <v>1344</v>
      </c>
    </row>
    <row r="50" spans="1:2" ht="30">
      <c r="A50" s="582"/>
      <c r="B50" s="584" t="s">
        <v>1346</v>
      </c>
    </row>
    <row r="51" spans="1:2" ht="15">
      <c r="A51" s="582"/>
      <c r="B51" s="580" t="s">
        <v>1347</v>
      </c>
    </row>
    <row r="52" spans="1:2" ht="30">
      <c r="A52" s="582"/>
      <c r="B52" s="584" t="s">
        <v>20</v>
      </c>
    </row>
    <row r="53" spans="1:2" ht="30">
      <c r="A53" s="582"/>
      <c r="B53" s="584" t="s">
        <v>21</v>
      </c>
    </row>
    <row r="54" spans="1:2" ht="15">
      <c r="A54" s="582" t="s">
        <v>285</v>
      </c>
      <c r="B54" s="583" t="s">
        <v>22</v>
      </c>
    </row>
    <row r="55" spans="1:2" ht="15">
      <c r="A55" s="582"/>
      <c r="B55" s="580" t="s">
        <v>73</v>
      </c>
    </row>
    <row r="56" spans="1:2" ht="15">
      <c r="A56" s="582"/>
      <c r="B56" s="580" t="s">
        <v>781</v>
      </c>
    </row>
    <row r="57" spans="1:2" ht="15">
      <c r="A57" s="582"/>
      <c r="B57" s="580" t="s">
        <v>74</v>
      </c>
    </row>
    <row r="58" spans="1:2" ht="15">
      <c r="A58" s="582" t="s">
        <v>286</v>
      </c>
      <c r="B58" s="583" t="s">
        <v>822</v>
      </c>
    </row>
    <row r="59" spans="1:2" ht="15">
      <c r="A59" s="582"/>
      <c r="B59" s="580" t="s">
        <v>953</v>
      </c>
    </row>
    <row r="60" spans="1:2" ht="30">
      <c r="A60" s="582"/>
      <c r="B60" s="584" t="s">
        <v>161</v>
      </c>
    </row>
    <row r="61" spans="1:2" ht="15">
      <c r="A61" s="582"/>
      <c r="B61" s="580" t="s">
        <v>162</v>
      </c>
    </row>
    <row r="62" spans="1:2" ht="15">
      <c r="A62" s="582"/>
      <c r="B62" s="580" t="s">
        <v>163</v>
      </c>
    </row>
    <row r="63" spans="1:2" ht="15">
      <c r="A63" s="582" t="s">
        <v>287</v>
      </c>
      <c r="B63" s="583" t="s">
        <v>173</v>
      </c>
    </row>
    <row r="64" spans="1:2" ht="15">
      <c r="A64" s="582"/>
      <c r="B64" s="580" t="s">
        <v>962</v>
      </c>
    </row>
    <row r="65" spans="1:2" ht="15">
      <c r="A65" s="582"/>
      <c r="B65" s="580" t="s">
        <v>963</v>
      </c>
    </row>
    <row r="66" spans="1:2" ht="15">
      <c r="A66" s="582"/>
      <c r="B66" s="580" t="s">
        <v>964</v>
      </c>
    </row>
    <row r="67" spans="1:2" ht="15">
      <c r="A67" s="582"/>
      <c r="B67" s="580" t="s">
        <v>965</v>
      </c>
    </row>
    <row r="68" spans="1:2" ht="15">
      <c r="A68" s="582" t="s">
        <v>288</v>
      </c>
      <c r="B68" s="583" t="s">
        <v>174</v>
      </c>
    </row>
    <row r="69" spans="1:2" ht="15">
      <c r="A69" s="582" t="s">
        <v>289</v>
      </c>
      <c r="B69" s="583" t="s">
        <v>175</v>
      </c>
    </row>
    <row r="70" spans="1:2" ht="15">
      <c r="A70" s="582" t="s">
        <v>290</v>
      </c>
      <c r="B70" s="583" t="s">
        <v>966</v>
      </c>
    </row>
    <row r="71" spans="1:2" ht="15">
      <c r="A71" s="587" t="s">
        <v>431</v>
      </c>
      <c r="B71" s="583" t="s">
        <v>815</v>
      </c>
    </row>
    <row r="72" spans="1:2" ht="15">
      <c r="A72" s="579"/>
      <c r="B72" s="580" t="s">
        <v>859</v>
      </c>
    </row>
    <row r="73" spans="1:2" ht="15">
      <c r="A73" s="579"/>
      <c r="B73" s="590" t="s">
        <v>967</v>
      </c>
    </row>
    <row r="74" spans="1:2" ht="15">
      <c r="A74" s="579"/>
      <c r="B74" s="590" t="s">
        <v>968</v>
      </c>
    </row>
    <row r="75" spans="1:2" ht="15">
      <c r="A75" s="587" t="s">
        <v>291</v>
      </c>
      <c r="B75" s="591" t="s">
        <v>816</v>
      </c>
    </row>
    <row r="76" spans="1:2" ht="15">
      <c r="A76" s="579"/>
      <c r="B76" s="590" t="s">
        <v>859</v>
      </c>
    </row>
    <row r="77" spans="1:2" ht="15">
      <c r="A77" s="579"/>
      <c r="B77" s="590" t="s">
        <v>969</v>
      </c>
    </row>
    <row r="78" spans="1:2" ht="15">
      <c r="A78" s="579"/>
      <c r="B78" s="590" t="s">
        <v>970</v>
      </c>
    </row>
    <row r="79" spans="1:2" ht="30.75" customHeight="1">
      <c r="A79" s="579"/>
      <c r="B79" s="592" t="s">
        <v>971</v>
      </c>
    </row>
    <row r="80" spans="1:2" ht="15">
      <c r="A80" s="579"/>
      <c r="B80" s="590"/>
    </row>
    <row r="81" spans="1:2" ht="15">
      <c r="A81" s="336"/>
      <c r="B81" s="590"/>
    </row>
  </sheetData>
  <sheetProtection/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93" r:id="rId1"/>
  <headerFooter alignWithMargins="0">
    <oddHeader>&amp;CA közbeszerzés hatálya alá tartozó költségvetési szervek köre
(villamosenergia és gáz beszerzés)&amp;R15. melléklet</oddHead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5" sqref="C5:C8"/>
    </sheetView>
  </sheetViews>
  <sheetFormatPr defaultColWidth="9.00390625" defaultRowHeight="12.75"/>
  <cols>
    <col min="1" max="1" width="8.375" style="34" customWidth="1"/>
    <col min="2" max="2" width="63.875" style="32" customWidth="1"/>
    <col min="3" max="3" width="11.875" style="32" customWidth="1"/>
    <col min="4" max="16384" width="9.375" style="30" customWidth="1"/>
  </cols>
  <sheetData>
    <row r="1" spans="1:3" s="27" customFormat="1" ht="69.75" customHeight="1" thickBot="1">
      <c r="A1" s="64" t="s">
        <v>1291</v>
      </c>
      <c r="B1" s="65" t="s">
        <v>1188</v>
      </c>
      <c r="C1" s="69" t="s">
        <v>1348</v>
      </c>
    </row>
    <row r="2" spans="1:3" s="33" customFormat="1" ht="14.25" customHeight="1">
      <c r="A2" s="55" t="s">
        <v>327</v>
      </c>
      <c r="B2" s="66" t="s">
        <v>1041</v>
      </c>
      <c r="C2" s="66"/>
    </row>
    <row r="3" spans="1:3" s="27" customFormat="1" ht="14.25" customHeight="1">
      <c r="A3" s="55" t="s">
        <v>328</v>
      </c>
      <c r="B3" s="66" t="s">
        <v>329</v>
      </c>
      <c r="C3" s="68"/>
    </row>
    <row r="4" spans="1:3" s="27" customFormat="1" ht="14.25" customHeight="1">
      <c r="A4" s="283" t="s">
        <v>330</v>
      </c>
      <c r="B4" s="68" t="s">
        <v>331</v>
      </c>
      <c r="C4" s="68"/>
    </row>
    <row r="5" spans="1:3" s="27" customFormat="1" ht="14.25" customHeight="1">
      <c r="A5" s="284" t="s">
        <v>332</v>
      </c>
      <c r="B5" s="68" t="s">
        <v>333</v>
      </c>
      <c r="C5" s="151">
        <v>100</v>
      </c>
    </row>
    <row r="6" spans="1:3" s="27" customFormat="1" ht="14.25" customHeight="1">
      <c r="A6" s="284" t="s">
        <v>334</v>
      </c>
      <c r="B6" s="68" t="s">
        <v>348</v>
      </c>
      <c r="C6" s="151">
        <v>886883</v>
      </c>
    </row>
    <row r="7" spans="1:3" s="27" customFormat="1" ht="24.75" customHeight="1">
      <c r="A7" s="284" t="s">
        <v>335</v>
      </c>
      <c r="B7" s="68" t="s">
        <v>336</v>
      </c>
      <c r="C7" s="151">
        <v>695886</v>
      </c>
    </row>
    <row r="8" spans="1:3" s="27" customFormat="1" ht="15" customHeight="1">
      <c r="A8" s="284" t="s">
        <v>337</v>
      </c>
      <c r="B8" s="68" t="s">
        <v>339</v>
      </c>
      <c r="C8" s="151">
        <v>656366</v>
      </c>
    </row>
    <row r="9" spans="1:3" s="27" customFormat="1" ht="15" customHeight="1">
      <c r="A9" s="284" t="s">
        <v>338</v>
      </c>
      <c r="B9" s="68" t="s">
        <v>340</v>
      </c>
      <c r="C9" s="68"/>
    </row>
    <row r="10" spans="1:3" s="27" customFormat="1" ht="15" customHeight="1">
      <c r="A10" s="283" t="s">
        <v>1101</v>
      </c>
      <c r="B10" s="68" t="s">
        <v>1102</v>
      </c>
      <c r="C10" s="68">
        <v>1007964</v>
      </c>
    </row>
    <row r="11" spans="1:3" s="28" customFormat="1" ht="14.25" customHeight="1">
      <c r="A11" s="69"/>
      <c r="B11" s="63" t="s">
        <v>341</v>
      </c>
      <c r="C11" s="63">
        <f>SUM(C4:C10)</f>
        <v>3247199</v>
      </c>
    </row>
    <row r="12" spans="1:3" s="27" customFormat="1" ht="14.25" customHeight="1">
      <c r="A12" s="55" t="s">
        <v>342</v>
      </c>
      <c r="B12" s="66" t="s">
        <v>343</v>
      </c>
      <c r="C12" s="68"/>
    </row>
    <row r="13" spans="1:3" s="27" customFormat="1" ht="14.25" customHeight="1">
      <c r="A13" s="283" t="s">
        <v>344</v>
      </c>
      <c r="B13" s="68" t="s">
        <v>345</v>
      </c>
      <c r="C13" s="68"/>
    </row>
    <row r="14" spans="1:3" s="27" customFormat="1" ht="23.25" customHeight="1">
      <c r="A14" s="283" t="s">
        <v>346</v>
      </c>
      <c r="B14" s="68" t="s">
        <v>347</v>
      </c>
      <c r="C14" s="68">
        <v>3540847</v>
      </c>
    </row>
    <row r="15" spans="1:3" s="28" customFormat="1" ht="14.25" customHeight="1">
      <c r="A15" s="69"/>
      <c r="B15" s="63" t="s">
        <v>349</v>
      </c>
      <c r="C15" s="63">
        <f>SUM(C13:C14)</f>
        <v>3540847</v>
      </c>
    </row>
    <row r="16" spans="1:3" s="27" customFormat="1" ht="14.25" customHeight="1">
      <c r="A16" s="55" t="s">
        <v>350</v>
      </c>
      <c r="B16" s="66" t="s">
        <v>961</v>
      </c>
      <c r="C16" s="68"/>
    </row>
    <row r="17" spans="1:3" s="27" customFormat="1" ht="14.25" customHeight="1">
      <c r="A17" s="283" t="s">
        <v>351</v>
      </c>
      <c r="B17" s="68" t="s">
        <v>354</v>
      </c>
      <c r="C17" s="68"/>
    </row>
    <row r="18" spans="1:3" s="27" customFormat="1" ht="14.25" customHeight="1">
      <c r="A18" s="284" t="s">
        <v>352</v>
      </c>
      <c r="B18" s="68" t="s">
        <v>353</v>
      </c>
      <c r="C18" s="68">
        <v>4312000</v>
      </c>
    </row>
    <row r="19" spans="1:3" s="27" customFormat="1" ht="14.25" customHeight="1">
      <c r="A19" s="284" t="s">
        <v>355</v>
      </c>
      <c r="B19" s="68" t="s">
        <v>356</v>
      </c>
      <c r="C19" s="68">
        <v>228000</v>
      </c>
    </row>
    <row r="20" spans="1:3" s="27" customFormat="1" ht="14.25" customHeight="1">
      <c r="A20" s="284" t="s">
        <v>357</v>
      </c>
      <c r="B20" s="68" t="s">
        <v>358</v>
      </c>
      <c r="C20" s="68">
        <v>5000</v>
      </c>
    </row>
    <row r="21" spans="1:3" s="27" customFormat="1" ht="14.25" customHeight="1">
      <c r="A21" s="283" t="s">
        <v>359</v>
      </c>
      <c r="B21" s="68" t="s">
        <v>361</v>
      </c>
      <c r="C21" s="68">
        <v>7000</v>
      </c>
    </row>
    <row r="22" spans="1:3" ht="15" customHeight="1">
      <c r="A22" s="69"/>
      <c r="B22" s="63" t="s">
        <v>360</v>
      </c>
      <c r="C22" s="63">
        <f>SUM(C16:C21)</f>
        <v>4552000</v>
      </c>
    </row>
    <row r="23" spans="1:3" s="27" customFormat="1" ht="15" customHeight="1">
      <c r="A23" s="69" t="s">
        <v>362</v>
      </c>
      <c r="B23" s="63" t="s">
        <v>178</v>
      </c>
      <c r="C23" s="63">
        <v>2490092</v>
      </c>
    </row>
    <row r="24" spans="1:3" s="27" customFormat="1" ht="15" customHeight="1">
      <c r="A24" s="55" t="s">
        <v>363</v>
      </c>
      <c r="B24" s="66" t="s">
        <v>179</v>
      </c>
      <c r="C24" s="68"/>
    </row>
    <row r="25" spans="1:3" s="27" customFormat="1" ht="15" customHeight="1">
      <c r="A25" s="67" t="s">
        <v>364</v>
      </c>
      <c r="B25" s="68" t="s">
        <v>365</v>
      </c>
      <c r="C25" s="68">
        <v>144480</v>
      </c>
    </row>
    <row r="26" spans="1:3" s="27" customFormat="1" ht="15" customHeight="1">
      <c r="A26" s="67" t="s">
        <v>304</v>
      </c>
      <c r="B26" s="68" t="s">
        <v>305</v>
      </c>
      <c r="C26" s="68">
        <v>5000</v>
      </c>
    </row>
    <row r="27" spans="1:3" s="27" customFormat="1" ht="15" customHeight="1">
      <c r="A27" s="102"/>
      <c r="B27" s="63" t="s">
        <v>366</v>
      </c>
      <c r="C27" s="63">
        <f>SUM(C25:C26)</f>
        <v>149480</v>
      </c>
    </row>
    <row r="28" spans="1:3" s="27" customFormat="1" ht="15" customHeight="1">
      <c r="A28" s="69" t="s">
        <v>367</v>
      </c>
      <c r="B28" s="63" t="s">
        <v>180</v>
      </c>
      <c r="C28" s="63">
        <v>67000</v>
      </c>
    </row>
    <row r="29" spans="1:3" s="27" customFormat="1" ht="15" customHeight="1">
      <c r="A29" s="55" t="s">
        <v>368</v>
      </c>
      <c r="B29" s="66" t="s">
        <v>181</v>
      </c>
      <c r="C29" s="66"/>
    </row>
    <row r="30" spans="1:3" s="27" customFormat="1" ht="24.75" customHeight="1">
      <c r="A30" s="67" t="s">
        <v>369</v>
      </c>
      <c r="B30" s="68" t="s">
        <v>370</v>
      </c>
      <c r="C30" s="68">
        <v>30000</v>
      </c>
    </row>
    <row r="31" spans="1:3" s="27" customFormat="1" ht="15" customHeight="1">
      <c r="A31" s="67" t="s">
        <v>371</v>
      </c>
      <c r="B31" s="68" t="s">
        <v>372</v>
      </c>
      <c r="C31" s="68">
        <v>290000</v>
      </c>
    </row>
    <row r="32" spans="1:3" s="27" customFormat="1" ht="15" customHeight="1">
      <c r="A32" s="102"/>
      <c r="B32" s="63" t="s">
        <v>373</v>
      </c>
      <c r="C32" s="63">
        <f>SUM(C30:C31)</f>
        <v>320000</v>
      </c>
    </row>
    <row r="33" spans="1:3" s="27" customFormat="1" ht="15" customHeight="1">
      <c r="A33" s="69" t="s">
        <v>374</v>
      </c>
      <c r="B33" s="63" t="s">
        <v>1249</v>
      </c>
      <c r="C33" s="63">
        <f>SUM(C11+C15+C22+C23+C27+C28+C32)</f>
        <v>14366618</v>
      </c>
    </row>
    <row r="34" spans="1:3" s="27" customFormat="1" ht="15.75" customHeight="1">
      <c r="A34" s="55" t="s">
        <v>375</v>
      </c>
      <c r="B34" s="66" t="s">
        <v>182</v>
      </c>
      <c r="C34" s="66"/>
    </row>
    <row r="35" spans="1:3" s="27" customFormat="1" ht="14.25" customHeight="1">
      <c r="A35" s="283" t="s">
        <v>376</v>
      </c>
      <c r="B35" s="68" t="s">
        <v>377</v>
      </c>
      <c r="C35" s="68"/>
    </row>
    <row r="36" spans="1:3" s="27" customFormat="1" ht="14.25" customHeight="1">
      <c r="A36" s="285" t="s">
        <v>378</v>
      </c>
      <c r="B36" s="103" t="s">
        <v>379</v>
      </c>
      <c r="C36" s="68">
        <v>378018</v>
      </c>
    </row>
    <row r="37" spans="1:3" s="27" customFormat="1" ht="14.25" customHeight="1">
      <c r="A37" s="285" t="s">
        <v>380</v>
      </c>
      <c r="B37" s="103" t="s">
        <v>1251</v>
      </c>
      <c r="C37" s="68">
        <v>2467917</v>
      </c>
    </row>
    <row r="38" spans="1:3" s="27" customFormat="1" ht="14.25" customHeight="1">
      <c r="A38" s="285" t="s">
        <v>306</v>
      </c>
      <c r="B38" s="103" t="s">
        <v>307</v>
      </c>
      <c r="C38" s="68">
        <v>73924</v>
      </c>
    </row>
    <row r="39" spans="1:3" s="27" customFormat="1" ht="14.25" customHeight="1">
      <c r="A39" s="286"/>
      <c r="B39" s="63" t="s">
        <v>381</v>
      </c>
      <c r="C39" s="63">
        <f>SUM(C36:C38)</f>
        <v>2919859</v>
      </c>
    </row>
    <row r="40" spans="1:3" ht="15.75" customHeight="1">
      <c r="A40" s="69"/>
      <c r="B40" s="63" t="s">
        <v>382</v>
      </c>
      <c r="C40" s="63">
        <f>SUM(C33+C39)</f>
        <v>17286477</v>
      </c>
    </row>
  </sheetData>
  <sheetProtection/>
  <printOptions horizontalCentered="1"/>
  <pageMargins left="0.35433070866141736" right="0.35433070866141736" top="1.102362204724409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dőlt"ZALAEGERSZEG MEGYEI  JOGÚ  VÁROS  ÖNKORMÁNYZATA
ÖSSZESÍTŐ A BEVÉTELEKRŐL ROVATONKÉNT
2015. ÉVBEN&amp;R&amp;"Times New Roman CE,Félkövér dőlt"2.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PageLayoutView="0" workbookViewId="0" topLeftCell="A1">
      <pane xSplit="1" ySplit="2" topLeftCell="B33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A42" sqref="A42"/>
    </sheetView>
  </sheetViews>
  <sheetFormatPr defaultColWidth="9.00390625" defaultRowHeight="12.75"/>
  <cols>
    <col min="1" max="1" width="75.375" style="192" customWidth="1"/>
    <col min="2" max="2" width="11.125" style="191" customWidth="1"/>
    <col min="3" max="3" width="11.00390625" style="191" customWidth="1"/>
    <col min="4" max="4" width="13.125" style="191" customWidth="1"/>
    <col min="5" max="5" width="11.375" style="191" customWidth="1"/>
    <col min="6" max="6" width="11.125" style="191" customWidth="1"/>
    <col min="7" max="7" width="18.125" style="191" customWidth="1"/>
    <col min="8" max="9" width="9.375" style="191" customWidth="1"/>
    <col min="10" max="16384" width="9.375" style="192" customWidth="1"/>
  </cols>
  <sheetData>
    <row r="1" spans="1:9" ht="23.25" customHeight="1" thickBot="1">
      <c r="A1" s="326"/>
      <c r="B1" s="726" t="s">
        <v>88</v>
      </c>
      <c r="C1" s="727"/>
      <c r="D1" s="727"/>
      <c r="E1" s="727"/>
      <c r="F1" s="728"/>
      <c r="I1" s="192"/>
    </row>
    <row r="2" spans="1:8" s="197" customFormat="1" ht="55.5" customHeight="1" thickBot="1">
      <c r="A2" s="193" t="s">
        <v>850</v>
      </c>
      <c r="B2" s="194" t="s">
        <v>851</v>
      </c>
      <c r="C2" s="195" t="s">
        <v>852</v>
      </c>
      <c r="D2" s="195" t="s">
        <v>853</v>
      </c>
      <c r="E2" s="195" t="s">
        <v>1258</v>
      </c>
      <c r="F2" s="195" t="s">
        <v>854</v>
      </c>
      <c r="G2" s="196"/>
      <c r="H2" s="196"/>
    </row>
    <row r="3" spans="1:9" ht="13.5" customHeight="1">
      <c r="A3" s="199" t="s">
        <v>855</v>
      </c>
      <c r="B3" s="198"/>
      <c r="C3" s="198"/>
      <c r="D3" s="198"/>
      <c r="E3" s="198"/>
      <c r="F3" s="198"/>
      <c r="H3" s="192"/>
      <c r="I3" s="192"/>
    </row>
    <row r="4" spans="1:9" ht="13.5" customHeight="1">
      <c r="A4" s="200" t="s">
        <v>1259</v>
      </c>
      <c r="B4" s="201"/>
      <c r="C4" s="201">
        <v>134.68</v>
      </c>
      <c r="D4" s="198">
        <v>4580000</v>
      </c>
      <c r="E4" s="198">
        <v>616834</v>
      </c>
      <c r="F4" s="198"/>
      <c r="H4" s="192"/>
      <c r="I4" s="192"/>
    </row>
    <row r="5" spans="1:9" ht="13.5" customHeight="1">
      <c r="A5" s="200" t="s">
        <v>1260</v>
      </c>
      <c r="B5" s="201"/>
      <c r="C5" s="201"/>
      <c r="D5" s="198"/>
      <c r="E5" s="198"/>
      <c r="F5" s="198">
        <v>0</v>
      </c>
      <c r="H5" s="192"/>
      <c r="I5" s="192"/>
    </row>
    <row r="6" spans="1:9" ht="13.5" customHeight="1">
      <c r="A6" s="200" t="s">
        <v>1261</v>
      </c>
      <c r="B6" s="198"/>
      <c r="C6" s="198"/>
      <c r="D6" s="198"/>
      <c r="E6" s="198"/>
      <c r="F6" s="198"/>
      <c r="H6" s="192"/>
      <c r="I6" s="192"/>
    </row>
    <row r="7" spans="1:9" ht="13.5" customHeight="1">
      <c r="A7" s="200" t="s">
        <v>89</v>
      </c>
      <c r="B7" s="198"/>
      <c r="C7" s="198">
        <v>2299</v>
      </c>
      <c r="D7" s="198">
        <v>22300</v>
      </c>
      <c r="E7" s="198">
        <v>51262</v>
      </c>
      <c r="F7" s="198"/>
      <c r="H7" s="192"/>
      <c r="I7" s="192"/>
    </row>
    <row r="8" spans="1:9" ht="13.5" customHeight="1">
      <c r="A8" s="200" t="s">
        <v>92</v>
      </c>
      <c r="B8" s="198"/>
      <c r="C8" s="198">
        <v>393</v>
      </c>
      <c r="D8" s="198">
        <v>415000</v>
      </c>
      <c r="E8" s="198">
        <v>162805</v>
      </c>
      <c r="F8" s="198"/>
      <c r="H8" s="192"/>
      <c r="I8" s="192"/>
    </row>
    <row r="9" spans="1:9" ht="13.5" customHeight="1">
      <c r="A9" s="200" t="s">
        <v>96</v>
      </c>
      <c r="B9" s="198"/>
      <c r="C9" s="198">
        <v>323446</v>
      </c>
      <c r="D9" s="198">
        <v>70</v>
      </c>
      <c r="E9" s="198">
        <v>22641</v>
      </c>
      <c r="F9" s="198"/>
      <c r="H9" s="192"/>
      <c r="I9" s="192"/>
    </row>
    <row r="10" spans="1:9" ht="13.5" customHeight="1">
      <c r="A10" s="200" t="s">
        <v>920</v>
      </c>
      <c r="B10" s="198"/>
      <c r="C10" s="198">
        <v>219</v>
      </c>
      <c r="D10" s="198">
        <v>470000</v>
      </c>
      <c r="E10" s="198">
        <v>102775</v>
      </c>
      <c r="F10" s="198"/>
      <c r="H10" s="192"/>
      <c r="I10" s="192"/>
    </row>
    <row r="11" spans="1:9" ht="13.5" customHeight="1">
      <c r="A11" s="200" t="s">
        <v>1262</v>
      </c>
      <c r="B11" s="198"/>
      <c r="C11" s="198"/>
      <c r="D11" s="198"/>
      <c r="E11" s="198"/>
      <c r="F11" s="198">
        <v>0</v>
      </c>
      <c r="H11" s="192"/>
      <c r="I11" s="192"/>
    </row>
    <row r="12" spans="1:9" ht="13.5" customHeight="1">
      <c r="A12" s="200" t="s">
        <v>1263</v>
      </c>
      <c r="B12" s="198">
        <v>58978</v>
      </c>
      <c r="C12" s="198"/>
      <c r="D12" s="198">
        <v>2700</v>
      </c>
      <c r="E12" s="198">
        <v>159241</v>
      </c>
      <c r="F12" s="198"/>
      <c r="H12" s="192"/>
      <c r="I12" s="192"/>
    </row>
    <row r="13" spans="1:9" ht="13.5" customHeight="1">
      <c r="A13" s="200" t="s">
        <v>1264</v>
      </c>
      <c r="B13" s="198"/>
      <c r="C13" s="198"/>
      <c r="D13" s="198"/>
      <c r="E13" s="198"/>
      <c r="F13" s="198">
        <v>0</v>
      </c>
      <c r="H13" s="192"/>
      <c r="I13" s="192"/>
    </row>
    <row r="14" spans="1:9" ht="13.5" customHeight="1">
      <c r="A14" s="200" t="s">
        <v>97</v>
      </c>
      <c r="B14" s="198">
        <v>3546</v>
      </c>
      <c r="C14" s="198"/>
      <c r="D14" s="198">
        <v>2550</v>
      </c>
      <c r="E14" s="198">
        <v>9042</v>
      </c>
      <c r="F14" s="198"/>
      <c r="H14" s="192"/>
      <c r="I14" s="192"/>
    </row>
    <row r="15" spans="1:9" ht="13.5" customHeight="1">
      <c r="A15" s="200" t="s">
        <v>28</v>
      </c>
      <c r="B15" s="198"/>
      <c r="C15" s="198"/>
      <c r="D15" s="198"/>
      <c r="E15" s="198"/>
      <c r="F15" s="198">
        <v>0</v>
      </c>
      <c r="H15" s="192"/>
      <c r="I15" s="192"/>
    </row>
    <row r="16" spans="1:9" ht="13.5" customHeight="1">
      <c r="A16" s="200" t="s">
        <v>29</v>
      </c>
      <c r="B16" s="198">
        <v>7906000</v>
      </c>
      <c r="C16" s="198"/>
      <c r="D16" s="201">
        <v>1.55</v>
      </c>
      <c r="E16" s="198">
        <v>12254</v>
      </c>
      <c r="F16" s="198"/>
      <c r="H16" s="192"/>
      <c r="I16" s="192"/>
    </row>
    <row r="17" spans="1:9" ht="13.5" customHeight="1">
      <c r="A17" s="200" t="s">
        <v>30</v>
      </c>
      <c r="B17" s="198"/>
      <c r="C17" s="198"/>
      <c r="D17" s="201"/>
      <c r="E17" s="198"/>
      <c r="F17" s="198">
        <v>0</v>
      </c>
      <c r="H17" s="192"/>
      <c r="I17" s="192"/>
    </row>
    <row r="18" spans="1:9" ht="13.5" customHeight="1">
      <c r="A18" s="200" t="s">
        <v>31</v>
      </c>
      <c r="B18" s="198"/>
      <c r="C18" s="198"/>
      <c r="D18" s="198"/>
      <c r="E18" s="198">
        <v>-1149881</v>
      </c>
      <c r="F18" s="198"/>
      <c r="H18" s="192"/>
      <c r="I18" s="192"/>
    </row>
    <row r="19" spans="1:9" ht="13.5" customHeight="1">
      <c r="A19" s="200" t="s">
        <v>32</v>
      </c>
      <c r="B19" s="198"/>
      <c r="C19" s="198">
        <v>1000</v>
      </c>
      <c r="D19" s="198">
        <v>100</v>
      </c>
      <c r="E19" s="198"/>
      <c r="F19" s="198">
        <f>SUM(C19*D19)/1000</f>
        <v>100</v>
      </c>
      <c r="H19" s="192"/>
      <c r="I19" s="192"/>
    </row>
    <row r="20" spans="1:9" ht="13.5" customHeight="1">
      <c r="A20" s="199" t="s">
        <v>856</v>
      </c>
      <c r="B20" s="198"/>
      <c r="C20" s="198"/>
      <c r="D20" s="198"/>
      <c r="E20" s="198"/>
      <c r="F20" s="198"/>
      <c r="H20" s="192"/>
      <c r="I20" s="192"/>
    </row>
    <row r="21" spans="1:9" ht="24.75" customHeight="1">
      <c r="A21" s="202" t="s">
        <v>176</v>
      </c>
      <c r="B21" s="198"/>
      <c r="C21" s="198"/>
      <c r="D21" s="198"/>
      <c r="E21" s="198"/>
      <c r="F21" s="198"/>
      <c r="H21" s="192"/>
      <c r="I21" s="192"/>
    </row>
    <row r="22" spans="1:9" ht="15" customHeight="1">
      <c r="A22" s="202" t="s">
        <v>1265</v>
      </c>
      <c r="B22" s="198"/>
      <c r="C22" s="215">
        <v>141.4</v>
      </c>
      <c r="D22" s="198">
        <v>2768000</v>
      </c>
      <c r="E22" s="201"/>
      <c r="F22" s="198">
        <f>SUM(C22*D22)/1000</f>
        <v>391395.2</v>
      </c>
      <c r="H22" s="192"/>
      <c r="I22" s="192"/>
    </row>
    <row r="23" spans="1:9" ht="15" customHeight="1">
      <c r="A23" s="202" t="s">
        <v>1266</v>
      </c>
      <c r="B23" s="198"/>
      <c r="C23" s="215">
        <v>147.6</v>
      </c>
      <c r="D23" s="198">
        <v>1384000</v>
      </c>
      <c r="E23" s="201"/>
      <c r="F23" s="198">
        <v>204279</v>
      </c>
      <c r="H23" s="192"/>
      <c r="I23" s="192"/>
    </row>
    <row r="24" spans="1:9" ht="15" customHeight="1">
      <c r="A24" s="319" t="s">
        <v>1267</v>
      </c>
      <c r="B24" s="198"/>
      <c r="C24" s="215">
        <v>147.6</v>
      </c>
      <c r="D24" s="198">
        <v>35000</v>
      </c>
      <c r="E24" s="198"/>
      <c r="F24" s="198">
        <f>SUM(C24*D24)/1000</f>
        <v>5166</v>
      </c>
      <c r="H24" s="192"/>
      <c r="I24" s="192"/>
    </row>
    <row r="25" spans="1:9" ht="24.75" customHeight="1">
      <c r="A25" s="202" t="s">
        <v>1268</v>
      </c>
      <c r="B25" s="198"/>
      <c r="C25" s="198">
        <v>90</v>
      </c>
      <c r="D25" s="198">
        <v>1200000</v>
      </c>
      <c r="E25" s="266"/>
      <c r="F25" s="198">
        <f>SUM(C25*D25)/1000</f>
        <v>108000</v>
      </c>
      <c r="H25" s="192"/>
      <c r="I25" s="192"/>
    </row>
    <row r="26" spans="1:9" ht="24.75" customHeight="1">
      <c r="A26" s="202" t="s">
        <v>1269</v>
      </c>
      <c r="B26" s="198"/>
      <c r="C26" s="198">
        <v>90</v>
      </c>
      <c r="D26" s="198">
        <v>600000</v>
      </c>
      <c r="E26" s="266"/>
      <c r="F26" s="198">
        <f>SUM(C26*D26)/1000</f>
        <v>54000</v>
      </c>
      <c r="H26" s="192"/>
      <c r="I26" s="192"/>
    </row>
    <row r="27" spans="1:9" ht="24.75" customHeight="1">
      <c r="A27" s="200" t="s">
        <v>33</v>
      </c>
      <c r="B27" s="198">
        <v>1584</v>
      </c>
      <c r="C27" s="198"/>
      <c r="D27" s="198">
        <v>46667</v>
      </c>
      <c r="E27" s="266"/>
      <c r="F27" s="198">
        <v>73920</v>
      </c>
      <c r="H27" s="192"/>
      <c r="I27" s="192"/>
    </row>
    <row r="28" spans="1:9" ht="13.5" customHeight="1">
      <c r="A28" s="200" t="s">
        <v>915</v>
      </c>
      <c r="B28" s="198">
        <v>1666</v>
      </c>
      <c r="C28" s="198"/>
      <c r="D28" s="198">
        <v>23333</v>
      </c>
      <c r="E28" s="266"/>
      <c r="F28" s="198">
        <v>38873</v>
      </c>
      <c r="H28" s="192"/>
      <c r="I28" s="192"/>
    </row>
    <row r="29" spans="1:9" ht="13.5" customHeight="1">
      <c r="A29" s="200" t="s">
        <v>916</v>
      </c>
      <c r="B29" s="198"/>
      <c r="C29" s="198"/>
      <c r="D29" s="198"/>
      <c r="E29" s="266"/>
      <c r="F29" s="198"/>
      <c r="H29" s="192"/>
      <c r="I29" s="192"/>
    </row>
    <row r="30" spans="1:9" ht="13.5" customHeight="1">
      <c r="A30" s="200" t="s">
        <v>917</v>
      </c>
      <c r="B30" s="198">
        <v>21</v>
      </c>
      <c r="C30" s="198"/>
      <c r="D30" s="198">
        <v>352000</v>
      </c>
      <c r="E30" s="266"/>
      <c r="F30" s="198">
        <v>7392</v>
      </c>
      <c r="H30" s="192"/>
      <c r="I30" s="192"/>
    </row>
    <row r="31" spans="1:9" ht="13.5" customHeight="1">
      <c r="A31" s="200" t="s">
        <v>919</v>
      </c>
      <c r="B31" s="198">
        <v>3</v>
      </c>
      <c r="C31" s="198"/>
      <c r="D31" s="198">
        <v>1286000</v>
      </c>
      <c r="E31" s="266"/>
      <c r="F31" s="198">
        <v>3858</v>
      </c>
      <c r="H31" s="192"/>
      <c r="I31" s="192"/>
    </row>
    <row r="32" spans="1:9" ht="13.5" customHeight="1">
      <c r="A32" s="199" t="s">
        <v>981</v>
      </c>
      <c r="B32" s="198"/>
      <c r="C32" s="198"/>
      <c r="D32" s="266"/>
      <c r="E32" s="266"/>
      <c r="F32" s="198"/>
      <c r="H32" s="192"/>
      <c r="I32" s="192"/>
    </row>
    <row r="33" spans="1:9" ht="13.5" customHeight="1">
      <c r="A33" s="200" t="s">
        <v>1350</v>
      </c>
      <c r="B33" s="198"/>
      <c r="C33" s="198"/>
      <c r="D33" s="266"/>
      <c r="E33" s="266"/>
      <c r="F33" s="198">
        <v>76780</v>
      </c>
      <c r="H33" s="192"/>
      <c r="I33" s="192"/>
    </row>
    <row r="34" spans="1:9" ht="13.5" customHeight="1">
      <c r="A34" s="200" t="s">
        <v>982</v>
      </c>
      <c r="B34" s="198">
        <v>59743</v>
      </c>
      <c r="C34" s="267">
        <v>11.9486</v>
      </c>
      <c r="D34" s="198">
        <v>3950000</v>
      </c>
      <c r="E34" s="198"/>
      <c r="F34" s="198">
        <f>SUM(C34*D34)/1000</f>
        <v>47196.97</v>
      </c>
      <c r="H34" s="192"/>
      <c r="I34" s="192"/>
    </row>
    <row r="35" spans="1:9" ht="13.5" customHeight="1">
      <c r="A35" s="200" t="s">
        <v>983</v>
      </c>
      <c r="B35" s="198">
        <v>59743</v>
      </c>
      <c r="C35" s="198"/>
      <c r="D35" s="198">
        <v>300</v>
      </c>
      <c r="E35" s="198"/>
      <c r="F35" s="198">
        <f>SUM(B35*D35)/1000</f>
        <v>17922.9</v>
      </c>
      <c r="H35" s="192"/>
      <c r="I35" s="192"/>
    </row>
    <row r="36" spans="1:9" ht="24.75" customHeight="1">
      <c r="A36" s="202" t="s">
        <v>984</v>
      </c>
      <c r="B36" s="198">
        <v>8955</v>
      </c>
      <c r="C36" s="198"/>
      <c r="D36" s="198">
        <v>1200</v>
      </c>
      <c r="E36" s="198"/>
      <c r="F36" s="198">
        <f>SUM(B36*D36)/1000</f>
        <v>10746</v>
      </c>
      <c r="H36" s="192"/>
      <c r="I36" s="192"/>
    </row>
    <row r="37" spans="1:9" ht="13.5" customHeight="1">
      <c r="A37" s="200" t="s">
        <v>985</v>
      </c>
      <c r="B37" s="198"/>
      <c r="C37" s="198"/>
      <c r="D37" s="198"/>
      <c r="E37" s="198"/>
      <c r="F37" s="198"/>
      <c r="H37" s="192"/>
      <c r="I37" s="192"/>
    </row>
    <row r="38" spans="1:9" ht="13.5" customHeight="1">
      <c r="A38" s="200" t="s">
        <v>184</v>
      </c>
      <c r="B38" s="198"/>
      <c r="C38" s="198">
        <v>1</v>
      </c>
      <c r="D38" s="198">
        <v>2099400</v>
      </c>
      <c r="E38" s="198"/>
      <c r="F38" s="198">
        <f aca="true" t="shared" si="0" ref="F38:F43">SUM(C38*D38)/1000</f>
        <v>2099.4</v>
      </c>
      <c r="H38" s="192"/>
      <c r="I38" s="192"/>
    </row>
    <row r="39" spans="1:9" ht="13.5" customHeight="1">
      <c r="A39" s="200" t="s">
        <v>185</v>
      </c>
      <c r="B39" s="204"/>
      <c r="C39" s="198">
        <v>420</v>
      </c>
      <c r="D39" s="198">
        <v>60896</v>
      </c>
      <c r="E39" s="198"/>
      <c r="F39" s="198">
        <f t="shared" si="0"/>
        <v>25576.32</v>
      </c>
      <c r="H39" s="192"/>
      <c r="I39" s="192"/>
    </row>
    <row r="40" spans="1:9" ht="13.5" customHeight="1">
      <c r="A40" s="200" t="s">
        <v>186</v>
      </c>
      <c r="B40" s="204"/>
      <c r="C40" s="198">
        <v>65</v>
      </c>
      <c r="D40" s="198">
        <v>188500</v>
      </c>
      <c r="E40" s="198"/>
      <c r="F40" s="198">
        <f t="shared" si="0"/>
        <v>12252.5</v>
      </c>
      <c r="H40" s="192"/>
      <c r="I40" s="192"/>
    </row>
    <row r="41" spans="1:9" ht="13.5" customHeight="1">
      <c r="A41" s="202" t="s">
        <v>187</v>
      </c>
      <c r="B41" s="205"/>
      <c r="C41" s="198">
        <v>80</v>
      </c>
      <c r="D41" s="198">
        <v>163500</v>
      </c>
      <c r="E41" s="198"/>
      <c r="F41" s="198">
        <f t="shared" si="0"/>
        <v>13080</v>
      </c>
      <c r="H41" s="192"/>
      <c r="I41" s="192"/>
    </row>
    <row r="42" spans="1:9" ht="13.5" customHeight="1">
      <c r="A42" s="202" t="s">
        <v>188</v>
      </c>
      <c r="B42" s="205"/>
      <c r="C42" s="198">
        <v>5</v>
      </c>
      <c r="D42" s="198">
        <v>550000</v>
      </c>
      <c r="E42" s="198"/>
      <c r="F42" s="198">
        <f t="shared" si="0"/>
        <v>2750</v>
      </c>
      <c r="H42" s="192"/>
      <c r="I42" s="192"/>
    </row>
    <row r="43" spans="1:9" ht="13.5" customHeight="1">
      <c r="A43" s="202" t="s">
        <v>189</v>
      </c>
      <c r="B43" s="205"/>
      <c r="C43" s="198">
        <v>21</v>
      </c>
      <c r="D43" s="198">
        <v>372000</v>
      </c>
      <c r="E43" s="198"/>
      <c r="F43" s="198">
        <f t="shared" si="0"/>
        <v>7812</v>
      </c>
      <c r="H43" s="192"/>
      <c r="I43" s="192"/>
    </row>
    <row r="44" spans="1:9" ht="15" customHeight="1">
      <c r="A44" s="202" t="s">
        <v>190</v>
      </c>
      <c r="B44" s="205"/>
      <c r="C44" s="198"/>
      <c r="D44" s="198"/>
      <c r="E44" s="198"/>
      <c r="F44" s="198"/>
      <c r="H44" s="192"/>
      <c r="I44" s="192"/>
    </row>
    <row r="45" spans="1:9" ht="13.5" customHeight="1">
      <c r="A45" s="200" t="s">
        <v>191</v>
      </c>
      <c r="B45" s="206"/>
      <c r="C45" s="206">
        <v>275</v>
      </c>
      <c r="D45" s="207">
        <v>494100</v>
      </c>
      <c r="E45" s="207"/>
      <c r="F45" s="198">
        <f>SUM(C45*D45)/1000</f>
        <v>135877.5</v>
      </c>
      <c r="H45" s="192"/>
      <c r="I45" s="192"/>
    </row>
    <row r="46" spans="1:9" ht="13.5" customHeight="1">
      <c r="A46" s="200" t="s">
        <v>990</v>
      </c>
      <c r="B46" s="206"/>
      <c r="C46" s="208">
        <v>6</v>
      </c>
      <c r="D46" s="209">
        <v>741150</v>
      </c>
      <c r="E46" s="209"/>
      <c r="F46" s="198">
        <f>SUM(C46*D46)/1000</f>
        <v>4446.9</v>
      </c>
      <c r="H46" s="192"/>
      <c r="I46" s="192"/>
    </row>
    <row r="47" spans="1:6" ht="13.5" customHeight="1">
      <c r="A47" s="200" t="s">
        <v>1270</v>
      </c>
      <c r="B47" s="210"/>
      <c r="C47" s="198"/>
      <c r="D47" s="198"/>
      <c r="E47" s="198"/>
      <c r="F47" s="198">
        <f>SUM(C47*D47)/1000</f>
        <v>0</v>
      </c>
    </row>
    <row r="48" spans="1:6" ht="13.5" customHeight="1">
      <c r="A48" s="200" t="s">
        <v>203</v>
      </c>
      <c r="B48" s="210"/>
      <c r="C48" s="198"/>
      <c r="D48" s="198"/>
      <c r="E48" s="198"/>
      <c r="F48" s="198">
        <f>SUM(C48*D48)/1000</f>
        <v>0</v>
      </c>
    </row>
    <row r="49" spans="1:6" ht="24.75" customHeight="1">
      <c r="A49" s="202" t="s">
        <v>997</v>
      </c>
      <c r="B49" s="204"/>
      <c r="C49" s="198"/>
      <c r="D49" s="198"/>
      <c r="E49" s="198"/>
      <c r="F49" s="198"/>
    </row>
    <row r="50" spans="1:6" ht="15" customHeight="1">
      <c r="A50" s="202" t="s">
        <v>998</v>
      </c>
      <c r="B50" s="204"/>
      <c r="C50" s="201">
        <v>37.25</v>
      </c>
      <c r="D50" s="198">
        <v>2606040</v>
      </c>
      <c r="E50" s="198"/>
      <c r="F50" s="198">
        <f>SUM(C50*D50)/1000</f>
        <v>97074.99</v>
      </c>
    </row>
    <row r="51" spans="1:8" ht="13.5" customHeight="1">
      <c r="A51" s="200" t="s">
        <v>999</v>
      </c>
      <c r="B51" s="204"/>
      <c r="C51" s="198"/>
      <c r="D51" s="198"/>
      <c r="E51" s="211"/>
      <c r="F51" s="198">
        <v>12064</v>
      </c>
      <c r="H51" s="482"/>
    </row>
    <row r="52" spans="1:8" ht="13.5" customHeight="1">
      <c r="A52" s="268" t="s">
        <v>1271</v>
      </c>
      <c r="B52" s="198"/>
      <c r="C52" s="198"/>
      <c r="D52" s="266"/>
      <c r="E52" s="352"/>
      <c r="F52" s="198"/>
      <c r="H52" s="482"/>
    </row>
    <row r="53" spans="1:8" ht="13.5" customHeight="1">
      <c r="A53" s="203" t="s">
        <v>1320</v>
      </c>
      <c r="B53" s="201">
        <v>96.92</v>
      </c>
      <c r="C53" s="198"/>
      <c r="D53" s="198">
        <v>1632000</v>
      </c>
      <c r="E53" s="352"/>
      <c r="F53" s="198">
        <v>158173</v>
      </c>
      <c r="H53" s="198"/>
    </row>
    <row r="54" spans="1:8" ht="13.5" customHeight="1">
      <c r="A54" s="203" t="s">
        <v>1321</v>
      </c>
      <c r="B54" s="198"/>
      <c r="C54" s="198"/>
      <c r="D54" s="266"/>
      <c r="E54" s="352"/>
      <c r="F54" s="198">
        <v>72033</v>
      </c>
      <c r="H54" s="198"/>
    </row>
    <row r="55" spans="1:8" ht="13.5" customHeight="1">
      <c r="A55" s="212" t="s">
        <v>1000</v>
      </c>
      <c r="B55" s="204"/>
      <c r="C55" s="198"/>
      <c r="D55" s="211"/>
      <c r="E55" s="211"/>
      <c r="F55" s="198"/>
      <c r="H55" s="482"/>
    </row>
    <row r="56" spans="1:8" ht="13.5" customHeight="1">
      <c r="A56" s="202" t="s">
        <v>1004</v>
      </c>
      <c r="B56" s="204"/>
      <c r="C56" s="198"/>
      <c r="D56" s="211"/>
      <c r="E56" s="211"/>
      <c r="F56" s="198">
        <v>102200</v>
      </c>
      <c r="H56" s="482"/>
    </row>
    <row r="57" spans="1:8" ht="24.75" customHeight="1">
      <c r="A57" s="202" t="s">
        <v>1014</v>
      </c>
      <c r="B57" s="204"/>
      <c r="C57" s="198"/>
      <c r="D57" s="211"/>
      <c r="E57" s="211"/>
      <c r="F57" s="198">
        <v>112600</v>
      </c>
      <c r="H57" s="482"/>
    </row>
    <row r="58" spans="1:8" ht="13.5" customHeight="1">
      <c r="A58" s="202" t="s">
        <v>1005</v>
      </c>
      <c r="B58" s="204">
        <v>58978</v>
      </c>
      <c r="C58" s="198"/>
      <c r="D58" s="211">
        <v>400</v>
      </c>
      <c r="E58" s="211"/>
      <c r="F58" s="198">
        <f>SUM(B58*D58)/1000</f>
        <v>23591.2</v>
      </c>
      <c r="H58" s="482"/>
    </row>
    <row r="59" spans="1:8" ht="24.75" customHeight="1">
      <c r="A59" s="213" t="s">
        <v>1015</v>
      </c>
      <c r="B59" s="204"/>
      <c r="C59" s="198"/>
      <c r="D59" s="198"/>
      <c r="E59" s="211"/>
      <c r="F59" s="198">
        <v>171975</v>
      </c>
      <c r="H59" s="198"/>
    </row>
    <row r="60" spans="1:6" ht="15" customHeight="1">
      <c r="A60" s="213" t="s">
        <v>1006</v>
      </c>
      <c r="B60" s="204"/>
      <c r="C60" s="198"/>
      <c r="D60" s="198"/>
      <c r="E60" s="198"/>
      <c r="F60" s="198"/>
    </row>
    <row r="61" spans="1:6" ht="15" customHeight="1">
      <c r="A61" s="213" t="s">
        <v>1007</v>
      </c>
      <c r="B61" s="204"/>
      <c r="C61" s="198"/>
      <c r="D61" s="198"/>
      <c r="E61" s="198"/>
      <c r="F61" s="198"/>
    </row>
    <row r="62" spans="1:6" ht="15" customHeight="1">
      <c r="A62" s="214" t="s">
        <v>1008</v>
      </c>
      <c r="B62" s="204"/>
      <c r="C62" s="198"/>
      <c r="D62" s="198"/>
      <c r="E62" s="198"/>
      <c r="F62" s="198">
        <v>246000</v>
      </c>
    </row>
    <row r="63" spans="1:9" s="197" customFormat="1" ht="13.5" customHeight="1">
      <c r="A63" s="216" t="s">
        <v>1016</v>
      </c>
      <c r="B63" s="217"/>
      <c r="C63" s="217"/>
      <c r="D63" s="217"/>
      <c r="E63" s="217"/>
      <c r="F63" s="217">
        <f>SUM(F4:F62)</f>
        <v>2239234.88</v>
      </c>
      <c r="G63" s="196"/>
      <c r="H63" s="196"/>
      <c r="I63" s="196"/>
    </row>
    <row r="64" ht="12.75" customHeight="1">
      <c r="A64" s="218"/>
    </row>
    <row r="65" ht="18" customHeight="1">
      <c r="A65" s="219"/>
    </row>
    <row r="66" ht="12" hidden="1"/>
    <row r="67" ht="12" hidden="1"/>
  </sheetData>
  <sheetProtection selectLockedCells="1" selectUnlockedCells="1"/>
  <mergeCells count="1">
    <mergeCell ref="B1:F1"/>
  </mergeCells>
  <printOptions horizontalCentered="1" verticalCentered="1"/>
  <pageMargins left="0.07874015748031496" right="0.07874015748031496" top="0.7086614173228347" bottom="0.4330708661417323" header="0.3937007874015748" footer="0.3937007874015748"/>
  <pageSetup horizontalDpi="300" verticalDpi="300" orientation="portrait" paperSize="9" scale="70" r:id="rId1"/>
  <headerFooter alignWithMargins="0">
    <oddHeader>&amp;C&amp;"Times New Roman,Félkövér dőlt"ÁLLAMI HOZZÁJÁRULÁSOKBÓL SZÁRMAZÓ BEVÉTEL 2015. ÉVBEN&amp;R&amp;"Times New Roman,Dőlt"3. melléklet
Adatok: ezer Ft-ba&amp;"Times New Roman,Normál"n</oddHeader>
    <oddFooter>&amp;C&amp;P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9.375" style="30" customWidth="1"/>
    <col min="2" max="2" width="50.50390625" style="30" customWidth="1"/>
    <col min="3" max="3" width="16.375" style="30" customWidth="1"/>
    <col min="4" max="16384" width="9.375" style="30" customWidth="1"/>
  </cols>
  <sheetData>
    <row r="1" spans="1:3" s="61" customFormat="1" ht="49.5" customHeight="1" thickBot="1">
      <c r="A1" s="81" t="s">
        <v>1291</v>
      </c>
      <c r="B1" s="81" t="s">
        <v>1188</v>
      </c>
      <c r="C1" s="81" t="s">
        <v>303</v>
      </c>
    </row>
    <row r="2" spans="1:3" s="61" customFormat="1" ht="19.5" customHeight="1">
      <c r="A2" s="279"/>
      <c r="B2" s="280" t="s">
        <v>1248</v>
      </c>
      <c r="C2" s="279"/>
    </row>
    <row r="3" spans="1:3" s="62" customFormat="1" ht="12.75">
      <c r="A3" s="83" t="s">
        <v>1292</v>
      </c>
      <c r="B3" s="84" t="s">
        <v>1047</v>
      </c>
      <c r="C3" s="99">
        <v>3027557</v>
      </c>
    </row>
    <row r="4" spans="1:3" s="40" customFormat="1" ht="12.75">
      <c r="A4" s="83" t="s">
        <v>1293</v>
      </c>
      <c r="B4" s="86" t="s">
        <v>110</v>
      </c>
      <c r="C4" s="87">
        <v>854650</v>
      </c>
    </row>
    <row r="5" spans="1:3" s="40" customFormat="1" ht="12.75">
      <c r="A5" s="83" t="s">
        <v>1294</v>
      </c>
      <c r="B5" s="88" t="s">
        <v>111</v>
      </c>
      <c r="C5" s="87">
        <v>4991888</v>
      </c>
    </row>
    <row r="6" spans="1:3" s="40" customFormat="1" ht="12.75">
      <c r="A6" s="83" t="s">
        <v>1295</v>
      </c>
      <c r="B6" s="88" t="s">
        <v>972</v>
      </c>
      <c r="C6" s="188">
        <v>211954</v>
      </c>
    </row>
    <row r="7" spans="1:3" s="40" customFormat="1" ht="12.75">
      <c r="A7" s="83" t="s">
        <v>1296</v>
      </c>
      <c r="B7" s="88" t="s">
        <v>298</v>
      </c>
      <c r="C7" s="87">
        <v>1620188</v>
      </c>
    </row>
    <row r="8" spans="1:3" s="40" customFormat="1" ht="13.5">
      <c r="A8" s="83"/>
      <c r="B8" s="82" t="s">
        <v>23</v>
      </c>
      <c r="C8" s="100">
        <f>SUM(C3:C7)</f>
        <v>10706237</v>
      </c>
    </row>
    <row r="9" spans="1:3" s="40" customFormat="1" ht="12.75">
      <c r="A9" s="85" t="s">
        <v>1297</v>
      </c>
      <c r="B9" s="87" t="s">
        <v>284</v>
      </c>
      <c r="C9" s="87">
        <v>5034714</v>
      </c>
    </row>
    <row r="10" spans="1:3" s="40" customFormat="1" ht="12.75">
      <c r="A10" s="85" t="s">
        <v>1298</v>
      </c>
      <c r="B10" s="87" t="s">
        <v>283</v>
      </c>
      <c r="C10" s="87">
        <v>694941</v>
      </c>
    </row>
    <row r="11" spans="1:3" s="40" customFormat="1" ht="12.75">
      <c r="A11" s="85" t="s">
        <v>1299</v>
      </c>
      <c r="B11" s="87" t="s">
        <v>396</v>
      </c>
      <c r="C11" s="188">
        <v>850585</v>
      </c>
    </row>
    <row r="12" spans="1:3" s="40" customFormat="1" ht="13.5">
      <c r="A12" s="85"/>
      <c r="B12" s="101" t="s">
        <v>24</v>
      </c>
      <c r="C12" s="255">
        <f>SUM(C9:C11)</f>
        <v>6580240</v>
      </c>
    </row>
    <row r="13" spans="1:3" s="40" customFormat="1" ht="18" customHeight="1">
      <c r="A13" s="85" t="s">
        <v>397</v>
      </c>
      <c r="B13" s="101" t="s">
        <v>398</v>
      </c>
      <c r="C13" s="255">
        <f>SUM(C8+C12)</f>
        <v>17286477</v>
      </c>
    </row>
    <row r="14" spans="1:3" s="40" customFormat="1" ht="16.5" customHeight="1">
      <c r="A14" s="85" t="s">
        <v>399</v>
      </c>
      <c r="B14" s="101" t="s">
        <v>1247</v>
      </c>
      <c r="C14" s="255"/>
    </row>
    <row r="15" spans="1:3" s="42" customFormat="1" ht="18.75" customHeight="1">
      <c r="A15" s="89"/>
      <c r="B15" s="90" t="s">
        <v>1069</v>
      </c>
      <c r="C15" s="91">
        <f>SUM(C13:C14)</f>
        <v>17286477</v>
      </c>
    </row>
    <row r="16" spans="1:3" s="26" customFormat="1" ht="12.75">
      <c r="A16" s="93"/>
      <c r="B16" s="92"/>
      <c r="C16" s="92"/>
    </row>
    <row r="17" spans="1:3" s="7" customFormat="1" ht="12.75">
      <c r="A17" s="93"/>
      <c r="B17" s="93"/>
      <c r="C17" s="93"/>
    </row>
    <row r="18" spans="1:3" s="7" customFormat="1" ht="12.75">
      <c r="A18" s="93"/>
      <c r="B18" s="93"/>
      <c r="C18" s="93"/>
    </row>
    <row r="19" spans="1:3" s="7" customFormat="1" ht="12.75">
      <c r="A19" s="93"/>
      <c r="B19" s="93"/>
      <c r="C19" s="93"/>
    </row>
    <row r="20" spans="1:3" s="7" customFormat="1" ht="12.75">
      <c r="A20" s="93"/>
      <c r="B20" s="93"/>
      <c r="C20" s="93"/>
    </row>
    <row r="21" spans="1:3" s="7" customFormat="1" ht="12.75">
      <c r="A21" s="93"/>
      <c r="B21" s="93"/>
      <c r="C21" s="93"/>
    </row>
    <row r="22" spans="1:3" s="7" customFormat="1" ht="12.75">
      <c r="A22" s="93"/>
      <c r="B22" s="93"/>
      <c r="C22" s="93"/>
    </row>
    <row r="23" spans="1:3" s="7" customFormat="1" ht="12.75">
      <c r="A23" s="93"/>
      <c r="B23" s="93"/>
      <c r="C23" s="93"/>
    </row>
    <row r="24" spans="1:3" s="7" customFormat="1" ht="12.75">
      <c r="A24" s="93"/>
      <c r="B24" s="93"/>
      <c r="C24" s="93"/>
    </row>
    <row r="25" spans="1:3" s="7" customFormat="1" ht="12.75">
      <c r="A25" s="93"/>
      <c r="B25" s="93"/>
      <c r="C25" s="93"/>
    </row>
    <row r="26" spans="1:3" s="7" customFormat="1" ht="12.75">
      <c r="A26" s="94"/>
      <c r="B26" s="93"/>
      <c r="C26" s="93"/>
    </row>
    <row r="27" spans="1:3" ht="12.75">
      <c r="A27" s="94"/>
      <c r="B27" s="94"/>
      <c r="C27" s="94"/>
    </row>
    <row r="28" spans="1:3" ht="12.75">
      <c r="A28" s="94"/>
      <c r="B28" s="94"/>
      <c r="C28" s="94"/>
    </row>
    <row r="29" spans="1:3" ht="12.75">
      <c r="A29" s="94"/>
      <c r="B29" s="94"/>
      <c r="C29" s="94"/>
    </row>
    <row r="30" spans="1:3" ht="12.75">
      <c r="A30" s="94"/>
      <c r="B30" s="94"/>
      <c r="C30" s="94"/>
    </row>
    <row r="31" spans="1:3" ht="12.75">
      <c r="A31" s="94"/>
      <c r="B31" s="94"/>
      <c r="C31" s="94"/>
    </row>
    <row r="32" spans="2:3" ht="12.75">
      <c r="B32" s="94"/>
      <c r="C32" s="94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2015.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9" sqref="H9:H10"/>
    </sheetView>
  </sheetViews>
  <sheetFormatPr defaultColWidth="9.00390625" defaultRowHeight="12.75"/>
  <cols>
    <col min="1" max="1" width="3.375" style="35" customWidth="1"/>
    <col min="2" max="2" width="7.00390625" style="35" customWidth="1"/>
    <col min="3" max="3" width="23.375" style="35" customWidth="1"/>
    <col min="4" max="4" width="12.375" style="35" customWidth="1"/>
    <col min="5" max="5" width="14.375" style="35" customWidth="1"/>
    <col min="6" max="6" width="10.875" style="35" customWidth="1"/>
    <col min="7" max="7" width="10.375" style="35" customWidth="1"/>
    <col min="8" max="8" width="12.00390625" style="35" customWidth="1"/>
    <col min="9" max="9" width="14.00390625" style="35" customWidth="1"/>
    <col min="10" max="10" width="14.875" style="35" customWidth="1"/>
    <col min="11" max="11" width="13.375" style="35" customWidth="1"/>
    <col min="12" max="12" width="14.875" style="35" customWidth="1"/>
    <col min="13" max="13" width="13.625" style="35" customWidth="1"/>
    <col min="14" max="14" width="11.50390625" style="35" customWidth="1"/>
    <col min="15" max="16384" width="9.375" style="35" customWidth="1"/>
  </cols>
  <sheetData>
    <row r="1" spans="1:14" ht="12.75">
      <c r="A1" s="733" t="s">
        <v>447</v>
      </c>
      <c r="B1" s="733" t="s">
        <v>448</v>
      </c>
      <c r="C1" s="734" t="s">
        <v>1188</v>
      </c>
      <c r="D1" s="731" t="s">
        <v>1249</v>
      </c>
      <c r="E1" s="731"/>
      <c r="F1" s="731"/>
      <c r="G1" s="731"/>
      <c r="H1" s="731"/>
      <c r="I1" s="731"/>
      <c r="J1" s="731"/>
      <c r="K1" s="731" t="s">
        <v>182</v>
      </c>
      <c r="L1" s="731"/>
      <c r="M1" s="732"/>
      <c r="N1" s="729" t="s">
        <v>1190</v>
      </c>
    </row>
    <row r="2" spans="1:14" s="36" customFormat="1" ht="54.75" customHeight="1" thickBot="1">
      <c r="A2" s="733"/>
      <c r="B2" s="733"/>
      <c r="C2" s="734"/>
      <c r="D2" s="271" t="s">
        <v>959</v>
      </c>
      <c r="E2" s="271" t="s">
        <v>960</v>
      </c>
      <c r="F2" s="270" t="s">
        <v>961</v>
      </c>
      <c r="G2" s="256" t="s">
        <v>178</v>
      </c>
      <c r="H2" s="270" t="s">
        <v>179</v>
      </c>
      <c r="I2" s="270" t="s">
        <v>180</v>
      </c>
      <c r="J2" s="270" t="s">
        <v>181</v>
      </c>
      <c r="K2" s="270" t="s">
        <v>1250</v>
      </c>
      <c r="L2" s="270" t="s">
        <v>1251</v>
      </c>
      <c r="M2" s="327" t="s">
        <v>1253</v>
      </c>
      <c r="N2" s="730"/>
    </row>
    <row r="3" spans="1:14" ht="16.5" customHeight="1">
      <c r="A3" s="70"/>
      <c r="B3" s="70"/>
      <c r="C3" s="70" t="s">
        <v>70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328"/>
    </row>
    <row r="4" spans="1:14" ht="24.75" customHeight="1">
      <c r="A4" s="71"/>
      <c r="B4" s="71">
        <v>12</v>
      </c>
      <c r="C4" s="318" t="s">
        <v>1017</v>
      </c>
      <c r="D4" s="72"/>
      <c r="E4" s="72"/>
      <c r="F4" s="72"/>
      <c r="G4" s="72">
        <v>9906</v>
      </c>
      <c r="H4" s="72"/>
      <c r="I4" s="72"/>
      <c r="J4" s="72"/>
      <c r="K4" s="72"/>
      <c r="L4" s="72"/>
      <c r="M4" s="72"/>
      <c r="N4" s="72">
        <v>9906</v>
      </c>
    </row>
    <row r="5" spans="1:14" ht="16.5" customHeight="1">
      <c r="A5" s="71"/>
      <c r="B5" s="71">
        <v>13</v>
      </c>
      <c r="C5" s="70" t="s">
        <v>1018</v>
      </c>
      <c r="D5" s="72">
        <v>37376</v>
      </c>
      <c r="E5" s="72"/>
      <c r="F5" s="72"/>
      <c r="G5" s="72">
        <v>5461</v>
      </c>
      <c r="H5" s="72"/>
      <c r="I5" s="72">
        <v>2000</v>
      </c>
      <c r="J5" s="72"/>
      <c r="K5" s="72"/>
      <c r="L5" s="72"/>
      <c r="M5" s="72"/>
      <c r="N5" s="72">
        <v>44837</v>
      </c>
    </row>
    <row r="6" spans="1:14" ht="16.5" customHeight="1">
      <c r="A6" s="71"/>
      <c r="B6" s="71">
        <v>15</v>
      </c>
      <c r="C6" s="70" t="s">
        <v>65</v>
      </c>
      <c r="D6" s="72">
        <v>0</v>
      </c>
      <c r="E6" s="72">
        <v>545188</v>
      </c>
      <c r="F6" s="72">
        <v>0</v>
      </c>
      <c r="G6" s="72">
        <v>677207</v>
      </c>
      <c r="H6" s="72"/>
      <c r="I6" s="72"/>
      <c r="J6" s="72"/>
      <c r="K6" s="72"/>
      <c r="L6" s="72"/>
      <c r="M6" s="72"/>
      <c r="N6" s="72">
        <v>1222395</v>
      </c>
    </row>
    <row r="7" spans="1:14" ht="16.5" customHeight="1">
      <c r="A7" s="71"/>
      <c r="B7" s="71">
        <v>16</v>
      </c>
      <c r="C7" s="70" t="s">
        <v>1058</v>
      </c>
      <c r="D7" s="72">
        <v>644909</v>
      </c>
      <c r="E7" s="72">
        <v>2995659</v>
      </c>
      <c r="F7" s="72">
        <v>0</v>
      </c>
      <c r="G7" s="72">
        <v>65475</v>
      </c>
      <c r="H7" s="72"/>
      <c r="I7" s="72"/>
      <c r="J7" s="72">
        <v>290000</v>
      </c>
      <c r="K7" s="72"/>
      <c r="L7" s="72"/>
      <c r="M7" s="72"/>
      <c r="N7" s="72">
        <v>3996043</v>
      </c>
    </row>
    <row r="8" spans="1:14" ht="16.5" customHeight="1">
      <c r="A8" s="71"/>
      <c r="B8" s="71">
        <v>17</v>
      </c>
      <c r="C8" s="70" t="s">
        <v>66</v>
      </c>
      <c r="D8" s="72"/>
      <c r="E8" s="72"/>
      <c r="F8" s="72">
        <v>0</v>
      </c>
      <c r="G8" s="72">
        <v>358019</v>
      </c>
      <c r="H8" s="72">
        <v>144480</v>
      </c>
      <c r="I8" s="72"/>
      <c r="J8" s="72">
        <v>30000</v>
      </c>
      <c r="K8" s="72"/>
      <c r="L8" s="72">
        <v>80000</v>
      </c>
      <c r="M8" s="72">
        <v>73924</v>
      </c>
      <c r="N8" s="72">
        <v>686423</v>
      </c>
    </row>
    <row r="9" spans="1:14" ht="16.5" customHeight="1">
      <c r="A9" s="71"/>
      <c r="B9" s="71">
        <v>18</v>
      </c>
      <c r="C9" s="70" t="s">
        <v>67</v>
      </c>
      <c r="D9" s="72"/>
      <c r="E9" s="72"/>
      <c r="F9" s="72">
        <v>7000</v>
      </c>
      <c r="G9" s="72">
        <v>67315</v>
      </c>
      <c r="H9" s="72"/>
      <c r="I9" s="72"/>
      <c r="J9" s="72"/>
      <c r="K9" s="72"/>
      <c r="L9" s="72"/>
      <c r="M9" s="72"/>
      <c r="N9" s="72">
        <f>SUM(D9:M9)</f>
        <v>74315</v>
      </c>
    </row>
    <row r="10" spans="1:14" ht="16.5" customHeight="1">
      <c r="A10" s="71"/>
      <c r="B10" s="71">
        <v>19</v>
      </c>
      <c r="C10" s="70" t="s">
        <v>444</v>
      </c>
      <c r="D10" s="72">
        <v>2266459</v>
      </c>
      <c r="E10" s="72"/>
      <c r="F10" s="72">
        <v>4545000</v>
      </c>
      <c r="G10" s="72">
        <v>210831</v>
      </c>
      <c r="H10" s="72"/>
      <c r="I10" s="72"/>
      <c r="J10" s="72"/>
      <c r="K10" s="72">
        <v>378018</v>
      </c>
      <c r="L10" s="72">
        <v>2000036</v>
      </c>
      <c r="M10" s="72"/>
      <c r="N10" s="72">
        <f>SUM(D10:M10)</f>
        <v>9400344</v>
      </c>
    </row>
    <row r="11" spans="1:14" ht="16.5" customHeight="1">
      <c r="A11" s="71"/>
      <c r="B11" s="71">
        <v>20</v>
      </c>
      <c r="C11" s="18" t="s">
        <v>678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>
        <f>SUM(D11:M11)</f>
        <v>0</v>
      </c>
    </row>
    <row r="12" spans="1:14" ht="16.5" customHeight="1">
      <c r="A12" s="71"/>
      <c r="B12" s="71">
        <v>22</v>
      </c>
      <c r="C12" s="237" t="s">
        <v>699</v>
      </c>
      <c r="D12" s="72">
        <v>8000</v>
      </c>
      <c r="E12" s="72"/>
      <c r="F12" s="72"/>
      <c r="G12" s="72"/>
      <c r="H12" s="72"/>
      <c r="I12" s="72"/>
      <c r="J12" s="72"/>
      <c r="K12" s="72"/>
      <c r="L12" s="72"/>
      <c r="M12" s="72"/>
      <c r="N12" s="72">
        <v>8000</v>
      </c>
    </row>
    <row r="13" spans="1:14" ht="36" customHeight="1">
      <c r="A13" s="73"/>
      <c r="B13" s="73"/>
      <c r="C13" s="185" t="s">
        <v>848</v>
      </c>
      <c r="D13" s="95">
        <f aca="true" t="shared" si="0" ref="D13:N13">SUM(D4:D12)</f>
        <v>2956744</v>
      </c>
      <c r="E13" s="95">
        <f t="shared" si="0"/>
        <v>3540847</v>
      </c>
      <c r="F13" s="95">
        <f t="shared" si="0"/>
        <v>4552000</v>
      </c>
      <c r="G13" s="95">
        <f t="shared" si="0"/>
        <v>1394214</v>
      </c>
      <c r="H13" s="95">
        <f t="shared" si="0"/>
        <v>144480</v>
      </c>
      <c r="I13" s="95">
        <f t="shared" si="0"/>
        <v>2000</v>
      </c>
      <c r="J13" s="95">
        <f t="shared" si="0"/>
        <v>320000</v>
      </c>
      <c r="K13" s="95">
        <f t="shared" si="0"/>
        <v>378018</v>
      </c>
      <c r="L13" s="95">
        <f t="shared" si="0"/>
        <v>2080036</v>
      </c>
      <c r="M13" s="95">
        <f t="shared" si="0"/>
        <v>73924</v>
      </c>
      <c r="N13" s="95">
        <f t="shared" si="0"/>
        <v>15442263</v>
      </c>
    </row>
    <row r="14" spans="1:14" ht="16.5" customHeight="1">
      <c r="A14" s="75">
        <v>2</v>
      </c>
      <c r="B14" s="75"/>
      <c r="C14" s="70" t="s">
        <v>72</v>
      </c>
      <c r="D14" s="72">
        <v>290455</v>
      </c>
      <c r="E14" s="72"/>
      <c r="F14" s="72"/>
      <c r="G14" s="72">
        <v>1095878</v>
      </c>
      <c r="H14" s="76">
        <v>5000</v>
      </c>
      <c r="I14" s="72">
        <v>65000</v>
      </c>
      <c r="J14" s="72"/>
      <c r="K14" s="72"/>
      <c r="L14" s="72">
        <v>387881</v>
      </c>
      <c r="M14" s="72"/>
      <c r="N14" s="72">
        <f>SUM(D14:M14)</f>
        <v>1844214</v>
      </c>
    </row>
    <row r="15" spans="1:14" ht="16.5" customHeight="1">
      <c r="A15" s="73"/>
      <c r="B15" s="73"/>
      <c r="C15" s="74" t="s">
        <v>57</v>
      </c>
      <c r="D15" s="95">
        <f aca="true" t="shared" si="1" ref="D15:N15">SUM(D13:D14)</f>
        <v>3247199</v>
      </c>
      <c r="E15" s="95">
        <f t="shared" si="1"/>
        <v>3540847</v>
      </c>
      <c r="F15" s="95">
        <f t="shared" si="1"/>
        <v>4552000</v>
      </c>
      <c r="G15" s="95">
        <f t="shared" si="1"/>
        <v>2490092</v>
      </c>
      <c r="H15" s="95">
        <f t="shared" si="1"/>
        <v>149480</v>
      </c>
      <c r="I15" s="95">
        <f t="shared" si="1"/>
        <v>67000</v>
      </c>
      <c r="J15" s="95">
        <f t="shared" si="1"/>
        <v>320000</v>
      </c>
      <c r="K15" s="95">
        <f t="shared" si="1"/>
        <v>378018</v>
      </c>
      <c r="L15" s="95">
        <f t="shared" si="1"/>
        <v>2467917</v>
      </c>
      <c r="M15" s="95">
        <f t="shared" si="1"/>
        <v>73924</v>
      </c>
      <c r="N15" s="95">
        <f t="shared" si="1"/>
        <v>17286477</v>
      </c>
    </row>
    <row r="16" spans="3:13" ht="16.5" customHeight="1"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3:12" ht="13.5" customHeight="1">
      <c r="C17" s="37"/>
      <c r="D17" s="38"/>
      <c r="E17" s="38"/>
      <c r="F17" s="38"/>
      <c r="G17" s="38"/>
      <c r="H17" s="38"/>
      <c r="I17" s="38"/>
      <c r="J17" s="38"/>
      <c r="K17" s="38"/>
      <c r="L17" s="38"/>
    </row>
    <row r="18" spans="4:12" ht="13.5" customHeight="1">
      <c r="D18" s="38"/>
      <c r="E18" s="38"/>
      <c r="F18" s="38"/>
      <c r="G18" s="38"/>
      <c r="H18" s="38"/>
      <c r="I18" s="38"/>
      <c r="J18" s="38"/>
      <c r="K18" s="38"/>
      <c r="L18" s="38"/>
    </row>
    <row r="19" spans="4:12" ht="13.5" customHeight="1">
      <c r="D19" s="38"/>
      <c r="E19" s="38"/>
      <c r="F19" s="38"/>
      <c r="G19" s="38"/>
      <c r="H19" s="38"/>
      <c r="I19" s="38"/>
      <c r="J19" s="38"/>
      <c r="K19" s="38"/>
      <c r="L19" s="38"/>
    </row>
    <row r="20" spans="4:12" ht="13.5" customHeight="1">
      <c r="D20" s="38"/>
      <c r="E20" s="38"/>
      <c r="F20" s="38"/>
      <c r="G20" s="38"/>
      <c r="H20" s="38"/>
      <c r="I20" s="38"/>
      <c r="J20" s="38"/>
      <c r="K20" s="38"/>
      <c r="L20" s="38"/>
    </row>
    <row r="21" spans="4:12" ht="13.5" customHeight="1">
      <c r="D21" s="38"/>
      <c r="E21" s="38"/>
      <c r="F21" s="38"/>
      <c r="G21" s="38"/>
      <c r="H21" s="38"/>
      <c r="I21" s="38"/>
      <c r="J21" s="38"/>
      <c r="K21" s="38"/>
      <c r="L21" s="38"/>
    </row>
    <row r="22" spans="4:12" ht="13.5" customHeight="1">
      <c r="D22" s="38"/>
      <c r="E22" s="38"/>
      <c r="F22" s="38"/>
      <c r="G22" s="38"/>
      <c r="H22" s="38"/>
      <c r="I22" s="38"/>
      <c r="J22" s="38"/>
      <c r="K22" s="38"/>
      <c r="L22" s="38"/>
    </row>
    <row r="23" spans="4:12" ht="13.5" customHeight="1">
      <c r="D23" s="38"/>
      <c r="E23" s="38"/>
      <c r="F23" s="38"/>
      <c r="G23" s="38"/>
      <c r="H23" s="38"/>
      <c r="I23" s="38"/>
      <c r="J23" s="38"/>
      <c r="K23" s="38"/>
      <c r="L23" s="38"/>
    </row>
    <row r="24" spans="4:12" ht="13.5" customHeight="1">
      <c r="D24" s="38"/>
      <c r="E24" s="38"/>
      <c r="F24" s="38"/>
      <c r="G24" s="38"/>
      <c r="H24" s="38"/>
      <c r="I24" s="38"/>
      <c r="J24" s="38"/>
      <c r="K24" s="38"/>
      <c r="L24" s="38"/>
    </row>
    <row r="25" spans="4:12" ht="13.5" customHeight="1">
      <c r="D25" s="38"/>
      <c r="E25" s="38"/>
      <c r="F25" s="38"/>
      <c r="G25" s="38"/>
      <c r="H25" s="38"/>
      <c r="I25" s="38"/>
      <c r="J25" s="38"/>
      <c r="K25" s="38"/>
      <c r="L25" s="38"/>
    </row>
    <row r="26" ht="13.5" customHeight="1"/>
    <row r="27" ht="13.5" customHeight="1"/>
    <row r="28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2015.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48"/>
  <sheetViews>
    <sheetView zoomScalePageLayoutView="0" workbookViewId="0" topLeftCell="A1">
      <pane ySplit="2" topLeftCell="A99" activePane="bottomLeft" state="frozen"/>
      <selection pane="topLeft" activeCell="A1" sqref="A1"/>
      <selection pane="bottomLeft" activeCell="N107" sqref="N107"/>
    </sheetView>
  </sheetViews>
  <sheetFormatPr defaultColWidth="9.00390625" defaultRowHeight="12.75"/>
  <cols>
    <col min="1" max="1" width="5.625" style="162" customWidth="1"/>
    <col min="2" max="2" width="6.50390625" style="162" customWidth="1"/>
    <col min="3" max="3" width="37.375" style="162" customWidth="1"/>
    <col min="4" max="4" width="13.625" style="162" customWidth="1"/>
    <col min="5" max="5" width="13.125" style="162" customWidth="1"/>
    <col min="6" max="6" width="12.375" style="162" customWidth="1"/>
    <col min="7" max="7" width="11.375" style="162" customWidth="1"/>
    <col min="8" max="8" width="13.00390625" style="162" customWidth="1"/>
    <col min="9" max="9" width="12.00390625" style="162" customWidth="1"/>
    <col min="10" max="10" width="13.125" style="162" customWidth="1"/>
    <col min="11" max="11" width="13.875" style="162" customWidth="1"/>
    <col min="12" max="12" width="11.50390625" style="162" customWidth="1"/>
    <col min="13" max="13" width="10.625" style="162" customWidth="1"/>
    <col min="14" max="14" width="13.125" style="162" customWidth="1"/>
    <col min="15" max="15" width="10.875" style="162" bestFit="1" customWidth="1"/>
    <col min="16" max="16" width="12.125" style="162" bestFit="1" customWidth="1"/>
    <col min="17" max="16384" width="9.375" style="162" customWidth="1"/>
  </cols>
  <sheetData>
    <row r="1" spans="1:14" ht="14.25" thickBot="1">
      <c r="A1" s="740" t="s">
        <v>447</v>
      </c>
      <c r="B1" s="740" t="s">
        <v>448</v>
      </c>
      <c r="C1" s="729" t="s">
        <v>1188</v>
      </c>
      <c r="D1" s="735" t="s">
        <v>1249</v>
      </c>
      <c r="E1" s="736"/>
      <c r="F1" s="736"/>
      <c r="G1" s="736"/>
      <c r="H1" s="736"/>
      <c r="I1" s="736"/>
      <c r="J1" s="737"/>
      <c r="K1" s="738" t="s">
        <v>182</v>
      </c>
      <c r="L1" s="739"/>
      <c r="M1" s="739"/>
      <c r="N1" s="729" t="s">
        <v>958</v>
      </c>
    </row>
    <row r="2" spans="1:14" s="146" customFormat="1" ht="54.75" customHeight="1" thickBot="1">
      <c r="A2" s="741"/>
      <c r="B2" s="741"/>
      <c r="C2" s="730"/>
      <c r="D2" s="264" t="s">
        <v>959</v>
      </c>
      <c r="E2" s="261" t="s">
        <v>960</v>
      </c>
      <c r="F2" s="260" t="s">
        <v>961</v>
      </c>
      <c r="G2" s="262" t="s">
        <v>178</v>
      </c>
      <c r="H2" s="260" t="s">
        <v>179</v>
      </c>
      <c r="I2" s="260" t="s">
        <v>180</v>
      </c>
      <c r="J2" s="260" t="s">
        <v>181</v>
      </c>
      <c r="K2" s="260" t="s">
        <v>1250</v>
      </c>
      <c r="L2" s="260" t="s">
        <v>1251</v>
      </c>
      <c r="M2" s="346" t="s">
        <v>1253</v>
      </c>
      <c r="N2" s="730"/>
    </row>
    <row r="3" spans="1:14" s="146" customFormat="1" ht="12.75" customHeight="1">
      <c r="A3" s="1">
        <v>1</v>
      </c>
      <c r="B3" s="1"/>
      <c r="C3" s="265" t="s">
        <v>70</v>
      </c>
      <c r="D3" s="3"/>
      <c r="E3" s="3"/>
      <c r="F3" s="3"/>
      <c r="G3" s="3"/>
      <c r="H3" s="3"/>
      <c r="I3" s="3"/>
      <c r="J3" s="3"/>
      <c r="K3" s="3"/>
      <c r="L3" s="3"/>
      <c r="M3" s="3"/>
      <c r="N3" s="233"/>
    </row>
    <row r="4" spans="1:14" s="146" customFormat="1" ht="12.75" customHeight="1">
      <c r="A4" s="1">
        <v>1</v>
      </c>
      <c r="B4" s="1">
        <v>1</v>
      </c>
      <c r="C4" s="222" t="s">
        <v>677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50" customFormat="1" ht="13.5" customHeight="1">
      <c r="A5" s="223">
        <v>1</v>
      </c>
      <c r="B5" s="223">
        <v>12</v>
      </c>
      <c r="C5" s="224" t="s">
        <v>1017</v>
      </c>
      <c r="D5" s="225"/>
      <c r="E5" s="225"/>
      <c r="F5" s="151"/>
      <c r="G5" s="151"/>
      <c r="H5" s="151"/>
      <c r="I5" s="151"/>
      <c r="J5" s="151"/>
      <c r="K5" s="151"/>
      <c r="L5" s="151"/>
      <c r="M5" s="151"/>
      <c r="N5" s="151"/>
    </row>
    <row r="6" spans="1:14" s="150" customFormat="1" ht="24.75" customHeight="1">
      <c r="A6" s="223"/>
      <c r="B6" s="223"/>
      <c r="C6" s="323" t="s">
        <v>1090</v>
      </c>
      <c r="D6" s="649"/>
      <c r="E6" s="225"/>
      <c r="F6" s="151"/>
      <c r="G6" s="151"/>
      <c r="H6" s="151"/>
      <c r="I6" s="151"/>
      <c r="J6" s="151"/>
      <c r="K6" s="151"/>
      <c r="L6" s="151"/>
      <c r="M6" s="151"/>
      <c r="N6" s="151"/>
    </row>
    <row r="7" spans="1:14" s="150" customFormat="1" ht="16.5" customHeight="1">
      <c r="A7" s="152"/>
      <c r="B7" s="152"/>
      <c r="C7" s="237" t="s">
        <v>1161</v>
      </c>
      <c r="D7" s="153"/>
      <c r="E7" s="153"/>
      <c r="F7" s="151"/>
      <c r="G7" s="151">
        <v>9906</v>
      </c>
      <c r="H7" s="151"/>
      <c r="I7" s="151"/>
      <c r="J7" s="151"/>
      <c r="K7" s="151"/>
      <c r="L7" s="151"/>
      <c r="M7" s="151"/>
      <c r="N7" s="151">
        <f>SUM(G7:M7)</f>
        <v>9906</v>
      </c>
    </row>
    <row r="8" spans="1:14" s="150" customFormat="1" ht="13.5" customHeight="1">
      <c r="A8" s="148"/>
      <c r="B8" s="148"/>
      <c r="C8" s="116" t="s">
        <v>1029</v>
      </c>
      <c r="D8" s="149">
        <f>SUM(D5:D7)</f>
        <v>0</v>
      </c>
      <c r="E8" s="149">
        <f aca="true" t="shared" si="0" ref="E8:J8">SUM(E5:E7)</f>
        <v>0</v>
      </c>
      <c r="F8" s="149">
        <f t="shared" si="0"/>
        <v>0</v>
      </c>
      <c r="G8" s="149">
        <f t="shared" si="0"/>
        <v>9906</v>
      </c>
      <c r="H8" s="149">
        <f t="shared" si="0"/>
        <v>0</v>
      </c>
      <c r="I8" s="149">
        <f t="shared" si="0"/>
        <v>0</v>
      </c>
      <c r="J8" s="149">
        <f t="shared" si="0"/>
        <v>0</v>
      </c>
      <c r="K8" s="149"/>
      <c r="L8" s="149"/>
      <c r="M8" s="149">
        <f>SUM(M7:M7)</f>
        <v>0</v>
      </c>
      <c r="N8" s="149">
        <f>SUM(N7:N7)</f>
        <v>9906</v>
      </c>
    </row>
    <row r="9" spans="1:14" s="150" customFormat="1" ht="13.5" customHeight="1">
      <c r="A9" s="154">
        <v>1</v>
      </c>
      <c r="B9" s="154">
        <v>13</v>
      </c>
      <c r="C9" s="224" t="s">
        <v>1018</v>
      </c>
      <c r="D9" s="239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1:14" s="150" customFormat="1" ht="13.5" customHeight="1">
      <c r="A10" s="154"/>
      <c r="B10" s="154"/>
      <c r="C10" s="5" t="s">
        <v>1093</v>
      </c>
      <c r="D10" s="153"/>
      <c r="E10" s="153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s="150" customFormat="1" ht="24.75" customHeight="1">
      <c r="A11" s="154"/>
      <c r="B11" s="154"/>
      <c r="C11" s="220" t="s">
        <v>108</v>
      </c>
      <c r="D11" s="153">
        <v>23323</v>
      </c>
      <c r="E11" s="153"/>
      <c r="F11" s="151"/>
      <c r="G11" s="151"/>
      <c r="H11" s="151"/>
      <c r="I11" s="151"/>
      <c r="J11" s="151"/>
      <c r="K11" s="151"/>
      <c r="L11" s="151"/>
      <c r="M11" s="151"/>
      <c r="N11" s="151">
        <f>SUM(D11:M11)</f>
        <v>23323</v>
      </c>
    </row>
    <row r="12" spans="1:14" s="150" customFormat="1" ht="24.75" customHeight="1">
      <c r="A12" s="154"/>
      <c r="B12" s="154"/>
      <c r="C12" s="226" t="s">
        <v>1281</v>
      </c>
      <c r="D12" s="153"/>
      <c r="E12" s="153"/>
      <c r="F12" s="151"/>
      <c r="G12" s="151"/>
      <c r="H12" s="151"/>
      <c r="I12" s="151"/>
      <c r="J12" s="151"/>
      <c r="K12" s="151"/>
      <c r="L12" s="151"/>
      <c r="M12" s="151"/>
      <c r="N12" s="221"/>
    </row>
    <row r="13" spans="1:14" s="150" customFormat="1" ht="24.75" customHeight="1">
      <c r="A13" s="154"/>
      <c r="B13" s="154"/>
      <c r="C13" s="226" t="s">
        <v>105</v>
      </c>
      <c r="D13" s="153"/>
      <c r="E13" s="153"/>
      <c r="F13" s="151"/>
      <c r="G13" s="151">
        <v>5461</v>
      </c>
      <c r="H13" s="151"/>
      <c r="I13" s="151"/>
      <c r="J13" s="151"/>
      <c r="K13" s="151"/>
      <c r="L13" s="151"/>
      <c r="M13" s="151"/>
      <c r="N13" s="151">
        <f>SUM(D13:M13)</f>
        <v>5461</v>
      </c>
    </row>
    <row r="14" spans="1:14" s="150" customFormat="1" ht="38.25" customHeight="1">
      <c r="A14" s="154"/>
      <c r="B14" s="154"/>
      <c r="C14" s="335" t="s">
        <v>1284</v>
      </c>
      <c r="D14" s="650"/>
      <c r="E14" s="153"/>
      <c r="F14" s="153"/>
      <c r="G14" s="153"/>
      <c r="H14" s="153"/>
      <c r="I14" s="153"/>
      <c r="J14" s="153"/>
      <c r="K14" s="153"/>
      <c r="L14" s="153"/>
      <c r="M14" s="153"/>
      <c r="N14" s="151"/>
    </row>
    <row r="15" spans="1:14" s="150" customFormat="1" ht="24.75" customHeight="1">
      <c r="A15" s="154"/>
      <c r="B15" s="154"/>
      <c r="C15" s="229" t="s">
        <v>260</v>
      </c>
      <c r="D15" s="333"/>
      <c r="E15" s="153"/>
      <c r="F15" s="153"/>
      <c r="G15" s="153"/>
      <c r="H15" s="153"/>
      <c r="I15" s="153"/>
      <c r="J15" s="153"/>
      <c r="K15" s="153"/>
      <c r="L15" s="153"/>
      <c r="M15" s="153"/>
      <c r="N15" s="151"/>
    </row>
    <row r="16" spans="1:14" s="150" customFormat="1" ht="17.25" customHeight="1">
      <c r="A16" s="154"/>
      <c r="B16" s="154"/>
      <c r="C16" s="282" t="s">
        <v>611</v>
      </c>
      <c r="D16" s="333"/>
      <c r="E16" s="153"/>
      <c r="F16" s="153"/>
      <c r="G16" s="153"/>
      <c r="H16" s="153"/>
      <c r="I16" s="153">
        <v>2000</v>
      </c>
      <c r="J16" s="153"/>
      <c r="K16" s="153"/>
      <c r="L16" s="153"/>
      <c r="M16" s="153"/>
      <c r="N16" s="151">
        <f>SUM(D16:M16)</f>
        <v>2000</v>
      </c>
    </row>
    <row r="17" spans="1:14" s="150" customFormat="1" ht="24.75" customHeight="1">
      <c r="A17" s="154"/>
      <c r="B17" s="154"/>
      <c r="C17" s="226" t="s">
        <v>1285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1"/>
    </row>
    <row r="18" spans="1:14" s="150" customFormat="1" ht="49.5" customHeight="1">
      <c r="A18" s="154"/>
      <c r="B18" s="154"/>
      <c r="C18" s="243" t="s">
        <v>1366</v>
      </c>
      <c r="D18" s="153">
        <v>14053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>
        <f>SUM(D18:M18)</f>
        <v>14053</v>
      </c>
    </row>
    <row r="19" spans="1:14" s="150" customFormat="1" ht="13.5" customHeight="1">
      <c r="A19" s="148"/>
      <c r="B19" s="148"/>
      <c r="C19" s="116" t="s">
        <v>1025</v>
      </c>
      <c r="D19" s="227">
        <f aca="true" t="shared" si="1" ref="D19:J19">SUM(D11:D18)</f>
        <v>37376</v>
      </c>
      <c r="E19" s="227">
        <f t="shared" si="1"/>
        <v>0</v>
      </c>
      <c r="F19" s="227">
        <f t="shared" si="1"/>
        <v>0</v>
      </c>
      <c r="G19" s="227">
        <f t="shared" si="1"/>
        <v>5461</v>
      </c>
      <c r="H19" s="227">
        <f t="shared" si="1"/>
        <v>0</v>
      </c>
      <c r="I19" s="227">
        <f t="shared" si="1"/>
        <v>2000</v>
      </c>
      <c r="J19" s="227">
        <f t="shared" si="1"/>
        <v>0</v>
      </c>
      <c r="K19" s="227"/>
      <c r="L19" s="227"/>
      <c r="M19" s="227">
        <f>SUM(M11:M18)</f>
        <v>0</v>
      </c>
      <c r="N19" s="227">
        <f>SUM(N11:N18)</f>
        <v>44837</v>
      </c>
    </row>
    <row r="20" spans="1:14" s="146" customFormat="1" ht="13.5" customHeight="1">
      <c r="A20" s="1">
        <v>1</v>
      </c>
      <c r="B20" s="1">
        <v>15</v>
      </c>
      <c r="C20" s="222" t="s">
        <v>1192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</row>
    <row r="21" spans="1:14" s="146" customFormat="1" ht="24.75" customHeight="1">
      <c r="A21" s="1"/>
      <c r="B21" s="1"/>
      <c r="C21" s="320" t="s">
        <v>1115</v>
      </c>
      <c r="D21" s="240"/>
      <c r="E21" s="147"/>
      <c r="F21" s="147"/>
      <c r="G21" s="147"/>
      <c r="H21" s="147"/>
      <c r="I21" s="147"/>
      <c r="J21" s="147"/>
      <c r="K21" s="147"/>
      <c r="L21" s="147"/>
      <c r="M21" s="147"/>
      <c r="N21" s="147"/>
    </row>
    <row r="22" spans="1:14" s="146" customFormat="1" ht="24.75" customHeight="1">
      <c r="A22" s="1"/>
      <c r="B22" s="1"/>
      <c r="C22" s="97" t="s">
        <v>1164</v>
      </c>
      <c r="D22" s="147"/>
      <c r="E22" s="147"/>
      <c r="F22" s="147"/>
      <c r="G22" s="147">
        <v>32753</v>
      </c>
      <c r="H22" s="147"/>
      <c r="I22" s="147"/>
      <c r="J22" s="147"/>
      <c r="K22" s="147"/>
      <c r="L22" s="147"/>
      <c r="M22" s="147"/>
      <c r="N22" s="147">
        <f>SUM(D22:M22)</f>
        <v>32753</v>
      </c>
    </row>
    <row r="23" spans="1:14" s="146" customFormat="1" ht="12.75" customHeight="1">
      <c r="A23" s="1"/>
      <c r="B23" s="1"/>
      <c r="C23" s="228" t="s">
        <v>1182</v>
      </c>
      <c r="D23" s="147"/>
      <c r="E23" s="147"/>
      <c r="F23" s="147"/>
      <c r="G23" s="147">
        <v>199890</v>
      </c>
      <c r="H23" s="147"/>
      <c r="I23" s="147"/>
      <c r="J23" s="147"/>
      <c r="K23" s="147"/>
      <c r="L23" s="147"/>
      <c r="M23" s="147"/>
      <c r="N23" s="147">
        <f>SUM(D23:M23)</f>
        <v>199890</v>
      </c>
    </row>
    <row r="24" spans="1:14" s="146" customFormat="1" ht="12.75" customHeight="1">
      <c r="A24" s="1"/>
      <c r="B24" s="1"/>
      <c r="C24" s="228" t="s">
        <v>266</v>
      </c>
      <c r="D24" s="147"/>
      <c r="E24" s="147"/>
      <c r="F24" s="147"/>
      <c r="G24" s="147">
        <v>1334</v>
      </c>
      <c r="H24" s="147"/>
      <c r="I24" s="147"/>
      <c r="J24" s="147"/>
      <c r="K24" s="147"/>
      <c r="L24" s="147"/>
      <c r="M24" s="147"/>
      <c r="N24" s="147">
        <f>SUM(D24:M24)</f>
        <v>1334</v>
      </c>
    </row>
    <row r="25" spans="1:14" s="146" customFormat="1" ht="12.75" customHeight="1">
      <c r="A25" s="1"/>
      <c r="B25" s="1"/>
      <c r="C25" s="321" t="s">
        <v>259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</row>
    <row r="26" spans="1:14" s="146" customFormat="1" ht="12.75" customHeight="1">
      <c r="A26" s="1"/>
      <c r="B26" s="1"/>
      <c r="C26" s="228" t="s">
        <v>415</v>
      </c>
      <c r="D26" s="147"/>
      <c r="E26" s="147"/>
      <c r="F26" s="147"/>
      <c r="G26" s="147">
        <v>6350</v>
      </c>
      <c r="H26" s="147"/>
      <c r="I26" s="147"/>
      <c r="J26" s="147"/>
      <c r="K26" s="147"/>
      <c r="L26" s="147"/>
      <c r="M26" s="147"/>
      <c r="N26" s="147">
        <f>SUM(D26:M26)</f>
        <v>6350</v>
      </c>
    </row>
    <row r="27" spans="1:14" s="146" customFormat="1" ht="24.75" customHeight="1">
      <c r="A27" s="1"/>
      <c r="B27" s="1"/>
      <c r="C27" s="180" t="s">
        <v>1100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</row>
    <row r="28" spans="1:15" s="146" customFormat="1" ht="33.75" customHeight="1">
      <c r="A28" s="1"/>
      <c r="B28" s="1"/>
      <c r="C28" s="434" t="s">
        <v>503</v>
      </c>
      <c r="D28" s="147"/>
      <c r="E28" s="151">
        <v>194000</v>
      </c>
      <c r="F28" s="147"/>
      <c r="G28" s="147"/>
      <c r="H28" s="147"/>
      <c r="I28" s="147"/>
      <c r="J28" s="147"/>
      <c r="K28" s="147"/>
      <c r="L28" s="147"/>
      <c r="M28" s="147"/>
      <c r="N28" s="147">
        <f>SUM(D28:M28)</f>
        <v>194000</v>
      </c>
      <c r="O28" s="168"/>
    </row>
    <row r="29" spans="1:15" s="146" customFormat="1" ht="28.5" customHeight="1">
      <c r="A29" s="1"/>
      <c r="B29" s="1"/>
      <c r="C29" s="434" t="s">
        <v>504</v>
      </c>
      <c r="D29" s="147"/>
      <c r="E29" s="151"/>
      <c r="F29" s="147"/>
      <c r="G29" s="147">
        <v>246380</v>
      </c>
      <c r="H29" s="147"/>
      <c r="I29" s="147"/>
      <c r="J29" s="147"/>
      <c r="K29" s="147"/>
      <c r="L29" s="147"/>
      <c r="M29" s="147"/>
      <c r="N29" s="147">
        <f>SUM(D29:M29)</f>
        <v>246380</v>
      </c>
      <c r="O29" s="168"/>
    </row>
    <row r="30" spans="1:15" s="146" customFormat="1" ht="24.75" customHeight="1">
      <c r="A30" s="1"/>
      <c r="B30" s="1"/>
      <c r="C30" s="325" t="s">
        <v>1111</v>
      </c>
      <c r="D30" s="147"/>
      <c r="E30" s="151"/>
      <c r="F30" s="147"/>
      <c r="G30" s="147"/>
      <c r="H30" s="147"/>
      <c r="I30" s="147"/>
      <c r="J30" s="147"/>
      <c r="K30" s="147"/>
      <c r="L30" s="147"/>
      <c r="M30" s="147"/>
      <c r="N30" s="147"/>
      <c r="O30" s="168"/>
    </row>
    <row r="31" spans="1:15" s="146" customFormat="1" ht="36" customHeight="1">
      <c r="A31" s="1"/>
      <c r="B31" s="1"/>
      <c r="C31" s="651" t="s">
        <v>1355</v>
      </c>
      <c r="D31" s="147"/>
      <c r="E31" s="151">
        <v>341840</v>
      </c>
      <c r="F31" s="147"/>
      <c r="G31" s="147"/>
      <c r="H31" s="147"/>
      <c r="I31" s="147"/>
      <c r="J31" s="147"/>
      <c r="K31" s="147"/>
      <c r="L31" s="147"/>
      <c r="M31" s="147"/>
      <c r="N31" s="147">
        <f>SUM(D31:M31)</f>
        <v>341840</v>
      </c>
      <c r="O31" s="168"/>
    </row>
    <row r="32" spans="1:15" s="146" customFormat="1" ht="15" customHeight="1">
      <c r="A32" s="1"/>
      <c r="B32" s="1"/>
      <c r="C32" s="472" t="s">
        <v>1213</v>
      </c>
      <c r="D32" s="147"/>
      <c r="E32" s="151">
        <v>9348</v>
      </c>
      <c r="F32" s="147"/>
      <c r="G32" s="147"/>
      <c r="H32" s="147"/>
      <c r="I32" s="147"/>
      <c r="J32" s="147"/>
      <c r="K32" s="147"/>
      <c r="L32" s="147"/>
      <c r="M32" s="147"/>
      <c r="N32" s="147">
        <f>SUM(D32:M32)</f>
        <v>9348</v>
      </c>
      <c r="O32" s="168"/>
    </row>
    <row r="33" spans="1:14" s="146" customFormat="1" ht="24.75" customHeight="1">
      <c r="A33" s="1"/>
      <c r="B33" s="1"/>
      <c r="C33" s="97" t="s">
        <v>1150</v>
      </c>
      <c r="D33" s="156"/>
      <c r="E33" s="156"/>
      <c r="F33" s="147"/>
      <c r="G33" s="151"/>
      <c r="H33" s="151"/>
      <c r="I33" s="151"/>
      <c r="J33" s="151"/>
      <c r="K33" s="151"/>
      <c r="L33" s="151"/>
      <c r="M33" s="151"/>
      <c r="N33" s="147"/>
    </row>
    <row r="34" spans="1:14" s="146" customFormat="1" ht="24.75" customHeight="1">
      <c r="A34" s="1"/>
      <c r="B34" s="1"/>
      <c r="C34" s="220" t="s">
        <v>849</v>
      </c>
      <c r="D34" s="231"/>
      <c r="E34" s="156"/>
      <c r="F34" s="147"/>
      <c r="G34" s="151">
        <v>190500</v>
      </c>
      <c r="H34" s="151"/>
      <c r="I34" s="151"/>
      <c r="J34" s="151"/>
      <c r="K34" s="151"/>
      <c r="L34" s="151"/>
      <c r="M34" s="151"/>
      <c r="N34" s="147">
        <f>SUM(D34:M34)</f>
        <v>190500</v>
      </c>
    </row>
    <row r="35" spans="1:14" s="146" customFormat="1" ht="12.75" customHeight="1">
      <c r="A35" s="148"/>
      <c r="B35" s="148"/>
      <c r="C35" s="232" t="s">
        <v>241</v>
      </c>
      <c r="D35" s="149">
        <f aca="true" t="shared" si="2" ref="D35:J35">SUM(D21:D34)</f>
        <v>0</v>
      </c>
      <c r="E35" s="149">
        <f t="shared" si="2"/>
        <v>545188</v>
      </c>
      <c r="F35" s="149">
        <f t="shared" si="2"/>
        <v>0</v>
      </c>
      <c r="G35" s="149">
        <f t="shared" si="2"/>
        <v>677207</v>
      </c>
      <c r="H35" s="149">
        <f t="shared" si="2"/>
        <v>0</v>
      </c>
      <c r="I35" s="149">
        <f t="shared" si="2"/>
        <v>0</v>
      </c>
      <c r="J35" s="149">
        <f t="shared" si="2"/>
        <v>0</v>
      </c>
      <c r="K35" s="149"/>
      <c r="L35" s="149"/>
      <c r="M35" s="149">
        <f>SUM(M21:M34)</f>
        <v>0</v>
      </c>
      <c r="N35" s="149">
        <f>SUM(N21:N34)</f>
        <v>1222395</v>
      </c>
    </row>
    <row r="36" spans="1:14" s="146" customFormat="1" ht="12.75" customHeight="1">
      <c r="A36" s="1">
        <v>1</v>
      </c>
      <c r="B36" s="1" t="s">
        <v>431</v>
      </c>
      <c r="C36" s="222" t="s">
        <v>1058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</row>
    <row r="37" spans="1:14" s="146" customFormat="1" ht="27" customHeight="1">
      <c r="A37" s="1"/>
      <c r="B37" s="1"/>
      <c r="C37" s="180" t="s">
        <v>261</v>
      </c>
      <c r="D37" s="652"/>
      <c r="E37" s="147"/>
      <c r="F37" s="147"/>
      <c r="G37" s="147"/>
      <c r="H37" s="147"/>
      <c r="I37" s="147"/>
      <c r="J37" s="147"/>
      <c r="K37" s="147"/>
      <c r="L37" s="147"/>
      <c r="M37" s="147"/>
      <c r="N37" s="147"/>
    </row>
    <row r="38" spans="1:14" s="146" customFormat="1" ht="15" customHeight="1">
      <c r="A38" s="1"/>
      <c r="B38" s="1"/>
      <c r="C38" s="5" t="s">
        <v>955</v>
      </c>
      <c r="D38" s="156"/>
      <c r="E38" s="156"/>
      <c r="F38" s="147"/>
      <c r="G38" s="147"/>
      <c r="H38" s="147"/>
      <c r="I38" s="147"/>
      <c r="J38" s="147">
        <v>250000</v>
      </c>
      <c r="K38" s="147"/>
      <c r="L38" s="147"/>
      <c r="M38" s="147"/>
      <c r="N38" s="147">
        <f>SUM(D38:M38)</f>
        <v>250000</v>
      </c>
    </row>
    <row r="39" spans="1:14" s="146" customFormat="1" ht="15" customHeight="1">
      <c r="A39" s="1"/>
      <c r="B39" s="1"/>
      <c r="C39" s="3" t="s">
        <v>262</v>
      </c>
      <c r="D39" s="147"/>
      <c r="E39" s="147"/>
      <c r="F39" s="147"/>
      <c r="G39" s="151"/>
      <c r="H39" s="151"/>
      <c r="I39" s="151"/>
      <c r="J39" s="151"/>
      <c r="K39" s="151"/>
      <c r="L39" s="151"/>
      <c r="M39" s="151"/>
      <c r="N39" s="147"/>
    </row>
    <row r="40" spans="1:14" s="146" customFormat="1" ht="36" customHeight="1">
      <c r="A40" s="1"/>
      <c r="B40" s="1"/>
      <c r="C40" s="709" t="s">
        <v>1310</v>
      </c>
      <c r="D40" s="147">
        <v>261239</v>
      </c>
      <c r="E40" s="147"/>
      <c r="F40" s="147"/>
      <c r="G40" s="151"/>
      <c r="H40" s="151"/>
      <c r="I40" s="151"/>
      <c r="J40" s="151"/>
      <c r="K40" s="151"/>
      <c r="L40" s="151"/>
      <c r="M40" s="151"/>
      <c r="N40" s="147">
        <f>SUM(D40:M40)</f>
        <v>261239</v>
      </c>
    </row>
    <row r="41" spans="1:14" s="146" customFormat="1" ht="36" customHeight="1">
      <c r="A41" s="1"/>
      <c r="B41" s="1"/>
      <c r="C41" s="709" t="s">
        <v>1311</v>
      </c>
      <c r="D41" s="147">
        <v>293117</v>
      </c>
      <c r="E41" s="147"/>
      <c r="F41" s="147"/>
      <c r="G41" s="151"/>
      <c r="H41" s="151"/>
      <c r="I41" s="151"/>
      <c r="J41" s="151"/>
      <c r="K41" s="151"/>
      <c r="L41" s="151"/>
      <c r="M41" s="151"/>
      <c r="N41" s="147">
        <f>SUM(D41:M41)</f>
        <v>293117</v>
      </c>
    </row>
    <row r="42" spans="1:14" s="146" customFormat="1" ht="36" customHeight="1">
      <c r="A42" s="1"/>
      <c r="B42" s="1"/>
      <c r="C42" s="710" t="s">
        <v>1312</v>
      </c>
      <c r="D42" s="147">
        <v>1778</v>
      </c>
      <c r="E42" s="147">
        <v>194999</v>
      </c>
      <c r="F42" s="147"/>
      <c r="G42" s="151"/>
      <c r="H42" s="151"/>
      <c r="I42" s="151"/>
      <c r="J42" s="151"/>
      <c r="K42" s="151"/>
      <c r="L42" s="151"/>
      <c r="M42" s="151"/>
      <c r="N42" s="147">
        <f>SUM(D42:M42)</f>
        <v>196777</v>
      </c>
    </row>
    <row r="43" spans="1:14" s="146" customFormat="1" ht="31.5" customHeight="1">
      <c r="A43" s="1"/>
      <c r="B43" s="1"/>
      <c r="C43" s="180" t="s">
        <v>1112</v>
      </c>
      <c r="D43" s="147"/>
      <c r="E43" s="147"/>
      <c r="F43" s="147"/>
      <c r="G43" s="151"/>
      <c r="H43" s="151"/>
      <c r="I43" s="151"/>
      <c r="J43" s="151"/>
      <c r="K43" s="151"/>
      <c r="L43" s="151"/>
      <c r="M43" s="151"/>
      <c r="N43" s="147"/>
    </row>
    <row r="44" spans="1:14" s="146" customFormat="1" ht="49.5" customHeight="1">
      <c r="A44" s="1"/>
      <c r="B44" s="1"/>
      <c r="C44" s="710" t="s">
        <v>1367</v>
      </c>
      <c r="D44" s="147">
        <v>16108</v>
      </c>
      <c r="E44" s="147">
        <v>242224</v>
      </c>
      <c r="F44" s="147"/>
      <c r="G44" s="151"/>
      <c r="H44" s="151"/>
      <c r="I44" s="151"/>
      <c r="J44" s="151"/>
      <c r="K44" s="151"/>
      <c r="L44" s="151"/>
      <c r="M44" s="151"/>
      <c r="N44" s="147">
        <f aca="true" t="shared" si="3" ref="N44:N50">SUM(D44:M44)</f>
        <v>258332</v>
      </c>
    </row>
    <row r="45" spans="1:14" s="146" customFormat="1" ht="63" customHeight="1">
      <c r="A45" s="1"/>
      <c r="B45" s="1"/>
      <c r="C45" s="711" t="s">
        <v>208</v>
      </c>
      <c r="D45" s="147">
        <v>23706</v>
      </c>
      <c r="E45" s="147">
        <v>218496</v>
      </c>
      <c r="F45" s="147"/>
      <c r="G45" s="151">
        <v>65475</v>
      </c>
      <c r="H45" s="151"/>
      <c r="I45" s="151"/>
      <c r="J45" s="151"/>
      <c r="K45" s="151"/>
      <c r="L45" s="151"/>
      <c r="M45" s="151"/>
      <c r="N45" s="147">
        <f t="shared" si="3"/>
        <v>307677</v>
      </c>
    </row>
    <row r="46" spans="1:14" s="146" customFormat="1" ht="24.75" customHeight="1">
      <c r="A46" s="1"/>
      <c r="B46" s="1"/>
      <c r="C46" s="320" t="s">
        <v>1098</v>
      </c>
      <c r="D46" s="653"/>
      <c r="E46" s="147"/>
      <c r="F46" s="147"/>
      <c r="G46" s="151"/>
      <c r="H46" s="151"/>
      <c r="I46" s="151"/>
      <c r="J46" s="151"/>
      <c r="K46" s="151"/>
      <c r="L46" s="151"/>
      <c r="M46" s="151"/>
      <c r="N46" s="147"/>
    </row>
    <row r="47" spans="1:14" s="146" customFormat="1" ht="24.75" customHeight="1">
      <c r="A47" s="1"/>
      <c r="B47" s="1"/>
      <c r="C47" s="712" t="s">
        <v>1371</v>
      </c>
      <c r="D47" s="147"/>
      <c r="E47" s="147">
        <v>957868</v>
      </c>
      <c r="F47" s="147"/>
      <c r="G47" s="151"/>
      <c r="H47" s="151"/>
      <c r="I47" s="151"/>
      <c r="J47" s="151"/>
      <c r="K47" s="151"/>
      <c r="L47" s="151"/>
      <c r="M47" s="151"/>
      <c r="N47" s="147">
        <f t="shared" si="3"/>
        <v>957868</v>
      </c>
    </row>
    <row r="48" spans="1:14" s="146" customFormat="1" ht="24.75" customHeight="1">
      <c r="A48" s="1"/>
      <c r="B48" s="1"/>
      <c r="C48" s="229" t="s">
        <v>260</v>
      </c>
      <c r="D48" s="147"/>
      <c r="E48" s="147"/>
      <c r="F48" s="147"/>
      <c r="G48" s="151"/>
      <c r="H48" s="151"/>
      <c r="I48" s="151"/>
      <c r="J48" s="151"/>
      <c r="K48" s="151"/>
      <c r="L48" s="151"/>
      <c r="M48" s="151"/>
      <c r="N48" s="147"/>
    </row>
    <row r="49" spans="1:14" s="146" customFormat="1" ht="49.5" customHeight="1">
      <c r="A49" s="1"/>
      <c r="B49" s="1"/>
      <c r="C49" s="713" t="s">
        <v>1372</v>
      </c>
      <c r="D49" s="147">
        <v>32978</v>
      </c>
      <c r="E49" s="147">
        <v>277303</v>
      </c>
      <c r="F49" s="147"/>
      <c r="G49" s="151"/>
      <c r="H49" s="151"/>
      <c r="I49" s="151"/>
      <c r="J49" s="151"/>
      <c r="K49" s="151"/>
      <c r="L49" s="151"/>
      <c r="M49" s="151"/>
      <c r="N49" s="147">
        <f t="shared" si="3"/>
        <v>310281</v>
      </c>
    </row>
    <row r="50" spans="1:14" s="146" customFormat="1" ht="37.5" customHeight="1">
      <c r="A50" s="1"/>
      <c r="B50" s="1"/>
      <c r="C50" s="714" t="s">
        <v>1373</v>
      </c>
      <c r="D50" s="147">
        <v>5774</v>
      </c>
      <c r="E50" s="147">
        <v>119377</v>
      </c>
      <c r="F50" s="147"/>
      <c r="G50" s="151"/>
      <c r="H50" s="151"/>
      <c r="I50" s="151"/>
      <c r="J50" s="151"/>
      <c r="K50" s="151"/>
      <c r="L50" s="151"/>
      <c r="M50" s="151"/>
      <c r="N50" s="147">
        <f t="shared" si="3"/>
        <v>125151</v>
      </c>
    </row>
    <row r="51" spans="1:14" s="146" customFormat="1" ht="37.5" customHeight="1">
      <c r="A51" s="1"/>
      <c r="B51" s="1"/>
      <c r="C51" s="344" t="s">
        <v>1370</v>
      </c>
      <c r="D51" s="156">
        <v>10209</v>
      </c>
      <c r="E51" s="156"/>
      <c r="F51" s="147"/>
      <c r="G51" s="151"/>
      <c r="H51" s="151"/>
      <c r="I51" s="151"/>
      <c r="J51" s="151"/>
      <c r="K51" s="151"/>
      <c r="L51" s="151"/>
      <c r="M51" s="151"/>
      <c r="N51" s="147">
        <f>SUM(D51:M51)</f>
        <v>10209</v>
      </c>
    </row>
    <row r="52" spans="1:14" s="146" customFormat="1" ht="29.25" customHeight="1">
      <c r="A52" s="1"/>
      <c r="B52" s="1"/>
      <c r="C52" s="281" t="s">
        <v>310</v>
      </c>
      <c r="D52" s="156"/>
      <c r="E52" s="156"/>
      <c r="F52" s="147"/>
      <c r="G52" s="151"/>
      <c r="H52" s="151"/>
      <c r="I52" s="151"/>
      <c r="J52" s="151">
        <v>40000</v>
      </c>
      <c r="K52" s="151"/>
      <c r="L52" s="151"/>
      <c r="M52" s="151"/>
      <c r="N52" s="147">
        <f>SUM(D52:M52)</f>
        <v>40000</v>
      </c>
    </row>
    <row r="53" spans="1:14" s="146" customFormat="1" ht="15" customHeight="1">
      <c r="A53" s="1"/>
      <c r="B53" s="1"/>
      <c r="C53" s="385" t="s">
        <v>1117</v>
      </c>
      <c r="D53" s="351"/>
      <c r="E53" s="156"/>
      <c r="F53" s="147"/>
      <c r="G53" s="151"/>
      <c r="H53" s="151"/>
      <c r="I53" s="151"/>
      <c r="J53" s="151"/>
      <c r="K53" s="151"/>
      <c r="L53" s="151"/>
      <c r="M53" s="151"/>
      <c r="N53" s="147"/>
    </row>
    <row r="54" spans="1:14" s="146" customFormat="1" ht="39.75" customHeight="1">
      <c r="A54" s="1"/>
      <c r="B54" s="1"/>
      <c r="C54" s="253" t="s">
        <v>1368</v>
      </c>
      <c r="D54" s="156"/>
      <c r="E54" s="156">
        <v>491005</v>
      </c>
      <c r="F54" s="147"/>
      <c r="G54" s="151"/>
      <c r="H54" s="151"/>
      <c r="I54" s="151"/>
      <c r="J54" s="151"/>
      <c r="K54" s="151"/>
      <c r="L54" s="151"/>
      <c r="M54" s="151"/>
      <c r="N54" s="147">
        <f>SUM(D54:M54)</f>
        <v>491005</v>
      </c>
    </row>
    <row r="55" spans="1:14" s="146" customFormat="1" ht="39.75" customHeight="1">
      <c r="A55" s="1"/>
      <c r="B55" s="1"/>
      <c r="C55" s="253" t="s">
        <v>1369</v>
      </c>
      <c r="D55" s="156"/>
      <c r="E55" s="156">
        <v>494387</v>
      </c>
      <c r="F55" s="147"/>
      <c r="G55" s="151"/>
      <c r="H55" s="151"/>
      <c r="I55" s="151"/>
      <c r="J55" s="151"/>
      <c r="K55" s="151"/>
      <c r="L55" s="151"/>
      <c r="M55" s="151"/>
      <c r="N55" s="147">
        <f>SUM(D55:M55)</f>
        <v>494387</v>
      </c>
    </row>
    <row r="56" spans="1:14" s="146" customFormat="1" ht="12.75" customHeight="1">
      <c r="A56" s="148"/>
      <c r="B56" s="148"/>
      <c r="C56" s="4" t="s">
        <v>841</v>
      </c>
      <c r="D56" s="149">
        <f aca="true" t="shared" si="4" ref="D56:J56">SUM(D37:D55)</f>
        <v>644909</v>
      </c>
      <c r="E56" s="149">
        <f t="shared" si="4"/>
        <v>2995659</v>
      </c>
      <c r="F56" s="149">
        <f t="shared" si="4"/>
        <v>0</v>
      </c>
      <c r="G56" s="149">
        <f t="shared" si="4"/>
        <v>65475</v>
      </c>
      <c r="H56" s="149">
        <f t="shared" si="4"/>
        <v>0</v>
      </c>
      <c r="I56" s="149">
        <f t="shared" si="4"/>
        <v>0</v>
      </c>
      <c r="J56" s="149">
        <f t="shared" si="4"/>
        <v>290000</v>
      </c>
      <c r="K56" s="149"/>
      <c r="L56" s="149"/>
      <c r="M56" s="149">
        <f>SUM(M37:M55)</f>
        <v>0</v>
      </c>
      <c r="N56" s="149">
        <f>SUM(N37:N55)</f>
        <v>3996043</v>
      </c>
    </row>
    <row r="57" spans="1:14" s="146" customFormat="1" ht="12.75" customHeight="1">
      <c r="A57" s="1">
        <v>1</v>
      </c>
      <c r="B57" s="1">
        <v>17</v>
      </c>
      <c r="C57" s="222" t="s">
        <v>1193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</row>
    <row r="58" spans="1:14" s="146" customFormat="1" ht="24" customHeight="1">
      <c r="A58" s="1"/>
      <c r="B58" s="1"/>
      <c r="C58" s="180" t="s">
        <v>1100</v>
      </c>
      <c r="D58" s="240"/>
      <c r="E58" s="147"/>
      <c r="F58" s="147"/>
      <c r="G58" s="147"/>
      <c r="H58" s="147"/>
      <c r="I58" s="147"/>
      <c r="J58" s="147"/>
      <c r="K58" s="147"/>
      <c r="L58" s="147"/>
      <c r="M58" s="147"/>
      <c r="N58" s="147"/>
    </row>
    <row r="59" spans="1:15" s="146" customFormat="1" ht="13.5" customHeight="1">
      <c r="A59" s="1"/>
      <c r="B59" s="1"/>
      <c r="C59" s="3" t="s">
        <v>432</v>
      </c>
      <c r="D59" s="147"/>
      <c r="E59" s="147"/>
      <c r="F59" s="147"/>
      <c r="G59" s="147">
        <v>3666</v>
      </c>
      <c r="H59" s="151">
        <v>144480</v>
      </c>
      <c r="I59" s="147"/>
      <c r="J59" s="147"/>
      <c r="K59" s="147"/>
      <c r="L59" s="147"/>
      <c r="M59" s="147"/>
      <c r="N59" s="147">
        <f>SUM(D59:M59)</f>
        <v>148146</v>
      </c>
      <c r="O59" s="168"/>
    </row>
    <row r="60" spans="1:15" s="146" customFormat="1" ht="13.5" customHeight="1">
      <c r="A60" s="1"/>
      <c r="B60" s="1"/>
      <c r="C60" s="481" t="s">
        <v>1349</v>
      </c>
      <c r="D60" s="147"/>
      <c r="E60" s="147"/>
      <c r="F60" s="147"/>
      <c r="G60" s="147">
        <v>8890</v>
      </c>
      <c r="H60" s="151"/>
      <c r="I60" s="147"/>
      <c r="J60" s="147"/>
      <c r="K60" s="147"/>
      <c r="L60" s="147"/>
      <c r="M60" s="147"/>
      <c r="N60" s="147">
        <f>SUM(D60:M60)</f>
        <v>8890</v>
      </c>
      <c r="O60" s="168"/>
    </row>
    <row r="61" spans="1:14" s="146" customFormat="1" ht="16.5" customHeight="1">
      <c r="A61" s="1"/>
      <c r="B61" s="1"/>
      <c r="C61" s="277" t="s">
        <v>612</v>
      </c>
      <c r="D61" s="147"/>
      <c r="E61" s="147"/>
      <c r="F61" s="147"/>
      <c r="G61" s="147">
        <v>30000</v>
      </c>
      <c r="H61" s="151"/>
      <c r="I61" s="147"/>
      <c r="J61" s="147"/>
      <c r="K61" s="147"/>
      <c r="L61" s="147"/>
      <c r="M61" s="147"/>
      <c r="N61" s="147">
        <f>SUM(D61:M61)</f>
        <v>30000</v>
      </c>
    </row>
    <row r="62" spans="1:14" s="146" customFormat="1" ht="25.5" customHeight="1">
      <c r="A62" s="1"/>
      <c r="B62" s="1"/>
      <c r="C62" s="5" t="s">
        <v>1286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  <row r="63" spans="1:14" s="146" customFormat="1" ht="13.5" customHeight="1">
      <c r="A63" s="1"/>
      <c r="B63" s="1"/>
      <c r="C63" s="161" t="s">
        <v>434</v>
      </c>
      <c r="D63" s="147"/>
      <c r="E63" s="147"/>
      <c r="F63" s="147"/>
      <c r="G63" s="151">
        <v>27940</v>
      </c>
      <c r="H63" s="147"/>
      <c r="I63" s="147"/>
      <c r="J63" s="147"/>
      <c r="K63" s="147"/>
      <c r="L63" s="147"/>
      <c r="M63" s="147"/>
      <c r="N63" s="147">
        <f>SUM(D63:M63)</f>
        <v>27940</v>
      </c>
    </row>
    <row r="64" spans="1:14" s="146" customFormat="1" ht="26.25" customHeight="1">
      <c r="A64" s="157"/>
      <c r="B64" s="157"/>
      <c r="C64" s="180" t="s">
        <v>1100</v>
      </c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47"/>
    </row>
    <row r="65" spans="1:14" s="146" customFormat="1" ht="27.75" customHeight="1">
      <c r="A65" s="157"/>
      <c r="B65" s="157"/>
      <c r="C65" s="718" t="s">
        <v>1207</v>
      </c>
      <c r="D65" s="147"/>
      <c r="E65" s="147"/>
      <c r="F65" s="147"/>
      <c r="G65" s="147">
        <v>55880</v>
      </c>
      <c r="H65" s="147"/>
      <c r="I65" s="147"/>
      <c r="J65" s="147"/>
      <c r="K65" s="147"/>
      <c r="L65" s="147"/>
      <c r="M65" s="147"/>
      <c r="N65" s="147">
        <f>SUM(D65:M65)</f>
        <v>55880</v>
      </c>
    </row>
    <row r="66" spans="1:14" s="146" customFormat="1" ht="13.5" customHeight="1">
      <c r="A66" s="159"/>
      <c r="B66" s="159"/>
      <c r="C66" s="3" t="s">
        <v>459</v>
      </c>
      <c r="D66" s="147"/>
      <c r="E66" s="147"/>
      <c r="F66" s="147"/>
      <c r="G66" s="147">
        <v>3429</v>
      </c>
      <c r="H66" s="147"/>
      <c r="I66" s="147"/>
      <c r="J66" s="147"/>
      <c r="K66" s="147"/>
      <c r="L66" s="147"/>
      <c r="M66" s="147"/>
      <c r="N66" s="147">
        <f>SUM(D66:M66)</f>
        <v>3429</v>
      </c>
    </row>
    <row r="67" spans="1:14" s="146" customFormat="1" ht="13.5" customHeight="1">
      <c r="A67" s="159"/>
      <c r="B67" s="159"/>
      <c r="C67" s="233" t="s">
        <v>956</v>
      </c>
      <c r="D67" s="160"/>
      <c r="E67" s="160"/>
      <c r="F67" s="160"/>
      <c r="G67" s="160">
        <v>2000</v>
      </c>
      <c r="H67" s="160"/>
      <c r="I67" s="160"/>
      <c r="J67" s="160"/>
      <c r="K67" s="160"/>
      <c r="L67" s="160"/>
      <c r="M67" s="160"/>
      <c r="N67" s="147">
        <f>SUM(D67:M67)</f>
        <v>2000</v>
      </c>
    </row>
    <row r="68" spans="1:14" s="146" customFormat="1" ht="24.75" customHeight="1">
      <c r="A68" s="159"/>
      <c r="B68" s="159"/>
      <c r="C68" s="229" t="s">
        <v>260</v>
      </c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47"/>
    </row>
    <row r="69" spans="1:14" s="146" customFormat="1" ht="15" customHeight="1">
      <c r="A69" s="159"/>
      <c r="B69" s="159"/>
      <c r="C69" s="3" t="s">
        <v>433</v>
      </c>
      <c r="D69" s="160"/>
      <c r="E69" s="160"/>
      <c r="F69" s="160"/>
      <c r="G69" s="160">
        <v>35714</v>
      </c>
      <c r="H69" s="160"/>
      <c r="I69" s="160"/>
      <c r="J69" s="160"/>
      <c r="K69" s="160"/>
      <c r="L69" s="160"/>
      <c r="M69" s="160"/>
      <c r="N69" s="147">
        <f>SUM(D69:M69)</f>
        <v>35714</v>
      </c>
    </row>
    <row r="70" spans="1:14" s="146" customFormat="1" ht="24.75" customHeight="1">
      <c r="A70" s="1"/>
      <c r="B70" s="1"/>
      <c r="C70" s="322" t="s">
        <v>263</v>
      </c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</row>
    <row r="71" spans="1:14" s="146" customFormat="1" ht="24.75" customHeight="1">
      <c r="A71" s="1"/>
      <c r="B71" s="1"/>
      <c r="C71" s="299" t="s">
        <v>1274</v>
      </c>
      <c r="D71" s="147"/>
      <c r="E71" s="147"/>
      <c r="F71" s="147"/>
      <c r="G71" s="147">
        <v>190500</v>
      </c>
      <c r="H71" s="147"/>
      <c r="I71" s="147"/>
      <c r="J71" s="147"/>
      <c r="K71" s="147"/>
      <c r="L71" s="147"/>
      <c r="M71" s="147"/>
      <c r="N71" s="147">
        <f>SUM(D71:M71)</f>
        <v>190500</v>
      </c>
    </row>
    <row r="72" spans="1:14" s="146" customFormat="1" ht="24.75" customHeight="1">
      <c r="A72" s="1"/>
      <c r="B72" s="1"/>
      <c r="C72" s="180" t="s">
        <v>1100</v>
      </c>
      <c r="D72" s="160"/>
      <c r="E72" s="147"/>
      <c r="F72" s="147"/>
      <c r="G72" s="147"/>
      <c r="H72" s="147"/>
      <c r="I72" s="147"/>
      <c r="J72" s="147"/>
      <c r="K72" s="147"/>
      <c r="L72" s="147"/>
      <c r="M72" s="147"/>
      <c r="N72" s="147"/>
    </row>
    <row r="73" spans="1:14" s="146" customFormat="1" ht="13.5" customHeight="1">
      <c r="A73" s="1"/>
      <c r="B73" s="1"/>
      <c r="C73" s="234" t="s">
        <v>435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</row>
    <row r="74" spans="1:14" s="146" customFormat="1" ht="24.75" customHeight="1">
      <c r="A74" s="1"/>
      <c r="B74" s="1"/>
      <c r="C74" s="301" t="s">
        <v>1088</v>
      </c>
      <c r="D74" s="178"/>
      <c r="E74" s="147"/>
      <c r="F74" s="147"/>
      <c r="G74" s="147"/>
      <c r="H74" s="147"/>
      <c r="I74" s="147"/>
      <c r="J74" s="147"/>
      <c r="K74" s="147"/>
      <c r="L74" s="147"/>
      <c r="M74" s="147"/>
      <c r="N74" s="147"/>
    </row>
    <row r="75" spans="1:14" s="146" customFormat="1" ht="24.75" customHeight="1">
      <c r="A75" s="1"/>
      <c r="B75" s="1"/>
      <c r="C75" s="5" t="s">
        <v>50</v>
      </c>
      <c r="D75" s="156"/>
      <c r="E75" s="231"/>
      <c r="F75" s="156"/>
      <c r="G75" s="147"/>
      <c r="H75" s="147"/>
      <c r="I75" s="147"/>
      <c r="J75" s="147">
        <v>30000</v>
      </c>
      <c r="K75" s="147"/>
      <c r="L75" s="147"/>
      <c r="M75" s="147"/>
      <c r="N75" s="147">
        <f>SUM(D75:M75)</f>
        <v>30000</v>
      </c>
    </row>
    <row r="76" spans="1:14" s="146" customFormat="1" ht="24.75" customHeight="1">
      <c r="A76" s="1"/>
      <c r="B76" s="1"/>
      <c r="C76" s="323" t="s">
        <v>1287</v>
      </c>
      <c r="D76" s="156"/>
      <c r="E76" s="231"/>
      <c r="F76" s="156"/>
      <c r="G76" s="147"/>
      <c r="H76" s="147"/>
      <c r="I76" s="147"/>
      <c r="J76" s="147"/>
      <c r="K76" s="147"/>
      <c r="L76" s="147"/>
      <c r="M76" s="147"/>
      <c r="N76" s="147"/>
    </row>
    <row r="77" spans="1:15" s="146" customFormat="1" ht="24.75" customHeight="1">
      <c r="A77" s="1"/>
      <c r="B77" s="1"/>
      <c r="C77" s="229" t="s">
        <v>51</v>
      </c>
      <c r="D77" s="156"/>
      <c r="E77" s="156"/>
      <c r="F77" s="156"/>
      <c r="G77" s="147"/>
      <c r="H77" s="147"/>
      <c r="I77" s="147"/>
      <c r="J77" s="147"/>
      <c r="K77" s="147"/>
      <c r="L77" s="151">
        <v>80000</v>
      </c>
      <c r="M77" s="147">
        <v>73924</v>
      </c>
      <c r="N77" s="147">
        <f>SUM(D77:M77)</f>
        <v>153924</v>
      </c>
      <c r="O77" s="168"/>
    </row>
    <row r="78" spans="1:14" s="146" customFormat="1" ht="12" customHeight="1">
      <c r="A78" s="148"/>
      <c r="B78" s="148"/>
      <c r="C78" s="4" t="s">
        <v>436</v>
      </c>
      <c r="D78" s="149">
        <f aca="true" t="shared" si="5" ref="D78:N78">SUM(D57:D77)</f>
        <v>0</v>
      </c>
      <c r="E78" s="149">
        <f t="shared" si="5"/>
        <v>0</v>
      </c>
      <c r="F78" s="149">
        <f t="shared" si="5"/>
        <v>0</v>
      </c>
      <c r="G78" s="149">
        <f t="shared" si="5"/>
        <v>358019</v>
      </c>
      <c r="H78" s="149">
        <f t="shared" si="5"/>
        <v>144480</v>
      </c>
      <c r="I78" s="149">
        <f t="shared" si="5"/>
        <v>0</v>
      </c>
      <c r="J78" s="149">
        <f t="shared" si="5"/>
        <v>30000</v>
      </c>
      <c r="K78" s="149">
        <f t="shared" si="5"/>
        <v>0</v>
      </c>
      <c r="L78" s="149">
        <f t="shared" si="5"/>
        <v>80000</v>
      </c>
      <c r="M78" s="149">
        <f t="shared" si="5"/>
        <v>73924</v>
      </c>
      <c r="N78" s="149">
        <f t="shared" si="5"/>
        <v>686423</v>
      </c>
    </row>
    <row r="79" spans="1:14" s="146" customFormat="1" ht="12" customHeight="1">
      <c r="A79" s="154">
        <v>1</v>
      </c>
      <c r="B79" s="154">
        <v>18</v>
      </c>
      <c r="C79" s="5" t="s">
        <v>437</v>
      </c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</row>
    <row r="80" spans="1:14" s="146" customFormat="1" ht="24.75" customHeight="1">
      <c r="A80" s="1"/>
      <c r="B80" s="1"/>
      <c r="C80" s="180" t="s">
        <v>1100</v>
      </c>
      <c r="D80" s="156"/>
      <c r="E80" s="156"/>
      <c r="F80" s="156"/>
      <c r="G80" s="147"/>
      <c r="H80" s="147"/>
      <c r="I80" s="147"/>
      <c r="J80" s="147"/>
      <c r="K80" s="147"/>
      <c r="L80" s="147"/>
      <c r="M80" s="147"/>
      <c r="N80" s="147"/>
    </row>
    <row r="81" spans="1:14" s="146" customFormat="1" ht="24.75" customHeight="1">
      <c r="A81" s="1"/>
      <c r="B81" s="1"/>
      <c r="C81" s="68" t="s">
        <v>107</v>
      </c>
      <c r="D81" s="156"/>
      <c r="E81" s="156"/>
      <c r="F81" s="156"/>
      <c r="G81" s="147">
        <v>29850</v>
      </c>
      <c r="H81" s="147"/>
      <c r="I81" s="147"/>
      <c r="J81" s="147"/>
      <c r="K81" s="147"/>
      <c r="L81" s="147"/>
      <c r="M81" s="147"/>
      <c r="N81" s="147">
        <f>SUM(D81:M81)</f>
        <v>29850</v>
      </c>
    </row>
    <row r="82" spans="1:14" s="146" customFormat="1" ht="12" customHeight="1">
      <c r="A82" s="1"/>
      <c r="B82" s="1"/>
      <c r="C82" s="5" t="s">
        <v>1002</v>
      </c>
      <c r="D82" s="156"/>
      <c r="E82" s="156"/>
      <c r="F82" s="156"/>
      <c r="G82" s="147">
        <v>20320</v>
      </c>
      <c r="H82" s="147"/>
      <c r="I82" s="147"/>
      <c r="J82" s="147"/>
      <c r="K82" s="147"/>
      <c r="L82" s="147"/>
      <c r="M82" s="147"/>
      <c r="N82" s="147">
        <f>SUM(D82:M82)</f>
        <v>20320</v>
      </c>
    </row>
    <row r="83" spans="1:14" s="146" customFormat="1" ht="15" customHeight="1">
      <c r="A83" s="1"/>
      <c r="B83" s="1"/>
      <c r="C83" s="97" t="s">
        <v>267</v>
      </c>
      <c r="D83" s="241"/>
      <c r="E83" s="156"/>
      <c r="F83" s="231">
        <v>7000</v>
      </c>
      <c r="G83" s="147"/>
      <c r="H83" s="147"/>
      <c r="I83" s="147"/>
      <c r="J83" s="147"/>
      <c r="K83" s="147"/>
      <c r="L83" s="147"/>
      <c r="M83" s="147"/>
      <c r="N83" s="147">
        <f>SUM(D83:M83)</f>
        <v>7000</v>
      </c>
    </row>
    <row r="84" spans="1:14" s="146" customFormat="1" ht="27.75" customHeight="1">
      <c r="A84" s="1"/>
      <c r="B84" s="1"/>
      <c r="C84" s="97" t="s">
        <v>36</v>
      </c>
      <c r="D84" s="241"/>
      <c r="E84" s="156"/>
      <c r="F84" s="231"/>
      <c r="G84" s="147">
        <v>127</v>
      </c>
      <c r="H84" s="147"/>
      <c r="I84" s="147"/>
      <c r="J84" s="147"/>
      <c r="K84" s="147"/>
      <c r="L84" s="147"/>
      <c r="M84" s="147"/>
      <c r="N84" s="147">
        <f>SUM(D84:M84)</f>
        <v>127</v>
      </c>
    </row>
    <row r="85" spans="1:14" s="146" customFormat="1" ht="15" customHeight="1">
      <c r="A85" s="1" t="s">
        <v>445</v>
      </c>
      <c r="B85" s="1"/>
      <c r="C85" s="5" t="s">
        <v>1183</v>
      </c>
      <c r="D85" s="156"/>
      <c r="E85" s="156"/>
      <c r="F85" s="156"/>
      <c r="G85" s="147">
        <v>17018</v>
      </c>
      <c r="H85" s="147"/>
      <c r="I85" s="147"/>
      <c r="J85" s="147"/>
      <c r="K85" s="147"/>
      <c r="L85" s="147"/>
      <c r="M85" s="147"/>
      <c r="N85" s="147">
        <f>SUM(D85:M85)</f>
        <v>17018</v>
      </c>
    </row>
    <row r="86" spans="1:14" s="146" customFormat="1" ht="14.25" customHeight="1">
      <c r="A86" s="148"/>
      <c r="B86" s="148"/>
      <c r="C86" s="4" t="s">
        <v>1184</v>
      </c>
      <c r="D86" s="163">
        <f>SUM(D81:D85)</f>
        <v>0</v>
      </c>
      <c r="E86" s="163">
        <f aca="true" t="shared" si="6" ref="E86:N86">SUM(E81:E85)</f>
        <v>0</v>
      </c>
      <c r="F86" s="163">
        <f t="shared" si="6"/>
        <v>7000</v>
      </c>
      <c r="G86" s="163">
        <f t="shared" si="6"/>
        <v>67315</v>
      </c>
      <c r="H86" s="163">
        <f t="shared" si="6"/>
        <v>0</v>
      </c>
      <c r="I86" s="163">
        <f t="shared" si="6"/>
        <v>0</v>
      </c>
      <c r="J86" s="163">
        <f t="shared" si="6"/>
        <v>0</v>
      </c>
      <c r="K86" s="163">
        <f t="shared" si="6"/>
        <v>0</v>
      </c>
      <c r="L86" s="163">
        <f t="shared" si="6"/>
        <v>0</v>
      </c>
      <c r="M86" s="163">
        <f t="shared" si="6"/>
        <v>0</v>
      </c>
      <c r="N86" s="163">
        <f t="shared" si="6"/>
        <v>74315</v>
      </c>
    </row>
    <row r="87" spans="1:14" s="146" customFormat="1" ht="12" customHeight="1">
      <c r="A87" s="1">
        <v>1</v>
      </c>
      <c r="B87" s="1">
        <v>19</v>
      </c>
      <c r="C87" s="222" t="s">
        <v>444</v>
      </c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</row>
    <row r="88" spans="1:14" s="146" customFormat="1" ht="26.25" customHeight="1">
      <c r="A88" s="1"/>
      <c r="B88" s="1"/>
      <c r="C88" s="324" t="s">
        <v>1128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1:15" s="146" customFormat="1" ht="24.75" customHeight="1">
      <c r="A89" s="1"/>
      <c r="B89" s="1"/>
      <c r="C89" s="220" t="s">
        <v>294</v>
      </c>
      <c r="D89" s="156"/>
      <c r="E89" s="156"/>
      <c r="F89" s="156"/>
      <c r="G89" s="147"/>
      <c r="H89" s="147"/>
      <c r="I89" s="147"/>
      <c r="J89" s="147"/>
      <c r="K89" s="147">
        <v>378018</v>
      </c>
      <c r="L89" s="147"/>
      <c r="M89" s="147"/>
      <c r="N89" s="147">
        <f>SUM(D89:M89)</f>
        <v>378018</v>
      </c>
      <c r="O89" s="168"/>
    </row>
    <row r="90" spans="1:14" s="146" customFormat="1" ht="24.75" customHeight="1">
      <c r="A90" s="1"/>
      <c r="B90" s="1"/>
      <c r="C90" s="323" t="s">
        <v>1090</v>
      </c>
      <c r="D90" s="240"/>
      <c r="E90" s="156"/>
      <c r="F90" s="156"/>
      <c r="G90" s="147"/>
      <c r="H90" s="147"/>
      <c r="I90" s="147"/>
      <c r="J90" s="147"/>
      <c r="K90" s="147"/>
      <c r="L90" s="147"/>
      <c r="M90" s="147"/>
      <c r="N90" s="147"/>
    </row>
    <row r="91" spans="1:14" s="146" customFormat="1" ht="12.75">
      <c r="A91" s="1" t="s">
        <v>445</v>
      </c>
      <c r="B91" s="1"/>
      <c r="C91" s="3" t="s">
        <v>1185</v>
      </c>
      <c r="D91" s="147"/>
      <c r="E91" s="147"/>
      <c r="F91" s="147"/>
      <c r="G91" s="147">
        <v>10000</v>
      </c>
      <c r="H91" s="147"/>
      <c r="I91" s="147"/>
      <c r="J91" s="147"/>
      <c r="K91" s="147"/>
      <c r="L91" s="147"/>
      <c r="M91" s="147"/>
      <c r="N91" s="147">
        <f>SUM(D91:M91)</f>
        <v>10000</v>
      </c>
    </row>
    <row r="92" spans="1:15" s="146" customFormat="1" ht="12.75">
      <c r="A92" s="1"/>
      <c r="B92" s="1"/>
      <c r="C92" s="237" t="s">
        <v>1160</v>
      </c>
      <c r="D92" s="147"/>
      <c r="E92" s="147"/>
      <c r="F92" s="147"/>
      <c r="G92" s="147">
        <v>200831</v>
      </c>
      <c r="H92" s="147"/>
      <c r="I92" s="147"/>
      <c r="J92" s="147"/>
      <c r="K92" s="147"/>
      <c r="L92" s="147"/>
      <c r="M92" s="147"/>
      <c r="N92" s="147">
        <f>SUM(D92:M92)</f>
        <v>200831</v>
      </c>
      <c r="O92" s="168"/>
    </row>
    <row r="93" spans="1:15" s="146" customFormat="1" ht="25.5">
      <c r="A93" s="1"/>
      <c r="B93" s="1"/>
      <c r="C93" s="5" t="s">
        <v>38</v>
      </c>
      <c r="D93" s="147"/>
      <c r="E93" s="147"/>
      <c r="F93" s="147"/>
      <c r="G93" s="147"/>
      <c r="H93" s="147"/>
      <c r="I93" s="147"/>
      <c r="J93" s="147"/>
      <c r="K93" s="147"/>
      <c r="L93" s="147">
        <v>1137210</v>
      </c>
      <c r="M93" s="147"/>
      <c r="N93" s="147">
        <f>SUM(D93:M93)</f>
        <v>1137210</v>
      </c>
      <c r="O93" s="168"/>
    </row>
    <row r="94" spans="1:15" s="146" customFormat="1" ht="25.5">
      <c r="A94" s="1"/>
      <c r="B94" s="1"/>
      <c r="C94" s="5" t="s">
        <v>613</v>
      </c>
      <c r="D94" s="147"/>
      <c r="E94" s="147"/>
      <c r="F94" s="147"/>
      <c r="G94" s="147"/>
      <c r="H94" s="147"/>
      <c r="I94" s="147"/>
      <c r="J94" s="147"/>
      <c r="K94" s="147"/>
      <c r="L94" s="147">
        <v>62826</v>
      </c>
      <c r="M94" s="147"/>
      <c r="N94" s="147">
        <f>SUM(D94:M94)</f>
        <v>62826</v>
      </c>
      <c r="O94" s="168"/>
    </row>
    <row r="95" spans="1:15" s="146" customFormat="1" ht="31.5" customHeight="1">
      <c r="A95" s="1"/>
      <c r="B95" s="1"/>
      <c r="C95" s="5" t="s">
        <v>37</v>
      </c>
      <c r="D95" s="147"/>
      <c r="E95" s="147"/>
      <c r="F95" s="147"/>
      <c r="G95" s="147"/>
      <c r="H95" s="147"/>
      <c r="I95" s="147"/>
      <c r="J95" s="147"/>
      <c r="K95" s="147"/>
      <c r="L95" s="147">
        <v>800000</v>
      </c>
      <c r="M95" s="147"/>
      <c r="N95" s="147">
        <f>SUM(D95:M95)</f>
        <v>800000</v>
      </c>
      <c r="O95" s="276"/>
    </row>
    <row r="96" spans="1:14" s="146" customFormat="1" ht="24.75" customHeight="1">
      <c r="A96" s="1"/>
      <c r="B96" s="1"/>
      <c r="C96" s="5" t="s">
        <v>264</v>
      </c>
      <c r="D96" s="147"/>
      <c r="E96" s="147"/>
      <c r="F96" s="147"/>
      <c r="G96" s="147"/>
      <c r="H96" s="147"/>
      <c r="I96" s="161"/>
      <c r="J96" s="147"/>
      <c r="K96" s="147"/>
      <c r="L96" s="147"/>
      <c r="M96" s="147"/>
      <c r="N96" s="147"/>
    </row>
    <row r="97" spans="1:14" s="146" customFormat="1" ht="25.5">
      <c r="A97" s="1"/>
      <c r="B97" s="1"/>
      <c r="C97" s="68" t="s">
        <v>84</v>
      </c>
      <c r="D97" s="151">
        <v>100</v>
      </c>
      <c r="E97" s="147"/>
      <c r="F97" s="147"/>
      <c r="G97" s="147"/>
      <c r="H97" s="147"/>
      <c r="I97" s="164"/>
      <c r="J97" s="147"/>
      <c r="K97" s="147"/>
      <c r="L97" s="147"/>
      <c r="M97" s="147"/>
      <c r="N97" s="147">
        <f aca="true" t="shared" si="7" ref="N97:N110">SUM(D97:M97)</f>
        <v>100</v>
      </c>
    </row>
    <row r="98" spans="1:14" s="146" customFormat="1" ht="25.5">
      <c r="A98" s="1"/>
      <c r="B98" s="1"/>
      <c r="C98" s="68" t="s">
        <v>85</v>
      </c>
      <c r="D98" s="151">
        <v>886883</v>
      </c>
      <c r="E98" s="147"/>
      <c r="F98" s="147"/>
      <c r="G98" s="147"/>
      <c r="H98" s="147"/>
      <c r="I98" s="164"/>
      <c r="J98" s="147"/>
      <c r="K98" s="147"/>
      <c r="L98" s="147"/>
      <c r="M98" s="147"/>
      <c r="N98" s="147">
        <f t="shared" si="7"/>
        <v>886883</v>
      </c>
    </row>
    <row r="99" spans="1:16" s="146" customFormat="1" ht="24" customHeight="1">
      <c r="A99" s="1"/>
      <c r="B99" s="1"/>
      <c r="C99" s="68" t="s">
        <v>86</v>
      </c>
      <c r="D99" s="151">
        <v>695886</v>
      </c>
      <c r="E99" s="147"/>
      <c r="F99" s="147"/>
      <c r="G99" s="147"/>
      <c r="H99" s="147"/>
      <c r="I99" s="147"/>
      <c r="J99" s="147"/>
      <c r="K99" s="147"/>
      <c r="L99" s="147"/>
      <c r="M99" s="147"/>
      <c r="N99" s="147">
        <f t="shared" si="7"/>
        <v>695886</v>
      </c>
      <c r="P99" s="168"/>
    </row>
    <row r="100" spans="1:15" s="146" customFormat="1" ht="24" customHeight="1">
      <c r="A100" s="1"/>
      <c r="B100" s="1"/>
      <c r="C100" s="68" t="s">
        <v>87</v>
      </c>
      <c r="D100" s="151">
        <v>656366</v>
      </c>
      <c r="E100" s="147"/>
      <c r="F100" s="147"/>
      <c r="G100" s="147"/>
      <c r="H100" s="147"/>
      <c r="I100" s="151"/>
      <c r="J100" s="147"/>
      <c r="K100" s="147"/>
      <c r="L100" s="147"/>
      <c r="M100" s="147"/>
      <c r="N100" s="147">
        <f t="shared" si="7"/>
        <v>656366</v>
      </c>
      <c r="O100" s="276"/>
    </row>
    <row r="101" spans="1:15" s="146" customFormat="1" ht="28.5" customHeight="1">
      <c r="A101" s="1"/>
      <c r="B101" s="1"/>
      <c r="C101" s="230" t="s">
        <v>1288</v>
      </c>
      <c r="D101" s="147"/>
      <c r="E101" s="147"/>
      <c r="F101" s="147"/>
      <c r="G101" s="147"/>
      <c r="H101" s="147"/>
      <c r="I101" s="151"/>
      <c r="J101" s="147"/>
      <c r="K101" s="147"/>
      <c r="L101" s="147"/>
      <c r="M101" s="147"/>
      <c r="N101" s="147"/>
      <c r="O101" s="276"/>
    </row>
    <row r="102" spans="1:14" s="146" customFormat="1" ht="13.5" customHeight="1">
      <c r="A102" s="1"/>
      <c r="B102" s="1"/>
      <c r="C102" s="3" t="s">
        <v>1156</v>
      </c>
      <c r="D102" s="147"/>
      <c r="E102" s="147"/>
      <c r="F102" s="151">
        <v>3700000</v>
      </c>
      <c r="G102" s="147"/>
      <c r="H102" s="147"/>
      <c r="I102" s="147"/>
      <c r="J102" s="147"/>
      <c r="K102" s="147"/>
      <c r="L102" s="147"/>
      <c r="M102" s="147"/>
      <c r="N102" s="147">
        <f t="shared" si="7"/>
        <v>3700000</v>
      </c>
    </row>
    <row r="103" spans="1:14" s="146" customFormat="1" ht="13.5" customHeight="1">
      <c r="A103" s="1"/>
      <c r="B103" s="1"/>
      <c r="C103" s="3" t="s">
        <v>1157</v>
      </c>
      <c r="D103" s="147"/>
      <c r="E103" s="147"/>
      <c r="F103" s="147">
        <v>228000</v>
      </c>
      <c r="G103" s="147"/>
      <c r="H103" s="147"/>
      <c r="I103" s="147"/>
      <c r="J103" s="147"/>
      <c r="K103" s="147"/>
      <c r="L103" s="147"/>
      <c r="M103" s="147"/>
      <c r="N103" s="147">
        <f t="shared" si="7"/>
        <v>228000</v>
      </c>
    </row>
    <row r="104" spans="1:14" s="146" customFormat="1" ht="13.5" customHeight="1">
      <c r="A104" s="1"/>
      <c r="B104" s="1"/>
      <c r="C104" s="3" t="s">
        <v>1158</v>
      </c>
      <c r="D104" s="147"/>
      <c r="E104" s="147"/>
      <c r="F104" s="147">
        <v>12000</v>
      </c>
      <c r="G104" s="147"/>
      <c r="H104" s="147"/>
      <c r="I104" s="147"/>
      <c r="J104" s="147"/>
      <c r="K104" s="147"/>
      <c r="L104" s="147"/>
      <c r="M104" s="147"/>
      <c r="N104" s="147">
        <f t="shared" si="7"/>
        <v>12000</v>
      </c>
    </row>
    <row r="105" spans="1:14" s="146" customFormat="1" ht="13.5" customHeight="1">
      <c r="A105" s="1"/>
      <c r="B105" s="1"/>
      <c r="C105" s="3" t="s">
        <v>1159</v>
      </c>
      <c r="D105" s="147"/>
      <c r="E105" s="147"/>
      <c r="F105" s="147">
        <v>5000</v>
      </c>
      <c r="G105" s="147"/>
      <c r="H105" s="147"/>
      <c r="I105" s="147"/>
      <c r="J105" s="147"/>
      <c r="K105" s="147"/>
      <c r="L105" s="147"/>
      <c r="M105" s="147"/>
      <c r="N105" s="147">
        <f t="shared" si="7"/>
        <v>5000</v>
      </c>
    </row>
    <row r="106" spans="1:14" s="146" customFormat="1" ht="13.5" customHeight="1">
      <c r="A106" s="1"/>
      <c r="B106" s="1"/>
      <c r="C106" s="228" t="s">
        <v>785</v>
      </c>
      <c r="D106" s="147"/>
      <c r="E106" s="147"/>
      <c r="F106" s="147">
        <v>600000</v>
      </c>
      <c r="G106" s="147"/>
      <c r="H106" s="147"/>
      <c r="I106" s="147"/>
      <c r="J106" s="147"/>
      <c r="K106" s="147"/>
      <c r="L106" s="147"/>
      <c r="M106" s="147"/>
      <c r="N106" s="147">
        <f t="shared" si="7"/>
        <v>600000</v>
      </c>
    </row>
    <row r="107" spans="1:14" s="146" customFormat="1" ht="24.75" customHeight="1">
      <c r="A107" s="1"/>
      <c r="B107" s="1"/>
      <c r="C107" s="334" t="s">
        <v>1289</v>
      </c>
      <c r="D107" s="18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</row>
    <row r="108" spans="1:14" s="146" customFormat="1" ht="33.75" customHeight="1">
      <c r="A108" s="1"/>
      <c r="B108" s="1"/>
      <c r="C108" s="274" t="s">
        <v>265</v>
      </c>
      <c r="D108" s="616">
        <v>16000</v>
      </c>
      <c r="E108" s="147"/>
      <c r="F108" s="147"/>
      <c r="G108" s="147"/>
      <c r="H108" s="147"/>
      <c r="I108" s="147"/>
      <c r="J108" s="147"/>
      <c r="K108" s="147"/>
      <c r="L108" s="147"/>
      <c r="M108" s="147"/>
      <c r="N108" s="147">
        <f t="shared" si="7"/>
        <v>16000</v>
      </c>
    </row>
    <row r="109" spans="1:14" s="146" customFormat="1" ht="24.75" customHeight="1">
      <c r="A109" s="1"/>
      <c r="B109" s="1"/>
      <c r="C109" s="274" t="s">
        <v>420</v>
      </c>
      <c r="D109" s="616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</row>
    <row r="110" spans="1:14" s="146" customFormat="1" ht="24.75" customHeight="1">
      <c r="A110" s="1"/>
      <c r="B110" s="1"/>
      <c r="C110" s="5" t="s">
        <v>104</v>
      </c>
      <c r="D110" s="147">
        <v>11224</v>
      </c>
      <c r="E110" s="147"/>
      <c r="F110" s="147"/>
      <c r="G110" s="147"/>
      <c r="H110" s="147"/>
      <c r="I110" s="147"/>
      <c r="J110" s="147"/>
      <c r="K110" s="147"/>
      <c r="L110" s="147"/>
      <c r="M110" s="151"/>
      <c r="N110" s="147">
        <f t="shared" si="7"/>
        <v>11224</v>
      </c>
    </row>
    <row r="111" spans="1:14" s="146" customFormat="1" ht="15.75" customHeight="1">
      <c r="A111" s="2"/>
      <c r="B111" s="148"/>
      <c r="C111" s="4" t="s">
        <v>446</v>
      </c>
      <c r="D111" s="149">
        <f aca="true" t="shared" si="8" ref="D111:M111">SUM(D88:D110)</f>
        <v>2266459</v>
      </c>
      <c r="E111" s="149">
        <f t="shared" si="8"/>
        <v>0</v>
      </c>
      <c r="F111" s="149">
        <f t="shared" si="8"/>
        <v>4545000</v>
      </c>
      <c r="G111" s="149">
        <f t="shared" si="8"/>
        <v>210831</v>
      </c>
      <c r="H111" s="149">
        <f t="shared" si="8"/>
        <v>0</v>
      </c>
      <c r="I111" s="149">
        <f t="shared" si="8"/>
        <v>0</v>
      </c>
      <c r="J111" s="149">
        <f t="shared" si="8"/>
        <v>0</v>
      </c>
      <c r="K111" s="149">
        <f t="shared" si="8"/>
        <v>378018</v>
      </c>
      <c r="L111" s="149">
        <f t="shared" si="8"/>
        <v>2000036</v>
      </c>
      <c r="M111" s="149">
        <f t="shared" si="8"/>
        <v>0</v>
      </c>
      <c r="N111" s="149">
        <f>SUM(N87:N110)</f>
        <v>9400344</v>
      </c>
    </row>
    <row r="112" spans="1:14" s="146" customFormat="1" ht="27.75" customHeight="1">
      <c r="A112" s="152">
        <v>1</v>
      </c>
      <c r="B112" s="154">
        <v>21</v>
      </c>
      <c r="C112" s="180" t="s">
        <v>1100</v>
      </c>
      <c r="D112" s="242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</row>
    <row r="113" spans="1:14" s="146" customFormat="1" ht="15" customHeight="1">
      <c r="A113" s="2"/>
      <c r="B113" s="148"/>
      <c r="C113" s="235" t="s">
        <v>1070</v>
      </c>
      <c r="D113" s="654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>
        <f>SUM(D113:M113)</f>
        <v>0</v>
      </c>
    </row>
    <row r="114" spans="1:14" s="146" customFormat="1" ht="10.5" customHeight="1">
      <c r="A114" s="152">
        <v>1</v>
      </c>
      <c r="B114" s="154">
        <v>22</v>
      </c>
      <c r="C114" s="236" t="s">
        <v>699</v>
      </c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</row>
    <row r="115" spans="1:14" s="146" customFormat="1" ht="24.75" customHeight="1">
      <c r="A115" s="152"/>
      <c r="B115" s="154"/>
      <c r="C115" s="323" t="s">
        <v>1090</v>
      </c>
      <c r="D115" s="178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</row>
    <row r="116" spans="1:14" s="146" customFormat="1" ht="15" customHeight="1">
      <c r="A116" s="152"/>
      <c r="B116" s="154"/>
      <c r="C116" s="244" t="s">
        <v>109</v>
      </c>
      <c r="D116" s="275">
        <v>8000</v>
      </c>
      <c r="E116" s="155"/>
      <c r="F116" s="155"/>
      <c r="G116" s="155"/>
      <c r="H116" s="155"/>
      <c r="I116" s="155"/>
      <c r="J116" s="155"/>
      <c r="K116" s="155"/>
      <c r="L116" s="155"/>
      <c r="M116" s="155"/>
      <c r="N116" s="151">
        <f>SUM(D116:M116)</f>
        <v>8000</v>
      </c>
    </row>
    <row r="117" spans="1:14" s="146" customFormat="1" ht="12" customHeight="1">
      <c r="A117" s="2"/>
      <c r="B117" s="148"/>
      <c r="C117" s="4" t="s">
        <v>1352</v>
      </c>
      <c r="D117" s="149">
        <f>SUM(D114:D116)</f>
        <v>8000</v>
      </c>
      <c r="E117" s="149"/>
      <c r="F117" s="149">
        <f>SUM(F114:F116)</f>
        <v>0</v>
      </c>
      <c r="G117" s="149">
        <f>SUM(G114:G116)</f>
        <v>0</v>
      </c>
      <c r="H117" s="149"/>
      <c r="I117" s="149">
        <f>SUM(I114:I116)</f>
        <v>0</v>
      </c>
      <c r="J117" s="149">
        <f>SUM(J114:J116)</f>
        <v>0</v>
      </c>
      <c r="K117" s="149"/>
      <c r="L117" s="149"/>
      <c r="M117" s="149">
        <f>SUM(M114:M116)</f>
        <v>0</v>
      </c>
      <c r="N117" s="149">
        <f>SUM(N114:N116)</f>
        <v>8000</v>
      </c>
    </row>
    <row r="118" spans="1:14" s="146" customFormat="1" ht="24.75" customHeight="1">
      <c r="A118" s="148"/>
      <c r="B118" s="148"/>
      <c r="C118" s="238" t="s">
        <v>835</v>
      </c>
      <c r="D118" s="149">
        <f aca="true" t="shared" si="9" ref="D118:N118">SUM(D8+D19+D35+D56+D78+D86+D111+D113+D117)</f>
        <v>2956744</v>
      </c>
      <c r="E118" s="149">
        <f t="shared" si="9"/>
        <v>3540847</v>
      </c>
      <c r="F118" s="149">
        <f t="shared" si="9"/>
        <v>4552000</v>
      </c>
      <c r="G118" s="149">
        <f t="shared" si="9"/>
        <v>1394214</v>
      </c>
      <c r="H118" s="149">
        <f t="shared" si="9"/>
        <v>144480</v>
      </c>
      <c r="I118" s="149">
        <f t="shared" si="9"/>
        <v>2000</v>
      </c>
      <c r="J118" s="149">
        <f t="shared" si="9"/>
        <v>320000</v>
      </c>
      <c r="K118" s="149">
        <f t="shared" si="9"/>
        <v>378018</v>
      </c>
      <c r="L118" s="149">
        <f t="shared" si="9"/>
        <v>2080036</v>
      </c>
      <c r="M118" s="149">
        <f t="shared" si="9"/>
        <v>73924</v>
      </c>
      <c r="N118" s="149">
        <f t="shared" si="9"/>
        <v>15442263</v>
      </c>
    </row>
    <row r="119" spans="1:14" s="146" customFormat="1" ht="15.75" customHeight="1" thickBot="1">
      <c r="A119" s="1">
        <v>2</v>
      </c>
      <c r="B119" s="1"/>
      <c r="C119" s="224" t="s">
        <v>72</v>
      </c>
      <c r="D119" s="147">
        <v>290455</v>
      </c>
      <c r="E119" s="147"/>
      <c r="F119" s="147"/>
      <c r="G119" s="147">
        <v>1095878</v>
      </c>
      <c r="H119" s="147">
        <v>5000</v>
      </c>
      <c r="I119" s="147">
        <v>65000</v>
      </c>
      <c r="J119" s="164"/>
      <c r="K119" s="165"/>
      <c r="L119" s="164">
        <v>387881</v>
      </c>
      <c r="M119" s="147"/>
      <c r="N119" s="158">
        <f>SUM(D119:M119)</f>
        <v>1844214</v>
      </c>
    </row>
    <row r="120" spans="1:14" s="146" customFormat="1" ht="15.75" customHeight="1" thickBot="1">
      <c r="A120" s="148"/>
      <c r="B120" s="148"/>
      <c r="C120" s="6" t="s">
        <v>57</v>
      </c>
      <c r="D120" s="149">
        <f>SUM(D118:D119)</f>
        <v>3247199</v>
      </c>
      <c r="E120" s="149">
        <f>SUM(E118:E119)</f>
        <v>3540847</v>
      </c>
      <c r="F120" s="149">
        <f aca="true" t="shared" si="10" ref="F120:N120">SUM(F118:F119)+F112</f>
        <v>4552000</v>
      </c>
      <c r="G120" s="149">
        <f t="shared" si="10"/>
        <v>2490092</v>
      </c>
      <c r="H120" s="149">
        <f t="shared" si="10"/>
        <v>149480</v>
      </c>
      <c r="I120" s="149">
        <f t="shared" si="10"/>
        <v>67000</v>
      </c>
      <c r="J120" s="149">
        <f t="shared" si="10"/>
        <v>320000</v>
      </c>
      <c r="K120" s="149">
        <f t="shared" si="10"/>
        <v>378018</v>
      </c>
      <c r="L120" s="149">
        <f t="shared" si="10"/>
        <v>2467917</v>
      </c>
      <c r="M120" s="149">
        <f t="shared" si="10"/>
        <v>73924</v>
      </c>
      <c r="N120" s="149">
        <f t="shared" si="10"/>
        <v>17286477</v>
      </c>
    </row>
    <row r="121" spans="1:15" s="146" customFormat="1" ht="18.75" customHeight="1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8"/>
    </row>
    <row r="122" spans="1:15" s="146" customFormat="1" ht="13.5" customHeight="1">
      <c r="A122" s="167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8"/>
    </row>
    <row r="123" spans="1:14" ht="12.75">
      <c r="A123" s="16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90"/>
    </row>
    <row r="124" spans="1:14" ht="12.75">
      <c r="A124" s="167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</row>
    <row r="125" spans="1:14" ht="12.75">
      <c r="A125" s="167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</row>
    <row r="126" spans="1:14" ht="12.75">
      <c r="A126" s="167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</row>
    <row r="127" spans="1:14" ht="12.75">
      <c r="A127" s="167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</row>
    <row r="128" spans="1:14" ht="12.75">
      <c r="A128" s="167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</row>
    <row r="129" spans="1:14" ht="12.75">
      <c r="A129" s="167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</row>
    <row r="130" spans="1:14" ht="12.75">
      <c r="A130" s="167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</row>
    <row r="131" spans="1:14" ht="12.75">
      <c r="A131" s="167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</row>
    <row r="132" spans="3:14" ht="12.75"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</row>
    <row r="133" spans="3:14" ht="12.75"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</row>
    <row r="134" spans="3:14" ht="12.75"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</row>
    <row r="135" spans="3:14" ht="12.75"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</row>
    <row r="136" spans="3:14" ht="12.75"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</row>
    <row r="137" spans="3:14" ht="12.75"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</row>
    <row r="138" spans="3:14" ht="12.75"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</row>
    <row r="139" spans="3:14" ht="12.75"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</row>
    <row r="140" spans="3:14" ht="12.75"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</row>
    <row r="141" spans="3:14" ht="12.75"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</row>
    <row r="142" spans="3:14" ht="12.75"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</row>
    <row r="143" spans="3:14" ht="12.75"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</row>
    <row r="144" spans="3:14" ht="12.75"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</row>
    <row r="145" spans="3:14" ht="12.75"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</row>
    <row r="146" spans="3:14" ht="12.75"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</row>
    <row r="147" spans="3:14" ht="12.75"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</row>
    <row r="148" spans="3:14" ht="12.75"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</row>
  </sheetData>
  <sheetProtection/>
  <mergeCells count="6">
    <mergeCell ref="N1:N2"/>
    <mergeCell ref="D1:J1"/>
    <mergeCell ref="K1:M1"/>
    <mergeCell ref="A1:A2"/>
    <mergeCell ref="B1:B2"/>
    <mergeCell ref="C1:C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600" verticalDpi="600" orientation="landscape" paperSize="9" scale="75" r:id="rId1"/>
  <headerFooter alignWithMargins="0">
    <oddHeader>&amp;C&amp;"Times New Roman,Félkövér dőlt" ZALAEGERSZEG MEGYEI JOGÚ VÁROS ÖNKORMÁNYZATA
BEVÉTELI ELŐIRÁNYZATAI  2015.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K15" sqref="K15"/>
    </sheetView>
  </sheetViews>
  <sheetFormatPr defaultColWidth="9.00390625" defaultRowHeight="12.75"/>
  <cols>
    <col min="1" max="1" width="4.375" style="30" customWidth="1"/>
    <col min="2" max="2" width="7.00390625" style="30" customWidth="1"/>
    <col min="3" max="3" width="23.625" style="30" customWidth="1"/>
    <col min="4" max="4" width="10.625" style="30" customWidth="1"/>
    <col min="5" max="5" width="11.875" style="30" customWidth="1"/>
    <col min="6" max="8" width="10.50390625" style="30" customWidth="1"/>
    <col min="9" max="9" width="12.00390625" style="30" customWidth="1"/>
    <col min="10" max="10" width="11.875" style="30" customWidth="1"/>
    <col min="11" max="11" width="9.50390625" style="30" customWidth="1"/>
    <col min="12" max="12" width="11.375" style="30" customWidth="1"/>
    <col min="13" max="13" width="12.625" style="30" customWidth="1"/>
    <col min="14" max="14" width="12.00390625" style="43" customWidth="1"/>
    <col min="15" max="16384" width="9.375" style="30" customWidth="1"/>
  </cols>
  <sheetData>
    <row r="1" spans="1:14" ht="12.75" customHeight="1">
      <c r="A1" s="743" t="s">
        <v>447</v>
      </c>
      <c r="B1" s="743" t="s">
        <v>448</v>
      </c>
      <c r="C1" s="743" t="s">
        <v>1188</v>
      </c>
      <c r="D1" s="742" t="s">
        <v>1248</v>
      </c>
      <c r="E1" s="742"/>
      <c r="F1" s="742"/>
      <c r="G1" s="742"/>
      <c r="H1" s="742"/>
      <c r="I1" s="742"/>
      <c r="J1" s="742"/>
      <c r="K1" s="742"/>
      <c r="L1" s="742" t="s">
        <v>1247</v>
      </c>
      <c r="M1" s="742"/>
      <c r="N1" s="743" t="s">
        <v>68</v>
      </c>
    </row>
    <row r="2" spans="1:14" s="39" customFormat="1" ht="60" customHeight="1">
      <c r="A2" s="743"/>
      <c r="B2" s="743"/>
      <c r="C2" s="743"/>
      <c r="D2" s="269" t="s">
        <v>1047</v>
      </c>
      <c r="E2" s="269" t="s">
        <v>183</v>
      </c>
      <c r="F2" s="269" t="s">
        <v>168</v>
      </c>
      <c r="G2" s="269" t="s">
        <v>972</v>
      </c>
      <c r="H2" s="269" t="s">
        <v>298</v>
      </c>
      <c r="I2" s="269" t="s">
        <v>284</v>
      </c>
      <c r="J2" s="269" t="s">
        <v>283</v>
      </c>
      <c r="K2" s="269" t="s">
        <v>973</v>
      </c>
      <c r="L2" s="269" t="s">
        <v>1252</v>
      </c>
      <c r="M2" s="269" t="s">
        <v>1257</v>
      </c>
      <c r="N2" s="743"/>
    </row>
    <row r="3" spans="1:14" s="39" customFormat="1" ht="15" customHeight="1">
      <c r="A3" s="8">
        <v>1</v>
      </c>
      <c r="B3" s="8"/>
      <c r="C3" s="70" t="s">
        <v>70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39" customFormat="1" ht="15" customHeight="1">
      <c r="A4" s="8">
        <v>1</v>
      </c>
      <c r="B4" s="8">
        <v>1</v>
      </c>
      <c r="C4" s="14" t="s">
        <v>677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40" customFormat="1" ht="24.75" customHeight="1">
      <c r="A5" s="10"/>
      <c r="B5" s="10">
        <v>12</v>
      </c>
      <c r="C5" s="318" t="s">
        <v>1017</v>
      </c>
      <c r="D5" s="11"/>
      <c r="E5" s="11">
        <v>2700</v>
      </c>
      <c r="F5" s="11">
        <v>23790</v>
      </c>
      <c r="G5" s="11">
        <v>192280</v>
      </c>
      <c r="H5" s="11">
        <v>2300</v>
      </c>
      <c r="I5" s="11">
        <v>30000</v>
      </c>
      <c r="J5" s="11"/>
      <c r="K5" s="11">
        <v>42519</v>
      </c>
      <c r="L5" s="11"/>
      <c r="M5" s="11"/>
      <c r="N5" s="11">
        <f>SUM(D5:M5)</f>
        <v>293589</v>
      </c>
    </row>
    <row r="6" spans="1:14" s="40" customFormat="1" ht="13.5" customHeight="1">
      <c r="A6" s="10"/>
      <c r="B6" s="10">
        <v>13</v>
      </c>
      <c r="C6" s="70" t="s">
        <v>1018</v>
      </c>
      <c r="D6" s="11">
        <v>1470</v>
      </c>
      <c r="E6" s="11">
        <v>405</v>
      </c>
      <c r="F6" s="11">
        <v>89792</v>
      </c>
      <c r="G6" s="11">
        <v>19674</v>
      </c>
      <c r="H6" s="11">
        <v>505422</v>
      </c>
      <c r="I6" s="11">
        <v>68500</v>
      </c>
      <c r="J6" s="11">
        <v>76014</v>
      </c>
      <c r="K6" s="11">
        <v>21865</v>
      </c>
      <c r="L6" s="11"/>
      <c r="M6" s="11"/>
      <c r="N6" s="11">
        <f aca="true" t="shared" si="0" ref="N6:N15">SUM(D6:M6)</f>
        <v>783142</v>
      </c>
    </row>
    <row r="7" spans="1:14" s="40" customFormat="1" ht="13.5" customHeight="1">
      <c r="A7" s="10"/>
      <c r="B7" s="10">
        <v>14</v>
      </c>
      <c r="C7" s="70" t="s">
        <v>81</v>
      </c>
      <c r="D7" s="11"/>
      <c r="E7" s="11"/>
      <c r="F7" s="11">
        <v>16003</v>
      </c>
      <c r="G7" s="11"/>
      <c r="H7" s="11">
        <v>0</v>
      </c>
      <c r="I7" s="11">
        <v>1038780</v>
      </c>
      <c r="J7" s="11"/>
      <c r="K7" s="11">
        <v>574</v>
      </c>
      <c r="L7" s="11"/>
      <c r="M7" s="11"/>
      <c r="N7" s="11">
        <f t="shared" si="0"/>
        <v>1055357</v>
      </c>
    </row>
    <row r="8" spans="1:14" s="40" customFormat="1" ht="13.5" customHeight="1">
      <c r="A8" s="10"/>
      <c r="B8" s="10">
        <v>15</v>
      </c>
      <c r="C8" s="78" t="s">
        <v>1192</v>
      </c>
      <c r="D8" s="11">
        <v>1500</v>
      </c>
      <c r="E8" s="11">
        <v>400</v>
      </c>
      <c r="F8" s="11">
        <v>1334468</v>
      </c>
      <c r="G8" s="11"/>
      <c r="H8" s="11">
        <v>39093</v>
      </c>
      <c r="I8" s="11">
        <v>218417</v>
      </c>
      <c r="J8" s="11">
        <v>475754</v>
      </c>
      <c r="K8" s="11">
        <v>643383</v>
      </c>
      <c r="L8" s="11"/>
      <c r="M8" s="11"/>
      <c r="N8" s="11">
        <f t="shared" si="0"/>
        <v>2713015</v>
      </c>
    </row>
    <row r="9" spans="1:14" s="40" customFormat="1" ht="13.5" customHeight="1">
      <c r="A9" s="10"/>
      <c r="B9" s="10">
        <v>16</v>
      </c>
      <c r="C9" s="78" t="s">
        <v>1058</v>
      </c>
      <c r="D9" s="11"/>
      <c r="E9" s="11"/>
      <c r="F9" s="11">
        <v>681296</v>
      </c>
      <c r="G9" s="11"/>
      <c r="H9" s="11">
        <v>0</v>
      </c>
      <c r="I9" s="11">
        <v>3419020</v>
      </c>
      <c r="J9" s="11">
        <v>98879</v>
      </c>
      <c r="K9" s="11">
        <v>105124</v>
      </c>
      <c r="L9" s="11"/>
      <c r="M9" s="11"/>
      <c r="N9" s="11">
        <f t="shared" si="0"/>
        <v>4304319</v>
      </c>
    </row>
    <row r="10" spans="1:14" s="40" customFormat="1" ht="13.5" customHeight="1">
      <c r="A10" s="10"/>
      <c r="B10" s="10">
        <v>17</v>
      </c>
      <c r="C10" s="78" t="s">
        <v>1193</v>
      </c>
      <c r="D10" s="11"/>
      <c r="E10" s="11"/>
      <c r="F10" s="11">
        <v>34600</v>
      </c>
      <c r="G10" s="11"/>
      <c r="H10" s="11">
        <v>400</v>
      </c>
      <c r="I10" s="11">
        <v>153061</v>
      </c>
      <c r="J10" s="11">
        <v>373</v>
      </c>
      <c r="K10" s="11">
        <v>22520</v>
      </c>
      <c r="L10" s="11"/>
      <c r="M10" s="11"/>
      <c r="N10" s="11">
        <f t="shared" si="0"/>
        <v>210954</v>
      </c>
    </row>
    <row r="11" spans="1:14" s="40" customFormat="1" ht="13.5" customHeight="1">
      <c r="A11" s="10"/>
      <c r="B11" s="10">
        <v>18</v>
      </c>
      <c r="C11" s="648" t="s">
        <v>257</v>
      </c>
      <c r="D11" s="11"/>
      <c r="E11" s="11"/>
      <c r="F11" s="11">
        <v>42676</v>
      </c>
      <c r="G11" s="11"/>
      <c r="H11" s="11">
        <v>0</v>
      </c>
      <c r="I11" s="11">
        <v>1200</v>
      </c>
      <c r="J11" s="11"/>
      <c r="K11" s="11">
        <v>0</v>
      </c>
      <c r="L11" s="11"/>
      <c r="M11" s="11"/>
      <c r="N11" s="11">
        <f t="shared" si="0"/>
        <v>43876</v>
      </c>
    </row>
    <row r="12" spans="1:14" s="40" customFormat="1" ht="13.5" customHeight="1">
      <c r="A12" s="10"/>
      <c r="B12" s="10">
        <v>19</v>
      </c>
      <c r="C12" s="77" t="s">
        <v>444</v>
      </c>
      <c r="D12" s="11"/>
      <c r="E12" s="11"/>
      <c r="F12" s="11">
        <v>312112</v>
      </c>
      <c r="G12" s="11"/>
      <c r="H12" s="11">
        <v>610119</v>
      </c>
      <c r="I12" s="11"/>
      <c r="J12" s="11"/>
      <c r="K12" s="11">
        <v>4600</v>
      </c>
      <c r="L12" s="11"/>
      <c r="M12" s="11"/>
      <c r="N12" s="11">
        <f t="shared" si="0"/>
        <v>926831</v>
      </c>
    </row>
    <row r="13" spans="1:14" s="40" customFormat="1" ht="12.75" customHeight="1">
      <c r="A13" s="10"/>
      <c r="B13" s="10">
        <v>20</v>
      </c>
      <c r="C13" s="77" t="s">
        <v>678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0"/>
        <v>0</v>
      </c>
    </row>
    <row r="14" spans="1:14" s="40" customFormat="1" ht="27" customHeight="1">
      <c r="A14" s="10"/>
      <c r="B14" s="10">
        <v>21</v>
      </c>
      <c r="C14" s="298" t="s">
        <v>700</v>
      </c>
      <c r="D14" s="11">
        <v>99895</v>
      </c>
      <c r="E14" s="11">
        <v>28540</v>
      </c>
      <c r="F14" s="11">
        <v>119439</v>
      </c>
      <c r="G14" s="11"/>
      <c r="H14" s="11">
        <v>141962</v>
      </c>
      <c r="I14" s="11"/>
      <c r="J14" s="11"/>
      <c r="K14" s="11">
        <v>10000</v>
      </c>
      <c r="L14" s="11"/>
      <c r="M14" s="11"/>
      <c r="N14" s="11">
        <f t="shared" si="0"/>
        <v>399836</v>
      </c>
    </row>
    <row r="15" spans="1:14" s="40" customFormat="1" ht="12.75" customHeight="1">
      <c r="A15" s="10"/>
      <c r="B15" s="10">
        <v>30</v>
      </c>
      <c r="C15" s="12" t="s">
        <v>681</v>
      </c>
      <c r="D15" s="11"/>
      <c r="E15" s="11"/>
      <c r="F15" s="11"/>
      <c r="G15" s="11"/>
      <c r="H15" s="11">
        <v>292136</v>
      </c>
      <c r="I15" s="11">
        <v>51490</v>
      </c>
      <c r="J15" s="11">
        <v>10000</v>
      </c>
      <c r="K15" s="11"/>
      <c r="L15" s="11"/>
      <c r="M15" s="11"/>
      <c r="N15" s="11">
        <f t="shared" si="0"/>
        <v>353626</v>
      </c>
    </row>
    <row r="16" spans="1:14" s="42" customFormat="1" ht="34.5" customHeight="1">
      <c r="A16" s="79"/>
      <c r="B16" s="79"/>
      <c r="C16" s="185" t="s">
        <v>848</v>
      </c>
      <c r="D16" s="15">
        <f>SUM(D3:D15)</f>
        <v>102865</v>
      </c>
      <c r="E16" s="15">
        <f>SUM(E3:E15)</f>
        <v>32045</v>
      </c>
      <c r="F16" s="15">
        <f aca="true" t="shared" si="1" ref="F16:N16">SUM(F5:F15)</f>
        <v>2654176</v>
      </c>
      <c r="G16" s="15">
        <f t="shared" si="1"/>
        <v>211954</v>
      </c>
      <c r="H16" s="15">
        <f t="shared" si="1"/>
        <v>1591432</v>
      </c>
      <c r="I16" s="15">
        <f t="shared" si="1"/>
        <v>4980468</v>
      </c>
      <c r="J16" s="15">
        <f t="shared" si="1"/>
        <v>661020</v>
      </c>
      <c r="K16" s="15">
        <f t="shared" si="1"/>
        <v>850585</v>
      </c>
      <c r="L16" s="15">
        <f t="shared" si="1"/>
        <v>0</v>
      </c>
      <c r="M16" s="15">
        <f t="shared" si="1"/>
        <v>0</v>
      </c>
      <c r="N16" s="15">
        <f t="shared" si="1"/>
        <v>11084545</v>
      </c>
    </row>
    <row r="17" spans="1:14" s="42" customFormat="1" ht="12.75" customHeight="1">
      <c r="A17" s="186">
        <v>2</v>
      </c>
      <c r="B17" s="186"/>
      <c r="C17" s="187" t="s">
        <v>72</v>
      </c>
      <c r="D17" s="14">
        <v>2924692</v>
      </c>
      <c r="E17" s="14">
        <v>822605</v>
      </c>
      <c r="F17" s="14">
        <v>2337712</v>
      </c>
      <c r="G17" s="14"/>
      <c r="H17" s="14">
        <v>28756</v>
      </c>
      <c r="I17" s="14">
        <v>54246</v>
      </c>
      <c r="J17" s="14">
        <v>33921</v>
      </c>
      <c r="K17" s="14"/>
      <c r="L17" s="14"/>
      <c r="M17" s="14"/>
      <c r="N17" s="300">
        <v>6201932</v>
      </c>
    </row>
    <row r="18" spans="1:14" s="42" customFormat="1" ht="12.75" customHeight="1">
      <c r="A18" s="79"/>
      <c r="B18" s="79"/>
      <c r="C18" s="16" t="s">
        <v>57</v>
      </c>
      <c r="D18" s="15">
        <f aca="true" t="shared" si="2" ref="D18:N18">SUM(D16:D17)</f>
        <v>3027557</v>
      </c>
      <c r="E18" s="15">
        <f t="shared" si="2"/>
        <v>854650</v>
      </c>
      <c r="F18" s="15">
        <f t="shared" si="2"/>
        <v>4991888</v>
      </c>
      <c r="G18" s="15">
        <f t="shared" si="2"/>
        <v>211954</v>
      </c>
      <c r="H18" s="15">
        <f aca="true" t="shared" si="3" ref="H18:M18">SUM(H16:H17)</f>
        <v>1620188</v>
      </c>
      <c r="I18" s="15">
        <f t="shared" si="3"/>
        <v>5034714</v>
      </c>
      <c r="J18" s="15">
        <f t="shared" si="3"/>
        <v>694941</v>
      </c>
      <c r="K18" s="15">
        <f t="shared" si="3"/>
        <v>850585</v>
      </c>
      <c r="L18" s="15">
        <f t="shared" si="3"/>
        <v>0</v>
      </c>
      <c r="M18" s="15">
        <f t="shared" si="3"/>
        <v>0</v>
      </c>
      <c r="N18" s="15">
        <f t="shared" si="2"/>
        <v>17286477</v>
      </c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2015.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U671"/>
  <sheetViews>
    <sheetView tabSelected="1" zoomScaleSheetLayoutView="120" zoomScalePageLayoutView="0" workbookViewId="0" topLeftCell="C1">
      <pane ySplit="2" topLeftCell="A35" activePane="bottomLeft" state="frozen"/>
      <selection pane="topLeft" activeCell="A1" sqref="A1"/>
      <selection pane="bottomLeft" activeCell="C40" sqref="C40:C41"/>
    </sheetView>
  </sheetViews>
  <sheetFormatPr defaultColWidth="9.00390625" defaultRowHeight="12.75"/>
  <cols>
    <col min="1" max="1" width="6.625" style="7" customWidth="1"/>
    <col min="2" max="2" width="5.875" style="7" customWidth="1"/>
    <col min="3" max="3" width="6.50390625" style="7" customWidth="1"/>
    <col min="4" max="4" width="49.125" style="7" customWidth="1"/>
    <col min="5" max="5" width="4.50390625" style="7" customWidth="1"/>
    <col min="6" max="7" width="11.00390625" style="7" bestFit="1" customWidth="1"/>
    <col min="8" max="8" width="10.50390625" style="7" customWidth="1"/>
    <col min="9" max="10" width="11.00390625" style="7" customWidth="1"/>
    <col min="11" max="11" width="10.125" style="7" bestFit="1" customWidth="1"/>
    <col min="12" max="12" width="11.00390625" style="7" customWidth="1"/>
    <col min="13" max="13" width="11.00390625" style="7" bestFit="1" customWidth="1"/>
    <col min="14" max="14" width="11.00390625" style="7" customWidth="1"/>
    <col min="15" max="15" width="9.375" style="7" customWidth="1"/>
    <col min="16" max="16" width="12.375" style="7" customWidth="1"/>
    <col min="17" max="17" width="11.00390625" style="7" customWidth="1"/>
    <col min="18" max="16384" width="9.375" style="7" customWidth="1"/>
  </cols>
  <sheetData>
    <row r="1" spans="1:16" ht="36.75" customHeight="1" thickBot="1">
      <c r="A1" s="746" t="s">
        <v>447</v>
      </c>
      <c r="B1" s="746" t="s">
        <v>448</v>
      </c>
      <c r="C1" s="746" t="s">
        <v>976</v>
      </c>
      <c r="D1" s="748" t="s">
        <v>1188</v>
      </c>
      <c r="E1" s="746" t="s">
        <v>164</v>
      </c>
      <c r="F1" s="750" t="s">
        <v>1248</v>
      </c>
      <c r="G1" s="751"/>
      <c r="H1" s="751"/>
      <c r="I1" s="751"/>
      <c r="J1" s="751"/>
      <c r="K1" s="751"/>
      <c r="L1" s="751"/>
      <c r="M1" s="751"/>
      <c r="N1" s="744" t="s">
        <v>1247</v>
      </c>
      <c r="O1" s="745"/>
      <c r="P1" s="290" t="s">
        <v>1190</v>
      </c>
    </row>
    <row r="2" spans="1:16" ht="57.75" customHeight="1" thickBot="1">
      <c r="A2" s="747"/>
      <c r="B2" s="747"/>
      <c r="C2" s="747"/>
      <c r="D2" s="749"/>
      <c r="E2" s="747"/>
      <c r="F2" s="288" t="s">
        <v>1047</v>
      </c>
      <c r="G2" s="254" t="s">
        <v>183</v>
      </c>
      <c r="H2" s="254" t="s">
        <v>168</v>
      </c>
      <c r="I2" s="254" t="s">
        <v>972</v>
      </c>
      <c r="J2" s="254" t="s">
        <v>298</v>
      </c>
      <c r="K2" s="254" t="s">
        <v>284</v>
      </c>
      <c r="L2" s="254" t="s">
        <v>283</v>
      </c>
      <c r="M2" s="254" t="s">
        <v>973</v>
      </c>
      <c r="N2" s="331" t="s">
        <v>1252</v>
      </c>
      <c r="O2" s="332" t="s">
        <v>1257</v>
      </c>
      <c r="P2" s="291"/>
    </row>
    <row r="3" spans="1:16" ht="16.5" customHeight="1">
      <c r="A3" s="287">
        <v>1</v>
      </c>
      <c r="B3" s="8"/>
      <c r="C3" s="610"/>
      <c r="D3" s="104" t="s">
        <v>71</v>
      </c>
      <c r="E3" s="289"/>
      <c r="F3" s="9"/>
      <c r="G3" s="9"/>
      <c r="H3" s="9"/>
      <c r="I3" s="9"/>
      <c r="J3" s="9"/>
      <c r="K3" s="9"/>
      <c r="L3" s="9"/>
      <c r="M3" s="9"/>
      <c r="N3" s="9"/>
      <c r="O3" s="9"/>
      <c r="P3" s="105"/>
    </row>
    <row r="4" spans="1:16" ht="12.75" customHeight="1">
      <c r="A4" s="8">
        <v>1</v>
      </c>
      <c r="B4" s="8">
        <v>1</v>
      </c>
      <c r="C4" s="8"/>
      <c r="D4" s="104" t="s">
        <v>677</v>
      </c>
      <c r="E4" s="21"/>
      <c r="F4" s="9"/>
      <c r="G4" s="9"/>
      <c r="H4" s="9"/>
      <c r="I4" s="9"/>
      <c r="J4" s="9"/>
      <c r="K4" s="9"/>
      <c r="L4" s="9"/>
      <c r="M4" s="9"/>
      <c r="N4" s="9"/>
      <c r="O4" s="9"/>
      <c r="P4" s="105"/>
    </row>
    <row r="5" spans="1:16" ht="12">
      <c r="A5" s="13">
        <v>1</v>
      </c>
      <c r="B5" s="13">
        <v>12</v>
      </c>
      <c r="C5" s="13"/>
      <c r="D5" s="465" t="s">
        <v>1017</v>
      </c>
      <c r="E5" s="611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4"/>
    </row>
    <row r="6" spans="1:16" ht="14.25" customHeight="1">
      <c r="A6" s="13"/>
      <c r="B6" s="13"/>
      <c r="C6" s="364"/>
      <c r="D6" s="329" t="s">
        <v>1086</v>
      </c>
      <c r="E6" s="612"/>
      <c r="F6" s="106"/>
      <c r="G6" s="106"/>
      <c r="H6" s="106"/>
      <c r="I6" s="106"/>
      <c r="J6" s="106"/>
      <c r="K6" s="169"/>
      <c r="L6" s="169"/>
      <c r="M6" s="169"/>
      <c r="N6" s="169"/>
      <c r="O6" s="169"/>
      <c r="P6" s="14"/>
    </row>
    <row r="7" spans="1:18" ht="14.25" customHeight="1">
      <c r="A7" s="13"/>
      <c r="B7" s="13"/>
      <c r="C7" s="364"/>
      <c r="D7" s="329" t="s">
        <v>1276</v>
      </c>
      <c r="E7" s="612">
        <v>1</v>
      </c>
      <c r="F7" s="106"/>
      <c r="G7" s="106"/>
      <c r="H7" s="106"/>
      <c r="I7" s="106">
        <v>14600</v>
      </c>
      <c r="J7" s="106"/>
      <c r="K7" s="169"/>
      <c r="L7" s="169"/>
      <c r="M7" s="169"/>
      <c r="N7" s="169"/>
      <c r="O7" s="169"/>
      <c r="P7" s="14">
        <f>SUM(F7:O7)</f>
        <v>14600</v>
      </c>
      <c r="Q7" s="353"/>
      <c r="R7" s="353"/>
    </row>
    <row r="8" spans="1:18" ht="14.25" customHeight="1">
      <c r="A8" s="13"/>
      <c r="B8" s="13"/>
      <c r="C8" s="364"/>
      <c r="D8" s="17" t="s">
        <v>1043</v>
      </c>
      <c r="E8" s="613">
        <v>1</v>
      </c>
      <c r="F8" s="106"/>
      <c r="G8" s="106"/>
      <c r="H8" s="106"/>
      <c r="I8" s="106">
        <v>45800</v>
      </c>
      <c r="J8" s="106"/>
      <c r="K8" s="169"/>
      <c r="L8" s="169"/>
      <c r="M8" s="169"/>
      <c r="N8" s="169"/>
      <c r="O8" s="169"/>
      <c r="P8" s="14">
        <f>SUM(F8:O8)</f>
        <v>45800</v>
      </c>
      <c r="Q8" s="353"/>
      <c r="R8" s="353"/>
    </row>
    <row r="9" spans="1:17" ht="14.25" customHeight="1">
      <c r="A9" s="13"/>
      <c r="B9" s="13"/>
      <c r="C9" s="364"/>
      <c r="D9" s="17" t="s">
        <v>923</v>
      </c>
      <c r="E9" s="613">
        <v>2</v>
      </c>
      <c r="F9" s="106"/>
      <c r="G9" s="106"/>
      <c r="H9" s="106"/>
      <c r="I9" s="106">
        <v>15000</v>
      </c>
      <c r="J9" s="106"/>
      <c r="K9" s="169"/>
      <c r="L9" s="169"/>
      <c r="M9" s="169"/>
      <c r="N9" s="169"/>
      <c r="O9" s="169"/>
      <c r="P9" s="14">
        <f>SUM(F9:O9)</f>
        <v>15000</v>
      </c>
      <c r="Q9" s="353"/>
    </row>
    <row r="10" spans="1:17" ht="14.25" customHeight="1">
      <c r="A10" s="13"/>
      <c r="B10" s="13"/>
      <c r="C10" s="364"/>
      <c r="D10" s="17" t="s">
        <v>1087</v>
      </c>
      <c r="E10" s="613"/>
      <c r="F10" s="106"/>
      <c r="G10" s="106"/>
      <c r="H10" s="106"/>
      <c r="I10" s="106"/>
      <c r="J10" s="106"/>
      <c r="K10" s="169"/>
      <c r="L10" s="169"/>
      <c r="M10" s="169"/>
      <c r="N10" s="169"/>
      <c r="O10" s="169"/>
      <c r="P10" s="14"/>
      <c r="Q10" s="353"/>
    </row>
    <row r="11" spans="1:18" ht="14.25" customHeight="1">
      <c r="A11" s="13"/>
      <c r="B11" s="13"/>
      <c r="C11" s="364"/>
      <c r="D11" s="17" t="s">
        <v>1275</v>
      </c>
      <c r="E11" s="613">
        <v>1</v>
      </c>
      <c r="F11" s="106"/>
      <c r="G11" s="106"/>
      <c r="H11" s="106"/>
      <c r="I11" s="106">
        <v>23000</v>
      </c>
      <c r="J11" s="106"/>
      <c r="K11" s="169"/>
      <c r="L11" s="169"/>
      <c r="M11" s="169"/>
      <c r="N11" s="169"/>
      <c r="O11" s="169"/>
      <c r="P11" s="14">
        <f>SUM(F11:O11)</f>
        <v>23000</v>
      </c>
      <c r="R11" s="353"/>
    </row>
    <row r="12" spans="1:18" ht="14.25" customHeight="1">
      <c r="A12" s="13"/>
      <c r="B12" s="13"/>
      <c r="C12" s="364"/>
      <c r="D12" s="17" t="s">
        <v>1217</v>
      </c>
      <c r="E12" s="613">
        <v>2</v>
      </c>
      <c r="F12" s="106"/>
      <c r="G12" s="106"/>
      <c r="H12" s="106"/>
      <c r="I12" s="106">
        <v>14000</v>
      </c>
      <c r="J12" s="106"/>
      <c r="K12" s="169"/>
      <c r="L12" s="169"/>
      <c r="M12" s="169"/>
      <c r="N12" s="169"/>
      <c r="O12" s="169"/>
      <c r="P12" s="14">
        <f>SUM(F12:O12)</f>
        <v>14000</v>
      </c>
      <c r="R12" s="353"/>
    </row>
    <row r="13" spans="1:18" ht="14.25" customHeight="1">
      <c r="A13" s="13"/>
      <c r="B13" s="13"/>
      <c r="C13" s="364"/>
      <c r="D13" s="17" t="s">
        <v>421</v>
      </c>
      <c r="E13" s="613"/>
      <c r="F13" s="106"/>
      <c r="G13" s="106"/>
      <c r="H13" s="106"/>
      <c r="I13" s="106"/>
      <c r="J13" s="106"/>
      <c r="K13" s="169"/>
      <c r="L13" s="169"/>
      <c r="M13" s="169"/>
      <c r="N13" s="169"/>
      <c r="O13" s="169"/>
      <c r="P13" s="14"/>
      <c r="R13" s="353"/>
    </row>
    <row r="14" spans="1:18" ht="14.25" customHeight="1">
      <c r="A14" s="13"/>
      <c r="B14" s="13"/>
      <c r="C14" s="364"/>
      <c r="D14" s="17" t="s">
        <v>1277</v>
      </c>
      <c r="E14" s="613">
        <v>2</v>
      </c>
      <c r="F14" s="106"/>
      <c r="G14" s="106"/>
      <c r="H14" s="106"/>
      <c r="I14" s="106">
        <v>12000</v>
      </c>
      <c r="J14" s="106"/>
      <c r="K14" s="169"/>
      <c r="L14" s="169"/>
      <c r="M14" s="169"/>
      <c r="N14" s="169"/>
      <c r="O14" s="169"/>
      <c r="P14" s="14">
        <f>SUM(F14:O14)</f>
        <v>12000</v>
      </c>
      <c r="R14" s="353"/>
    </row>
    <row r="15" spans="1:18" ht="14.25" customHeight="1">
      <c r="A15" s="13"/>
      <c r="B15" s="13"/>
      <c r="C15" s="364"/>
      <c r="D15" s="17" t="s">
        <v>1244</v>
      </c>
      <c r="E15" s="613">
        <v>2</v>
      </c>
      <c r="F15" s="106"/>
      <c r="G15" s="106"/>
      <c r="H15" s="106"/>
      <c r="I15" s="106">
        <v>2000</v>
      </c>
      <c r="J15" s="106"/>
      <c r="K15" s="169"/>
      <c r="L15" s="169"/>
      <c r="M15" s="169"/>
      <c r="N15" s="169"/>
      <c r="O15" s="169"/>
      <c r="P15" s="14">
        <f>SUM(F15:O15)</f>
        <v>2000</v>
      </c>
      <c r="R15" s="353"/>
    </row>
    <row r="16" spans="1:18" ht="14.25" customHeight="1">
      <c r="A16" s="13"/>
      <c r="B16" s="13"/>
      <c r="C16" s="364"/>
      <c r="D16" s="17" t="s">
        <v>924</v>
      </c>
      <c r="E16" s="613">
        <v>2</v>
      </c>
      <c r="F16" s="106"/>
      <c r="G16" s="106"/>
      <c r="H16" s="106"/>
      <c r="I16" s="106">
        <v>8500</v>
      </c>
      <c r="J16" s="106"/>
      <c r="K16" s="169"/>
      <c r="L16" s="169"/>
      <c r="M16" s="169"/>
      <c r="N16" s="169"/>
      <c r="O16" s="169"/>
      <c r="P16" s="14">
        <f>SUM(F16:O16)</f>
        <v>8500</v>
      </c>
      <c r="R16" s="353"/>
    </row>
    <row r="17" spans="1:18" ht="14.25" customHeight="1">
      <c r="A17" s="13"/>
      <c r="B17" s="13"/>
      <c r="C17" s="364"/>
      <c r="D17" s="17" t="s">
        <v>317</v>
      </c>
      <c r="E17" s="613"/>
      <c r="F17" s="106"/>
      <c r="G17" s="106"/>
      <c r="H17" s="106"/>
      <c r="I17" s="106"/>
      <c r="J17" s="106"/>
      <c r="K17" s="169"/>
      <c r="L17" s="169"/>
      <c r="M17" s="169"/>
      <c r="N17" s="169"/>
      <c r="O17" s="169"/>
      <c r="P17" s="14"/>
      <c r="R17" s="353"/>
    </row>
    <row r="18" spans="1:18" ht="14.25" customHeight="1">
      <c r="A18" s="13"/>
      <c r="B18" s="13"/>
      <c r="C18" s="364"/>
      <c r="D18" s="17" t="s">
        <v>925</v>
      </c>
      <c r="E18" s="613">
        <v>2</v>
      </c>
      <c r="F18" s="106"/>
      <c r="G18" s="106"/>
      <c r="H18" s="106"/>
      <c r="I18" s="106">
        <v>5380</v>
      </c>
      <c r="J18" s="106"/>
      <c r="K18" s="169"/>
      <c r="L18" s="169"/>
      <c r="M18" s="169"/>
      <c r="N18" s="169"/>
      <c r="O18" s="169"/>
      <c r="P18" s="14">
        <f>SUM(F18:O18)</f>
        <v>5380</v>
      </c>
      <c r="R18" s="353"/>
    </row>
    <row r="19" spans="1:18" ht="14.25" customHeight="1">
      <c r="A19" s="13"/>
      <c r="B19" s="13"/>
      <c r="C19" s="364"/>
      <c r="D19" s="17" t="s">
        <v>1087</v>
      </c>
      <c r="E19" s="613"/>
      <c r="F19" s="106"/>
      <c r="G19" s="106"/>
      <c r="H19" s="106"/>
      <c r="I19" s="106"/>
      <c r="J19" s="106"/>
      <c r="K19" s="169"/>
      <c r="L19" s="169"/>
      <c r="M19" s="169"/>
      <c r="N19" s="169"/>
      <c r="O19" s="169"/>
      <c r="P19" s="14"/>
      <c r="R19" s="353"/>
    </row>
    <row r="20" spans="1:18" ht="14.25" customHeight="1">
      <c r="A20" s="13"/>
      <c r="B20" s="13"/>
      <c r="C20" s="364"/>
      <c r="D20" s="17" t="s">
        <v>928</v>
      </c>
      <c r="E20" s="613">
        <v>1</v>
      </c>
      <c r="F20" s="106"/>
      <c r="G20" s="106"/>
      <c r="H20" s="106"/>
      <c r="I20" s="106">
        <v>7000</v>
      </c>
      <c r="J20" s="106"/>
      <c r="K20" s="169"/>
      <c r="L20" s="169"/>
      <c r="M20" s="169"/>
      <c r="N20" s="169"/>
      <c r="O20" s="169"/>
      <c r="P20" s="14">
        <f>SUM(F20:O20)</f>
        <v>7000</v>
      </c>
      <c r="R20" s="353"/>
    </row>
    <row r="21" spans="1:18" ht="14.25" customHeight="1">
      <c r="A21" s="13"/>
      <c r="B21" s="13"/>
      <c r="C21" s="364"/>
      <c r="D21" s="17" t="s">
        <v>926</v>
      </c>
      <c r="E21" s="613">
        <v>2</v>
      </c>
      <c r="F21" s="106"/>
      <c r="G21" s="106"/>
      <c r="H21" s="106"/>
      <c r="I21" s="106">
        <v>1000</v>
      </c>
      <c r="J21" s="106"/>
      <c r="K21" s="169"/>
      <c r="L21" s="169"/>
      <c r="M21" s="169"/>
      <c r="N21" s="169"/>
      <c r="O21" s="169"/>
      <c r="P21" s="14">
        <f>SUM(F21:O21)</f>
        <v>1000</v>
      </c>
      <c r="R21" s="353"/>
    </row>
    <row r="22" spans="1:18" ht="14.25" customHeight="1">
      <c r="A22" s="13"/>
      <c r="B22" s="13"/>
      <c r="C22" s="364"/>
      <c r="D22" s="17" t="s">
        <v>421</v>
      </c>
      <c r="E22" s="613"/>
      <c r="F22" s="106"/>
      <c r="G22" s="106"/>
      <c r="H22" s="106"/>
      <c r="I22" s="106"/>
      <c r="J22" s="106"/>
      <c r="K22" s="169"/>
      <c r="L22" s="169"/>
      <c r="M22" s="169"/>
      <c r="N22" s="169"/>
      <c r="O22" s="169"/>
      <c r="P22" s="14"/>
      <c r="R22" s="353"/>
    </row>
    <row r="23" spans="1:18" ht="14.25" customHeight="1">
      <c r="A23" s="13"/>
      <c r="B23" s="13"/>
      <c r="C23" s="364"/>
      <c r="D23" s="17" t="s">
        <v>927</v>
      </c>
      <c r="E23" s="613">
        <v>1</v>
      </c>
      <c r="F23" s="106"/>
      <c r="G23" s="106"/>
      <c r="H23" s="106"/>
      <c r="I23" s="106">
        <v>24800</v>
      </c>
      <c r="J23" s="106"/>
      <c r="K23" s="169"/>
      <c r="L23" s="169"/>
      <c r="M23" s="169"/>
      <c r="N23" s="169"/>
      <c r="O23" s="169"/>
      <c r="P23" s="14">
        <f>SUM(F23:O23)</f>
        <v>24800</v>
      </c>
      <c r="R23" s="353"/>
    </row>
    <row r="24" spans="1:18" ht="14.25" customHeight="1">
      <c r="A24" s="13"/>
      <c r="B24" s="13"/>
      <c r="C24" s="364"/>
      <c r="D24" s="108" t="s">
        <v>1278</v>
      </c>
      <c r="E24" s="613">
        <v>1</v>
      </c>
      <c r="F24" s="106"/>
      <c r="G24" s="106"/>
      <c r="H24" s="106"/>
      <c r="I24" s="106">
        <v>7200</v>
      </c>
      <c r="J24" s="106"/>
      <c r="K24" s="169"/>
      <c r="L24" s="169"/>
      <c r="M24" s="169"/>
      <c r="N24" s="169"/>
      <c r="O24" s="169"/>
      <c r="P24" s="14">
        <f>SUM(F24:O24)</f>
        <v>7200</v>
      </c>
      <c r="R24" s="353"/>
    </row>
    <row r="25" spans="1:18" ht="14.25" customHeight="1">
      <c r="A25" s="13"/>
      <c r="B25" s="13"/>
      <c r="C25" s="364"/>
      <c r="D25" s="19" t="s">
        <v>1143</v>
      </c>
      <c r="E25" s="613"/>
      <c r="F25" s="18"/>
      <c r="G25" s="18"/>
      <c r="H25" s="14"/>
      <c r="I25" s="14"/>
      <c r="J25" s="106"/>
      <c r="K25" s="171"/>
      <c r="L25" s="171"/>
      <c r="M25" s="171"/>
      <c r="N25" s="171"/>
      <c r="O25" s="170"/>
      <c r="P25" s="14"/>
      <c r="R25" s="353"/>
    </row>
    <row r="26" spans="1:18" ht="14.25" customHeight="1">
      <c r="A26" s="13"/>
      <c r="B26" s="13"/>
      <c r="C26" s="364"/>
      <c r="D26" s="17" t="s">
        <v>1194</v>
      </c>
      <c r="E26" s="613">
        <v>2</v>
      </c>
      <c r="F26" s="106"/>
      <c r="G26" s="106"/>
      <c r="H26" s="106"/>
      <c r="I26" s="14">
        <v>5500</v>
      </c>
      <c r="J26" s="106"/>
      <c r="K26" s="171"/>
      <c r="L26" s="171"/>
      <c r="M26" s="171"/>
      <c r="N26" s="171"/>
      <c r="O26" s="170"/>
      <c r="P26" s="14">
        <f>SUM(F26:O26)</f>
        <v>5500</v>
      </c>
      <c r="R26" s="353"/>
    </row>
    <row r="27" spans="1:18" ht="14.25" customHeight="1">
      <c r="A27" s="13"/>
      <c r="B27" s="13"/>
      <c r="C27" s="364"/>
      <c r="D27" s="17" t="s">
        <v>1088</v>
      </c>
      <c r="E27" s="613"/>
      <c r="F27" s="14"/>
      <c r="G27" s="14"/>
      <c r="H27" s="14"/>
      <c r="I27" s="171"/>
      <c r="J27" s="106"/>
      <c r="K27" s="171"/>
      <c r="L27" s="171"/>
      <c r="M27" s="171"/>
      <c r="N27" s="171"/>
      <c r="O27" s="170"/>
      <c r="P27" s="14"/>
      <c r="R27" s="353"/>
    </row>
    <row r="28" spans="1:18" ht="12" customHeight="1">
      <c r="A28" s="107"/>
      <c r="B28" s="110"/>
      <c r="C28" s="365"/>
      <c r="D28" s="18" t="s">
        <v>1245</v>
      </c>
      <c r="E28" s="613">
        <v>1</v>
      </c>
      <c r="F28" s="18"/>
      <c r="G28" s="18"/>
      <c r="H28" s="18">
        <v>90</v>
      </c>
      <c r="I28" s="172"/>
      <c r="J28" s="18"/>
      <c r="K28" s="172"/>
      <c r="L28" s="172"/>
      <c r="M28" s="172"/>
      <c r="N28" s="172"/>
      <c r="O28" s="172"/>
      <c r="P28" s="14">
        <f>SUM(F28:O28)</f>
        <v>90</v>
      </c>
      <c r="R28" s="353"/>
    </row>
    <row r="29" spans="1:18" ht="12" customHeight="1">
      <c r="A29" s="107"/>
      <c r="B29" s="110"/>
      <c r="C29" s="365"/>
      <c r="D29" s="18" t="s">
        <v>1089</v>
      </c>
      <c r="E29" s="18"/>
      <c r="F29" s="18"/>
      <c r="G29" s="18"/>
      <c r="H29" s="18"/>
      <c r="I29" s="172"/>
      <c r="J29" s="18"/>
      <c r="K29" s="172"/>
      <c r="L29" s="172"/>
      <c r="M29" s="172"/>
      <c r="N29" s="172"/>
      <c r="O29" s="172"/>
      <c r="P29" s="14"/>
      <c r="R29" s="353"/>
    </row>
    <row r="30" spans="1:18" ht="12" customHeight="1">
      <c r="A30" s="107"/>
      <c r="B30" s="107"/>
      <c r="C30" s="366"/>
      <c r="D30" s="19" t="s">
        <v>1246</v>
      </c>
      <c r="E30" s="18">
        <v>1</v>
      </c>
      <c r="F30" s="18"/>
      <c r="G30" s="18"/>
      <c r="H30" s="18"/>
      <c r="I30" s="18"/>
      <c r="J30" s="18">
        <v>1800</v>
      </c>
      <c r="K30" s="18"/>
      <c r="L30" s="172"/>
      <c r="M30" s="172"/>
      <c r="N30" s="172"/>
      <c r="O30" s="172"/>
      <c r="P30" s="14">
        <f>SUM(F30:O30)</f>
        <v>1800</v>
      </c>
      <c r="R30" s="353"/>
    </row>
    <row r="31" spans="1:18" ht="12" customHeight="1">
      <c r="A31" s="107"/>
      <c r="B31" s="107"/>
      <c r="C31" s="366"/>
      <c r="D31" s="357" t="s">
        <v>1090</v>
      </c>
      <c r="E31" s="613"/>
      <c r="F31" s="18"/>
      <c r="G31" s="18"/>
      <c r="H31" s="18"/>
      <c r="I31" s="172"/>
      <c r="J31" s="18"/>
      <c r="K31" s="172"/>
      <c r="L31" s="172"/>
      <c r="M31" s="172"/>
      <c r="N31" s="172"/>
      <c r="O31" s="18"/>
      <c r="P31" s="14"/>
      <c r="R31" s="353"/>
    </row>
    <row r="32" spans="1:18" ht="12" customHeight="1">
      <c r="A32" s="107"/>
      <c r="B32" s="107"/>
      <c r="C32" s="366"/>
      <c r="D32" s="133" t="s">
        <v>464</v>
      </c>
      <c r="E32" s="613">
        <v>2</v>
      </c>
      <c r="F32" s="18"/>
      <c r="G32" s="18"/>
      <c r="H32" s="18">
        <v>23000</v>
      </c>
      <c r="I32" s="172"/>
      <c r="J32" s="18"/>
      <c r="K32" s="172"/>
      <c r="L32" s="172"/>
      <c r="M32" s="172"/>
      <c r="N32" s="172"/>
      <c r="O32" s="18"/>
      <c r="P32" s="14">
        <f>SUM(F32:O32)</f>
        <v>23000</v>
      </c>
      <c r="R32" s="353"/>
    </row>
    <row r="33" spans="1:18" ht="12" customHeight="1">
      <c r="A33" s="107"/>
      <c r="B33" s="107"/>
      <c r="C33" s="366"/>
      <c r="D33" s="140" t="s">
        <v>465</v>
      </c>
      <c r="E33" s="613">
        <v>2</v>
      </c>
      <c r="F33" s="18"/>
      <c r="G33" s="18">
        <v>2700</v>
      </c>
      <c r="H33" s="18">
        <v>300</v>
      </c>
      <c r="I33" s="18">
        <v>6500</v>
      </c>
      <c r="J33" s="18"/>
      <c r="K33" s="172"/>
      <c r="L33" s="172"/>
      <c r="M33" s="172"/>
      <c r="N33" s="172"/>
      <c r="O33" s="18"/>
      <c r="P33" s="14">
        <f>SUM(F33:O33)</f>
        <v>9500</v>
      </c>
      <c r="R33" s="353"/>
    </row>
    <row r="34" spans="1:18" ht="13.5" customHeight="1">
      <c r="A34" s="107"/>
      <c r="B34" s="107"/>
      <c r="C34" s="366"/>
      <c r="D34" s="363" t="s">
        <v>617</v>
      </c>
      <c r="E34" s="613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14"/>
      <c r="R34" s="353"/>
    </row>
    <row r="35" spans="1:18" ht="13.5" customHeight="1">
      <c r="A35" s="107"/>
      <c r="B35" s="107"/>
      <c r="C35" s="366"/>
      <c r="D35" s="20" t="s">
        <v>48</v>
      </c>
      <c r="E35" s="613">
        <v>1</v>
      </c>
      <c r="F35" s="21"/>
      <c r="G35" s="21"/>
      <c r="H35" s="18">
        <v>400</v>
      </c>
      <c r="I35" s="18"/>
      <c r="J35" s="18">
        <v>500</v>
      </c>
      <c r="K35" s="18"/>
      <c r="L35" s="21"/>
      <c r="M35" s="21"/>
      <c r="N35" s="21"/>
      <c r="O35" s="21"/>
      <c r="P35" s="21">
        <f>SUM(F35:O35)</f>
        <v>900</v>
      </c>
      <c r="R35" s="353"/>
    </row>
    <row r="36" spans="1:18" ht="13.5">
      <c r="A36" s="111"/>
      <c r="B36" s="111"/>
      <c r="C36" s="367"/>
      <c r="D36" s="114" t="s">
        <v>1027</v>
      </c>
      <c r="E36" s="115"/>
      <c r="F36" s="112">
        <f aca="true" t="shared" si="0" ref="F36:K36">SUM(F5:F35)</f>
        <v>0</v>
      </c>
      <c r="G36" s="112">
        <f t="shared" si="0"/>
        <v>2700</v>
      </c>
      <c r="H36" s="112">
        <f t="shared" si="0"/>
        <v>23790</v>
      </c>
      <c r="I36" s="112">
        <f t="shared" si="0"/>
        <v>192280</v>
      </c>
      <c r="J36" s="112">
        <f t="shared" si="0"/>
        <v>2300</v>
      </c>
      <c r="K36" s="112">
        <f t="shared" si="0"/>
        <v>0</v>
      </c>
      <c r="L36" s="112"/>
      <c r="M36" s="112">
        <f>SUM(M5:M35)</f>
        <v>0</v>
      </c>
      <c r="N36" s="112"/>
      <c r="O36" s="112">
        <f>SUM(O5:O35)</f>
        <v>0</v>
      </c>
      <c r="P36" s="112">
        <f>SUM(P5:P35)</f>
        <v>221070</v>
      </c>
      <c r="R36" s="353"/>
    </row>
    <row r="37" spans="1:16" ht="12">
      <c r="A37" s="107"/>
      <c r="B37" s="107"/>
      <c r="C37" s="366"/>
      <c r="D37" s="19" t="s">
        <v>779</v>
      </c>
      <c r="E37" s="109"/>
      <c r="F37" s="18"/>
      <c r="G37" s="18"/>
      <c r="H37" s="18"/>
      <c r="I37" s="18"/>
      <c r="J37" s="18"/>
      <c r="K37" s="18"/>
      <c r="L37" s="18"/>
      <c r="M37" s="113"/>
      <c r="N37" s="113"/>
      <c r="O37" s="113"/>
      <c r="P37" s="18"/>
    </row>
    <row r="38" spans="1:16" ht="28.5" customHeight="1">
      <c r="A38" s="107"/>
      <c r="B38" s="107"/>
      <c r="C38" s="366" t="s">
        <v>494</v>
      </c>
      <c r="D38" s="375" t="s">
        <v>230</v>
      </c>
      <c r="E38" s="18"/>
      <c r="F38" s="18"/>
      <c r="G38" s="18"/>
      <c r="H38" s="18"/>
      <c r="I38" s="18"/>
      <c r="J38" s="18"/>
      <c r="K38" s="18"/>
      <c r="L38" s="18"/>
      <c r="M38" s="18">
        <v>20000</v>
      </c>
      <c r="N38" s="113"/>
      <c r="O38" s="113"/>
      <c r="P38" s="18">
        <f>SUM(F38:O38)</f>
        <v>20000</v>
      </c>
    </row>
    <row r="39" spans="1:16" ht="12">
      <c r="A39" s="107"/>
      <c r="B39" s="107"/>
      <c r="C39" s="366"/>
      <c r="D39" s="19" t="s">
        <v>39</v>
      </c>
      <c r="E39" s="18"/>
      <c r="F39" s="18"/>
      <c r="G39" s="18"/>
      <c r="H39" s="18"/>
      <c r="I39" s="18"/>
      <c r="J39" s="18"/>
      <c r="K39" s="18"/>
      <c r="L39" s="18"/>
      <c r="M39" s="18"/>
      <c r="N39" s="113"/>
      <c r="O39" s="113"/>
      <c r="P39" s="18"/>
    </row>
    <row r="40" spans="1:16" ht="24">
      <c r="A40" s="107"/>
      <c r="B40" s="107"/>
      <c r="C40" s="366" t="s">
        <v>247</v>
      </c>
      <c r="D40" s="310" t="s">
        <v>321</v>
      </c>
      <c r="E40" s="18"/>
      <c r="F40" s="18"/>
      <c r="G40" s="18"/>
      <c r="H40" s="18"/>
      <c r="I40" s="18"/>
      <c r="J40" s="18"/>
      <c r="K40" s="18"/>
      <c r="L40" s="18"/>
      <c r="M40" s="18">
        <v>22519</v>
      </c>
      <c r="N40" s="113"/>
      <c r="O40" s="113"/>
      <c r="P40" s="18">
        <f>SUM(F40:O40)</f>
        <v>22519</v>
      </c>
    </row>
    <row r="41" spans="1:16" ht="25.5">
      <c r="A41" s="107"/>
      <c r="B41" s="107"/>
      <c r="C41" s="366" t="s">
        <v>248</v>
      </c>
      <c r="D41" s="474" t="s">
        <v>322</v>
      </c>
      <c r="E41" s="18"/>
      <c r="F41" s="18"/>
      <c r="G41" s="18"/>
      <c r="H41" s="18"/>
      <c r="I41" s="18"/>
      <c r="J41" s="18"/>
      <c r="K41" s="18">
        <v>30000</v>
      </c>
      <c r="L41" s="18"/>
      <c r="M41" s="18"/>
      <c r="N41" s="113"/>
      <c r="O41" s="113"/>
      <c r="P41" s="18">
        <f>SUM(F41:O41)</f>
        <v>30000</v>
      </c>
    </row>
    <row r="42" spans="1:16" ht="13.5">
      <c r="A42" s="111"/>
      <c r="B42" s="111"/>
      <c r="C42" s="367"/>
      <c r="D42" s="114" t="s">
        <v>1026</v>
      </c>
      <c r="E42" s="115"/>
      <c r="F42" s="116">
        <f aca="true" t="shared" si="1" ref="F42:M42">SUM(F36:F41)</f>
        <v>0</v>
      </c>
      <c r="G42" s="116">
        <f t="shared" si="1"/>
        <v>2700</v>
      </c>
      <c r="H42" s="116">
        <f t="shared" si="1"/>
        <v>23790</v>
      </c>
      <c r="I42" s="116">
        <f t="shared" si="1"/>
        <v>192280</v>
      </c>
      <c r="J42" s="116">
        <f t="shared" si="1"/>
        <v>2300</v>
      </c>
      <c r="K42" s="116">
        <f t="shared" si="1"/>
        <v>30000</v>
      </c>
      <c r="L42" s="116">
        <f t="shared" si="1"/>
        <v>0</v>
      </c>
      <c r="M42" s="116">
        <f t="shared" si="1"/>
        <v>42519</v>
      </c>
      <c r="N42" s="116"/>
      <c r="O42" s="116">
        <f>SUM(O36:O41)</f>
        <v>0</v>
      </c>
      <c r="P42" s="116">
        <f>SUM(P36:P41)</f>
        <v>293589</v>
      </c>
    </row>
    <row r="43" spans="1:16" ht="12">
      <c r="A43" s="107">
        <v>1</v>
      </c>
      <c r="B43" s="107">
        <v>13</v>
      </c>
      <c r="C43" s="107"/>
      <c r="D43" s="465" t="s">
        <v>1018</v>
      </c>
      <c r="E43" s="113" t="s">
        <v>930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1:16" ht="12">
      <c r="A44" s="107"/>
      <c r="B44" s="107"/>
      <c r="C44" s="366"/>
      <c r="D44" s="245" t="s">
        <v>295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</row>
    <row r="45" spans="1:16" ht="12">
      <c r="A45" s="107"/>
      <c r="B45" s="107"/>
      <c r="C45" s="366"/>
      <c r="D45" s="108" t="s">
        <v>1144</v>
      </c>
      <c r="E45" s="613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5" customHeight="1">
      <c r="A46" s="107"/>
      <c r="B46" s="107"/>
      <c r="C46" s="366"/>
      <c r="D46" s="19" t="s">
        <v>442</v>
      </c>
      <c r="E46" s="18">
        <v>2</v>
      </c>
      <c r="F46" s="18"/>
      <c r="G46" s="18"/>
      <c r="H46" s="18"/>
      <c r="I46" s="18">
        <v>4074</v>
      </c>
      <c r="J46" s="18"/>
      <c r="K46" s="18"/>
      <c r="L46" s="18"/>
      <c r="M46" s="18"/>
      <c r="N46" s="18"/>
      <c r="O46" s="18"/>
      <c r="P46" s="18">
        <f aca="true" t="shared" si="2" ref="P46:P54">SUM(F46:O46)</f>
        <v>4074</v>
      </c>
    </row>
    <row r="47" spans="1:16" ht="15" customHeight="1">
      <c r="A47" s="107"/>
      <c r="B47" s="107"/>
      <c r="C47" s="366"/>
      <c r="D47" s="274" t="s">
        <v>1048</v>
      </c>
      <c r="E47" s="18">
        <v>2</v>
      </c>
      <c r="F47" s="18"/>
      <c r="G47" s="18"/>
      <c r="H47" s="18"/>
      <c r="I47" s="18"/>
      <c r="J47" s="18">
        <v>4500</v>
      </c>
      <c r="K47" s="18"/>
      <c r="L47" s="18"/>
      <c r="M47" s="18"/>
      <c r="N47" s="18"/>
      <c r="O47" s="18"/>
      <c r="P47" s="18">
        <f t="shared" si="2"/>
        <v>4500</v>
      </c>
    </row>
    <row r="48" spans="1:16" ht="15" customHeight="1">
      <c r="A48" s="107"/>
      <c r="B48" s="107"/>
      <c r="C48" s="366"/>
      <c r="D48" s="274" t="s">
        <v>947</v>
      </c>
      <c r="E48" s="18">
        <v>2</v>
      </c>
      <c r="F48" s="18">
        <v>750</v>
      </c>
      <c r="G48" s="18">
        <v>203</v>
      </c>
      <c r="H48" s="18">
        <v>297</v>
      </c>
      <c r="I48" s="18"/>
      <c r="J48" s="18">
        <v>250</v>
      </c>
      <c r="K48" s="18"/>
      <c r="L48" s="18"/>
      <c r="M48" s="18"/>
      <c r="N48" s="18"/>
      <c r="O48" s="18"/>
      <c r="P48" s="18">
        <f t="shared" si="2"/>
        <v>1500</v>
      </c>
    </row>
    <row r="49" spans="1:16" ht="15" customHeight="1">
      <c r="A49" s="107"/>
      <c r="B49" s="107"/>
      <c r="C49" s="366"/>
      <c r="D49" s="274" t="s">
        <v>618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24.75" customHeight="1">
      <c r="A50" s="107"/>
      <c r="B50" s="107"/>
      <c r="C50" s="366"/>
      <c r="D50" s="274" t="s">
        <v>1166</v>
      </c>
      <c r="E50" s="18">
        <v>2</v>
      </c>
      <c r="F50" s="18"/>
      <c r="G50" s="18"/>
      <c r="H50" s="18"/>
      <c r="I50" s="18"/>
      <c r="J50" s="18">
        <v>4500</v>
      </c>
      <c r="K50" s="18"/>
      <c r="L50" s="18"/>
      <c r="M50" s="18"/>
      <c r="N50" s="18"/>
      <c r="O50" s="18"/>
      <c r="P50" s="18">
        <f t="shared" si="2"/>
        <v>4500</v>
      </c>
    </row>
    <row r="51" spans="1:16" ht="12" customHeight="1">
      <c r="A51" s="107"/>
      <c r="B51" s="107"/>
      <c r="C51" s="366"/>
      <c r="D51" s="274" t="s">
        <v>1144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4.25" customHeight="1">
      <c r="A52" s="107"/>
      <c r="B52" s="107"/>
      <c r="C52" s="366"/>
      <c r="D52" s="20" t="s">
        <v>812</v>
      </c>
      <c r="E52" s="18">
        <v>2</v>
      </c>
      <c r="F52" s="21"/>
      <c r="G52" s="21"/>
      <c r="H52" s="21"/>
      <c r="I52" s="21"/>
      <c r="J52" s="21">
        <v>72000</v>
      </c>
      <c r="K52" s="21"/>
      <c r="L52" s="21"/>
      <c r="M52" s="21"/>
      <c r="N52" s="21"/>
      <c r="O52" s="21"/>
      <c r="P52" s="21">
        <f t="shared" si="2"/>
        <v>72000</v>
      </c>
    </row>
    <row r="53" spans="1:16" ht="14.25" customHeight="1">
      <c r="A53" s="107"/>
      <c r="B53" s="107"/>
      <c r="C53" s="366"/>
      <c r="D53" s="20" t="s">
        <v>1143</v>
      </c>
      <c r="E53" s="18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24.75" customHeight="1">
      <c r="A54" s="107"/>
      <c r="B54" s="107"/>
      <c r="C54" s="366"/>
      <c r="D54" s="355" t="s">
        <v>52</v>
      </c>
      <c r="E54" s="18">
        <v>2</v>
      </c>
      <c r="F54" s="21"/>
      <c r="G54" s="21"/>
      <c r="H54" s="21"/>
      <c r="I54" s="18"/>
      <c r="J54" s="18">
        <v>1687</v>
      </c>
      <c r="K54" s="21"/>
      <c r="L54" s="21"/>
      <c r="M54" s="21"/>
      <c r="N54" s="21"/>
      <c r="O54" s="21"/>
      <c r="P54" s="21">
        <f t="shared" si="2"/>
        <v>1687</v>
      </c>
    </row>
    <row r="55" spans="1:16" ht="15" customHeight="1">
      <c r="A55" s="107"/>
      <c r="B55" s="107"/>
      <c r="C55" s="366"/>
      <c r="D55" s="356" t="s">
        <v>296</v>
      </c>
      <c r="E55" s="614"/>
      <c r="F55" s="21"/>
      <c r="G55" s="21"/>
      <c r="H55" s="21"/>
      <c r="I55" s="18"/>
      <c r="J55" s="18"/>
      <c r="K55" s="21"/>
      <c r="L55" s="21"/>
      <c r="M55" s="21"/>
      <c r="N55" s="21"/>
      <c r="O55" s="21"/>
      <c r="P55" s="21"/>
    </row>
    <row r="56" spans="1:16" ht="24.75" customHeight="1">
      <c r="A56" s="107"/>
      <c r="B56" s="107"/>
      <c r="C56" s="366"/>
      <c r="D56" s="274" t="s">
        <v>619</v>
      </c>
      <c r="E56" s="615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2" customHeight="1">
      <c r="A57" s="107"/>
      <c r="B57" s="107"/>
      <c r="C57" s="366"/>
      <c r="D57" s="19" t="s">
        <v>673</v>
      </c>
      <c r="E57" s="18">
        <v>2</v>
      </c>
      <c r="F57" s="18"/>
      <c r="G57" s="18"/>
      <c r="H57" s="18">
        <v>2002</v>
      </c>
      <c r="I57" s="18"/>
      <c r="J57" s="18">
        <v>120</v>
      </c>
      <c r="K57" s="18"/>
      <c r="L57" s="18"/>
      <c r="M57" s="18"/>
      <c r="N57" s="18"/>
      <c r="O57" s="18"/>
      <c r="P57" s="18">
        <f aca="true" t="shared" si="3" ref="P57:P65">SUM(F57:O57)</f>
        <v>2122</v>
      </c>
    </row>
    <row r="58" spans="1:16" ht="12" customHeight="1">
      <c r="A58" s="107"/>
      <c r="B58" s="107"/>
      <c r="C58" s="366"/>
      <c r="D58" s="19" t="s">
        <v>1167</v>
      </c>
      <c r="E58" s="18">
        <v>2</v>
      </c>
      <c r="F58" s="18"/>
      <c r="G58" s="18"/>
      <c r="H58" s="18">
        <v>1000</v>
      </c>
      <c r="I58" s="18"/>
      <c r="J58" s="18"/>
      <c r="K58" s="18"/>
      <c r="L58" s="18"/>
      <c r="M58" s="18"/>
      <c r="N58" s="18"/>
      <c r="O58" s="18"/>
      <c r="P58" s="18">
        <f t="shared" si="3"/>
        <v>1000</v>
      </c>
    </row>
    <row r="59" spans="1:16" ht="12" customHeight="1">
      <c r="A59" s="107"/>
      <c r="B59" s="107"/>
      <c r="C59" s="366"/>
      <c r="D59" s="19" t="s">
        <v>93</v>
      </c>
      <c r="E59" s="18">
        <v>2</v>
      </c>
      <c r="F59" s="18"/>
      <c r="G59" s="18"/>
      <c r="H59" s="18"/>
      <c r="I59" s="18"/>
      <c r="J59" s="18">
        <v>1000</v>
      </c>
      <c r="K59" s="18"/>
      <c r="L59" s="18"/>
      <c r="M59" s="18"/>
      <c r="N59" s="18"/>
      <c r="O59" s="18"/>
      <c r="P59" s="18">
        <f t="shared" si="3"/>
        <v>1000</v>
      </c>
    </row>
    <row r="60" spans="1:16" ht="12" customHeight="1">
      <c r="A60" s="107"/>
      <c r="B60" s="107"/>
      <c r="C60" s="366"/>
      <c r="D60" s="19" t="s">
        <v>1168</v>
      </c>
      <c r="E60" s="18">
        <v>2</v>
      </c>
      <c r="F60" s="18"/>
      <c r="G60" s="18"/>
      <c r="H60" s="18"/>
      <c r="I60" s="18"/>
      <c r="J60" s="18">
        <v>900</v>
      </c>
      <c r="K60" s="18"/>
      <c r="L60" s="18"/>
      <c r="M60" s="18"/>
      <c r="N60" s="18"/>
      <c r="O60" s="18"/>
      <c r="P60" s="18">
        <f t="shared" si="3"/>
        <v>900</v>
      </c>
    </row>
    <row r="61" spans="1:16" ht="12" customHeight="1">
      <c r="A61" s="107"/>
      <c r="B61" s="107"/>
      <c r="C61" s="366"/>
      <c r="D61" s="108" t="s">
        <v>219</v>
      </c>
      <c r="E61" s="18">
        <v>2</v>
      </c>
      <c r="F61" s="18"/>
      <c r="G61" s="18"/>
      <c r="H61" s="18">
        <v>1029</v>
      </c>
      <c r="I61" s="18"/>
      <c r="J61" s="18">
        <v>300</v>
      </c>
      <c r="K61" s="18"/>
      <c r="L61" s="18"/>
      <c r="M61" s="18"/>
      <c r="N61" s="18"/>
      <c r="O61" s="18"/>
      <c r="P61" s="18">
        <f t="shared" si="3"/>
        <v>1329</v>
      </c>
    </row>
    <row r="62" spans="1:16" ht="12" customHeight="1">
      <c r="A62" s="107"/>
      <c r="B62" s="107"/>
      <c r="C62" s="366"/>
      <c r="D62" s="19" t="s">
        <v>1143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ht="12" customHeight="1">
      <c r="A63" s="107"/>
      <c r="B63" s="107"/>
      <c r="C63" s="366"/>
      <c r="D63" s="108" t="s">
        <v>69</v>
      </c>
      <c r="E63" s="18">
        <v>2</v>
      </c>
      <c r="F63" s="18"/>
      <c r="G63" s="18"/>
      <c r="H63" s="18"/>
      <c r="I63" s="18">
        <v>15000</v>
      </c>
      <c r="J63" s="18"/>
      <c r="K63" s="18"/>
      <c r="L63" s="18"/>
      <c r="M63" s="18"/>
      <c r="N63" s="18"/>
      <c r="O63" s="18"/>
      <c r="P63" s="18">
        <f t="shared" si="3"/>
        <v>15000</v>
      </c>
    </row>
    <row r="64" spans="1:16" ht="12" customHeight="1">
      <c r="A64" s="107"/>
      <c r="B64" s="107"/>
      <c r="C64" s="366"/>
      <c r="D64" s="108" t="s">
        <v>1145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2" customHeight="1">
      <c r="A65" s="107"/>
      <c r="B65" s="107"/>
      <c r="C65" s="366"/>
      <c r="D65" s="19" t="s">
        <v>220</v>
      </c>
      <c r="E65" s="18">
        <v>2</v>
      </c>
      <c r="F65" s="18">
        <v>102</v>
      </c>
      <c r="G65" s="18">
        <v>52</v>
      </c>
      <c r="H65" s="18">
        <v>587</v>
      </c>
      <c r="I65" s="18"/>
      <c r="J65" s="18"/>
      <c r="K65" s="18"/>
      <c r="L65" s="18"/>
      <c r="M65" s="18"/>
      <c r="N65" s="18"/>
      <c r="O65" s="18"/>
      <c r="P65" s="18">
        <f t="shared" si="3"/>
        <v>741</v>
      </c>
    </row>
    <row r="66" spans="1:16" ht="12" customHeight="1">
      <c r="A66" s="107"/>
      <c r="B66" s="107"/>
      <c r="C66" s="366"/>
      <c r="D66" s="19" t="s">
        <v>1146</v>
      </c>
      <c r="E66" s="61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ht="12" customHeight="1">
      <c r="A67" s="107"/>
      <c r="B67" s="107"/>
      <c r="C67" s="366"/>
      <c r="D67" s="19" t="s">
        <v>640</v>
      </c>
      <c r="E67" s="18">
        <v>1</v>
      </c>
      <c r="F67" s="18"/>
      <c r="G67" s="18"/>
      <c r="H67" s="18">
        <v>2370</v>
      </c>
      <c r="I67" s="18"/>
      <c r="J67" s="18">
        <v>1130</v>
      </c>
      <c r="K67" s="18"/>
      <c r="L67" s="18"/>
      <c r="M67" s="18"/>
      <c r="N67" s="18"/>
      <c r="O67" s="18"/>
      <c r="P67" s="18">
        <f aca="true" t="shared" si="4" ref="P67:P85">SUM(F67:O67)</f>
        <v>3500</v>
      </c>
    </row>
    <row r="68" spans="1:16" ht="12" customHeight="1">
      <c r="A68" s="107"/>
      <c r="B68" s="107"/>
      <c r="C68" s="366"/>
      <c r="D68" s="19" t="s">
        <v>438</v>
      </c>
      <c r="E68" s="18">
        <v>2</v>
      </c>
      <c r="F68" s="18"/>
      <c r="G68" s="18"/>
      <c r="H68" s="18"/>
      <c r="I68" s="18"/>
      <c r="J68" s="347">
        <v>360</v>
      </c>
      <c r="K68" s="18"/>
      <c r="L68" s="18"/>
      <c r="M68" s="18"/>
      <c r="N68" s="18"/>
      <c r="O68" s="18"/>
      <c r="P68" s="18">
        <f t="shared" si="4"/>
        <v>360</v>
      </c>
    </row>
    <row r="69" spans="1:16" ht="12" customHeight="1">
      <c r="A69" s="107"/>
      <c r="B69" s="107"/>
      <c r="C69" s="366"/>
      <c r="D69" s="19" t="s">
        <v>948</v>
      </c>
      <c r="E69" s="18">
        <v>2</v>
      </c>
      <c r="F69" s="18"/>
      <c r="G69" s="18"/>
      <c r="H69" s="18"/>
      <c r="I69" s="18"/>
      <c r="J69" s="18">
        <v>900</v>
      </c>
      <c r="K69" s="18"/>
      <c r="L69" s="18"/>
      <c r="M69" s="18"/>
      <c r="N69" s="18"/>
      <c r="O69" s="18"/>
      <c r="P69" s="18">
        <f t="shared" si="4"/>
        <v>900</v>
      </c>
    </row>
    <row r="70" spans="1:16" ht="13.5" customHeight="1">
      <c r="A70" s="107"/>
      <c r="B70" s="107"/>
      <c r="C70" s="366"/>
      <c r="D70" s="334" t="s">
        <v>251</v>
      </c>
      <c r="E70" s="18">
        <v>2</v>
      </c>
      <c r="F70" s="18"/>
      <c r="G70" s="18"/>
      <c r="H70" s="18">
        <v>616</v>
      </c>
      <c r="I70" s="18"/>
      <c r="J70" s="18"/>
      <c r="K70" s="18"/>
      <c r="L70" s="18"/>
      <c r="M70" s="18"/>
      <c r="N70" s="18"/>
      <c r="O70" s="18"/>
      <c r="P70" s="18">
        <f t="shared" si="4"/>
        <v>616</v>
      </c>
    </row>
    <row r="71" spans="1:16" ht="24" customHeight="1">
      <c r="A71" s="107"/>
      <c r="B71" s="107"/>
      <c r="C71" s="366"/>
      <c r="D71" s="334" t="s">
        <v>1353</v>
      </c>
      <c r="E71" s="18">
        <v>2</v>
      </c>
      <c r="F71" s="18"/>
      <c r="G71" s="18"/>
      <c r="H71" s="18"/>
      <c r="I71" s="18"/>
      <c r="J71" s="18">
        <v>6000</v>
      </c>
      <c r="K71" s="18"/>
      <c r="L71" s="18"/>
      <c r="M71" s="18"/>
      <c r="N71" s="18"/>
      <c r="O71" s="18"/>
      <c r="P71" s="18">
        <f t="shared" si="4"/>
        <v>6000</v>
      </c>
    </row>
    <row r="72" spans="1:16" ht="13.5" customHeight="1">
      <c r="A72" s="107"/>
      <c r="B72" s="107"/>
      <c r="C72" s="366"/>
      <c r="D72" s="334" t="s">
        <v>931</v>
      </c>
      <c r="E72" s="18">
        <v>2</v>
      </c>
      <c r="F72" s="18"/>
      <c r="G72" s="18"/>
      <c r="H72" s="18">
        <v>600</v>
      </c>
      <c r="I72" s="18"/>
      <c r="J72" s="18"/>
      <c r="K72" s="18"/>
      <c r="L72" s="18"/>
      <c r="M72" s="18"/>
      <c r="N72" s="18"/>
      <c r="O72" s="18"/>
      <c r="P72" s="18">
        <f t="shared" si="4"/>
        <v>600</v>
      </c>
    </row>
    <row r="73" spans="1:16" ht="12" customHeight="1">
      <c r="A73" s="107"/>
      <c r="B73" s="107"/>
      <c r="C73" s="366"/>
      <c r="D73" s="19" t="s">
        <v>439</v>
      </c>
      <c r="E73" s="18">
        <v>2</v>
      </c>
      <c r="F73" s="18"/>
      <c r="G73" s="18"/>
      <c r="H73" s="18"/>
      <c r="I73" s="18"/>
      <c r="J73" s="18">
        <v>540</v>
      </c>
      <c r="K73" s="18"/>
      <c r="L73" s="18"/>
      <c r="M73" s="18"/>
      <c r="N73" s="18"/>
      <c r="O73" s="18"/>
      <c r="P73" s="18">
        <f t="shared" si="4"/>
        <v>540</v>
      </c>
    </row>
    <row r="74" spans="1:16" ht="12" customHeight="1">
      <c r="A74" s="107"/>
      <c r="B74" s="107"/>
      <c r="C74" s="366"/>
      <c r="D74" s="334" t="s">
        <v>1206</v>
      </c>
      <c r="E74" s="18">
        <v>2</v>
      </c>
      <c r="F74" s="18"/>
      <c r="G74" s="18"/>
      <c r="H74" s="18"/>
      <c r="I74" s="18"/>
      <c r="J74" s="18">
        <v>50000</v>
      </c>
      <c r="K74" s="18"/>
      <c r="L74" s="18"/>
      <c r="M74" s="18"/>
      <c r="N74" s="18"/>
      <c r="O74" s="18"/>
      <c r="P74" s="18">
        <f t="shared" si="4"/>
        <v>50000</v>
      </c>
    </row>
    <row r="75" spans="1:16" ht="12" customHeight="1">
      <c r="A75" s="107"/>
      <c r="B75" s="107"/>
      <c r="C75" s="366"/>
      <c r="D75" s="274" t="s">
        <v>222</v>
      </c>
      <c r="E75" s="18">
        <v>2</v>
      </c>
      <c r="F75" s="18"/>
      <c r="G75" s="18"/>
      <c r="H75" s="18"/>
      <c r="I75" s="18"/>
      <c r="J75" s="18">
        <v>300</v>
      </c>
      <c r="K75" s="18"/>
      <c r="L75" s="18"/>
      <c r="M75" s="18"/>
      <c r="N75" s="18"/>
      <c r="O75" s="18"/>
      <c r="P75" s="18">
        <f t="shared" si="4"/>
        <v>300</v>
      </c>
    </row>
    <row r="76" spans="1:16" ht="12" customHeight="1">
      <c r="A76" s="107"/>
      <c r="B76" s="107"/>
      <c r="C76" s="366"/>
      <c r="D76" s="274" t="s">
        <v>1169</v>
      </c>
      <c r="E76" s="18">
        <v>2</v>
      </c>
      <c r="F76" s="18"/>
      <c r="G76" s="18"/>
      <c r="H76" s="18"/>
      <c r="I76" s="18"/>
      <c r="J76" s="18">
        <v>720</v>
      </c>
      <c r="K76" s="18"/>
      <c r="L76" s="18"/>
      <c r="M76" s="18"/>
      <c r="N76" s="18"/>
      <c r="O76" s="18"/>
      <c r="P76" s="18">
        <f t="shared" si="4"/>
        <v>720</v>
      </c>
    </row>
    <row r="77" spans="1:16" ht="12" customHeight="1">
      <c r="A77" s="107"/>
      <c r="B77" s="107"/>
      <c r="C77" s="366"/>
      <c r="D77" s="334" t="s">
        <v>221</v>
      </c>
      <c r="E77" s="18">
        <v>1</v>
      </c>
      <c r="F77" s="18"/>
      <c r="G77" s="18"/>
      <c r="H77" s="18">
        <v>67</v>
      </c>
      <c r="I77" s="18"/>
      <c r="J77" s="18"/>
      <c r="K77" s="18"/>
      <c r="L77" s="18"/>
      <c r="M77" s="18"/>
      <c r="N77" s="18"/>
      <c r="O77" s="18"/>
      <c r="P77" s="18">
        <f t="shared" si="4"/>
        <v>67</v>
      </c>
    </row>
    <row r="78" spans="1:16" ht="12" customHeight="1">
      <c r="A78" s="107"/>
      <c r="B78" s="107"/>
      <c r="C78" s="366"/>
      <c r="D78" s="334" t="s">
        <v>845</v>
      </c>
      <c r="E78" s="18">
        <v>2</v>
      </c>
      <c r="F78" s="18"/>
      <c r="G78" s="18"/>
      <c r="H78" s="18"/>
      <c r="I78" s="18"/>
      <c r="J78" s="18">
        <v>450</v>
      </c>
      <c r="K78" s="18"/>
      <c r="L78" s="18"/>
      <c r="M78" s="18"/>
      <c r="N78" s="18"/>
      <c r="O78" s="18"/>
      <c r="P78" s="18">
        <f t="shared" si="4"/>
        <v>450</v>
      </c>
    </row>
    <row r="79" spans="1:16" ht="12" customHeight="1">
      <c r="A79" s="107"/>
      <c r="B79" s="107"/>
      <c r="C79" s="366"/>
      <c r="D79" s="478" t="s">
        <v>918</v>
      </c>
      <c r="E79" s="18">
        <v>2</v>
      </c>
      <c r="F79" s="18"/>
      <c r="G79" s="18"/>
      <c r="H79" s="18"/>
      <c r="I79" s="18"/>
      <c r="J79" s="18">
        <v>1200</v>
      </c>
      <c r="K79" s="18"/>
      <c r="L79" s="18"/>
      <c r="M79" s="18"/>
      <c r="N79" s="18"/>
      <c r="O79" s="18"/>
      <c r="P79" s="18">
        <f t="shared" si="4"/>
        <v>1200</v>
      </c>
    </row>
    <row r="80" spans="1:16" ht="12" customHeight="1">
      <c r="A80" s="107"/>
      <c r="B80" s="107"/>
      <c r="C80" s="366"/>
      <c r="D80" s="274" t="s">
        <v>950</v>
      </c>
      <c r="E80" s="18">
        <v>2</v>
      </c>
      <c r="F80" s="18"/>
      <c r="G80" s="18"/>
      <c r="H80" s="18"/>
      <c r="I80" s="18"/>
      <c r="J80" s="18">
        <v>1800</v>
      </c>
      <c r="K80" s="18"/>
      <c r="L80" s="18"/>
      <c r="M80" s="18"/>
      <c r="N80" s="18"/>
      <c r="O80" s="18"/>
      <c r="P80" s="18">
        <f t="shared" si="4"/>
        <v>1800</v>
      </c>
    </row>
    <row r="81" spans="1:16" ht="12" customHeight="1">
      <c r="A81" s="107"/>
      <c r="B81" s="107"/>
      <c r="C81" s="366"/>
      <c r="D81" s="274" t="s">
        <v>951</v>
      </c>
      <c r="E81" s="18">
        <v>2</v>
      </c>
      <c r="F81" s="18"/>
      <c r="G81" s="18"/>
      <c r="H81" s="18"/>
      <c r="I81" s="18"/>
      <c r="J81" s="18">
        <v>2500</v>
      </c>
      <c r="K81" s="18"/>
      <c r="L81" s="18"/>
      <c r="M81" s="18"/>
      <c r="N81" s="18"/>
      <c r="O81" s="18"/>
      <c r="P81" s="18">
        <f t="shared" si="4"/>
        <v>2500</v>
      </c>
    </row>
    <row r="82" spans="1:16" ht="12" customHeight="1">
      <c r="A82" s="107"/>
      <c r="B82" s="107"/>
      <c r="C82" s="366"/>
      <c r="D82" s="274" t="s">
        <v>952</v>
      </c>
      <c r="E82" s="18">
        <v>2</v>
      </c>
      <c r="F82" s="18"/>
      <c r="G82" s="18"/>
      <c r="H82" s="18"/>
      <c r="I82" s="18"/>
      <c r="J82" s="18">
        <v>721</v>
      </c>
      <c r="K82" s="18"/>
      <c r="L82" s="18"/>
      <c r="M82" s="18"/>
      <c r="N82" s="18"/>
      <c r="O82" s="18"/>
      <c r="P82" s="18">
        <f t="shared" si="4"/>
        <v>721</v>
      </c>
    </row>
    <row r="83" spans="1:16" ht="12" customHeight="1">
      <c r="A83" s="107"/>
      <c r="B83" s="107"/>
      <c r="C83" s="366"/>
      <c r="D83" s="274" t="s">
        <v>90</v>
      </c>
      <c r="E83" s="18">
        <v>2</v>
      </c>
      <c r="F83" s="18"/>
      <c r="G83" s="18"/>
      <c r="H83" s="18"/>
      <c r="I83" s="18"/>
      <c r="J83" s="18">
        <v>500</v>
      </c>
      <c r="K83" s="18"/>
      <c r="L83" s="18"/>
      <c r="M83" s="18"/>
      <c r="N83" s="18"/>
      <c r="O83" s="18"/>
      <c r="P83" s="18">
        <f t="shared" si="4"/>
        <v>500</v>
      </c>
    </row>
    <row r="84" spans="1:16" ht="12" customHeight="1">
      <c r="A84" s="107"/>
      <c r="B84" s="107"/>
      <c r="C84" s="366"/>
      <c r="D84" s="274" t="s">
        <v>932</v>
      </c>
      <c r="E84" s="18">
        <v>2</v>
      </c>
      <c r="F84" s="18"/>
      <c r="G84" s="18"/>
      <c r="H84" s="18"/>
      <c r="I84" s="18"/>
      <c r="J84" s="18">
        <v>2500</v>
      </c>
      <c r="K84" s="18"/>
      <c r="L84" s="18"/>
      <c r="M84" s="18"/>
      <c r="N84" s="18"/>
      <c r="O84" s="18"/>
      <c r="P84" s="18">
        <f t="shared" si="4"/>
        <v>2500</v>
      </c>
    </row>
    <row r="85" spans="1:16" ht="12" customHeight="1">
      <c r="A85" s="107"/>
      <c r="B85" s="107"/>
      <c r="C85" s="366"/>
      <c r="D85" s="274" t="s">
        <v>91</v>
      </c>
      <c r="E85" s="18">
        <v>2</v>
      </c>
      <c r="F85" s="18"/>
      <c r="G85" s="18"/>
      <c r="H85" s="18"/>
      <c r="I85" s="18"/>
      <c r="J85" s="18">
        <v>500</v>
      </c>
      <c r="K85" s="18"/>
      <c r="L85" s="18"/>
      <c r="M85" s="18"/>
      <c r="N85" s="18"/>
      <c r="O85" s="18"/>
      <c r="P85" s="18">
        <f t="shared" si="4"/>
        <v>500</v>
      </c>
    </row>
    <row r="86" spans="1:16" ht="12" customHeight="1">
      <c r="A86" s="107"/>
      <c r="B86" s="107"/>
      <c r="C86" s="366"/>
      <c r="D86" s="19" t="s">
        <v>867</v>
      </c>
      <c r="E86" s="613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6" ht="24.75" customHeight="1">
      <c r="A87" s="107"/>
      <c r="B87" s="107"/>
      <c r="C87" s="366"/>
      <c r="D87" s="334" t="s">
        <v>440</v>
      </c>
      <c r="E87" s="613">
        <v>2</v>
      </c>
      <c r="F87" s="18"/>
      <c r="G87" s="18"/>
      <c r="H87" s="18"/>
      <c r="I87" s="18"/>
      <c r="J87" s="18">
        <v>2250</v>
      </c>
      <c r="K87" s="18"/>
      <c r="L87" s="18"/>
      <c r="M87" s="18"/>
      <c r="N87" s="18"/>
      <c r="O87" s="18"/>
      <c r="P87" s="18">
        <f aca="true" t="shared" si="5" ref="P87:P92">SUM(F87:O87)</f>
        <v>2250</v>
      </c>
    </row>
    <row r="88" spans="1:16" ht="12" customHeight="1">
      <c r="A88" s="107"/>
      <c r="B88" s="107"/>
      <c r="C88" s="368"/>
      <c r="D88" s="118" t="s">
        <v>441</v>
      </c>
      <c r="E88" s="613">
        <v>2</v>
      </c>
      <c r="F88" s="18"/>
      <c r="G88" s="18"/>
      <c r="H88" s="18"/>
      <c r="I88" s="18"/>
      <c r="J88" s="18">
        <v>5000</v>
      </c>
      <c r="K88" s="18"/>
      <c r="L88" s="18"/>
      <c r="M88" s="18"/>
      <c r="N88" s="18"/>
      <c r="O88" s="18"/>
      <c r="P88" s="18">
        <f t="shared" si="5"/>
        <v>5000</v>
      </c>
    </row>
    <row r="89" spans="1:16" ht="12" customHeight="1">
      <c r="A89" s="107"/>
      <c r="B89" s="107"/>
      <c r="C89" s="366"/>
      <c r="D89" s="19" t="s">
        <v>674</v>
      </c>
      <c r="E89" s="613">
        <v>2</v>
      </c>
      <c r="F89" s="18"/>
      <c r="G89" s="18"/>
      <c r="H89" s="18"/>
      <c r="I89" s="18"/>
      <c r="J89" s="18">
        <v>10000</v>
      </c>
      <c r="K89" s="18"/>
      <c r="L89" s="18"/>
      <c r="M89" s="18"/>
      <c r="N89" s="18"/>
      <c r="O89" s="18"/>
      <c r="P89" s="18">
        <f t="shared" si="5"/>
        <v>10000</v>
      </c>
    </row>
    <row r="90" spans="1:16" ht="12" customHeight="1">
      <c r="A90" s="107"/>
      <c r="B90" s="107"/>
      <c r="C90" s="366"/>
      <c r="D90" s="19" t="s">
        <v>675</v>
      </c>
      <c r="E90" s="613">
        <v>2</v>
      </c>
      <c r="F90" s="18"/>
      <c r="G90" s="18"/>
      <c r="H90" s="18"/>
      <c r="I90" s="18"/>
      <c r="J90" s="18">
        <v>5500</v>
      </c>
      <c r="K90" s="18"/>
      <c r="L90" s="18"/>
      <c r="M90" s="18"/>
      <c r="N90" s="18"/>
      <c r="O90" s="18"/>
      <c r="P90" s="18">
        <f t="shared" si="5"/>
        <v>5500</v>
      </c>
    </row>
    <row r="91" spans="1:16" ht="12" customHeight="1">
      <c r="A91" s="107"/>
      <c r="B91" s="107"/>
      <c r="C91" s="366"/>
      <c r="D91" s="19" t="s">
        <v>466</v>
      </c>
      <c r="E91" s="613">
        <v>2</v>
      </c>
      <c r="F91" s="18"/>
      <c r="G91" s="18"/>
      <c r="H91" s="18"/>
      <c r="I91" s="18"/>
      <c r="J91" s="18">
        <v>2700</v>
      </c>
      <c r="K91" s="18"/>
      <c r="L91" s="18"/>
      <c r="M91" s="18"/>
      <c r="N91" s="18"/>
      <c r="O91" s="18"/>
      <c r="P91" s="18">
        <f t="shared" si="5"/>
        <v>2700</v>
      </c>
    </row>
    <row r="92" spans="1:16" ht="12" customHeight="1">
      <c r="A92" s="107"/>
      <c r="B92" s="107"/>
      <c r="C92" s="366"/>
      <c r="D92" s="19" t="s">
        <v>95</v>
      </c>
      <c r="E92" s="613">
        <v>2</v>
      </c>
      <c r="F92" s="18"/>
      <c r="G92" s="18"/>
      <c r="H92" s="18"/>
      <c r="I92" s="18"/>
      <c r="J92" s="18">
        <v>2500</v>
      </c>
      <c r="K92" s="18"/>
      <c r="L92" s="18"/>
      <c r="M92" s="18"/>
      <c r="N92" s="18"/>
      <c r="O92" s="18"/>
      <c r="P92" s="18">
        <f t="shared" si="5"/>
        <v>2500</v>
      </c>
    </row>
    <row r="93" spans="1:16" ht="15" customHeight="1">
      <c r="A93" s="107"/>
      <c r="B93" s="107"/>
      <c r="C93" s="366"/>
      <c r="D93" s="274" t="s">
        <v>1147</v>
      </c>
      <c r="E93" s="615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 ht="12.75" customHeight="1">
      <c r="A94" s="107"/>
      <c r="B94" s="107"/>
      <c r="C94" s="366"/>
      <c r="D94" s="274" t="s">
        <v>676</v>
      </c>
      <c r="E94" s="616">
        <v>2</v>
      </c>
      <c r="F94" s="18"/>
      <c r="G94" s="18"/>
      <c r="H94" s="18"/>
      <c r="I94" s="18">
        <v>600</v>
      </c>
      <c r="J94" s="18"/>
      <c r="K94" s="18"/>
      <c r="L94" s="18"/>
      <c r="M94" s="18"/>
      <c r="N94" s="18"/>
      <c r="O94" s="18"/>
      <c r="P94" s="18">
        <f>SUM(F94:O94)</f>
        <v>600</v>
      </c>
    </row>
    <row r="95" spans="1:16" ht="15" customHeight="1">
      <c r="A95" s="107"/>
      <c r="B95" s="107"/>
      <c r="C95" s="366"/>
      <c r="D95" s="246" t="s">
        <v>53</v>
      </c>
      <c r="E95" s="617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 ht="15" customHeight="1">
      <c r="A96" s="107"/>
      <c r="B96" s="107"/>
      <c r="C96" s="366"/>
      <c r="D96" s="19" t="s">
        <v>1091</v>
      </c>
      <c r="E96" s="613"/>
      <c r="F96" s="18"/>
      <c r="G96" s="18"/>
      <c r="H96" s="18"/>
      <c r="I96" s="172"/>
      <c r="J96" s="18"/>
      <c r="K96" s="172"/>
      <c r="L96" s="172"/>
      <c r="M96" s="172"/>
      <c r="N96" s="172"/>
      <c r="O96" s="172"/>
      <c r="P96" s="14"/>
    </row>
    <row r="97" spans="1:16" ht="15" customHeight="1">
      <c r="A97" s="107"/>
      <c r="B97" s="107"/>
      <c r="C97" s="366"/>
      <c r="D97" s="19" t="s">
        <v>1165</v>
      </c>
      <c r="E97" s="18">
        <v>2</v>
      </c>
      <c r="F97" s="18"/>
      <c r="G97" s="18"/>
      <c r="H97" s="18">
        <v>350</v>
      </c>
      <c r="I97" s="172"/>
      <c r="J97" s="18">
        <v>100</v>
      </c>
      <c r="K97" s="172"/>
      <c r="L97" s="172"/>
      <c r="M97" s="172"/>
      <c r="N97" s="172"/>
      <c r="O97" s="172"/>
      <c r="P97" s="14">
        <f>SUM(F97:O97)</f>
        <v>450</v>
      </c>
    </row>
    <row r="98" spans="1:16" ht="15" customHeight="1">
      <c r="A98" s="107"/>
      <c r="B98" s="107"/>
      <c r="C98" s="366"/>
      <c r="D98" s="19" t="s">
        <v>867</v>
      </c>
      <c r="E98" s="618"/>
      <c r="F98" s="18"/>
      <c r="G98" s="18"/>
      <c r="H98" s="18"/>
      <c r="I98" s="172"/>
      <c r="J98" s="18"/>
      <c r="K98" s="172"/>
      <c r="L98" s="172"/>
      <c r="M98" s="172"/>
      <c r="N98" s="172"/>
      <c r="O98" s="172"/>
      <c r="P98" s="14"/>
    </row>
    <row r="99" spans="1:16" ht="15" customHeight="1">
      <c r="A99" s="107"/>
      <c r="B99" s="107"/>
      <c r="C99" s="366"/>
      <c r="D99" s="334" t="s">
        <v>76</v>
      </c>
      <c r="E99" s="619">
        <v>2</v>
      </c>
      <c r="F99" s="18"/>
      <c r="G99" s="18"/>
      <c r="H99" s="18"/>
      <c r="I99" s="172"/>
      <c r="J99" s="18">
        <v>1000</v>
      </c>
      <c r="K99" s="172"/>
      <c r="L99" s="172"/>
      <c r="M99" s="172"/>
      <c r="N99" s="172"/>
      <c r="O99" s="172"/>
      <c r="P99" s="14">
        <f>SUM(F99:O99)</f>
        <v>1000</v>
      </c>
    </row>
    <row r="100" spans="1:16" ht="15" customHeight="1">
      <c r="A100" s="107"/>
      <c r="B100" s="107"/>
      <c r="C100" s="366"/>
      <c r="D100" s="17" t="s">
        <v>1092</v>
      </c>
      <c r="E100" s="613"/>
      <c r="F100" s="18"/>
      <c r="G100" s="18"/>
      <c r="H100" s="18"/>
      <c r="I100" s="172"/>
      <c r="J100" s="18"/>
      <c r="K100" s="172"/>
      <c r="L100" s="172"/>
      <c r="M100" s="172"/>
      <c r="N100" s="172"/>
      <c r="O100" s="172"/>
      <c r="P100" s="14"/>
    </row>
    <row r="101" spans="1:16" ht="15" customHeight="1">
      <c r="A101" s="107"/>
      <c r="B101" s="107"/>
      <c r="C101" s="366"/>
      <c r="D101" s="17" t="s">
        <v>1044</v>
      </c>
      <c r="E101" s="613">
        <v>1</v>
      </c>
      <c r="F101" s="18"/>
      <c r="G101" s="18"/>
      <c r="H101" s="18">
        <v>21528</v>
      </c>
      <c r="I101" s="172"/>
      <c r="J101" s="18"/>
      <c r="K101" s="172"/>
      <c r="L101" s="172"/>
      <c r="M101" s="172"/>
      <c r="N101" s="172"/>
      <c r="O101" s="172"/>
      <c r="P101" s="14">
        <f>SUM(F101:O101)</f>
        <v>21528</v>
      </c>
    </row>
    <row r="102" spans="1:16" ht="15" customHeight="1">
      <c r="A102" s="107"/>
      <c r="B102" s="107"/>
      <c r="C102" s="366"/>
      <c r="D102" s="108" t="s">
        <v>1195</v>
      </c>
      <c r="E102" s="613">
        <v>1</v>
      </c>
      <c r="F102" s="18"/>
      <c r="G102" s="18"/>
      <c r="H102" s="18">
        <v>2465</v>
      </c>
      <c r="I102" s="172"/>
      <c r="J102" s="18"/>
      <c r="K102" s="172"/>
      <c r="L102" s="172"/>
      <c r="M102" s="172"/>
      <c r="N102" s="172"/>
      <c r="O102" s="172"/>
      <c r="P102" s="14">
        <f>SUM(F102:O102)</f>
        <v>2465</v>
      </c>
    </row>
    <row r="103" spans="1:16" ht="27" customHeight="1">
      <c r="A103" s="107"/>
      <c r="B103" s="107"/>
      <c r="C103" s="366"/>
      <c r="D103" s="335" t="s">
        <v>1284</v>
      </c>
      <c r="E103" s="18"/>
      <c r="F103" s="18"/>
      <c r="G103" s="18"/>
      <c r="H103" s="14"/>
      <c r="I103" s="14"/>
      <c r="J103" s="106"/>
      <c r="K103" s="171"/>
      <c r="L103" s="171"/>
      <c r="M103" s="171"/>
      <c r="N103" s="171"/>
      <c r="O103" s="170"/>
      <c r="P103" s="14"/>
    </row>
    <row r="104" spans="1:16" ht="16.5" customHeight="1">
      <c r="A104" s="107"/>
      <c r="B104" s="107"/>
      <c r="C104" s="366"/>
      <c r="D104" s="335" t="s">
        <v>694</v>
      </c>
      <c r="E104" s="18">
        <v>2</v>
      </c>
      <c r="F104" s="18"/>
      <c r="G104" s="18"/>
      <c r="H104" s="14">
        <v>2000</v>
      </c>
      <c r="I104" s="14"/>
      <c r="J104" s="106"/>
      <c r="K104" s="171"/>
      <c r="L104" s="171"/>
      <c r="M104" s="171"/>
      <c r="N104" s="171"/>
      <c r="O104" s="170"/>
      <c r="P104" s="14">
        <f>SUM(F104:O104)</f>
        <v>2000</v>
      </c>
    </row>
    <row r="105" spans="1:16" ht="15" customHeight="1">
      <c r="A105" s="107"/>
      <c r="B105" s="107"/>
      <c r="C105" s="366"/>
      <c r="D105" s="19" t="s">
        <v>1094</v>
      </c>
      <c r="E105" s="18"/>
      <c r="F105" s="18"/>
      <c r="G105" s="18"/>
      <c r="H105" s="14"/>
      <c r="I105" s="14"/>
      <c r="J105" s="106"/>
      <c r="K105" s="171"/>
      <c r="L105" s="171"/>
      <c r="M105" s="171"/>
      <c r="N105" s="171"/>
      <c r="O105" s="170"/>
      <c r="P105" s="14"/>
    </row>
    <row r="106" spans="1:16" ht="15" customHeight="1">
      <c r="A106" s="107"/>
      <c r="B106" s="107"/>
      <c r="C106" s="366"/>
      <c r="D106" s="19" t="s">
        <v>75</v>
      </c>
      <c r="E106" s="18">
        <v>2</v>
      </c>
      <c r="F106" s="18"/>
      <c r="G106" s="18"/>
      <c r="H106" s="14"/>
      <c r="I106" s="14"/>
      <c r="J106" s="106">
        <v>11500</v>
      </c>
      <c r="K106" s="171"/>
      <c r="L106" s="171"/>
      <c r="M106" s="171"/>
      <c r="N106" s="171"/>
      <c r="O106" s="170"/>
      <c r="P106" s="14">
        <f>SUM(F106:O106)</f>
        <v>11500</v>
      </c>
    </row>
    <row r="107" spans="1:16" ht="16.5" customHeight="1">
      <c r="A107" s="107"/>
      <c r="B107" s="107"/>
      <c r="C107" s="366"/>
      <c r="D107" s="334" t="s">
        <v>1148</v>
      </c>
      <c r="E107" s="620"/>
      <c r="F107" s="18"/>
      <c r="G107" s="18"/>
      <c r="H107" s="18"/>
      <c r="I107" s="172"/>
      <c r="J107" s="18"/>
      <c r="K107" s="172"/>
      <c r="L107" s="172"/>
      <c r="M107" s="172"/>
      <c r="N107" s="172"/>
      <c r="O107" s="18"/>
      <c r="P107" s="14"/>
    </row>
    <row r="108" spans="1:16" ht="15" customHeight="1">
      <c r="A108" s="107"/>
      <c r="B108" s="107"/>
      <c r="C108" s="366"/>
      <c r="D108" s="19" t="s">
        <v>1345</v>
      </c>
      <c r="E108" s="621">
        <v>2</v>
      </c>
      <c r="F108" s="18"/>
      <c r="G108" s="18"/>
      <c r="H108" s="18">
        <v>800</v>
      </c>
      <c r="I108" s="172"/>
      <c r="J108" s="18">
        <v>100</v>
      </c>
      <c r="K108" s="172"/>
      <c r="L108" s="172"/>
      <c r="M108" s="172"/>
      <c r="N108" s="172"/>
      <c r="O108" s="18"/>
      <c r="P108" s="14">
        <f>SUM(F108:O108)</f>
        <v>900</v>
      </c>
    </row>
    <row r="109" spans="1:16" ht="15" customHeight="1">
      <c r="A109" s="107"/>
      <c r="B109" s="107"/>
      <c r="C109" s="366"/>
      <c r="D109" s="19" t="s">
        <v>94</v>
      </c>
      <c r="E109" s="621">
        <v>2</v>
      </c>
      <c r="F109" s="18"/>
      <c r="G109" s="18"/>
      <c r="H109" s="18"/>
      <c r="I109" s="172"/>
      <c r="J109" s="18">
        <v>1570</v>
      </c>
      <c r="K109" s="172"/>
      <c r="L109" s="172"/>
      <c r="M109" s="172"/>
      <c r="N109" s="172"/>
      <c r="O109" s="18"/>
      <c r="P109" s="14">
        <f>SUM(F109:O109)</f>
        <v>1570</v>
      </c>
    </row>
    <row r="110" spans="1:16" ht="15" customHeight="1">
      <c r="A110" s="107"/>
      <c r="B110" s="107"/>
      <c r="C110" s="366"/>
      <c r="D110" s="246" t="s">
        <v>252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ht="15" customHeight="1">
      <c r="A111" s="107"/>
      <c r="B111" s="107"/>
      <c r="C111" s="366"/>
      <c r="D111" s="108" t="s">
        <v>1095</v>
      </c>
      <c r="E111" s="613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 ht="15" customHeight="1">
      <c r="A112" s="107"/>
      <c r="B112" s="107"/>
      <c r="C112" s="366"/>
      <c r="D112" s="19" t="s">
        <v>703</v>
      </c>
      <c r="E112" s="18">
        <v>2</v>
      </c>
      <c r="F112" s="18"/>
      <c r="G112" s="18"/>
      <c r="H112" s="18"/>
      <c r="I112" s="18"/>
      <c r="J112" s="18">
        <v>150485</v>
      </c>
      <c r="K112" s="18"/>
      <c r="L112" s="18"/>
      <c r="M112" s="18"/>
      <c r="N112" s="18"/>
      <c r="O112" s="18"/>
      <c r="P112" s="18">
        <f>SUM(F112:O112)</f>
        <v>150485</v>
      </c>
    </row>
    <row r="113" spans="1:16" ht="15" customHeight="1">
      <c r="A113" s="107"/>
      <c r="B113" s="107"/>
      <c r="C113" s="366"/>
      <c r="D113" s="19" t="s">
        <v>112</v>
      </c>
      <c r="E113" s="18">
        <v>2</v>
      </c>
      <c r="F113" s="18"/>
      <c r="G113" s="18"/>
      <c r="H113" s="18"/>
      <c r="I113" s="18"/>
      <c r="J113" s="18">
        <v>58029</v>
      </c>
      <c r="K113" s="18"/>
      <c r="L113" s="18"/>
      <c r="M113" s="18"/>
      <c r="N113" s="18"/>
      <c r="O113" s="18"/>
      <c r="P113" s="18">
        <f>SUM(F113:O113)</f>
        <v>58029</v>
      </c>
    </row>
    <row r="114" spans="1:16" ht="15" customHeight="1">
      <c r="A114" s="107"/>
      <c r="B114" s="107"/>
      <c r="C114" s="366"/>
      <c r="D114" s="19" t="s">
        <v>253</v>
      </c>
      <c r="E114" s="18">
        <v>2</v>
      </c>
      <c r="F114" s="18"/>
      <c r="G114" s="18"/>
      <c r="H114" s="18"/>
      <c r="I114" s="18"/>
      <c r="J114" s="18">
        <v>10800</v>
      </c>
      <c r="K114" s="18"/>
      <c r="L114" s="18"/>
      <c r="M114" s="18"/>
      <c r="N114" s="18"/>
      <c r="O114" s="18"/>
      <c r="P114" s="18">
        <f>SUM(F114:O114)</f>
        <v>10800</v>
      </c>
    </row>
    <row r="115" spans="1:16" ht="15" customHeight="1">
      <c r="A115" s="107"/>
      <c r="B115" s="107"/>
      <c r="C115" s="366"/>
      <c r="D115" s="108" t="s">
        <v>1096</v>
      </c>
      <c r="E115" s="613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6" ht="15" customHeight="1">
      <c r="A116" s="107"/>
      <c r="B116" s="107"/>
      <c r="C116" s="366"/>
      <c r="D116" s="20" t="s">
        <v>254</v>
      </c>
      <c r="E116" s="613">
        <v>1</v>
      </c>
      <c r="F116" s="21">
        <v>350</v>
      </c>
      <c r="G116" s="21">
        <v>85</v>
      </c>
      <c r="H116" s="21">
        <v>1910</v>
      </c>
      <c r="I116" s="21"/>
      <c r="J116" s="18"/>
      <c r="K116" s="21"/>
      <c r="L116" s="21"/>
      <c r="M116" s="21"/>
      <c r="N116" s="21"/>
      <c r="O116" s="21"/>
      <c r="P116" s="18">
        <f>SUM(F116:O116)</f>
        <v>2345</v>
      </c>
    </row>
    <row r="117" spans="1:16" ht="15" customHeight="1">
      <c r="A117" s="107"/>
      <c r="B117" s="107"/>
      <c r="C117" s="366"/>
      <c r="D117" s="20" t="s">
        <v>1059</v>
      </c>
      <c r="E117" s="21">
        <v>1</v>
      </c>
      <c r="F117" s="21"/>
      <c r="G117" s="21"/>
      <c r="H117" s="21">
        <v>1020</v>
      </c>
      <c r="I117" s="21"/>
      <c r="J117" s="18">
        <v>600</v>
      </c>
      <c r="K117" s="21"/>
      <c r="L117" s="21"/>
      <c r="M117" s="21"/>
      <c r="N117" s="21"/>
      <c r="O117" s="21"/>
      <c r="P117" s="18">
        <f>SUM(F117:O117)</f>
        <v>1620</v>
      </c>
    </row>
    <row r="118" spans="1:16" ht="15" customHeight="1">
      <c r="A118" s="107"/>
      <c r="B118" s="107"/>
      <c r="C118" s="366"/>
      <c r="D118" s="20" t="s">
        <v>456</v>
      </c>
      <c r="E118" s="613">
        <v>1</v>
      </c>
      <c r="F118" s="21"/>
      <c r="G118" s="21"/>
      <c r="H118" s="21"/>
      <c r="I118" s="21"/>
      <c r="J118" s="21">
        <v>450</v>
      </c>
      <c r="K118" s="21"/>
      <c r="L118" s="21"/>
      <c r="M118" s="21"/>
      <c r="N118" s="21"/>
      <c r="O118" s="21"/>
      <c r="P118" s="18">
        <f>SUM(F118:O118)</f>
        <v>450</v>
      </c>
    </row>
    <row r="119" spans="1:16" ht="15" customHeight="1">
      <c r="A119" s="107"/>
      <c r="B119" s="107"/>
      <c r="C119" s="366"/>
      <c r="D119" s="274" t="s">
        <v>929</v>
      </c>
      <c r="E119" s="18">
        <v>2</v>
      </c>
      <c r="F119" s="18"/>
      <c r="G119" s="18"/>
      <c r="H119" s="18"/>
      <c r="I119" s="18"/>
      <c r="J119" s="18">
        <v>6500</v>
      </c>
      <c r="K119" s="18"/>
      <c r="L119" s="18"/>
      <c r="M119" s="18"/>
      <c r="N119" s="18"/>
      <c r="O119" s="18"/>
      <c r="P119" s="18">
        <f>SUM(F119:O119)</f>
        <v>6500</v>
      </c>
    </row>
    <row r="120" spans="1:16" ht="15" customHeight="1">
      <c r="A120" s="107"/>
      <c r="B120" s="107"/>
      <c r="C120" s="366"/>
      <c r="D120" s="123" t="s">
        <v>1097</v>
      </c>
      <c r="E120" s="613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18"/>
    </row>
    <row r="121" spans="1:16" ht="15" customHeight="1">
      <c r="A121" s="107"/>
      <c r="B121" s="107"/>
      <c r="C121" s="366"/>
      <c r="D121" s="20" t="s">
        <v>1060</v>
      </c>
      <c r="E121" s="21">
        <v>1</v>
      </c>
      <c r="F121" s="21"/>
      <c r="G121" s="21"/>
      <c r="H121" s="21"/>
      <c r="I121" s="21"/>
      <c r="J121" s="21">
        <v>12000</v>
      </c>
      <c r="K121" s="21"/>
      <c r="L121" s="21"/>
      <c r="M121" s="21"/>
      <c r="N121" s="21"/>
      <c r="O121" s="21"/>
      <c r="P121" s="18">
        <f>SUM(F121:O121)</f>
        <v>12000</v>
      </c>
    </row>
    <row r="122" spans="1:16" ht="15" customHeight="1">
      <c r="A122" s="107"/>
      <c r="B122" s="107"/>
      <c r="C122" s="366"/>
      <c r="D122" s="20" t="s">
        <v>1061</v>
      </c>
      <c r="E122" s="21">
        <v>1</v>
      </c>
      <c r="F122" s="21"/>
      <c r="G122" s="21"/>
      <c r="H122" s="21"/>
      <c r="I122" s="21"/>
      <c r="J122" s="21">
        <v>5000</v>
      </c>
      <c r="K122" s="21"/>
      <c r="L122" s="21"/>
      <c r="M122" s="21"/>
      <c r="N122" s="21"/>
      <c r="O122" s="21"/>
      <c r="P122" s="18">
        <f aca="true" t="shared" si="6" ref="P122:P146">SUM(F122:O122)</f>
        <v>5000</v>
      </c>
    </row>
    <row r="123" spans="1:16" ht="15" customHeight="1">
      <c r="A123" s="107"/>
      <c r="B123" s="107"/>
      <c r="C123" s="366"/>
      <c r="D123" s="20" t="s">
        <v>44</v>
      </c>
      <c r="E123" s="21">
        <v>1</v>
      </c>
      <c r="F123" s="21"/>
      <c r="G123" s="21"/>
      <c r="H123" s="21"/>
      <c r="I123" s="21"/>
      <c r="J123" s="21">
        <v>1800</v>
      </c>
      <c r="K123" s="21"/>
      <c r="L123" s="21"/>
      <c r="M123" s="21"/>
      <c r="N123" s="21"/>
      <c r="O123" s="21"/>
      <c r="P123" s="18">
        <f t="shared" si="6"/>
        <v>1800</v>
      </c>
    </row>
    <row r="124" spans="1:16" ht="15" customHeight="1">
      <c r="A124" s="107"/>
      <c r="B124" s="107"/>
      <c r="C124" s="366"/>
      <c r="D124" s="20" t="s">
        <v>1155</v>
      </c>
      <c r="E124" s="21">
        <v>1</v>
      </c>
      <c r="F124" s="21"/>
      <c r="G124" s="21"/>
      <c r="H124" s="21"/>
      <c r="I124" s="21"/>
      <c r="J124" s="21">
        <v>270</v>
      </c>
      <c r="K124" s="21"/>
      <c r="L124" s="21"/>
      <c r="M124" s="21"/>
      <c r="N124" s="21"/>
      <c r="O124" s="21"/>
      <c r="P124" s="18">
        <f t="shared" si="6"/>
        <v>270</v>
      </c>
    </row>
    <row r="125" spans="1:16" ht="15" customHeight="1">
      <c r="A125" s="107"/>
      <c r="B125" s="107"/>
      <c r="C125" s="366"/>
      <c r="D125" s="20" t="s">
        <v>650</v>
      </c>
      <c r="E125" s="21">
        <v>1</v>
      </c>
      <c r="F125" s="21"/>
      <c r="G125" s="21"/>
      <c r="H125" s="21"/>
      <c r="I125" s="21"/>
      <c r="J125" s="21">
        <v>900</v>
      </c>
      <c r="K125" s="21"/>
      <c r="L125" s="21"/>
      <c r="M125" s="21"/>
      <c r="N125" s="21"/>
      <c r="O125" s="21"/>
      <c r="P125" s="18">
        <f t="shared" si="6"/>
        <v>900</v>
      </c>
    </row>
    <row r="126" spans="1:16" ht="15" customHeight="1">
      <c r="A126" s="107"/>
      <c r="B126" s="107"/>
      <c r="C126" s="366"/>
      <c r="D126" s="20" t="s">
        <v>648</v>
      </c>
      <c r="E126" s="21">
        <v>1</v>
      </c>
      <c r="F126" s="21"/>
      <c r="G126" s="21"/>
      <c r="H126" s="21"/>
      <c r="I126" s="21"/>
      <c r="J126" s="21">
        <v>1080</v>
      </c>
      <c r="K126" s="21"/>
      <c r="L126" s="21"/>
      <c r="M126" s="21"/>
      <c r="N126" s="21"/>
      <c r="O126" s="21"/>
      <c r="P126" s="18">
        <f t="shared" si="6"/>
        <v>1080</v>
      </c>
    </row>
    <row r="127" spans="1:16" ht="15" customHeight="1">
      <c r="A127" s="107"/>
      <c r="B127" s="107"/>
      <c r="C127" s="366"/>
      <c r="D127" s="20" t="s">
        <v>649</v>
      </c>
      <c r="E127" s="21">
        <v>1</v>
      </c>
      <c r="F127" s="21"/>
      <c r="G127" s="21"/>
      <c r="H127" s="21"/>
      <c r="I127" s="21"/>
      <c r="J127" s="21">
        <v>450</v>
      </c>
      <c r="K127" s="21"/>
      <c r="L127" s="21"/>
      <c r="M127" s="21"/>
      <c r="N127" s="21"/>
      <c r="O127" s="21"/>
      <c r="P127" s="18">
        <f t="shared" si="6"/>
        <v>450</v>
      </c>
    </row>
    <row r="128" spans="1:16" ht="15" customHeight="1">
      <c r="A128" s="107"/>
      <c r="B128" s="107"/>
      <c r="C128" s="366"/>
      <c r="D128" s="20" t="s">
        <v>455</v>
      </c>
      <c r="E128" s="21">
        <v>1</v>
      </c>
      <c r="F128" s="21"/>
      <c r="G128" s="21"/>
      <c r="H128" s="21"/>
      <c r="I128" s="21"/>
      <c r="J128" s="21">
        <v>360</v>
      </c>
      <c r="K128" s="21"/>
      <c r="L128" s="21"/>
      <c r="M128" s="21"/>
      <c r="N128" s="21"/>
      <c r="O128" s="21"/>
      <c r="P128" s="18">
        <f t="shared" si="6"/>
        <v>360</v>
      </c>
    </row>
    <row r="129" spans="1:16" ht="15" customHeight="1">
      <c r="A129" s="107"/>
      <c r="B129" s="107"/>
      <c r="C129" s="366"/>
      <c r="D129" s="20" t="s">
        <v>1077</v>
      </c>
      <c r="E129" s="21">
        <v>1</v>
      </c>
      <c r="F129" s="21"/>
      <c r="G129" s="21"/>
      <c r="H129" s="21"/>
      <c r="I129" s="21"/>
      <c r="J129" s="21">
        <v>270</v>
      </c>
      <c r="K129" s="21"/>
      <c r="L129" s="21"/>
      <c r="M129" s="21"/>
      <c r="N129" s="21"/>
      <c r="O129" s="21"/>
      <c r="P129" s="18">
        <f t="shared" si="6"/>
        <v>270</v>
      </c>
    </row>
    <row r="130" spans="1:16" ht="15" customHeight="1">
      <c r="A130" s="107"/>
      <c r="B130" s="107"/>
      <c r="C130" s="366"/>
      <c r="D130" s="20" t="s">
        <v>457</v>
      </c>
      <c r="E130" s="21">
        <v>1</v>
      </c>
      <c r="F130" s="21"/>
      <c r="G130" s="21"/>
      <c r="H130" s="21">
        <v>350</v>
      </c>
      <c r="I130" s="21"/>
      <c r="J130" s="21">
        <v>1000</v>
      </c>
      <c r="K130" s="21"/>
      <c r="L130" s="21"/>
      <c r="M130" s="21"/>
      <c r="N130" s="21"/>
      <c r="O130" s="21"/>
      <c r="P130" s="18">
        <f t="shared" si="6"/>
        <v>1350</v>
      </c>
    </row>
    <row r="131" spans="1:16" ht="15" customHeight="1">
      <c r="A131" s="107"/>
      <c r="B131" s="107"/>
      <c r="C131" s="366"/>
      <c r="D131" s="20" t="s">
        <v>1280</v>
      </c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18"/>
    </row>
    <row r="132" spans="1:16" ht="15" customHeight="1">
      <c r="A132" s="107"/>
      <c r="B132" s="107"/>
      <c r="C132" s="366"/>
      <c r="D132" s="20" t="s">
        <v>646</v>
      </c>
      <c r="E132" s="613">
        <v>2</v>
      </c>
      <c r="F132" s="21"/>
      <c r="G132" s="21"/>
      <c r="H132" s="21"/>
      <c r="I132" s="21"/>
      <c r="J132" s="21">
        <v>6830</v>
      </c>
      <c r="K132" s="21"/>
      <c r="L132" s="21"/>
      <c r="M132" s="21"/>
      <c r="N132" s="21"/>
      <c r="O132" s="21"/>
      <c r="P132" s="18">
        <f t="shared" si="6"/>
        <v>6830</v>
      </c>
    </row>
    <row r="133" spans="1:16" ht="15" customHeight="1">
      <c r="A133" s="107"/>
      <c r="B133" s="107"/>
      <c r="C133" s="366"/>
      <c r="D133" s="20" t="s">
        <v>647</v>
      </c>
      <c r="E133" s="613">
        <v>2</v>
      </c>
      <c r="F133" s="21"/>
      <c r="G133" s="21"/>
      <c r="H133" s="21"/>
      <c r="I133" s="21"/>
      <c r="J133" s="21">
        <v>500</v>
      </c>
      <c r="K133" s="21"/>
      <c r="L133" s="21"/>
      <c r="M133" s="21"/>
      <c r="N133" s="21"/>
      <c r="O133" s="21"/>
      <c r="P133" s="18">
        <f t="shared" si="6"/>
        <v>500</v>
      </c>
    </row>
    <row r="134" spans="1:16" ht="15" customHeight="1">
      <c r="A134" s="107"/>
      <c r="B134" s="107"/>
      <c r="C134" s="366"/>
      <c r="D134" s="354" t="s">
        <v>1049</v>
      </c>
      <c r="E134" s="622">
        <v>2</v>
      </c>
      <c r="F134" s="21"/>
      <c r="G134" s="21"/>
      <c r="H134" s="21"/>
      <c r="I134" s="21"/>
      <c r="J134" s="18">
        <v>18000</v>
      </c>
      <c r="K134" s="21"/>
      <c r="L134" s="21"/>
      <c r="M134" s="21"/>
      <c r="N134" s="21"/>
      <c r="O134" s="21"/>
      <c r="P134" s="18">
        <f t="shared" si="6"/>
        <v>18000</v>
      </c>
    </row>
    <row r="135" spans="1:16" ht="15" customHeight="1">
      <c r="A135" s="107"/>
      <c r="B135" s="107"/>
      <c r="C135" s="366"/>
      <c r="D135" s="354" t="s">
        <v>1050</v>
      </c>
      <c r="E135" s="259">
        <v>2</v>
      </c>
      <c r="F135" s="21"/>
      <c r="G135" s="21"/>
      <c r="H135" s="21"/>
      <c r="I135" s="21"/>
      <c r="J135" s="18">
        <v>2500</v>
      </c>
      <c r="K135" s="21"/>
      <c r="L135" s="21"/>
      <c r="M135" s="21"/>
      <c r="N135" s="21"/>
      <c r="O135" s="21"/>
      <c r="P135" s="18">
        <f t="shared" si="6"/>
        <v>2500</v>
      </c>
    </row>
    <row r="136" spans="1:16" ht="15" customHeight="1">
      <c r="A136" s="107"/>
      <c r="B136" s="107"/>
      <c r="C136" s="366"/>
      <c r="D136" s="354" t="s">
        <v>1078</v>
      </c>
      <c r="E136" s="259">
        <v>2</v>
      </c>
      <c r="F136" s="21"/>
      <c r="G136" s="21"/>
      <c r="H136" s="21"/>
      <c r="I136" s="21"/>
      <c r="J136" s="18">
        <v>2500</v>
      </c>
      <c r="K136" s="21"/>
      <c r="L136" s="21"/>
      <c r="M136" s="21"/>
      <c r="N136" s="21"/>
      <c r="O136" s="21"/>
      <c r="P136" s="18">
        <f t="shared" si="6"/>
        <v>2500</v>
      </c>
    </row>
    <row r="137" spans="1:16" ht="15" customHeight="1">
      <c r="A137" s="107"/>
      <c r="B137" s="107"/>
      <c r="C137" s="366"/>
      <c r="D137" s="354" t="s">
        <v>1051</v>
      </c>
      <c r="E137" s="259">
        <v>2</v>
      </c>
      <c r="F137" s="21"/>
      <c r="G137" s="21"/>
      <c r="H137" s="21"/>
      <c r="I137" s="21"/>
      <c r="J137" s="18">
        <v>4000</v>
      </c>
      <c r="K137" s="21"/>
      <c r="L137" s="21"/>
      <c r="M137" s="21"/>
      <c r="N137" s="21"/>
      <c r="O137" s="21"/>
      <c r="P137" s="18">
        <f t="shared" si="6"/>
        <v>4000</v>
      </c>
    </row>
    <row r="138" spans="1:16" ht="15" customHeight="1">
      <c r="A138" s="107"/>
      <c r="B138" s="107"/>
      <c r="C138" s="366"/>
      <c r="D138" s="354" t="s">
        <v>620</v>
      </c>
      <c r="E138" s="259">
        <v>2</v>
      </c>
      <c r="F138" s="21"/>
      <c r="G138" s="21"/>
      <c r="H138" s="21"/>
      <c r="I138" s="21"/>
      <c r="J138" s="18">
        <v>6000</v>
      </c>
      <c r="K138" s="21"/>
      <c r="L138" s="21"/>
      <c r="M138" s="21"/>
      <c r="N138" s="21"/>
      <c r="O138" s="21"/>
      <c r="P138" s="18">
        <f t="shared" si="6"/>
        <v>6000</v>
      </c>
    </row>
    <row r="139" spans="1:16" ht="15" customHeight="1">
      <c r="A139" s="107"/>
      <c r="B139" s="107"/>
      <c r="C139" s="366"/>
      <c r="D139" s="354" t="s">
        <v>869</v>
      </c>
      <c r="E139" s="259">
        <v>2</v>
      </c>
      <c r="F139" s="21"/>
      <c r="G139" s="21"/>
      <c r="H139" s="21"/>
      <c r="I139" s="21"/>
      <c r="J139" s="18">
        <v>5000</v>
      </c>
      <c r="K139" s="21"/>
      <c r="L139" s="21"/>
      <c r="M139" s="21"/>
      <c r="N139" s="21"/>
      <c r="O139" s="21"/>
      <c r="P139" s="18">
        <f t="shared" si="6"/>
        <v>5000</v>
      </c>
    </row>
    <row r="140" spans="1:16" ht="15" customHeight="1">
      <c r="A140" s="107"/>
      <c r="B140" s="107"/>
      <c r="C140" s="366"/>
      <c r="D140" s="354" t="s">
        <v>870</v>
      </c>
      <c r="E140" s="259">
        <v>2</v>
      </c>
      <c r="F140" s="21"/>
      <c r="G140" s="21"/>
      <c r="H140" s="21"/>
      <c r="I140" s="21"/>
      <c r="J140" s="18">
        <v>5000</v>
      </c>
      <c r="K140" s="21"/>
      <c r="L140" s="21"/>
      <c r="M140" s="21"/>
      <c r="N140" s="21"/>
      <c r="O140" s="21"/>
      <c r="P140" s="18">
        <f t="shared" si="6"/>
        <v>5000</v>
      </c>
    </row>
    <row r="141" spans="1:16" ht="15" customHeight="1">
      <c r="A141" s="107"/>
      <c r="B141" s="107"/>
      <c r="C141" s="366"/>
      <c r="D141" s="354" t="s">
        <v>873</v>
      </c>
      <c r="E141" s="259">
        <v>2</v>
      </c>
      <c r="F141" s="21"/>
      <c r="G141" s="21"/>
      <c r="H141" s="21"/>
      <c r="I141" s="21"/>
      <c r="J141" s="18">
        <v>500</v>
      </c>
      <c r="K141" s="21"/>
      <c r="L141" s="21"/>
      <c r="M141" s="21"/>
      <c r="N141" s="21"/>
      <c r="O141" s="21"/>
      <c r="P141" s="18">
        <f t="shared" si="6"/>
        <v>500</v>
      </c>
    </row>
    <row r="142" spans="1:16" ht="15" customHeight="1">
      <c r="A142" s="107"/>
      <c r="B142" s="107"/>
      <c r="C142" s="366"/>
      <c r="D142" s="354" t="s">
        <v>871</v>
      </c>
      <c r="E142" s="259">
        <v>2</v>
      </c>
      <c r="F142" s="21"/>
      <c r="G142" s="21"/>
      <c r="H142" s="21"/>
      <c r="I142" s="21"/>
      <c r="J142" s="18">
        <v>1500</v>
      </c>
      <c r="K142" s="21"/>
      <c r="L142" s="21"/>
      <c r="M142" s="21"/>
      <c r="N142" s="21"/>
      <c r="O142" s="21"/>
      <c r="P142" s="18">
        <f t="shared" si="6"/>
        <v>1500</v>
      </c>
    </row>
    <row r="143" spans="1:16" ht="15" customHeight="1">
      <c r="A143" s="107"/>
      <c r="B143" s="107"/>
      <c r="C143" s="366"/>
      <c r="D143" s="354" t="s">
        <v>872</v>
      </c>
      <c r="E143" s="259">
        <v>2</v>
      </c>
      <c r="F143" s="21"/>
      <c r="G143" s="21"/>
      <c r="H143" s="21"/>
      <c r="I143" s="21"/>
      <c r="J143" s="18">
        <v>500</v>
      </c>
      <c r="K143" s="21"/>
      <c r="L143" s="21"/>
      <c r="M143" s="21"/>
      <c r="N143" s="21"/>
      <c r="O143" s="21"/>
      <c r="P143" s="18">
        <f t="shared" si="6"/>
        <v>500</v>
      </c>
    </row>
    <row r="144" spans="1:16" ht="15" customHeight="1">
      <c r="A144" s="107"/>
      <c r="B144" s="107"/>
      <c r="C144" s="366"/>
      <c r="D144" s="354" t="s">
        <v>868</v>
      </c>
      <c r="E144" s="259">
        <v>2</v>
      </c>
      <c r="F144" s="21"/>
      <c r="G144" s="21"/>
      <c r="H144" s="21"/>
      <c r="I144" s="21"/>
      <c r="J144" s="21">
        <v>2500</v>
      </c>
      <c r="K144" s="21"/>
      <c r="L144" s="21"/>
      <c r="M144" s="21"/>
      <c r="N144" s="21"/>
      <c r="O144" s="21"/>
      <c r="P144" s="18">
        <f t="shared" si="6"/>
        <v>2500</v>
      </c>
    </row>
    <row r="145" spans="1:16" ht="15" customHeight="1">
      <c r="A145" s="107"/>
      <c r="B145" s="107"/>
      <c r="C145" s="366"/>
      <c r="D145" s="354" t="s">
        <v>34</v>
      </c>
      <c r="E145" s="259">
        <v>2</v>
      </c>
      <c r="F145" s="21"/>
      <c r="G145" s="21"/>
      <c r="H145" s="21"/>
      <c r="I145" s="21"/>
      <c r="J145" s="21">
        <v>2000</v>
      </c>
      <c r="K145" s="21"/>
      <c r="L145" s="21"/>
      <c r="M145" s="21"/>
      <c r="N145" s="21"/>
      <c r="O145" s="21"/>
      <c r="P145" s="18">
        <f t="shared" si="6"/>
        <v>2000</v>
      </c>
    </row>
    <row r="146" spans="1:16" ht="15" customHeight="1">
      <c r="A146" s="107"/>
      <c r="B146" s="107"/>
      <c r="C146" s="366"/>
      <c r="D146" s="20" t="s">
        <v>933</v>
      </c>
      <c r="E146" s="259">
        <v>2</v>
      </c>
      <c r="F146" s="21"/>
      <c r="G146" s="21"/>
      <c r="H146" s="21"/>
      <c r="I146" s="21"/>
      <c r="J146" s="21">
        <v>500</v>
      </c>
      <c r="K146" s="21"/>
      <c r="L146" s="21"/>
      <c r="M146" s="21"/>
      <c r="N146" s="21"/>
      <c r="O146" s="21"/>
      <c r="P146" s="18">
        <f t="shared" si="6"/>
        <v>500</v>
      </c>
    </row>
    <row r="147" spans="1:16" ht="15" customHeight="1">
      <c r="A147" s="107"/>
      <c r="B147" s="107"/>
      <c r="C147" s="366"/>
      <c r="D147" s="20" t="s">
        <v>1098</v>
      </c>
      <c r="E147" s="613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18"/>
    </row>
    <row r="148" spans="1:16" ht="15" customHeight="1">
      <c r="A148" s="107"/>
      <c r="B148" s="107"/>
      <c r="C148" s="366"/>
      <c r="D148" s="20" t="s">
        <v>1254</v>
      </c>
      <c r="E148" s="613">
        <v>1</v>
      </c>
      <c r="F148" s="21"/>
      <c r="G148" s="21"/>
      <c r="H148" s="21">
        <v>24990</v>
      </c>
      <c r="I148" s="21"/>
      <c r="J148" s="21"/>
      <c r="K148" s="21"/>
      <c r="L148" s="21"/>
      <c r="M148" s="21"/>
      <c r="N148" s="21"/>
      <c r="O148" s="21"/>
      <c r="P148" s="18">
        <f>SUM(F148:O148)</f>
        <v>24990</v>
      </c>
    </row>
    <row r="149" spans="1:16" ht="12">
      <c r="A149" s="111"/>
      <c r="B149" s="111"/>
      <c r="C149" s="367"/>
      <c r="D149" s="114" t="s">
        <v>1019</v>
      </c>
      <c r="E149" s="115"/>
      <c r="F149" s="119">
        <f aca="true" t="shared" si="7" ref="F149:M149">SUM(F45:F148)</f>
        <v>1202</v>
      </c>
      <c r="G149" s="119">
        <f t="shared" si="7"/>
        <v>340</v>
      </c>
      <c r="H149" s="119">
        <f t="shared" si="7"/>
        <v>63981</v>
      </c>
      <c r="I149" s="119">
        <f t="shared" si="7"/>
        <v>19674</v>
      </c>
      <c r="J149" s="119">
        <f t="shared" si="7"/>
        <v>505422</v>
      </c>
      <c r="K149" s="119">
        <f t="shared" si="7"/>
        <v>0</v>
      </c>
      <c r="L149" s="119">
        <f t="shared" si="7"/>
        <v>0</v>
      </c>
      <c r="M149" s="119">
        <f t="shared" si="7"/>
        <v>0</v>
      </c>
      <c r="N149" s="119"/>
      <c r="O149" s="119">
        <f>SUM(O45:O148)</f>
        <v>0</v>
      </c>
      <c r="P149" s="119">
        <f>SUM(P45:P148)</f>
        <v>590619</v>
      </c>
    </row>
    <row r="150" spans="1:16" ht="12">
      <c r="A150" s="120"/>
      <c r="B150" s="120"/>
      <c r="C150" s="369"/>
      <c r="D150" s="246" t="s">
        <v>779</v>
      </c>
      <c r="E150" s="109"/>
      <c r="F150" s="113"/>
      <c r="G150" s="113"/>
      <c r="H150" s="113"/>
      <c r="I150" s="18"/>
      <c r="J150" s="18"/>
      <c r="K150" s="113"/>
      <c r="L150" s="113"/>
      <c r="M150" s="18"/>
      <c r="N150" s="18"/>
      <c r="O150" s="113"/>
      <c r="P150" s="18"/>
    </row>
    <row r="151" spans="1:16" ht="12">
      <c r="A151" s="120"/>
      <c r="B151" s="120"/>
      <c r="C151" s="376" t="s">
        <v>450</v>
      </c>
      <c r="D151" s="377" t="s">
        <v>295</v>
      </c>
      <c r="E151" s="109"/>
      <c r="F151" s="113"/>
      <c r="G151" s="113"/>
      <c r="H151" s="113"/>
      <c r="I151" s="18"/>
      <c r="J151" s="18"/>
      <c r="K151" s="113"/>
      <c r="L151" s="113"/>
      <c r="M151" s="18"/>
      <c r="N151" s="18"/>
      <c r="O151" s="113"/>
      <c r="P151" s="18"/>
    </row>
    <row r="152" spans="1:16" ht="12">
      <c r="A152" s="120"/>
      <c r="B152" s="120"/>
      <c r="C152" s="369" t="s">
        <v>505</v>
      </c>
      <c r="D152" s="676" t="s">
        <v>125</v>
      </c>
      <c r="E152" s="109"/>
      <c r="F152" s="113"/>
      <c r="G152" s="113"/>
      <c r="H152" s="113"/>
      <c r="I152" s="18"/>
      <c r="J152" s="18"/>
      <c r="K152" s="18"/>
      <c r="L152" s="18"/>
      <c r="M152" s="18"/>
      <c r="N152" s="113"/>
      <c r="O152" s="113"/>
      <c r="P152" s="18"/>
    </row>
    <row r="153" spans="1:16" ht="12">
      <c r="A153" s="120"/>
      <c r="B153" s="120"/>
      <c r="C153" s="376" t="s">
        <v>506</v>
      </c>
      <c r="D153" s="677" t="s">
        <v>480</v>
      </c>
      <c r="E153" s="109"/>
      <c r="F153" s="113"/>
      <c r="G153" s="113"/>
      <c r="H153" s="113"/>
      <c r="I153" s="18"/>
      <c r="J153" s="18"/>
      <c r="K153" s="18"/>
      <c r="L153" s="18">
        <v>15000</v>
      </c>
      <c r="M153" s="18"/>
      <c r="N153" s="113"/>
      <c r="O153" s="113"/>
      <c r="P153" s="18">
        <v>15000</v>
      </c>
    </row>
    <row r="154" spans="1:16" ht="12">
      <c r="A154" s="120"/>
      <c r="B154" s="120"/>
      <c r="C154" s="369" t="s">
        <v>512</v>
      </c>
      <c r="D154" s="435" t="s">
        <v>478</v>
      </c>
      <c r="E154" s="109"/>
      <c r="F154" s="113"/>
      <c r="G154" s="113"/>
      <c r="H154" s="113"/>
      <c r="I154" s="18"/>
      <c r="J154" s="18"/>
      <c r="K154" s="18"/>
      <c r="L154" s="18">
        <v>500</v>
      </c>
      <c r="M154" s="18"/>
      <c r="N154" s="113"/>
      <c r="O154" s="113"/>
      <c r="P154" s="18">
        <f>SUM(F154:O154)</f>
        <v>500</v>
      </c>
    </row>
    <row r="155" spans="1:16" ht="12">
      <c r="A155" s="120"/>
      <c r="B155" s="120"/>
      <c r="C155" s="369" t="s">
        <v>513</v>
      </c>
      <c r="D155" s="435" t="s">
        <v>479</v>
      </c>
      <c r="E155" s="109"/>
      <c r="F155" s="113"/>
      <c r="G155" s="113"/>
      <c r="H155" s="113"/>
      <c r="I155" s="18"/>
      <c r="J155" s="18"/>
      <c r="K155" s="18"/>
      <c r="L155" s="18">
        <v>2500</v>
      </c>
      <c r="M155" s="18"/>
      <c r="N155" s="113"/>
      <c r="O155" s="113"/>
      <c r="P155" s="18">
        <f>SUM(F155:O155)</f>
        <v>2500</v>
      </c>
    </row>
    <row r="156" spans="1:16" ht="24">
      <c r="A156" s="120"/>
      <c r="B156" s="120"/>
      <c r="C156" s="369" t="s">
        <v>514</v>
      </c>
      <c r="D156" s="435" t="s">
        <v>507</v>
      </c>
      <c r="E156" s="109"/>
      <c r="F156" s="113"/>
      <c r="G156" s="113"/>
      <c r="H156" s="113"/>
      <c r="I156" s="18"/>
      <c r="J156" s="18"/>
      <c r="K156" s="18"/>
      <c r="L156" s="18">
        <v>4500</v>
      </c>
      <c r="M156" s="18"/>
      <c r="N156" s="113"/>
      <c r="O156" s="113"/>
      <c r="P156" s="18">
        <f>SUM(F156:O156)</f>
        <v>4500</v>
      </c>
    </row>
    <row r="157" spans="1:16" ht="12.75">
      <c r="A157" s="120"/>
      <c r="B157" s="120"/>
      <c r="C157" s="369" t="s">
        <v>515</v>
      </c>
      <c r="D157" s="439" t="s">
        <v>508</v>
      </c>
      <c r="E157" s="109"/>
      <c r="F157" s="113"/>
      <c r="G157" s="113"/>
      <c r="H157" s="113"/>
      <c r="I157" s="18"/>
      <c r="J157" s="18"/>
      <c r="K157" s="18"/>
      <c r="L157" s="18">
        <v>500</v>
      </c>
      <c r="M157" s="18"/>
      <c r="N157" s="113"/>
      <c r="O157" s="113"/>
      <c r="P157" s="18">
        <f>SUM(F157:O157)</f>
        <v>500</v>
      </c>
    </row>
    <row r="158" spans="1:16" ht="12.75">
      <c r="A158" s="120"/>
      <c r="B158" s="120"/>
      <c r="C158" s="369" t="s">
        <v>697</v>
      </c>
      <c r="D158" s="439" t="s">
        <v>509</v>
      </c>
      <c r="E158" s="109"/>
      <c r="F158" s="113"/>
      <c r="G158" s="113"/>
      <c r="H158" s="113"/>
      <c r="I158" s="18"/>
      <c r="J158" s="18"/>
      <c r="K158" s="18"/>
      <c r="L158" s="18">
        <v>1000</v>
      </c>
      <c r="M158" s="18"/>
      <c r="N158" s="113"/>
      <c r="O158" s="113"/>
      <c r="P158" s="18">
        <f>SUM(F158:O158)</f>
        <v>1000</v>
      </c>
    </row>
    <row r="159" spans="1:16" ht="12">
      <c r="A159" s="120"/>
      <c r="B159" s="120"/>
      <c r="C159" s="369" t="s">
        <v>511</v>
      </c>
      <c r="D159" s="436" t="s">
        <v>510</v>
      </c>
      <c r="E159" s="109"/>
      <c r="F159" s="113"/>
      <c r="G159" s="113"/>
      <c r="H159" s="113"/>
      <c r="I159" s="18"/>
      <c r="J159" s="18"/>
      <c r="K159" s="113"/>
      <c r="L159" s="113"/>
      <c r="M159" s="18"/>
      <c r="N159" s="18"/>
      <c r="O159" s="113"/>
      <c r="P159" s="18"/>
    </row>
    <row r="160" spans="1:16" ht="24">
      <c r="A160" s="120"/>
      <c r="B160" s="120"/>
      <c r="C160" s="369" t="s">
        <v>520</v>
      </c>
      <c r="D160" s="435" t="s">
        <v>621</v>
      </c>
      <c r="E160" s="109"/>
      <c r="F160" s="113"/>
      <c r="G160" s="113"/>
      <c r="H160" s="113"/>
      <c r="I160" s="18"/>
      <c r="J160" s="18"/>
      <c r="K160" s="18">
        <v>1000</v>
      </c>
      <c r="L160" s="113"/>
      <c r="M160" s="18"/>
      <c r="N160" s="18"/>
      <c r="O160" s="113"/>
      <c r="P160" s="18">
        <f>SUM(F160:O160)</f>
        <v>1000</v>
      </c>
    </row>
    <row r="161" spans="1:16" ht="12">
      <c r="A161" s="120"/>
      <c r="B161" s="120"/>
      <c r="C161" s="369" t="s">
        <v>521</v>
      </c>
      <c r="D161" s="435" t="s">
        <v>518</v>
      </c>
      <c r="E161" s="109"/>
      <c r="F161" s="113"/>
      <c r="G161" s="113"/>
      <c r="H161" s="113"/>
      <c r="I161" s="18"/>
      <c r="J161" s="18"/>
      <c r="K161" s="18">
        <v>1500</v>
      </c>
      <c r="L161" s="113"/>
      <c r="M161" s="18"/>
      <c r="N161" s="18"/>
      <c r="O161" s="113"/>
      <c r="P161" s="18">
        <f>SUM(F161:O161)</f>
        <v>1500</v>
      </c>
    </row>
    <row r="162" spans="1:16" ht="12.75">
      <c r="A162" s="120"/>
      <c r="B162" s="120"/>
      <c r="C162" s="369" t="s">
        <v>522</v>
      </c>
      <c r="D162" s="93" t="s">
        <v>526</v>
      </c>
      <c r="E162" s="109"/>
      <c r="F162" s="113"/>
      <c r="G162" s="113"/>
      <c r="H162" s="113"/>
      <c r="I162" s="18"/>
      <c r="J162" s="18"/>
      <c r="K162" s="18"/>
      <c r="L162" s="18">
        <v>10000</v>
      </c>
      <c r="M162" s="18"/>
      <c r="N162" s="113"/>
      <c r="O162" s="113"/>
      <c r="P162" s="18">
        <f aca="true" t="shared" si="8" ref="P162:P170">SUM(F162:O162)</f>
        <v>10000</v>
      </c>
    </row>
    <row r="163" spans="1:16" ht="12.75">
      <c r="A163" s="120"/>
      <c r="B163" s="120"/>
      <c r="C163" s="369" t="s">
        <v>523</v>
      </c>
      <c r="D163" s="439" t="s">
        <v>516</v>
      </c>
      <c r="E163" s="109"/>
      <c r="F163" s="113"/>
      <c r="G163" s="113"/>
      <c r="H163" s="113"/>
      <c r="I163" s="18"/>
      <c r="J163" s="18"/>
      <c r="K163" s="18"/>
      <c r="L163" s="18">
        <v>1000</v>
      </c>
      <c r="M163" s="18"/>
      <c r="N163" s="113"/>
      <c r="O163" s="113"/>
      <c r="P163" s="18">
        <f t="shared" si="8"/>
        <v>1000</v>
      </c>
    </row>
    <row r="164" spans="1:16" ht="25.5">
      <c r="A164" s="120"/>
      <c r="B164" s="120"/>
      <c r="C164" s="369" t="s">
        <v>524</v>
      </c>
      <c r="D164" s="439" t="s">
        <v>622</v>
      </c>
      <c r="E164" s="109"/>
      <c r="F164" s="113"/>
      <c r="G164" s="113"/>
      <c r="H164" s="113"/>
      <c r="I164" s="18"/>
      <c r="J164" s="18"/>
      <c r="K164" s="18">
        <v>3500</v>
      </c>
      <c r="L164" s="18"/>
      <c r="M164" s="18"/>
      <c r="N164" s="113"/>
      <c r="O164" s="113"/>
      <c r="P164" s="18">
        <f t="shared" si="8"/>
        <v>3500</v>
      </c>
    </row>
    <row r="165" spans="1:16" ht="12.75">
      <c r="A165" s="120"/>
      <c r="B165" s="120"/>
      <c r="C165" s="369" t="s">
        <v>525</v>
      </c>
      <c r="D165" s="439" t="s">
        <v>1023</v>
      </c>
      <c r="E165" s="109"/>
      <c r="F165" s="113"/>
      <c r="G165" s="113"/>
      <c r="H165" s="113"/>
      <c r="I165" s="18"/>
      <c r="J165" s="18"/>
      <c r="K165" s="18"/>
      <c r="L165" s="18">
        <v>500</v>
      </c>
      <c r="M165" s="18"/>
      <c r="N165" s="113"/>
      <c r="O165" s="113"/>
      <c r="P165" s="18">
        <f t="shared" si="8"/>
        <v>500</v>
      </c>
    </row>
    <row r="166" spans="1:16" ht="12.75">
      <c r="A166" s="120"/>
      <c r="B166" s="120"/>
      <c r="C166" s="369" t="s">
        <v>123</v>
      </c>
      <c r="D166" s="439" t="s">
        <v>1024</v>
      </c>
      <c r="E166" s="109"/>
      <c r="F166" s="113"/>
      <c r="G166" s="113"/>
      <c r="H166" s="113"/>
      <c r="I166" s="18"/>
      <c r="J166" s="18"/>
      <c r="K166" s="18"/>
      <c r="L166" s="18">
        <v>500</v>
      </c>
      <c r="M166" s="18"/>
      <c r="N166" s="113"/>
      <c r="O166" s="113"/>
      <c r="P166" s="18">
        <f t="shared" si="8"/>
        <v>500</v>
      </c>
    </row>
    <row r="167" spans="1:16" ht="12.75">
      <c r="A167" s="120"/>
      <c r="B167" s="120"/>
      <c r="C167" s="369" t="s">
        <v>124</v>
      </c>
      <c r="D167" s="439" t="s">
        <v>517</v>
      </c>
      <c r="E167" s="109"/>
      <c r="F167" s="113"/>
      <c r="G167" s="113"/>
      <c r="H167" s="113"/>
      <c r="I167" s="18"/>
      <c r="J167" s="18"/>
      <c r="K167" s="18"/>
      <c r="L167" s="18">
        <v>600</v>
      </c>
      <c r="M167" s="18"/>
      <c r="N167" s="113"/>
      <c r="O167" s="113"/>
      <c r="P167" s="18">
        <f t="shared" si="8"/>
        <v>600</v>
      </c>
    </row>
    <row r="168" spans="1:16" ht="13.5">
      <c r="A168" s="120"/>
      <c r="B168" s="120"/>
      <c r="C168" s="369" t="s">
        <v>528</v>
      </c>
      <c r="D168" s="598" t="s">
        <v>113</v>
      </c>
      <c r="E168" s="109"/>
      <c r="F168" s="113"/>
      <c r="G168" s="113"/>
      <c r="H168" s="113"/>
      <c r="I168" s="18"/>
      <c r="J168" s="18"/>
      <c r="K168" s="18"/>
      <c r="L168" s="113"/>
      <c r="M168" s="18"/>
      <c r="N168" s="113"/>
      <c r="O168" s="113"/>
      <c r="P168" s="18"/>
    </row>
    <row r="169" spans="1:16" ht="12.75">
      <c r="A169" s="120"/>
      <c r="B169" s="120"/>
      <c r="C169" s="369" t="s">
        <v>529</v>
      </c>
      <c r="D169" s="439" t="s">
        <v>519</v>
      </c>
      <c r="E169" s="109"/>
      <c r="F169" s="113"/>
      <c r="G169" s="113"/>
      <c r="H169" s="113"/>
      <c r="I169" s="18"/>
      <c r="J169" s="18"/>
      <c r="K169" s="18"/>
      <c r="L169" s="18">
        <v>8000</v>
      </c>
      <c r="M169" s="18"/>
      <c r="N169" s="113"/>
      <c r="O169" s="113"/>
      <c r="P169" s="18">
        <f t="shared" si="8"/>
        <v>8000</v>
      </c>
    </row>
    <row r="170" spans="1:16" ht="12.75">
      <c r="A170" s="120"/>
      <c r="B170" s="120"/>
      <c r="C170" s="369" t="s">
        <v>530</v>
      </c>
      <c r="D170" s="599" t="s">
        <v>527</v>
      </c>
      <c r="E170" s="109"/>
      <c r="F170" s="113"/>
      <c r="G170" s="113"/>
      <c r="H170" s="113"/>
      <c r="I170" s="18"/>
      <c r="J170" s="18"/>
      <c r="K170" s="18"/>
      <c r="L170" s="18">
        <v>1000</v>
      </c>
      <c r="M170" s="18"/>
      <c r="N170" s="113"/>
      <c r="O170" s="113"/>
      <c r="P170" s="18">
        <f t="shared" si="8"/>
        <v>1000</v>
      </c>
    </row>
    <row r="171" spans="1:16" ht="12">
      <c r="A171" s="120"/>
      <c r="B171" s="120"/>
      <c r="C171" s="376" t="s">
        <v>449</v>
      </c>
      <c r="D171" s="377" t="s">
        <v>296</v>
      </c>
      <c r="E171" s="109"/>
      <c r="F171" s="113"/>
      <c r="G171" s="113"/>
      <c r="H171" s="113"/>
      <c r="I171" s="18"/>
      <c r="J171" s="18"/>
      <c r="K171" s="113"/>
      <c r="L171" s="113"/>
      <c r="M171" s="18"/>
      <c r="N171" s="18"/>
      <c r="O171" s="113"/>
      <c r="P171" s="18"/>
    </row>
    <row r="172" spans="1:16" ht="12">
      <c r="A172" s="120"/>
      <c r="B172" s="120"/>
      <c r="C172" s="369" t="s">
        <v>240</v>
      </c>
      <c r="D172" s="19" t="s">
        <v>934</v>
      </c>
      <c r="E172" s="109"/>
      <c r="F172" s="113"/>
      <c r="G172" s="113"/>
      <c r="H172" s="113"/>
      <c r="I172" s="18"/>
      <c r="J172" s="18"/>
      <c r="K172" s="18">
        <v>4000</v>
      </c>
      <c r="L172" s="113"/>
      <c r="M172" s="18"/>
      <c r="N172" s="18"/>
      <c r="O172" s="113"/>
      <c r="P172" s="18">
        <f>SUM(F172:O172)</f>
        <v>4000</v>
      </c>
    </row>
    <row r="173" spans="1:16" ht="12">
      <c r="A173" s="120"/>
      <c r="B173" s="120"/>
      <c r="C173" s="369" t="s">
        <v>471</v>
      </c>
      <c r="D173" s="19" t="s">
        <v>708</v>
      </c>
      <c r="E173" s="109"/>
      <c r="F173" s="113"/>
      <c r="G173" s="113"/>
      <c r="H173" s="113"/>
      <c r="I173" s="18"/>
      <c r="J173" s="18"/>
      <c r="K173" s="18">
        <v>6050</v>
      </c>
      <c r="L173" s="113"/>
      <c r="M173" s="18"/>
      <c r="N173" s="18"/>
      <c r="O173" s="113"/>
      <c r="P173" s="18">
        <f>SUM(F173:O173)</f>
        <v>6050</v>
      </c>
    </row>
    <row r="174" spans="1:16" ht="12">
      <c r="A174" s="120"/>
      <c r="B174" s="120"/>
      <c r="C174" s="376" t="s">
        <v>451</v>
      </c>
      <c r="D174" s="348" t="s">
        <v>126</v>
      </c>
      <c r="E174" s="109"/>
      <c r="F174" s="113"/>
      <c r="G174" s="113"/>
      <c r="H174" s="113"/>
      <c r="I174" s="18"/>
      <c r="J174" s="18"/>
      <c r="K174" s="18"/>
      <c r="L174" s="113"/>
      <c r="M174" s="18"/>
      <c r="N174" s="18"/>
      <c r="O174" s="113"/>
      <c r="P174" s="18"/>
    </row>
    <row r="175" spans="1:16" ht="12.75">
      <c r="A175" s="120"/>
      <c r="B175" s="120"/>
      <c r="C175" s="369" t="s">
        <v>532</v>
      </c>
      <c r="D175" s="439" t="s">
        <v>417</v>
      </c>
      <c r="E175" s="109"/>
      <c r="F175" s="113"/>
      <c r="G175" s="113"/>
      <c r="H175" s="113"/>
      <c r="I175" s="18"/>
      <c r="J175" s="18"/>
      <c r="K175" s="18"/>
      <c r="L175" s="18">
        <v>6789</v>
      </c>
      <c r="M175" s="18"/>
      <c r="N175" s="113"/>
      <c r="O175" s="113"/>
      <c r="P175" s="18">
        <f>SUM(F175:O175)</f>
        <v>6789</v>
      </c>
    </row>
    <row r="176" spans="1:16" ht="12.75">
      <c r="A176" s="120"/>
      <c r="B176" s="120"/>
      <c r="C176" s="369" t="s">
        <v>533</v>
      </c>
      <c r="D176" s="439" t="s">
        <v>531</v>
      </c>
      <c r="E176" s="109"/>
      <c r="F176" s="113"/>
      <c r="G176" s="113"/>
      <c r="H176" s="113"/>
      <c r="I176" s="18"/>
      <c r="J176" s="18"/>
      <c r="K176" s="18"/>
      <c r="L176" s="18">
        <v>700</v>
      </c>
      <c r="M176" s="18"/>
      <c r="N176" s="113"/>
      <c r="O176" s="113"/>
      <c r="P176" s="18">
        <f>SUM(F176:O176)</f>
        <v>700</v>
      </c>
    </row>
    <row r="177" spans="1:16" ht="12.75">
      <c r="A177" s="120"/>
      <c r="B177" s="120"/>
      <c r="C177" s="369" t="s">
        <v>698</v>
      </c>
      <c r="D177" s="600" t="s">
        <v>534</v>
      </c>
      <c r="E177" s="109"/>
      <c r="F177" s="113"/>
      <c r="G177" s="113"/>
      <c r="H177" s="113"/>
      <c r="I177" s="18"/>
      <c r="J177" s="18"/>
      <c r="K177" s="18"/>
      <c r="L177" s="18">
        <v>10000</v>
      </c>
      <c r="M177" s="18"/>
      <c r="N177" s="113"/>
      <c r="O177" s="113"/>
      <c r="P177" s="18">
        <f>SUM(F177:O177)</f>
        <v>10000</v>
      </c>
    </row>
    <row r="178" spans="1:16" ht="12">
      <c r="A178" s="120"/>
      <c r="B178" s="120"/>
      <c r="C178" s="376" t="s">
        <v>452</v>
      </c>
      <c r="D178" s="348" t="s">
        <v>127</v>
      </c>
      <c r="E178" s="109"/>
      <c r="F178" s="113"/>
      <c r="G178" s="113"/>
      <c r="H178" s="113"/>
      <c r="I178" s="18"/>
      <c r="J178" s="18"/>
      <c r="K178" s="18"/>
      <c r="L178" s="113"/>
      <c r="M178" s="18"/>
      <c r="N178" s="18"/>
      <c r="O178" s="113"/>
      <c r="P178" s="18"/>
    </row>
    <row r="179" spans="1:16" ht="51">
      <c r="A179" s="120"/>
      <c r="B179" s="120"/>
      <c r="C179" s="369" t="s">
        <v>454</v>
      </c>
      <c r="D179" s="439" t="s">
        <v>543</v>
      </c>
      <c r="E179" s="109"/>
      <c r="F179" s="113"/>
      <c r="G179" s="113"/>
      <c r="H179" s="113"/>
      <c r="I179" s="18"/>
      <c r="J179" s="18"/>
      <c r="K179" s="18">
        <v>6700</v>
      </c>
      <c r="L179" s="113"/>
      <c r="M179" s="18"/>
      <c r="N179" s="18"/>
      <c r="O179" s="113"/>
      <c r="P179" s="18">
        <f>SUM(F179:O179)</f>
        <v>6700</v>
      </c>
    </row>
    <row r="180" spans="1:16" ht="12.75">
      <c r="A180" s="120"/>
      <c r="B180" s="120"/>
      <c r="C180" s="369" t="s">
        <v>668</v>
      </c>
      <c r="D180" s="601" t="s">
        <v>616</v>
      </c>
      <c r="E180" s="109"/>
      <c r="F180" s="113"/>
      <c r="G180" s="113"/>
      <c r="H180" s="113"/>
      <c r="I180" s="18"/>
      <c r="J180" s="18"/>
      <c r="K180" s="18"/>
      <c r="L180" s="18">
        <v>1000</v>
      </c>
      <c r="M180" s="18"/>
      <c r="N180" s="113"/>
      <c r="O180" s="113"/>
      <c r="P180" s="18">
        <f>SUM(F180:O180)</f>
        <v>1000</v>
      </c>
    </row>
    <row r="181" spans="1:16" ht="12.75">
      <c r="A181" s="120"/>
      <c r="B181" s="120"/>
      <c r="C181" s="369" t="s">
        <v>405</v>
      </c>
      <c r="D181" s="601" t="s">
        <v>414</v>
      </c>
      <c r="E181" s="109"/>
      <c r="F181" s="113"/>
      <c r="G181" s="113"/>
      <c r="H181" s="113"/>
      <c r="I181" s="18"/>
      <c r="J181" s="18"/>
      <c r="K181" s="18"/>
      <c r="L181" s="18"/>
      <c r="M181" s="18"/>
      <c r="N181" s="113"/>
      <c r="O181" s="113"/>
      <c r="P181" s="18"/>
    </row>
    <row r="182" spans="1:16" ht="30" customHeight="1">
      <c r="A182" s="120"/>
      <c r="B182" s="120"/>
      <c r="C182" s="369" t="s">
        <v>402</v>
      </c>
      <c r="D182" s="320" t="s">
        <v>889</v>
      </c>
      <c r="E182" s="122"/>
      <c r="F182" s="131"/>
      <c r="G182" s="131"/>
      <c r="H182" s="131"/>
      <c r="I182" s="131"/>
      <c r="J182" s="131"/>
      <c r="K182" s="132">
        <v>5953</v>
      </c>
      <c r="L182" s="132"/>
      <c r="M182" s="132"/>
      <c r="N182" s="131"/>
      <c r="O182" s="131"/>
      <c r="P182" s="132">
        <f>SUM(F182:O182)</f>
        <v>5953</v>
      </c>
    </row>
    <row r="183" spans="1:16" ht="12">
      <c r="A183" s="120"/>
      <c r="B183" s="120"/>
      <c r="C183" s="369" t="s">
        <v>403</v>
      </c>
      <c r="D183" s="19" t="s">
        <v>876</v>
      </c>
      <c r="E183" s="109"/>
      <c r="F183" s="113"/>
      <c r="G183" s="113"/>
      <c r="H183" s="113"/>
      <c r="I183" s="18"/>
      <c r="J183" s="18"/>
      <c r="K183" s="18"/>
      <c r="L183" s="113"/>
      <c r="M183" s="18"/>
      <c r="N183" s="18"/>
      <c r="O183" s="113"/>
      <c r="P183" s="18"/>
    </row>
    <row r="184" spans="1:16" ht="14.25" customHeight="1">
      <c r="A184" s="120"/>
      <c r="B184" s="120"/>
      <c r="C184" s="366" t="s">
        <v>903</v>
      </c>
      <c r="D184" s="623" t="s">
        <v>877</v>
      </c>
      <c r="E184" s="109"/>
      <c r="F184" s="113"/>
      <c r="G184" s="113"/>
      <c r="H184" s="113"/>
      <c r="I184" s="18"/>
      <c r="J184" s="18"/>
      <c r="K184" s="18"/>
      <c r="L184" s="113"/>
      <c r="M184" s="18">
        <v>800</v>
      </c>
      <c r="N184" s="18"/>
      <c r="O184" s="113"/>
      <c r="P184" s="18">
        <f aca="true" t="shared" si="9" ref="P184:P194">SUM(F184:O184)</f>
        <v>800</v>
      </c>
    </row>
    <row r="185" spans="1:16" ht="36" customHeight="1">
      <c r="A185" s="120"/>
      <c r="B185" s="120"/>
      <c r="C185" s="366" t="s">
        <v>904</v>
      </c>
      <c r="D185" s="439" t="s">
        <v>878</v>
      </c>
      <c r="E185" s="109"/>
      <c r="F185" s="113"/>
      <c r="G185" s="113"/>
      <c r="H185" s="113"/>
      <c r="I185" s="18"/>
      <c r="J185" s="18"/>
      <c r="K185" s="18"/>
      <c r="L185" s="113"/>
      <c r="M185" s="18">
        <v>20065</v>
      </c>
      <c r="N185" s="18"/>
      <c r="O185" s="113"/>
      <c r="P185" s="18">
        <f t="shared" si="9"/>
        <v>20065</v>
      </c>
    </row>
    <row r="186" spans="1:16" ht="22.5" customHeight="1">
      <c r="A186" s="120"/>
      <c r="B186" s="120"/>
      <c r="C186" s="366" t="s">
        <v>905</v>
      </c>
      <c r="D186" s="439" t="s">
        <v>177</v>
      </c>
      <c r="E186" s="109"/>
      <c r="F186" s="113"/>
      <c r="G186" s="113"/>
      <c r="H186" s="113"/>
      <c r="I186" s="18"/>
      <c r="J186" s="18"/>
      <c r="K186" s="18">
        <v>12000</v>
      </c>
      <c r="L186" s="113"/>
      <c r="M186" s="18"/>
      <c r="N186" s="18"/>
      <c r="O186" s="113"/>
      <c r="P186" s="18">
        <f t="shared" si="9"/>
        <v>12000</v>
      </c>
    </row>
    <row r="187" spans="1:16" ht="18.75" customHeight="1">
      <c r="A187" s="120"/>
      <c r="B187" s="120"/>
      <c r="C187" s="366" t="s">
        <v>535</v>
      </c>
      <c r="D187" s="477" t="s">
        <v>544</v>
      </c>
      <c r="E187" s="109"/>
      <c r="F187" s="113"/>
      <c r="G187" s="113"/>
      <c r="H187" s="113"/>
      <c r="I187" s="18"/>
      <c r="J187" s="18"/>
      <c r="K187" s="18">
        <v>20000</v>
      </c>
      <c r="L187" s="113"/>
      <c r="M187" s="18"/>
      <c r="N187" s="18"/>
      <c r="O187" s="113"/>
      <c r="P187" s="18">
        <f t="shared" si="9"/>
        <v>20000</v>
      </c>
    </row>
    <row r="188" spans="1:16" ht="36" customHeight="1">
      <c r="A188" s="120"/>
      <c r="B188" s="120"/>
      <c r="C188" s="366" t="s">
        <v>536</v>
      </c>
      <c r="D188" s="471" t="s">
        <v>1062</v>
      </c>
      <c r="E188" s="109"/>
      <c r="F188" s="18">
        <v>268</v>
      </c>
      <c r="G188" s="18">
        <v>65</v>
      </c>
      <c r="H188" s="18">
        <v>25811</v>
      </c>
      <c r="I188" s="18"/>
      <c r="J188" s="18"/>
      <c r="K188" s="18">
        <v>7797</v>
      </c>
      <c r="L188" s="113"/>
      <c r="M188" s="18"/>
      <c r="N188" s="18"/>
      <c r="O188" s="113"/>
      <c r="P188" s="18">
        <f t="shared" si="9"/>
        <v>33941</v>
      </c>
    </row>
    <row r="189" spans="1:16" ht="12.75">
      <c r="A189" s="120"/>
      <c r="B189" s="120"/>
      <c r="C189" s="366" t="s">
        <v>537</v>
      </c>
      <c r="D189" s="311" t="s">
        <v>401</v>
      </c>
      <c r="E189" s="109"/>
      <c r="F189" s="113"/>
      <c r="G189" s="113"/>
      <c r="H189" s="113"/>
      <c r="I189" s="18"/>
      <c r="J189" s="18"/>
      <c r="K189" s="18"/>
      <c r="L189" s="18">
        <v>1000</v>
      </c>
      <c r="M189" s="18"/>
      <c r="N189" s="113"/>
      <c r="O189" s="113"/>
      <c r="P189" s="18">
        <f t="shared" si="9"/>
        <v>1000</v>
      </c>
    </row>
    <row r="190" spans="1:16" ht="25.5" customHeight="1">
      <c r="A190" s="120"/>
      <c r="B190" s="120"/>
      <c r="C190" s="366" t="s">
        <v>538</v>
      </c>
      <c r="D190" s="379" t="s">
        <v>879</v>
      </c>
      <c r="E190" s="109"/>
      <c r="F190" s="113"/>
      <c r="G190" s="113"/>
      <c r="H190" s="113"/>
      <c r="I190" s="18"/>
      <c r="J190" s="18"/>
      <c r="K190" s="18"/>
      <c r="L190" s="113"/>
      <c r="M190" s="18">
        <v>1000</v>
      </c>
      <c r="N190" s="113"/>
      <c r="O190" s="113"/>
      <c r="P190" s="18">
        <f t="shared" si="9"/>
        <v>1000</v>
      </c>
    </row>
    <row r="191" spans="1:16" ht="18.75" customHeight="1">
      <c r="A191" s="120"/>
      <c r="B191" s="120"/>
      <c r="C191" s="366" t="s">
        <v>128</v>
      </c>
      <c r="D191" s="602" t="s">
        <v>41</v>
      </c>
      <c r="E191" s="109"/>
      <c r="F191" s="113"/>
      <c r="G191" s="113"/>
      <c r="H191" s="113"/>
      <c r="I191" s="18"/>
      <c r="J191" s="18"/>
      <c r="K191" s="18"/>
      <c r="L191" s="18">
        <v>3595</v>
      </c>
      <c r="M191" s="18"/>
      <c r="N191" s="113"/>
      <c r="O191" s="113"/>
      <c r="P191" s="18">
        <f t="shared" si="9"/>
        <v>3595</v>
      </c>
    </row>
    <row r="192" spans="1:16" ht="25.5" customHeight="1">
      <c r="A192" s="120"/>
      <c r="B192" s="120"/>
      <c r="C192" s="366" t="s">
        <v>129</v>
      </c>
      <c r="D192" s="380" t="s">
        <v>1108</v>
      </c>
      <c r="E192" s="109"/>
      <c r="F192" s="113"/>
      <c r="G192" s="113"/>
      <c r="H192" s="113"/>
      <c r="I192" s="18"/>
      <c r="J192" s="18"/>
      <c r="K192" s="18"/>
      <c r="L192" s="18">
        <v>1713</v>
      </c>
      <c r="M192" s="18"/>
      <c r="N192" s="113"/>
      <c r="O192" s="113"/>
      <c r="P192" s="18">
        <f t="shared" si="9"/>
        <v>1713</v>
      </c>
    </row>
    <row r="193" spans="1:16" ht="12.75">
      <c r="A193" s="120"/>
      <c r="B193" s="120"/>
      <c r="C193" s="366" t="s">
        <v>130</v>
      </c>
      <c r="D193" s="381" t="s">
        <v>416</v>
      </c>
      <c r="E193" s="109"/>
      <c r="F193" s="113"/>
      <c r="G193" s="113"/>
      <c r="H193" s="113"/>
      <c r="I193" s="18"/>
      <c r="J193" s="18"/>
      <c r="K193" s="18"/>
      <c r="L193" s="18">
        <v>5000</v>
      </c>
      <c r="M193" s="18"/>
      <c r="N193" s="113"/>
      <c r="O193" s="113"/>
      <c r="P193" s="18">
        <f t="shared" si="9"/>
        <v>5000</v>
      </c>
    </row>
    <row r="194" spans="1:16" ht="22.5" customHeight="1">
      <c r="A194" s="120"/>
      <c r="B194" s="120"/>
      <c r="C194" s="366" t="s">
        <v>131</v>
      </c>
      <c r="D194" s="301" t="s">
        <v>741</v>
      </c>
      <c r="E194" s="109"/>
      <c r="F194" s="113"/>
      <c r="G194" s="113"/>
      <c r="H194" s="113"/>
      <c r="I194" s="18"/>
      <c r="J194" s="18"/>
      <c r="K194" s="18"/>
      <c r="L194" s="18">
        <v>617</v>
      </c>
      <c r="M194" s="18"/>
      <c r="N194" s="113"/>
      <c r="O194" s="113"/>
      <c r="P194" s="18">
        <f t="shared" si="9"/>
        <v>617</v>
      </c>
    </row>
    <row r="195" spans="1:16" ht="12.75" customHeight="1">
      <c r="A195" s="111"/>
      <c r="B195" s="111"/>
      <c r="C195" s="367"/>
      <c r="D195" s="235" t="s">
        <v>1025</v>
      </c>
      <c r="E195" s="115"/>
      <c r="F195" s="119">
        <f aca="true" t="shared" si="10" ref="F195:P195">SUM(F149:F194)</f>
        <v>1470</v>
      </c>
      <c r="G195" s="119">
        <f t="shared" si="10"/>
        <v>405</v>
      </c>
      <c r="H195" s="119">
        <f t="shared" si="10"/>
        <v>89792</v>
      </c>
      <c r="I195" s="119">
        <f t="shared" si="10"/>
        <v>19674</v>
      </c>
      <c r="J195" s="119">
        <f t="shared" si="10"/>
        <v>505422</v>
      </c>
      <c r="K195" s="119">
        <f t="shared" si="10"/>
        <v>68500</v>
      </c>
      <c r="L195" s="119">
        <f t="shared" si="10"/>
        <v>76014</v>
      </c>
      <c r="M195" s="119">
        <f t="shared" si="10"/>
        <v>21865</v>
      </c>
      <c r="N195" s="119">
        <f t="shared" si="10"/>
        <v>0</v>
      </c>
      <c r="O195" s="119">
        <f t="shared" si="10"/>
        <v>0</v>
      </c>
      <c r="P195" s="119">
        <f t="shared" si="10"/>
        <v>783142</v>
      </c>
    </row>
    <row r="196" spans="1:16" ht="12.75" customHeight="1">
      <c r="A196" s="120">
        <v>1</v>
      </c>
      <c r="B196" s="120">
        <v>14</v>
      </c>
      <c r="C196" s="369"/>
      <c r="D196" s="348" t="s">
        <v>81</v>
      </c>
      <c r="E196" s="117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1:16" ht="12.75" customHeight="1">
      <c r="A197" s="120"/>
      <c r="B197" s="120"/>
      <c r="C197" s="369"/>
      <c r="D197" s="358" t="s">
        <v>1151</v>
      </c>
      <c r="E197" s="117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1:16" ht="12.75" customHeight="1">
      <c r="A198" s="120"/>
      <c r="B198" s="120"/>
      <c r="C198" s="369"/>
      <c r="D198" s="19" t="s">
        <v>83</v>
      </c>
      <c r="E198" s="18">
        <v>1</v>
      </c>
      <c r="F198" s="113"/>
      <c r="G198" s="113"/>
      <c r="H198" s="18">
        <v>4000</v>
      </c>
      <c r="I198" s="18"/>
      <c r="J198" s="18"/>
      <c r="K198" s="18"/>
      <c r="L198" s="18"/>
      <c r="M198" s="18"/>
      <c r="N198" s="18"/>
      <c r="O198" s="18"/>
      <c r="P198" s="18">
        <f>SUM(H198:O198)</f>
        <v>4000</v>
      </c>
    </row>
    <row r="199" spans="1:16" ht="12.75" customHeight="1">
      <c r="A199" s="120"/>
      <c r="B199" s="120"/>
      <c r="C199" s="369"/>
      <c r="D199" s="19" t="s">
        <v>79</v>
      </c>
      <c r="E199" s="18">
        <v>1</v>
      </c>
      <c r="F199" s="113"/>
      <c r="G199" s="113"/>
      <c r="H199" s="18">
        <v>1000</v>
      </c>
      <c r="I199" s="18"/>
      <c r="J199" s="18"/>
      <c r="K199" s="18"/>
      <c r="L199" s="18"/>
      <c r="M199" s="18"/>
      <c r="N199" s="18"/>
      <c r="O199" s="18"/>
      <c r="P199" s="18">
        <f>SUM(H199:O199)</f>
        <v>1000</v>
      </c>
    </row>
    <row r="200" spans="1:16" ht="12.75" customHeight="1">
      <c r="A200" s="120"/>
      <c r="B200" s="120"/>
      <c r="C200" s="369"/>
      <c r="D200" s="19" t="s">
        <v>80</v>
      </c>
      <c r="E200" s="18">
        <v>1</v>
      </c>
      <c r="F200" s="113"/>
      <c r="G200" s="113"/>
      <c r="H200" s="18">
        <v>10000</v>
      </c>
      <c r="I200" s="18"/>
      <c r="J200" s="18"/>
      <c r="K200" s="18"/>
      <c r="L200" s="18"/>
      <c r="M200" s="18"/>
      <c r="N200" s="18"/>
      <c r="O200" s="18"/>
      <c r="P200" s="18">
        <f>SUM(H200:O200)</f>
        <v>10000</v>
      </c>
    </row>
    <row r="201" spans="1:16" ht="12.75" customHeight="1">
      <c r="A201" s="120"/>
      <c r="B201" s="120"/>
      <c r="C201" s="369"/>
      <c r="D201" s="19" t="s">
        <v>1209</v>
      </c>
      <c r="E201" s="109">
        <v>1</v>
      </c>
      <c r="F201" s="113"/>
      <c r="G201" s="113"/>
      <c r="H201" s="18">
        <v>1003</v>
      </c>
      <c r="I201" s="18"/>
      <c r="J201" s="18"/>
      <c r="K201" s="18"/>
      <c r="L201" s="18"/>
      <c r="M201" s="18"/>
      <c r="N201" s="18"/>
      <c r="O201" s="18"/>
      <c r="P201" s="18">
        <v>1003</v>
      </c>
    </row>
    <row r="202" spans="1:16" ht="12.75" customHeight="1">
      <c r="A202" s="111"/>
      <c r="B202" s="111"/>
      <c r="C202" s="367"/>
      <c r="D202" s="114" t="s">
        <v>880</v>
      </c>
      <c r="E202" s="349"/>
      <c r="F202" s="119"/>
      <c r="G202" s="119"/>
      <c r="H202" s="350">
        <f>SUM(H198:H201)</f>
        <v>16003</v>
      </c>
      <c r="I202" s="350">
        <f aca="true" t="shared" si="11" ref="I202:P202">SUM(I198:I201)</f>
        <v>0</v>
      </c>
      <c r="J202" s="350">
        <f t="shared" si="11"/>
        <v>0</v>
      </c>
      <c r="K202" s="350">
        <f t="shared" si="11"/>
        <v>0</v>
      </c>
      <c r="L202" s="350">
        <f t="shared" si="11"/>
        <v>0</v>
      </c>
      <c r="M202" s="350">
        <f t="shared" si="11"/>
        <v>0</v>
      </c>
      <c r="N202" s="350">
        <f t="shared" si="11"/>
        <v>0</v>
      </c>
      <c r="O202" s="350">
        <f t="shared" si="11"/>
        <v>0</v>
      </c>
      <c r="P202" s="350">
        <f t="shared" si="11"/>
        <v>16003</v>
      </c>
    </row>
    <row r="203" spans="1:16" ht="12.75" customHeight="1">
      <c r="A203" s="120"/>
      <c r="B203" s="120"/>
      <c r="C203" s="369"/>
      <c r="D203" s="246" t="s">
        <v>875</v>
      </c>
      <c r="E203" s="109"/>
      <c r="F203" s="113"/>
      <c r="G203" s="113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1:16" ht="27.75" customHeight="1">
      <c r="A204" s="120"/>
      <c r="B204" s="120"/>
      <c r="C204" s="369" t="s">
        <v>450</v>
      </c>
      <c r="D204" s="440" t="s">
        <v>575</v>
      </c>
      <c r="E204" s="109"/>
      <c r="F204" s="113"/>
      <c r="G204" s="113"/>
      <c r="H204" s="18"/>
      <c r="I204" s="18"/>
      <c r="J204" s="18"/>
      <c r="K204" s="18">
        <v>11824</v>
      </c>
      <c r="L204" s="18"/>
      <c r="M204" s="18"/>
      <c r="N204" s="18"/>
      <c r="O204" s="18"/>
      <c r="P204" s="18">
        <f>SUM(K204:O204)</f>
        <v>11824</v>
      </c>
    </row>
    <row r="205" spans="1:16" ht="26.25" customHeight="1">
      <c r="A205" s="120"/>
      <c r="B205" s="120"/>
      <c r="C205" s="369" t="s">
        <v>449</v>
      </c>
      <c r="D205" s="334" t="s">
        <v>1196</v>
      </c>
      <c r="E205" s="109"/>
      <c r="F205" s="113"/>
      <c r="G205" s="113"/>
      <c r="H205" s="18"/>
      <c r="I205" s="18"/>
      <c r="J205" s="18"/>
      <c r="K205" s="18">
        <v>20000</v>
      </c>
      <c r="L205" s="18"/>
      <c r="M205" s="18"/>
      <c r="N205" s="18"/>
      <c r="O205" s="18"/>
      <c r="P205" s="18">
        <f>SUM(H205:O205)</f>
        <v>20000</v>
      </c>
    </row>
    <row r="206" spans="1:16" ht="12.75" customHeight="1">
      <c r="A206" s="120"/>
      <c r="B206" s="120"/>
      <c r="C206" s="369"/>
      <c r="D206" s="19" t="s">
        <v>876</v>
      </c>
      <c r="E206" s="109"/>
      <c r="F206" s="113"/>
      <c r="G206" s="113"/>
      <c r="H206" s="18"/>
      <c r="I206" s="18"/>
      <c r="J206" s="18"/>
      <c r="K206" s="18"/>
      <c r="L206" s="18"/>
      <c r="M206" s="18"/>
      <c r="N206" s="18"/>
      <c r="O206" s="18"/>
      <c r="P206" s="18"/>
    </row>
    <row r="207" spans="1:16" ht="12.75" customHeight="1">
      <c r="A207" s="120"/>
      <c r="B207" s="120"/>
      <c r="C207" s="366" t="s">
        <v>247</v>
      </c>
      <c r="D207" s="19" t="s">
        <v>1133</v>
      </c>
      <c r="E207" s="109"/>
      <c r="F207" s="113"/>
      <c r="G207" s="113"/>
      <c r="H207" s="18"/>
      <c r="I207" s="18"/>
      <c r="J207" s="18"/>
      <c r="K207" s="18">
        <v>23446</v>
      </c>
      <c r="L207" s="18"/>
      <c r="M207" s="18"/>
      <c r="N207" s="18"/>
      <c r="O207" s="18"/>
      <c r="P207" s="18">
        <f>SUM(H207:O207)</f>
        <v>23446</v>
      </c>
    </row>
    <row r="208" spans="1:16" ht="12.75" customHeight="1">
      <c r="A208" s="120"/>
      <c r="B208" s="120"/>
      <c r="C208" s="366" t="s">
        <v>248</v>
      </c>
      <c r="D208" s="19" t="s">
        <v>623</v>
      </c>
      <c r="E208" s="109"/>
      <c r="F208" s="113"/>
      <c r="G208" s="113"/>
      <c r="H208" s="18"/>
      <c r="I208" s="18"/>
      <c r="J208" s="18"/>
      <c r="K208" s="18">
        <v>981010</v>
      </c>
      <c r="L208" s="18"/>
      <c r="M208" s="18"/>
      <c r="N208" s="18"/>
      <c r="O208" s="18"/>
      <c r="P208" s="18">
        <f>SUM(H208:O208)</f>
        <v>981010</v>
      </c>
    </row>
    <row r="209" spans="1:16" ht="12.75" customHeight="1">
      <c r="A209" s="120"/>
      <c r="B209" s="120"/>
      <c r="C209" s="366" t="s">
        <v>249</v>
      </c>
      <c r="D209" s="309" t="s">
        <v>1302</v>
      </c>
      <c r="E209" s="122"/>
      <c r="F209" s="21"/>
      <c r="G209" s="351"/>
      <c r="H209" s="21"/>
      <c r="I209" s="21"/>
      <c r="J209" s="21"/>
      <c r="K209" s="21"/>
      <c r="L209" s="21"/>
      <c r="M209" s="21">
        <v>574</v>
      </c>
      <c r="N209" s="21"/>
      <c r="O209" s="21"/>
      <c r="P209" s="21">
        <f>SUM(F209:O209)</f>
        <v>574</v>
      </c>
    </row>
    <row r="210" spans="1:16" ht="25.5" customHeight="1">
      <c r="A210" s="120"/>
      <c r="B210" s="120"/>
      <c r="C210" s="366" t="s">
        <v>250</v>
      </c>
      <c r="D210" s="431" t="s">
        <v>274</v>
      </c>
      <c r="E210" s="122"/>
      <c r="F210" s="21"/>
      <c r="G210" s="351"/>
      <c r="H210" s="21"/>
      <c r="I210" s="21"/>
      <c r="J210" s="21"/>
      <c r="K210" s="21">
        <v>2500</v>
      </c>
      <c r="L210" s="21"/>
      <c r="M210" s="21"/>
      <c r="N210" s="21"/>
      <c r="O210" s="21"/>
      <c r="P210" s="21">
        <f>SUM(F210:O210)</f>
        <v>2500</v>
      </c>
    </row>
    <row r="211" spans="1:16" ht="12.75" customHeight="1">
      <c r="A211" s="111"/>
      <c r="B211" s="111"/>
      <c r="C211" s="367"/>
      <c r="D211" s="114" t="s">
        <v>82</v>
      </c>
      <c r="E211" s="349"/>
      <c r="F211" s="119">
        <f>SUM(F202:F210)</f>
        <v>0</v>
      </c>
      <c r="G211" s="119">
        <f aca="true" t="shared" si="12" ref="G211:P211">SUM(G202:G210)</f>
        <v>0</v>
      </c>
      <c r="H211" s="119">
        <f t="shared" si="12"/>
        <v>16003</v>
      </c>
      <c r="I211" s="119">
        <f t="shared" si="12"/>
        <v>0</v>
      </c>
      <c r="J211" s="119">
        <f t="shared" si="12"/>
        <v>0</v>
      </c>
      <c r="K211" s="119">
        <f t="shared" si="12"/>
        <v>1038780</v>
      </c>
      <c r="L211" s="119">
        <f t="shared" si="12"/>
        <v>0</v>
      </c>
      <c r="M211" s="119">
        <f t="shared" si="12"/>
        <v>574</v>
      </c>
      <c r="N211" s="119">
        <f t="shared" si="12"/>
        <v>0</v>
      </c>
      <c r="O211" s="119">
        <f t="shared" si="12"/>
        <v>0</v>
      </c>
      <c r="P211" s="119">
        <f t="shared" si="12"/>
        <v>1055357</v>
      </c>
    </row>
    <row r="212" spans="1:16" ht="13.5" customHeight="1">
      <c r="A212" s="121">
        <v>1</v>
      </c>
      <c r="B212" s="121">
        <v>15</v>
      </c>
      <c r="C212" s="370"/>
      <c r="D212" s="24" t="s">
        <v>682</v>
      </c>
      <c r="E212" s="122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</row>
    <row r="213" spans="1:16" ht="13.5" customHeight="1">
      <c r="A213" s="121"/>
      <c r="B213" s="121"/>
      <c r="C213" s="370"/>
      <c r="D213" s="123" t="s">
        <v>1099</v>
      </c>
      <c r="E213" s="122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</row>
    <row r="214" spans="1:16" ht="13.5" customHeight="1">
      <c r="A214" s="121"/>
      <c r="B214" s="121"/>
      <c r="C214" s="370"/>
      <c r="D214" s="20" t="s">
        <v>683</v>
      </c>
      <c r="E214" s="21">
        <v>1</v>
      </c>
      <c r="F214" s="21"/>
      <c r="G214" s="21"/>
      <c r="H214" s="21">
        <v>29459</v>
      </c>
      <c r="I214" s="21"/>
      <c r="J214" s="21"/>
      <c r="K214" s="21"/>
      <c r="L214" s="21"/>
      <c r="M214" s="21"/>
      <c r="N214" s="21"/>
      <c r="O214" s="21"/>
      <c r="P214" s="21">
        <f aca="true" t="shared" si="13" ref="P214:P234">SUM(F214:O214)</f>
        <v>29459</v>
      </c>
    </row>
    <row r="215" spans="1:16" ht="13.5" customHeight="1">
      <c r="A215" s="121"/>
      <c r="B215" s="121"/>
      <c r="C215" s="370"/>
      <c r="D215" s="20" t="s">
        <v>684</v>
      </c>
      <c r="E215" s="21">
        <v>1</v>
      </c>
      <c r="F215" s="21"/>
      <c r="G215" s="21"/>
      <c r="H215" s="21">
        <v>109239</v>
      </c>
      <c r="I215" s="21"/>
      <c r="J215" s="21"/>
      <c r="K215" s="21"/>
      <c r="L215" s="21"/>
      <c r="M215" s="21"/>
      <c r="N215" s="21"/>
      <c r="O215" s="21"/>
      <c r="P215" s="21">
        <f t="shared" si="13"/>
        <v>109239</v>
      </c>
    </row>
    <row r="216" spans="1:16" ht="13.5" customHeight="1">
      <c r="A216" s="121"/>
      <c r="B216" s="121"/>
      <c r="C216" s="370"/>
      <c r="D216" s="123" t="s">
        <v>974</v>
      </c>
      <c r="E216" s="21">
        <v>1</v>
      </c>
      <c r="F216" s="21"/>
      <c r="G216" s="21"/>
      <c r="H216" s="21">
        <v>9000</v>
      </c>
      <c r="I216" s="21"/>
      <c r="J216" s="21"/>
      <c r="K216" s="21"/>
      <c r="L216" s="21"/>
      <c r="M216" s="21"/>
      <c r="N216" s="21"/>
      <c r="O216" s="21"/>
      <c r="P216" s="21">
        <f t="shared" si="13"/>
        <v>9000</v>
      </c>
    </row>
    <row r="217" spans="1:16" ht="13.5" customHeight="1">
      <c r="A217" s="121"/>
      <c r="B217" s="121"/>
      <c r="C217" s="370"/>
      <c r="D217" s="123" t="s">
        <v>27</v>
      </c>
      <c r="E217" s="21">
        <v>1</v>
      </c>
      <c r="F217" s="21"/>
      <c r="G217" s="21"/>
      <c r="H217" s="21">
        <v>700</v>
      </c>
      <c r="I217" s="21"/>
      <c r="J217" s="21"/>
      <c r="K217" s="21"/>
      <c r="L217" s="21"/>
      <c r="M217" s="21"/>
      <c r="N217" s="21"/>
      <c r="O217" s="21"/>
      <c r="P217" s="21">
        <f t="shared" si="13"/>
        <v>700</v>
      </c>
    </row>
    <row r="218" spans="1:16" ht="13.5" customHeight="1">
      <c r="A218" s="121"/>
      <c r="B218" s="121"/>
      <c r="C218" s="370"/>
      <c r="D218" s="123" t="s">
        <v>685</v>
      </c>
      <c r="E218" s="21">
        <v>2</v>
      </c>
      <c r="F218" s="21"/>
      <c r="G218" s="21"/>
      <c r="H218" s="21">
        <v>1800</v>
      </c>
      <c r="I218" s="21"/>
      <c r="J218" s="21"/>
      <c r="K218" s="21"/>
      <c r="L218" s="21"/>
      <c r="M218" s="21"/>
      <c r="N218" s="21"/>
      <c r="O218" s="21"/>
      <c r="P218" s="21">
        <f t="shared" si="13"/>
        <v>1800</v>
      </c>
    </row>
    <row r="219" spans="1:16" ht="13.5" customHeight="1">
      <c r="A219" s="121"/>
      <c r="B219" s="121"/>
      <c r="C219" s="370"/>
      <c r="D219" s="123" t="s">
        <v>686</v>
      </c>
      <c r="E219" s="21">
        <v>2</v>
      </c>
      <c r="F219" s="21"/>
      <c r="G219" s="21"/>
      <c r="H219" s="21">
        <v>1000</v>
      </c>
      <c r="I219" s="21"/>
      <c r="J219" s="21"/>
      <c r="K219" s="21"/>
      <c r="L219" s="21"/>
      <c r="M219" s="21"/>
      <c r="N219" s="21"/>
      <c r="O219" s="21"/>
      <c r="P219" s="21">
        <f t="shared" si="13"/>
        <v>1000</v>
      </c>
    </row>
    <row r="220" spans="1:16" ht="13.5" customHeight="1">
      <c r="A220" s="121"/>
      <c r="B220" s="121"/>
      <c r="C220" s="370"/>
      <c r="D220" s="123" t="s">
        <v>687</v>
      </c>
      <c r="E220" s="21">
        <v>2</v>
      </c>
      <c r="F220" s="21"/>
      <c r="G220" s="21"/>
      <c r="H220" s="21">
        <v>1000</v>
      </c>
      <c r="I220" s="21"/>
      <c r="J220" s="21"/>
      <c r="K220" s="21"/>
      <c r="L220" s="21"/>
      <c r="M220" s="21"/>
      <c r="N220" s="21"/>
      <c r="O220" s="21"/>
      <c r="P220" s="21">
        <f t="shared" si="13"/>
        <v>1000</v>
      </c>
    </row>
    <row r="221" spans="1:16" ht="13.5" customHeight="1">
      <c r="A221" s="121"/>
      <c r="B221" s="121"/>
      <c r="C221" s="370"/>
      <c r="D221" s="123" t="s">
        <v>975</v>
      </c>
      <c r="E221" s="21">
        <v>1</v>
      </c>
      <c r="F221" s="21"/>
      <c r="G221" s="21"/>
      <c r="H221" s="21">
        <v>2500</v>
      </c>
      <c r="I221" s="21"/>
      <c r="J221" s="21"/>
      <c r="K221" s="21"/>
      <c r="L221" s="21"/>
      <c r="M221" s="21"/>
      <c r="N221" s="21"/>
      <c r="O221" s="21"/>
      <c r="P221" s="21">
        <f t="shared" si="13"/>
        <v>2500</v>
      </c>
    </row>
    <row r="222" spans="1:16" ht="13.5" customHeight="1">
      <c r="A222" s="121"/>
      <c r="B222" s="121"/>
      <c r="C222" s="370"/>
      <c r="D222" s="123" t="s">
        <v>688</v>
      </c>
      <c r="E222" s="21">
        <v>1</v>
      </c>
      <c r="F222" s="21"/>
      <c r="G222" s="21"/>
      <c r="H222" s="21">
        <v>1000</v>
      </c>
      <c r="I222" s="21"/>
      <c r="J222" s="21"/>
      <c r="K222" s="21"/>
      <c r="L222" s="21"/>
      <c r="M222" s="21"/>
      <c r="N222" s="21"/>
      <c r="O222" s="21"/>
      <c r="P222" s="21">
        <f t="shared" si="13"/>
        <v>1000</v>
      </c>
    </row>
    <row r="223" spans="1:16" ht="13.5" customHeight="1">
      <c r="A223" s="121"/>
      <c r="B223" s="121"/>
      <c r="C223" s="370"/>
      <c r="D223" s="123" t="s">
        <v>77</v>
      </c>
      <c r="E223" s="21">
        <v>1</v>
      </c>
      <c r="F223" s="21"/>
      <c r="G223" s="21"/>
      <c r="H223" s="21">
        <v>1500</v>
      </c>
      <c r="I223" s="21"/>
      <c r="J223" s="21"/>
      <c r="K223" s="21"/>
      <c r="L223" s="21"/>
      <c r="M223" s="21"/>
      <c r="N223" s="21"/>
      <c r="O223" s="21"/>
      <c r="P223" s="21">
        <f t="shared" si="13"/>
        <v>1500</v>
      </c>
    </row>
    <row r="224" spans="1:16" ht="13.5" customHeight="1">
      <c r="A224" s="121"/>
      <c r="B224" s="121"/>
      <c r="C224" s="370"/>
      <c r="D224" s="123" t="s">
        <v>1170</v>
      </c>
      <c r="E224" s="21">
        <v>2</v>
      </c>
      <c r="F224" s="21"/>
      <c r="G224" s="21"/>
      <c r="H224" s="21">
        <v>3500</v>
      </c>
      <c r="I224" s="21"/>
      <c r="J224" s="21"/>
      <c r="K224" s="21"/>
      <c r="L224" s="21"/>
      <c r="M224" s="21"/>
      <c r="N224" s="21"/>
      <c r="O224" s="21"/>
      <c r="P224" s="21">
        <f t="shared" si="13"/>
        <v>3500</v>
      </c>
    </row>
    <row r="225" spans="1:16" ht="13.5" customHeight="1">
      <c r="A225" s="121"/>
      <c r="B225" s="121"/>
      <c r="C225" s="370"/>
      <c r="D225" s="123" t="s">
        <v>1171</v>
      </c>
      <c r="E225" s="621">
        <v>2</v>
      </c>
      <c r="F225" s="21"/>
      <c r="G225" s="21"/>
      <c r="H225" s="21">
        <v>1300</v>
      </c>
      <c r="I225" s="21"/>
      <c r="J225" s="21"/>
      <c r="K225" s="21"/>
      <c r="L225" s="21"/>
      <c r="M225" s="21"/>
      <c r="N225" s="21"/>
      <c r="O225" s="21"/>
      <c r="P225" s="21">
        <f t="shared" si="13"/>
        <v>1300</v>
      </c>
    </row>
    <row r="226" spans="1:16" ht="13.5" customHeight="1">
      <c r="A226" s="121"/>
      <c r="B226" s="121"/>
      <c r="C226" s="370"/>
      <c r="D226" s="123" t="s">
        <v>1174</v>
      </c>
      <c r="E226" s="621">
        <v>2</v>
      </c>
      <c r="F226" s="21"/>
      <c r="G226" s="21"/>
      <c r="H226" s="21">
        <v>800</v>
      </c>
      <c r="I226" s="21"/>
      <c r="J226" s="21"/>
      <c r="K226" s="21"/>
      <c r="L226" s="21"/>
      <c r="M226" s="21"/>
      <c r="N226" s="21"/>
      <c r="O226" s="21"/>
      <c r="P226" s="21">
        <f t="shared" si="13"/>
        <v>800</v>
      </c>
    </row>
    <row r="227" spans="1:16" ht="13.5" customHeight="1">
      <c r="A227" s="121"/>
      <c r="B227" s="121"/>
      <c r="C227" s="370"/>
      <c r="D227" s="123" t="s">
        <v>624</v>
      </c>
      <c r="E227" s="621">
        <v>1</v>
      </c>
      <c r="F227" s="21"/>
      <c r="G227" s="21"/>
      <c r="H227" s="21">
        <v>17592</v>
      </c>
      <c r="I227" s="21"/>
      <c r="J227" s="21"/>
      <c r="K227" s="21"/>
      <c r="L227" s="21"/>
      <c r="M227" s="21"/>
      <c r="N227" s="21"/>
      <c r="O227" s="21"/>
      <c r="P227" s="21">
        <f t="shared" si="13"/>
        <v>17592</v>
      </c>
    </row>
    <row r="228" spans="1:16" ht="13.5" customHeight="1">
      <c r="A228" s="121"/>
      <c r="B228" s="121"/>
      <c r="C228" s="370"/>
      <c r="D228" s="20" t="s">
        <v>1149</v>
      </c>
      <c r="E228" s="613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</row>
    <row r="229" spans="1:16" ht="13.5" customHeight="1">
      <c r="A229" s="121"/>
      <c r="B229" s="121"/>
      <c r="C229" s="370"/>
      <c r="D229" s="20" t="s">
        <v>689</v>
      </c>
      <c r="E229" s="21">
        <v>1</v>
      </c>
      <c r="F229" s="21"/>
      <c r="G229" s="128"/>
      <c r="H229" s="21">
        <v>89125</v>
      </c>
      <c r="I229" s="21"/>
      <c r="J229" s="21"/>
      <c r="K229" s="21"/>
      <c r="L229" s="21"/>
      <c r="M229" s="21"/>
      <c r="N229" s="21"/>
      <c r="O229" s="21"/>
      <c r="P229" s="21">
        <f t="shared" si="13"/>
        <v>89125</v>
      </c>
    </row>
    <row r="230" spans="1:16" ht="13.5" customHeight="1">
      <c r="A230" s="121"/>
      <c r="B230" s="121"/>
      <c r="C230" s="370"/>
      <c r="D230" s="20" t="s">
        <v>690</v>
      </c>
      <c r="E230" s="613">
        <v>1</v>
      </c>
      <c r="F230" s="21"/>
      <c r="G230" s="128"/>
      <c r="H230" s="21">
        <v>34591</v>
      </c>
      <c r="I230" s="21"/>
      <c r="J230" s="21"/>
      <c r="K230" s="21"/>
      <c r="L230" s="21"/>
      <c r="M230" s="21"/>
      <c r="N230" s="21"/>
      <c r="O230" s="21"/>
      <c r="P230" s="21">
        <f t="shared" si="13"/>
        <v>34591</v>
      </c>
    </row>
    <row r="231" spans="1:16" ht="13.5" customHeight="1">
      <c r="A231" s="121"/>
      <c r="B231" s="121"/>
      <c r="C231" s="370"/>
      <c r="D231" s="20" t="s">
        <v>214</v>
      </c>
      <c r="E231" s="613">
        <v>2</v>
      </c>
      <c r="F231" s="21"/>
      <c r="G231" s="128"/>
      <c r="H231" s="21">
        <v>1000</v>
      </c>
      <c r="I231" s="21"/>
      <c r="J231" s="21"/>
      <c r="K231" s="21"/>
      <c r="L231" s="21"/>
      <c r="M231" s="21"/>
      <c r="N231" s="21"/>
      <c r="O231" s="21"/>
      <c r="P231" s="21">
        <f t="shared" si="13"/>
        <v>1000</v>
      </c>
    </row>
    <row r="232" spans="1:16" ht="13.5" customHeight="1">
      <c r="A232" s="121"/>
      <c r="B232" s="121"/>
      <c r="C232" s="370"/>
      <c r="D232" s="20" t="s">
        <v>215</v>
      </c>
      <c r="E232" s="613">
        <v>2</v>
      </c>
      <c r="F232" s="21"/>
      <c r="G232" s="128"/>
      <c r="H232" s="21">
        <v>1000</v>
      </c>
      <c r="I232" s="21"/>
      <c r="J232" s="21"/>
      <c r="K232" s="21"/>
      <c r="L232" s="21"/>
      <c r="M232" s="21"/>
      <c r="N232" s="21"/>
      <c r="O232" s="21"/>
      <c r="P232" s="21">
        <f t="shared" si="13"/>
        <v>1000</v>
      </c>
    </row>
    <row r="233" spans="1:16" ht="13.5" customHeight="1">
      <c r="A233" s="121"/>
      <c r="B233" s="121"/>
      <c r="C233" s="370"/>
      <c r="D233" s="20" t="s">
        <v>801</v>
      </c>
      <c r="E233" s="613">
        <v>1</v>
      </c>
      <c r="F233" s="21"/>
      <c r="G233" s="128"/>
      <c r="H233" s="21">
        <v>1800</v>
      </c>
      <c r="I233" s="21"/>
      <c r="J233" s="21"/>
      <c r="K233" s="21"/>
      <c r="L233" s="21"/>
      <c r="M233" s="21"/>
      <c r="N233" s="21"/>
      <c r="O233" s="21"/>
      <c r="P233" s="21">
        <f t="shared" si="13"/>
        <v>1800</v>
      </c>
    </row>
    <row r="234" spans="1:16" ht="13.5" customHeight="1">
      <c r="A234" s="121"/>
      <c r="B234" s="121"/>
      <c r="C234" s="370"/>
      <c r="D234" s="20" t="s">
        <v>641</v>
      </c>
      <c r="E234" s="613">
        <v>2</v>
      </c>
      <c r="F234" s="21"/>
      <c r="G234" s="128"/>
      <c r="H234" s="21">
        <v>4500</v>
      </c>
      <c r="I234" s="21"/>
      <c r="J234" s="21"/>
      <c r="K234" s="21"/>
      <c r="L234" s="21"/>
      <c r="M234" s="21"/>
      <c r="N234" s="21"/>
      <c r="O234" s="21"/>
      <c r="P234" s="21">
        <f t="shared" si="13"/>
        <v>4500</v>
      </c>
    </row>
    <row r="235" spans="1:16" ht="13.5" customHeight="1">
      <c r="A235" s="121"/>
      <c r="B235" s="121"/>
      <c r="C235" s="370"/>
      <c r="D235" s="123" t="s">
        <v>1110</v>
      </c>
      <c r="E235" s="613"/>
      <c r="F235" s="21"/>
      <c r="G235" s="128"/>
      <c r="H235" s="21"/>
      <c r="I235" s="21"/>
      <c r="J235" s="21"/>
      <c r="K235" s="21"/>
      <c r="L235" s="21"/>
      <c r="M235" s="21"/>
      <c r="N235" s="21"/>
      <c r="O235" s="21"/>
      <c r="P235" s="21"/>
    </row>
    <row r="236" spans="1:16" ht="13.5" customHeight="1">
      <c r="A236" s="21"/>
      <c r="B236" s="21"/>
      <c r="C236" s="21"/>
      <c r="D236" s="20" t="s">
        <v>691</v>
      </c>
      <c r="E236" s="21">
        <v>1</v>
      </c>
      <c r="F236" s="21"/>
      <c r="G236" s="128"/>
      <c r="H236" s="21">
        <v>2600</v>
      </c>
      <c r="I236" s="21"/>
      <c r="J236" s="21"/>
      <c r="K236" s="21"/>
      <c r="L236" s="21"/>
      <c r="M236" s="21"/>
      <c r="N236" s="21"/>
      <c r="O236" s="21"/>
      <c r="P236" s="21">
        <f>SUM(F236:O236)</f>
        <v>2600</v>
      </c>
    </row>
    <row r="237" spans="1:16" ht="13.5" customHeight="1">
      <c r="A237" s="121"/>
      <c r="B237" s="121"/>
      <c r="C237" s="370"/>
      <c r="D237" s="20" t="s">
        <v>709</v>
      </c>
      <c r="E237" s="21">
        <v>1</v>
      </c>
      <c r="F237" s="21"/>
      <c r="G237" s="128"/>
      <c r="H237" s="21">
        <v>4000</v>
      </c>
      <c r="I237" s="21"/>
      <c r="J237" s="21"/>
      <c r="K237" s="21"/>
      <c r="L237" s="21"/>
      <c r="M237" s="21"/>
      <c r="N237" s="21"/>
      <c r="O237" s="21"/>
      <c r="P237" s="21">
        <f>SUM(F237:O237)</f>
        <v>4000</v>
      </c>
    </row>
    <row r="238" spans="1:16" ht="13.5" customHeight="1">
      <c r="A238" s="121"/>
      <c r="B238" s="121"/>
      <c r="C238" s="370"/>
      <c r="D238" s="20" t="s">
        <v>1111</v>
      </c>
      <c r="E238" s="613"/>
      <c r="F238" s="21"/>
      <c r="G238" s="128"/>
      <c r="H238" s="21"/>
      <c r="I238" s="21"/>
      <c r="J238" s="21"/>
      <c r="K238" s="21"/>
      <c r="L238" s="21"/>
      <c r="M238" s="21"/>
      <c r="N238" s="21"/>
      <c r="O238" s="21"/>
      <c r="P238" s="21"/>
    </row>
    <row r="239" spans="1:16" ht="13.5" customHeight="1">
      <c r="A239" s="121"/>
      <c r="B239" s="121"/>
      <c r="C239" s="370"/>
      <c r="D239" s="123" t="s">
        <v>665</v>
      </c>
      <c r="E239" s="613">
        <v>1</v>
      </c>
      <c r="F239" s="21"/>
      <c r="G239" s="128"/>
      <c r="H239" s="21">
        <v>15000</v>
      </c>
      <c r="I239" s="21"/>
      <c r="J239" s="21"/>
      <c r="K239" s="21"/>
      <c r="L239" s="21"/>
      <c r="M239" s="21"/>
      <c r="N239" s="21"/>
      <c r="O239" s="21"/>
      <c r="P239" s="21">
        <f aca="true" t="shared" si="14" ref="P239:P262">SUM(F239:O239)</f>
        <v>15000</v>
      </c>
    </row>
    <row r="240" spans="1:16" ht="25.5" customHeight="1">
      <c r="A240" s="121"/>
      <c r="B240" s="121"/>
      <c r="C240" s="370"/>
      <c r="D240" s="355" t="s">
        <v>642</v>
      </c>
      <c r="E240" s="613">
        <v>1</v>
      </c>
      <c r="F240" s="21"/>
      <c r="G240" s="128"/>
      <c r="H240" s="21">
        <v>37000</v>
      </c>
      <c r="I240" s="21"/>
      <c r="J240" s="21"/>
      <c r="K240" s="21"/>
      <c r="L240" s="21"/>
      <c r="M240" s="21"/>
      <c r="N240" s="21"/>
      <c r="O240" s="21"/>
      <c r="P240" s="21">
        <f t="shared" si="14"/>
        <v>37000</v>
      </c>
    </row>
    <row r="241" spans="1:16" ht="25.5" customHeight="1">
      <c r="A241" s="121"/>
      <c r="B241" s="121"/>
      <c r="C241" s="370"/>
      <c r="D241" s="355" t="s">
        <v>60</v>
      </c>
      <c r="E241" s="613">
        <v>1</v>
      </c>
      <c r="F241" s="21"/>
      <c r="G241" s="128"/>
      <c r="H241" s="21">
        <v>24000</v>
      </c>
      <c r="I241" s="21"/>
      <c r="J241" s="21"/>
      <c r="K241" s="21"/>
      <c r="L241" s="21"/>
      <c r="M241" s="21"/>
      <c r="N241" s="21"/>
      <c r="O241" s="21"/>
      <c r="P241" s="21">
        <f t="shared" si="14"/>
        <v>24000</v>
      </c>
    </row>
    <row r="242" spans="1:16" ht="24" customHeight="1">
      <c r="A242" s="121"/>
      <c r="B242" s="121"/>
      <c r="C242" s="370"/>
      <c r="D242" s="355" t="s">
        <v>1042</v>
      </c>
      <c r="E242" s="613">
        <v>1</v>
      </c>
      <c r="F242" s="21"/>
      <c r="G242" s="128"/>
      <c r="H242" s="21">
        <v>2000</v>
      </c>
      <c r="I242" s="21"/>
      <c r="J242" s="21"/>
      <c r="K242" s="21"/>
      <c r="L242" s="21"/>
      <c r="M242" s="21"/>
      <c r="N242" s="21"/>
      <c r="O242" s="21"/>
      <c r="P242" s="21">
        <f t="shared" si="14"/>
        <v>2000</v>
      </c>
    </row>
    <row r="243" spans="1:16" ht="24" customHeight="1">
      <c r="A243" s="121"/>
      <c r="B243" s="121"/>
      <c r="C243" s="370"/>
      <c r="D243" s="355" t="s">
        <v>643</v>
      </c>
      <c r="E243" s="615">
        <v>1</v>
      </c>
      <c r="F243" s="21"/>
      <c r="G243" s="128"/>
      <c r="H243" s="21">
        <v>1800</v>
      </c>
      <c r="I243" s="21"/>
      <c r="J243" s="21"/>
      <c r="K243" s="21"/>
      <c r="L243" s="21"/>
      <c r="M243" s="21"/>
      <c r="N243" s="21"/>
      <c r="O243" s="21"/>
      <c r="P243" s="21">
        <f t="shared" si="14"/>
        <v>1800</v>
      </c>
    </row>
    <row r="244" spans="1:16" ht="12" customHeight="1">
      <c r="A244" s="121"/>
      <c r="B244" s="121"/>
      <c r="C244" s="370"/>
      <c r="D244" s="20" t="s">
        <v>625</v>
      </c>
      <c r="E244" s="613">
        <v>1</v>
      </c>
      <c r="F244" s="21"/>
      <c r="G244" s="128"/>
      <c r="H244" s="21">
        <v>1800</v>
      </c>
      <c r="I244" s="21"/>
      <c r="J244" s="21"/>
      <c r="K244" s="21"/>
      <c r="L244" s="21"/>
      <c r="M244" s="21"/>
      <c r="N244" s="21"/>
      <c r="O244" s="21"/>
      <c r="P244" s="21">
        <f t="shared" si="14"/>
        <v>1800</v>
      </c>
    </row>
    <row r="245" spans="1:16" ht="12" customHeight="1">
      <c r="A245" s="121"/>
      <c r="B245" s="121"/>
      <c r="C245" s="370"/>
      <c r="D245" s="20" t="s">
        <v>1177</v>
      </c>
      <c r="E245" s="613">
        <v>1</v>
      </c>
      <c r="F245" s="21"/>
      <c r="G245" s="128"/>
      <c r="H245" s="21">
        <v>900</v>
      </c>
      <c r="I245" s="21"/>
      <c r="J245" s="21"/>
      <c r="K245" s="21"/>
      <c r="L245" s="21"/>
      <c r="M245" s="21"/>
      <c r="N245" s="21"/>
      <c r="O245" s="21"/>
      <c r="P245" s="21">
        <f t="shared" si="14"/>
        <v>900</v>
      </c>
    </row>
    <row r="246" spans="1:16" ht="25.5" customHeight="1">
      <c r="A246" s="121"/>
      <c r="B246" s="121"/>
      <c r="C246" s="370"/>
      <c r="D246" s="302" t="s">
        <v>78</v>
      </c>
      <c r="E246" s="613">
        <v>1</v>
      </c>
      <c r="F246" s="21"/>
      <c r="G246" s="128"/>
      <c r="H246" s="21">
        <v>2500</v>
      </c>
      <c r="I246" s="21"/>
      <c r="J246" s="21"/>
      <c r="K246" s="21"/>
      <c r="L246" s="21"/>
      <c r="M246" s="21"/>
      <c r="N246" s="21"/>
      <c r="O246" s="21"/>
      <c r="P246" s="21">
        <f t="shared" si="14"/>
        <v>2500</v>
      </c>
    </row>
    <row r="247" spans="1:16" ht="24" customHeight="1">
      <c r="A247" s="121"/>
      <c r="B247" s="121"/>
      <c r="C247" s="370"/>
      <c r="D247" s="355" t="s">
        <v>443</v>
      </c>
      <c r="E247" s="615">
        <v>2</v>
      </c>
      <c r="F247" s="21"/>
      <c r="G247" s="128"/>
      <c r="H247" s="21">
        <v>900</v>
      </c>
      <c r="I247" s="21"/>
      <c r="J247" s="21"/>
      <c r="K247" s="21"/>
      <c r="L247" s="21"/>
      <c r="M247" s="21"/>
      <c r="N247" s="21"/>
      <c r="O247" s="21"/>
      <c r="P247" s="21">
        <f t="shared" si="14"/>
        <v>900</v>
      </c>
    </row>
    <row r="248" spans="1:16" ht="24.75" customHeight="1">
      <c r="A248" s="121"/>
      <c r="B248" s="121"/>
      <c r="C248" s="370"/>
      <c r="D248" s="355" t="s">
        <v>1112</v>
      </c>
      <c r="E248" s="615"/>
      <c r="F248" s="21"/>
      <c r="G248" s="128"/>
      <c r="H248" s="21"/>
      <c r="I248" s="21"/>
      <c r="J248" s="21"/>
      <c r="K248" s="21"/>
      <c r="L248" s="21"/>
      <c r="M248" s="21"/>
      <c r="N248" s="21"/>
      <c r="O248" s="21"/>
      <c r="P248" s="21"/>
    </row>
    <row r="249" spans="1:16" ht="13.5" customHeight="1">
      <c r="A249" s="121"/>
      <c r="B249" s="121"/>
      <c r="C249" s="370"/>
      <c r="D249" s="20" t="s">
        <v>738</v>
      </c>
      <c r="E249" s="21">
        <v>1</v>
      </c>
      <c r="F249" s="21"/>
      <c r="G249" s="128"/>
      <c r="H249" s="21">
        <v>1000</v>
      </c>
      <c r="I249" s="21"/>
      <c r="J249" s="21"/>
      <c r="K249" s="21"/>
      <c r="L249" s="21"/>
      <c r="M249" s="21"/>
      <c r="N249" s="21"/>
      <c r="O249" s="21"/>
      <c r="P249" s="21">
        <f t="shared" si="14"/>
        <v>1000</v>
      </c>
    </row>
    <row r="250" spans="1:16" ht="13.5" customHeight="1">
      <c r="A250" s="121"/>
      <c r="B250" s="121"/>
      <c r="C250" s="370"/>
      <c r="D250" s="123" t="s">
        <v>1113</v>
      </c>
      <c r="E250" s="613"/>
      <c r="F250" s="21"/>
      <c r="G250" s="128"/>
      <c r="H250" s="21"/>
      <c r="I250" s="21"/>
      <c r="J250" s="21"/>
      <c r="K250" s="21"/>
      <c r="L250" s="21"/>
      <c r="M250" s="21"/>
      <c r="N250" s="21"/>
      <c r="O250" s="21"/>
      <c r="P250" s="21"/>
    </row>
    <row r="251" spans="1:16" ht="13.5" customHeight="1">
      <c r="A251" s="121"/>
      <c r="B251" s="121"/>
      <c r="C251" s="370"/>
      <c r="D251" s="20" t="s">
        <v>739</v>
      </c>
      <c r="E251" s="21">
        <v>1</v>
      </c>
      <c r="F251" s="21"/>
      <c r="G251" s="128"/>
      <c r="H251" s="21">
        <v>12000</v>
      </c>
      <c r="I251" s="21"/>
      <c r="J251" s="21"/>
      <c r="K251" s="21"/>
      <c r="L251" s="21"/>
      <c r="M251" s="21"/>
      <c r="N251" s="21"/>
      <c r="O251" s="21"/>
      <c r="P251" s="21">
        <f t="shared" si="14"/>
        <v>12000</v>
      </c>
    </row>
    <row r="252" spans="1:16" ht="13.5" customHeight="1">
      <c r="A252" s="121"/>
      <c r="B252" s="121"/>
      <c r="C252" s="370"/>
      <c r="D252" s="19" t="s">
        <v>740</v>
      </c>
      <c r="E252" s="18">
        <v>1</v>
      </c>
      <c r="F252" s="21"/>
      <c r="G252" s="128"/>
      <c r="H252" s="21"/>
      <c r="I252" s="21"/>
      <c r="J252" s="21">
        <v>18000</v>
      </c>
      <c r="K252" s="21"/>
      <c r="L252" s="21"/>
      <c r="M252" s="21"/>
      <c r="N252" s="21"/>
      <c r="O252" s="21"/>
      <c r="P252" s="21">
        <f t="shared" si="14"/>
        <v>18000</v>
      </c>
    </row>
    <row r="253" spans="1:16" ht="13.5" customHeight="1">
      <c r="A253" s="121"/>
      <c r="B253" s="121"/>
      <c r="C253" s="370"/>
      <c r="D253" s="20" t="s">
        <v>43</v>
      </c>
      <c r="E253" s="21">
        <v>1</v>
      </c>
      <c r="F253" s="21"/>
      <c r="G253" s="128"/>
      <c r="H253" s="21">
        <v>20392</v>
      </c>
      <c r="I253" s="21"/>
      <c r="J253" s="21"/>
      <c r="K253" s="21"/>
      <c r="L253" s="21"/>
      <c r="M253" s="21"/>
      <c r="N253" s="21"/>
      <c r="O253" s="21"/>
      <c r="P253" s="21">
        <f t="shared" si="14"/>
        <v>20392</v>
      </c>
    </row>
    <row r="254" spans="1:16" ht="13.5" customHeight="1">
      <c r="A254" s="121"/>
      <c r="B254" s="121"/>
      <c r="C254" s="370"/>
      <c r="D254" s="20" t="s">
        <v>1045</v>
      </c>
      <c r="E254" s="21">
        <v>2</v>
      </c>
      <c r="F254" s="21"/>
      <c r="G254" s="128"/>
      <c r="H254" s="21">
        <v>1800</v>
      </c>
      <c r="I254" s="21"/>
      <c r="J254" s="21"/>
      <c r="K254" s="21"/>
      <c r="L254" s="21"/>
      <c r="M254" s="21"/>
      <c r="N254" s="21"/>
      <c r="O254" s="21"/>
      <c r="P254" s="21">
        <f t="shared" si="14"/>
        <v>1800</v>
      </c>
    </row>
    <row r="255" spans="1:16" ht="13.5" customHeight="1">
      <c r="A255" s="121" t="s">
        <v>445</v>
      </c>
      <c r="B255" s="121"/>
      <c r="C255" s="370"/>
      <c r="D255" s="20" t="s">
        <v>299</v>
      </c>
      <c r="E255" s="613">
        <v>2</v>
      </c>
      <c r="F255" s="21"/>
      <c r="G255" s="128"/>
      <c r="H255" s="21">
        <v>15000</v>
      </c>
      <c r="I255" s="21"/>
      <c r="J255" s="21"/>
      <c r="K255" s="21"/>
      <c r="L255" s="21"/>
      <c r="M255" s="21"/>
      <c r="N255" s="21"/>
      <c r="O255" s="21"/>
      <c r="P255" s="21">
        <f t="shared" si="14"/>
        <v>15000</v>
      </c>
    </row>
    <row r="256" spans="1:16" ht="13.5" customHeight="1">
      <c r="A256" s="121"/>
      <c r="B256" s="121"/>
      <c r="C256" s="370"/>
      <c r="D256" s="123" t="s">
        <v>1172</v>
      </c>
      <c r="E256" s="621">
        <v>2</v>
      </c>
      <c r="F256" s="21"/>
      <c r="G256" s="21"/>
      <c r="H256" s="21">
        <v>800</v>
      </c>
      <c r="I256" s="21"/>
      <c r="J256" s="21"/>
      <c r="K256" s="21"/>
      <c r="L256" s="21"/>
      <c r="M256" s="21"/>
      <c r="N256" s="21"/>
      <c r="O256" s="21"/>
      <c r="P256" s="21">
        <f t="shared" si="14"/>
        <v>800</v>
      </c>
    </row>
    <row r="257" spans="1:16" ht="24.75" customHeight="1">
      <c r="A257" s="121"/>
      <c r="B257" s="121"/>
      <c r="C257" s="370"/>
      <c r="D257" s="302" t="s">
        <v>1173</v>
      </c>
      <c r="E257" s="624">
        <v>2</v>
      </c>
      <c r="F257" s="21"/>
      <c r="G257" s="21"/>
      <c r="H257" s="21">
        <v>1500</v>
      </c>
      <c r="I257" s="21"/>
      <c r="J257" s="21"/>
      <c r="K257" s="21"/>
      <c r="L257" s="21"/>
      <c r="M257" s="21"/>
      <c r="N257" s="21"/>
      <c r="O257" s="21"/>
      <c r="P257" s="21">
        <f t="shared" si="14"/>
        <v>1500</v>
      </c>
    </row>
    <row r="258" spans="1:16" ht="13.5" customHeight="1">
      <c r="A258" s="121"/>
      <c r="B258" s="121"/>
      <c r="C258" s="370"/>
      <c r="D258" s="20" t="s">
        <v>710</v>
      </c>
      <c r="E258" s="21">
        <v>1</v>
      </c>
      <c r="F258" s="21"/>
      <c r="G258" s="128"/>
      <c r="H258" s="18">
        <v>52482</v>
      </c>
      <c r="I258" s="21"/>
      <c r="J258" s="21"/>
      <c r="K258" s="21"/>
      <c r="L258" s="21"/>
      <c r="M258" s="21"/>
      <c r="N258" s="21"/>
      <c r="O258" s="21"/>
      <c r="P258" s="21">
        <f t="shared" si="14"/>
        <v>52482</v>
      </c>
    </row>
    <row r="259" spans="1:16" ht="13.5" customHeight="1">
      <c r="A259" s="121"/>
      <c r="B259" s="121"/>
      <c r="C259" s="370"/>
      <c r="D259" s="20" t="s">
        <v>1175</v>
      </c>
      <c r="E259" s="21">
        <v>1</v>
      </c>
      <c r="F259" s="21"/>
      <c r="G259" s="128"/>
      <c r="H259" s="21">
        <v>97246</v>
      </c>
      <c r="I259" s="21"/>
      <c r="J259" s="21"/>
      <c r="K259" s="21"/>
      <c r="L259" s="21"/>
      <c r="M259" s="21"/>
      <c r="N259" s="21"/>
      <c r="O259" s="21"/>
      <c r="P259" s="21">
        <f t="shared" si="14"/>
        <v>97246</v>
      </c>
    </row>
    <row r="260" spans="1:16" ht="13.5" customHeight="1">
      <c r="A260" s="121"/>
      <c r="B260" s="121"/>
      <c r="C260" s="370"/>
      <c r="D260" s="20" t="s">
        <v>713</v>
      </c>
      <c r="E260" s="21">
        <v>1</v>
      </c>
      <c r="F260" s="21"/>
      <c r="G260" s="128"/>
      <c r="H260" s="21">
        <v>40000</v>
      </c>
      <c r="I260" s="21"/>
      <c r="J260" s="21"/>
      <c r="K260" s="21"/>
      <c r="L260" s="21"/>
      <c r="M260" s="21"/>
      <c r="N260" s="21"/>
      <c r="O260" s="21"/>
      <c r="P260" s="21">
        <f t="shared" si="14"/>
        <v>40000</v>
      </c>
    </row>
    <row r="261" spans="1:16" ht="13.5" customHeight="1">
      <c r="A261" s="121"/>
      <c r="B261" s="121"/>
      <c r="C261" s="370"/>
      <c r="D261" s="20" t="s">
        <v>1176</v>
      </c>
      <c r="E261" s="21">
        <v>2</v>
      </c>
      <c r="F261" s="21"/>
      <c r="G261" s="128"/>
      <c r="H261" s="21">
        <v>1800</v>
      </c>
      <c r="I261" s="21"/>
      <c r="J261" s="21"/>
      <c r="K261" s="21"/>
      <c r="L261" s="21"/>
      <c r="M261" s="21"/>
      <c r="N261" s="21"/>
      <c r="O261" s="21"/>
      <c r="P261" s="21">
        <f t="shared" si="14"/>
        <v>1800</v>
      </c>
    </row>
    <row r="262" spans="1:16" ht="13.5" customHeight="1">
      <c r="A262" s="121"/>
      <c r="B262" s="121"/>
      <c r="C262" s="370"/>
      <c r="D262" s="20" t="s">
        <v>1071</v>
      </c>
      <c r="E262" s="21">
        <v>2</v>
      </c>
      <c r="F262" s="21"/>
      <c r="G262" s="128"/>
      <c r="H262" s="21">
        <v>1000</v>
      </c>
      <c r="I262" s="21"/>
      <c r="J262" s="21"/>
      <c r="K262" s="21"/>
      <c r="L262" s="21"/>
      <c r="M262" s="21"/>
      <c r="N262" s="21"/>
      <c r="O262" s="21"/>
      <c r="P262" s="21">
        <f t="shared" si="14"/>
        <v>1000</v>
      </c>
    </row>
    <row r="263" spans="1:16" ht="12.75" customHeight="1">
      <c r="A263" s="121"/>
      <c r="B263" s="121"/>
      <c r="C263" s="370"/>
      <c r="D263" s="330" t="s">
        <v>1114</v>
      </c>
      <c r="E263" s="21"/>
      <c r="F263" s="21"/>
      <c r="G263" s="128"/>
      <c r="H263" s="21"/>
      <c r="I263" s="21"/>
      <c r="J263" s="21"/>
      <c r="K263" s="21"/>
      <c r="L263" s="21"/>
      <c r="M263" s="21"/>
      <c r="N263" s="21"/>
      <c r="O263" s="21"/>
      <c r="P263" s="21"/>
    </row>
    <row r="264" spans="1:16" ht="12.75" customHeight="1">
      <c r="A264" s="121"/>
      <c r="B264" s="121"/>
      <c r="C264" s="370"/>
      <c r="D264" s="20" t="s">
        <v>42</v>
      </c>
      <c r="E264" s="21">
        <v>1</v>
      </c>
      <c r="F264" s="21"/>
      <c r="G264" s="128"/>
      <c r="H264" s="21">
        <v>8000</v>
      </c>
      <c r="I264" s="21"/>
      <c r="J264" s="21"/>
      <c r="K264" s="21"/>
      <c r="L264" s="21"/>
      <c r="M264" s="21"/>
      <c r="N264" s="21"/>
      <c r="O264" s="21"/>
      <c r="P264" s="21">
        <f>SUM(F264:O264)</f>
        <v>8000</v>
      </c>
    </row>
    <row r="265" spans="1:16" ht="12.75" customHeight="1">
      <c r="A265" s="121"/>
      <c r="B265" s="121"/>
      <c r="C265" s="370"/>
      <c r="D265" s="123" t="s">
        <v>1115</v>
      </c>
      <c r="E265" s="613"/>
      <c r="F265" s="21"/>
      <c r="G265" s="128"/>
      <c r="H265" s="21"/>
      <c r="I265" s="21"/>
      <c r="J265" s="21"/>
      <c r="K265" s="21"/>
      <c r="L265" s="21"/>
      <c r="M265" s="21"/>
      <c r="N265" s="21"/>
      <c r="O265" s="21"/>
      <c r="P265" s="21"/>
    </row>
    <row r="266" spans="1:16" ht="13.5" customHeight="1">
      <c r="A266" s="121"/>
      <c r="B266" s="121"/>
      <c r="C266" s="121"/>
      <c r="D266" s="20" t="s">
        <v>1164</v>
      </c>
      <c r="E266" s="21">
        <v>2</v>
      </c>
      <c r="F266" s="21"/>
      <c r="G266" s="128"/>
      <c r="H266" s="21">
        <v>121920</v>
      </c>
      <c r="I266" s="21"/>
      <c r="J266" s="21"/>
      <c r="K266" s="21"/>
      <c r="L266" s="21"/>
      <c r="M266" s="21"/>
      <c r="N266" s="21"/>
      <c r="O266" s="21"/>
      <c r="P266" s="21">
        <f>SUM(F266:O266)</f>
        <v>121920</v>
      </c>
    </row>
    <row r="267" spans="1:16" ht="13.5" customHeight="1">
      <c r="A267" s="121"/>
      <c r="B267" s="121"/>
      <c r="C267" s="370"/>
      <c r="D267" s="20" t="s">
        <v>1052</v>
      </c>
      <c r="E267" s="21">
        <v>2</v>
      </c>
      <c r="F267" s="21"/>
      <c r="G267" s="128"/>
      <c r="H267" s="21">
        <v>1334</v>
      </c>
      <c r="I267" s="21"/>
      <c r="J267" s="21"/>
      <c r="K267" s="21"/>
      <c r="L267" s="21"/>
      <c r="M267" s="21"/>
      <c r="N267" s="21"/>
      <c r="O267" s="21"/>
      <c r="P267" s="21">
        <f>SUM(F267:O267)</f>
        <v>1334</v>
      </c>
    </row>
    <row r="268" spans="1:16" ht="13.5" customHeight="1">
      <c r="A268" s="121"/>
      <c r="B268" s="121"/>
      <c r="C268" s="370"/>
      <c r="D268" s="20" t="s">
        <v>1182</v>
      </c>
      <c r="E268" s="21">
        <v>2</v>
      </c>
      <c r="F268" s="21"/>
      <c r="G268" s="128"/>
      <c r="H268" s="21">
        <v>204970</v>
      </c>
      <c r="I268" s="21"/>
      <c r="J268" s="21"/>
      <c r="K268" s="21"/>
      <c r="L268" s="21"/>
      <c r="M268" s="21"/>
      <c r="N268" s="21"/>
      <c r="O268" s="21"/>
      <c r="P268" s="21">
        <f>SUM(F268:O268)</f>
        <v>204970</v>
      </c>
    </row>
    <row r="269" spans="1:16" ht="13.5" customHeight="1">
      <c r="A269" s="121"/>
      <c r="B269" s="121"/>
      <c r="C269" s="370"/>
      <c r="D269" s="20" t="s">
        <v>712</v>
      </c>
      <c r="E269" s="21">
        <v>2</v>
      </c>
      <c r="F269" s="21"/>
      <c r="G269" s="128"/>
      <c r="H269" s="21">
        <v>4000</v>
      </c>
      <c r="I269" s="21"/>
      <c r="J269" s="21"/>
      <c r="K269" s="21"/>
      <c r="L269" s="21"/>
      <c r="M269" s="21"/>
      <c r="N269" s="21"/>
      <c r="O269" s="21"/>
      <c r="P269" s="21">
        <f>SUM(F269:O269)</f>
        <v>4000</v>
      </c>
    </row>
    <row r="270" spans="1:16" ht="13.5" customHeight="1">
      <c r="A270" s="121"/>
      <c r="B270" s="121"/>
      <c r="C270" s="370"/>
      <c r="D270" s="123" t="s">
        <v>1116</v>
      </c>
      <c r="E270" s="613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</row>
    <row r="271" spans="1:16" ht="13.5" customHeight="1">
      <c r="A271" s="121"/>
      <c r="B271" s="121"/>
      <c r="C271" s="370"/>
      <c r="D271" s="123" t="s">
        <v>666</v>
      </c>
      <c r="E271" s="613">
        <v>1</v>
      </c>
      <c r="F271" s="21"/>
      <c r="G271" s="21"/>
      <c r="H271" s="21"/>
      <c r="I271" s="18"/>
      <c r="J271" s="21">
        <v>18143</v>
      </c>
      <c r="K271" s="21"/>
      <c r="L271" s="21"/>
      <c r="M271" s="21"/>
      <c r="N271" s="21"/>
      <c r="O271" s="21"/>
      <c r="P271" s="21">
        <f aca="true" t="shared" si="15" ref="P271:P284">SUM(F271:O271)</f>
        <v>18143</v>
      </c>
    </row>
    <row r="272" spans="1:16" ht="13.5" customHeight="1">
      <c r="A272" s="121"/>
      <c r="B272" s="121"/>
      <c r="C272" s="370"/>
      <c r="D272" s="123" t="s">
        <v>644</v>
      </c>
      <c r="E272" s="613">
        <v>1</v>
      </c>
      <c r="F272" s="21"/>
      <c r="G272" s="21"/>
      <c r="H272" s="21">
        <v>500</v>
      </c>
      <c r="I272" s="21"/>
      <c r="J272" s="21"/>
      <c r="K272" s="21"/>
      <c r="L272" s="21"/>
      <c r="M272" s="21"/>
      <c r="N272" s="21"/>
      <c r="O272" s="21"/>
      <c r="P272" s="21">
        <f t="shared" si="15"/>
        <v>500</v>
      </c>
    </row>
    <row r="273" spans="1:16" ht="13.5" customHeight="1">
      <c r="A273" s="121"/>
      <c r="B273" s="121"/>
      <c r="C273" s="370"/>
      <c r="D273" s="123" t="s">
        <v>216</v>
      </c>
      <c r="E273" s="613">
        <v>1</v>
      </c>
      <c r="F273" s="21"/>
      <c r="G273" s="21"/>
      <c r="H273" s="21">
        <v>1000</v>
      </c>
      <c r="I273" s="21"/>
      <c r="J273" s="21"/>
      <c r="K273" s="21"/>
      <c r="L273" s="21"/>
      <c r="M273" s="21"/>
      <c r="N273" s="21"/>
      <c r="O273" s="21"/>
      <c r="P273" s="21">
        <f t="shared" si="15"/>
        <v>1000</v>
      </c>
    </row>
    <row r="274" spans="1:16" ht="13.5" customHeight="1">
      <c r="A274" s="121"/>
      <c r="B274" s="121"/>
      <c r="C274" s="370"/>
      <c r="D274" s="123" t="s">
        <v>1117</v>
      </c>
      <c r="E274" s="613"/>
      <c r="F274" s="21"/>
      <c r="G274" s="128"/>
      <c r="H274" s="21"/>
      <c r="I274" s="21"/>
      <c r="J274" s="21"/>
      <c r="K274" s="21"/>
      <c r="L274" s="21"/>
      <c r="M274" s="21"/>
      <c r="N274" s="21"/>
      <c r="O274" s="21"/>
      <c r="P274" s="21">
        <f t="shared" si="15"/>
        <v>0</v>
      </c>
    </row>
    <row r="275" spans="1:16" ht="13.5" customHeight="1">
      <c r="A275" s="121"/>
      <c r="B275" s="121"/>
      <c r="C275" s="370"/>
      <c r="D275" s="123" t="s">
        <v>626</v>
      </c>
      <c r="E275" s="21">
        <v>1</v>
      </c>
      <c r="F275" s="21"/>
      <c r="G275" s="128"/>
      <c r="H275" s="18">
        <v>177275</v>
      </c>
      <c r="I275" s="21"/>
      <c r="J275" s="21"/>
      <c r="K275" s="21"/>
      <c r="L275" s="21"/>
      <c r="M275" s="21"/>
      <c r="N275" s="21"/>
      <c r="O275" s="21"/>
      <c r="P275" s="21">
        <f t="shared" si="15"/>
        <v>177275</v>
      </c>
    </row>
    <row r="276" spans="1:16" ht="13.5" customHeight="1">
      <c r="A276" s="121"/>
      <c r="B276" s="121"/>
      <c r="C276" s="370"/>
      <c r="D276" s="123" t="s">
        <v>935</v>
      </c>
      <c r="E276" s="21">
        <v>2</v>
      </c>
      <c r="F276" s="21"/>
      <c r="G276" s="128"/>
      <c r="H276" s="21">
        <v>7356</v>
      </c>
      <c r="I276" s="21"/>
      <c r="J276" s="21"/>
      <c r="K276" s="21"/>
      <c r="L276" s="21"/>
      <c r="M276" s="21"/>
      <c r="N276" s="21"/>
      <c r="O276" s="21"/>
      <c r="P276" s="21">
        <f t="shared" si="15"/>
        <v>7356</v>
      </c>
    </row>
    <row r="277" spans="1:16" ht="13.5" customHeight="1">
      <c r="A277" s="121"/>
      <c r="B277" s="121"/>
      <c r="C277" s="370"/>
      <c r="D277" s="123" t="s">
        <v>834</v>
      </c>
      <c r="E277" s="613">
        <v>1</v>
      </c>
      <c r="F277" s="21"/>
      <c r="G277" s="128"/>
      <c r="H277" s="21">
        <v>1000</v>
      </c>
      <c r="I277" s="21"/>
      <c r="J277" s="21"/>
      <c r="K277" s="21"/>
      <c r="L277" s="21"/>
      <c r="M277" s="21"/>
      <c r="N277" s="21"/>
      <c r="O277" s="21"/>
      <c r="P277" s="21">
        <f t="shared" si="15"/>
        <v>1000</v>
      </c>
    </row>
    <row r="278" spans="1:16" ht="13.5" customHeight="1">
      <c r="A278" s="121"/>
      <c r="B278" s="121"/>
      <c r="C278" s="370"/>
      <c r="D278" s="123" t="s">
        <v>837</v>
      </c>
      <c r="E278" s="613">
        <v>1</v>
      </c>
      <c r="F278" s="21"/>
      <c r="G278" s="128"/>
      <c r="H278" s="21">
        <v>29455</v>
      </c>
      <c r="I278" s="21"/>
      <c r="J278" s="21"/>
      <c r="K278" s="21"/>
      <c r="L278" s="21"/>
      <c r="M278" s="21"/>
      <c r="N278" s="21"/>
      <c r="O278" s="21"/>
      <c r="P278" s="21">
        <f t="shared" si="15"/>
        <v>29455</v>
      </c>
    </row>
    <row r="279" spans="1:16" ht="13.5" customHeight="1">
      <c r="A279" s="121"/>
      <c r="B279" s="121"/>
      <c r="C279" s="370"/>
      <c r="D279" s="123" t="s">
        <v>838</v>
      </c>
      <c r="E279" s="613">
        <v>1</v>
      </c>
      <c r="F279" s="21"/>
      <c r="G279" s="128"/>
      <c r="H279" s="21">
        <v>1000</v>
      </c>
      <c r="I279" s="21"/>
      <c r="J279" s="21"/>
      <c r="K279" s="21"/>
      <c r="L279" s="21"/>
      <c r="M279" s="21"/>
      <c r="N279" s="21"/>
      <c r="O279" s="21"/>
      <c r="P279" s="21">
        <f t="shared" si="15"/>
        <v>1000</v>
      </c>
    </row>
    <row r="280" spans="1:16" ht="13.5" customHeight="1">
      <c r="A280" s="121"/>
      <c r="B280" s="121"/>
      <c r="C280" s="370"/>
      <c r="D280" s="123" t="s">
        <v>1118</v>
      </c>
      <c r="E280" s="613">
        <v>1</v>
      </c>
      <c r="F280" s="18">
        <v>1500</v>
      </c>
      <c r="G280" s="18">
        <v>400</v>
      </c>
      <c r="H280" s="18">
        <v>4200</v>
      </c>
      <c r="I280" s="18"/>
      <c r="J280" s="18">
        <v>2700</v>
      </c>
      <c r="K280" s="21"/>
      <c r="L280" s="21"/>
      <c r="M280" s="21"/>
      <c r="N280" s="21"/>
      <c r="O280" s="21"/>
      <c r="P280" s="21">
        <f t="shared" si="15"/>
        <v>8800</v>
      </c>
    </row>
    <row r="281" spans="1:16" ht="15" customHeight="1">
      <c r="A281" s="121"/>
      <c r="B281" s="121"/>
      <c r="C281" s="370"/>
      <c r="D281" s="334" t="s">
        <v>1150</v>
      </c>
      <c r="E281" s="619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</row>
    <row r="282" spans="1:18" ht="24.75" customHeight="1">
      <c r="A282" s="121"/>
      <c r="B282" s="121"/>
      <c r="C282" s="370"/>
      <c r="D282" s="334" t="s">
        <v>1046</v>
      </c>
      <c r="E282" s="620">
        <v>2</v>
      </c>
      <c r="F282" s="21"/>
      <c r="G282" s="21"/>
      <c r="H282" s="21">
        <v>116332</v>
      </c>
      <c r="I282" s="21"/>
      <c r="J282" s="21"/>
      <c r="K282" s="21"/>
      <c r="L282" s="21"/>
      <c r="M282" s="21"/>
      <c r="N282" s="21"/>
      <c r="O282" s="21"/>
      <c r="P282" s="21">
        <f t="shared" si="15"/>
        <v>116332</v>
      </c>
      <c r="Q282" s="26"/>
      <c r="R282" s="26"/>
    </row>
    <row r="283" spans="1:18" ht="15" customHeight="1">
      <c r="A283" s="121"/>
      <c r="B283" s="121"/>
      <c r="C283" s="370"/>
      <c r="D283" s="334" t="s">
        <v>263</v>
      </c>
      <c r="E283" s="6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6"/>
      <c r="R283" s="26"/>
    </row>
    <row r="284" spans="1:18" ht="24.75" customHeight="1">
      <c r="A284" s="121"/>
      <c r="B284" s="121"/>
      <c r="C284" s="370"/>
      <c r="D284" s="334" t="s">
        <v>35</v>
      </c>
      <c r="E284" s="620">
        <v>1</v>
      </c>
      <c r="F284" s="21"/>
      <c r="G284" s="21"/>
      <c r="H284" s="21">
        <v>6200</v>
      </c>
      <c r="I284" s="21"/>
      <c r="J284" s="21"/>
      <c r="K284" s="21"/>
      <c r="L284" s="21"/>
      <c r="M284" s="21"/>
      <c r="N284" s="21"/>
      <c r="O284" s="21"/>
      <c r="P284" s="21">
        <f t="shared" si="15"/>
        <v>6200</v>
      </c>
      <c r="Q284" s="26"/>
      <c r="R284" s="26"/>
    </row>
    <row r="285" spans="1:16" ht="13.5" customHeight="1">
      <c r="A285" s="121"/>
      <c r="B285" s="121"/>
      <c r="C285" s="370"/>
      <c r="D285" s="123" t="s">
        <v>1119</v>
      </c>
      <c r="E285" s="613"/>
      <c r="F285" s="21"/>
      <c r="G285" s="128"/>
      <c r="H285" s="21"/>
      <c r="I285" s="21"/>
      <c r="J285" s="21"/>
      <c r="K285" s="21"/>
      <c r="L285" s="21"/>
      <c r="M285" s="21"/>
      <c r="N285" s="21"/>
      <c r="O285" s="21"/>
      <c r="P285" s="21"/>
    </row>
    <row r="286" spans="1:16" ht="13.5" customHeight="1">
      <c r="A286" s="121"/>
      <c r="B286" s="121"/>
      <c r="C286" s="370"/>
      <c r="D286" s="123" t="s">
        <v>667</v>
      </c>
      <c r="E286" s="21">
        <v>1</v>
      </c>
      <c r="F286" s="21"/>
      <c r="G286" s="21"/>
      <c r="H286" s="21"/>
      <c r="I286" s="21"/>
      <c r="J286" s="21">
        <v>250</v>
      </c>
      <c r="K286" s="21"/>
      <c r="L286" s="21"/>
      <c r="M286" s="21"/>
      <c r="N286" s="21"/>
      <c r="O286" s="21"/>
      <c r="P286" s="21">
        <f>SUM(F286:O286)</f>
        <v>250</v>
      </c>
    </row>
    <row r="287" spans="1:16" ht="12.75" customHeight="1">
      <c r="A287" s="111"/>
      <c r="B287" s="111"/>
      <c r="C287" s="367"/>
      <c r="D287" s="129" t="s">
        <v>1028</v>
      </c>
      <c r="E287" s="115"/>
      <c r="F287" s="119">
        <f aca="true" t="shared" si="16" ref="F287:K287">SUM(F212:F286)</f>
        <v>1500</v>
      </c>
      <c r="G287" s="119">
        <f t="shared" si="16"/>
        <v>400</v>
      </c>
      <c r="H287" s="119">
        <f t="shared" si="16"/>
        <v>1334468</v>
      </c>
      <c r="I287" s="119">
        <f t="shared" si="16"/>
        <v>0</v>
      </c>
      <c r="J287" s="119">
        <f t="shared" si="16"/>
        <v>39093</v>
      </c>
      <c r="K287" s="119">
        <f t="shared" si="16"/>
        <v>0</v>
      </c>
      <c r="L287" s="119"/>
      <c r="M287" s="119">
        <f>SUM(M212:M286)</f>
        <v>0</v>
      </c>
      <c r="N287" s="119"/>
      <c r="O287" s="119">
        <f>SUM(O212:O286)</f>
        <v>0</v>
      </c>
      <c r="P287" s="119">
        <f>SUM(P213:P286)</f>
        <v>1375461</v>
      </c>
    </row>
    <row r="288" spans="1:16" ht="12.75" customHeight="1">
      <c r="A288" s="130"/>
      <c r="B288" s="130"/>
      <c r="C288" s="130"/>
      <c r="D288" s="382" t="s">
        <v>779</v>
      </c>
      <c r="E288" s="21"/>
      <c r="F288" s="131"/>
      <c r="G288" s="131"/>
      <c r="H288" s="131"/>
      <c r="I288" s="131"/>
      <c r="J288" s="131"/>
      <c r="K288" s="132"/>
      <c r="L288" s="132"/>
      <c r="M288" s="132"/>
      <c r="N288" s="131"/>
      <c r="O288" s="131"/>
      <c r="P288" s="132"/>
    </row>
    <row r="289" spans="1:16" ht="12.75" customHeight="1">
      <c r="A289" s="130"/>
      <c r="B289" s="130"/>
      <c r="C289" s="130" t="s">
        <v>450</v>
      </c>
      <c r="D289" s="303" t="s">
        <v>1189</v>
      </c>
      <c r="E289" s="122"/>
      <c r="F289" s="131"/>
      <c r="G289" s="131"/>
      <c r="H289" s="131"/>
      <c r="I289" s="131"/>
      <c r="J289" s="131"/>
      <c r="K289" s="132"/>
      <c r="L289" s="132"/>
      <c r="M289" s="132"/>
      <c r="N289" s="131"/>
      <c r="O289" s="131"/>
      <c r="P289" s="132"/>
    </row>
    <row r="290" spans="1:16" ht="12.75" customHeight="1">
      <c r="A290" s="130"/>
      <c r="B290" s="130"/>
      <c r="C290" s="135" t="s">
        <v>494</v>
      </c>
      <c r="D290" s="625" t="s">
        <v>469</v>
      </c>
      <c r="E290" s="122"/>
      <c r="F290" s="131"/>
      <c r="G290" s="131"/>
      <c r="H290" s="131"/>
      <c r="I290" s="131"/>
      <c r="J290" s="131"/>
      <c r="K290" s="132">
        <v>2000</v>
      </c>
      <c r="L290" s="132"/>
      <c r="M290" s="132"/>
      <c r="N290" s="131"/>
      <c r="O290" s="131"/>
      <c r="P290" s="132">
        <f aca="true" t="shared" si="17" ref="P290:P323">SUM(F290:O290)</f>
        <v>2000</v>
      </c>
    </row>
    <row r="291" spans="1:16" ht="21.75" customHeight="1">
      <c r="A291" s="130"/>
      <c r="B291" s="130"/>
      <c r="C291" s="135" t="s">
        <v>499</v>
      </c>
      <c r="D291" s="626" t="s">
        <v>470</v>
      </c>
      <c r="E291" s="122"/>
      <c r="F291" s="131"/>
      <c r="G291" s="131"/>
      <c r="H291" s="131"/>
      <c r="I291" s="131"/>
      <c r="J291" s="131"/>
      <c r="K291" s="132">
        <v>1500</v>
      </c>
      <c r="L291" s="132"/>
      <c r="M291" s="132"/>
      <c r="N291" s="131"/>
      <c r="O291" s="131"/>
      <c r="P291" s="132">
        <f t="shared" si="17"/>
        <v>1500</v>
      </c>
    </row>
    <row r="292" spans="1:16" ht="24.75" customHeight="1">
      <c r="A292" s="130"/>
      <c r="B292" s="130"/>
      <c r="C292" s="135" t="s">
        <v>500</v>
      </c>
      <c r="D292" s="626" t="s">
        <v>1197</v>
      </c>
      <c r="E292" s="122"/>
      <c r="F292" s="131"/>
      <c r="G292" s="131"/>
      <c r="H292" s="131"/>
      <c r="I292" s="131"/>
      <c r="J292" s="131"/>
      <c r="K292" s="132">
        <v>1500</v>
      </c>
      <c r="L292" s="132"/>
      <c r="M292" s="132"/>
      <c r="N292" s="131"/>
      <c r="O292" s="131"/>
      <c r="P292" s="132">
        <f t="shared" si="17"/>
        <v>1500</v>
      </c>
    </row>
    <row r="293" spans="1:16" ht="12.75" customHeight="1">
      <c r="A293" s="130"/>
      <c r="B293" s="130"/>
      <c r="C293" s="135" t="s">
        <v>501</v>
      </c>
      <c r="D293" s="672" t="s">
        <v>475</v>
      </c>
      <c r="E293" s="122"/>
      <c r="F293" s="131"/>
      <c r="G293" s="131"/>
      <c r="H293" s="131"/>
      <c r="I293" s="131"/>
      <c r="J293" s="131"/>
      <c r="K293" s="132">
        <v>2000</v>
      </c>
      <c r="L293" s="132"/>
      <c r="M293" s="132"/>
      <c r="N293" s="131"/>
      <c r="O293" s="131"/>
      <c r="P293" s="132">
        <f t="shared" si="17"/>
        <v>2000</v>
      </c>
    </row>
    <row r="294" spans="1:16" ht="12.75" customHeight="1">
      <c r="A294" s="130"/>
      <c r="B294" s="130"/>
      <c r="C294" s="135" t="s">
        <v>502</v>
      </c>
      <c r="D294" s="674" t="s">
        <v>615</v>
      </c>
      <c r="E294" s="122"/>
      <c r="F294" s="131"/>
      <c r="G294" s="131"/>
      <c r="H294" s="131"/>
      <c r="I294" s="131"/>
      <c r="J294" s="131"/>
      <c r="K294" s="132">
        <v>2000</v>
      </c>
      <c r="L294" s="132"/>
      <c r="M294" s="132"/>
      <c r="N294" s="131"/>
      <c r="O294" s="131"/>
      <c r="P294" s="132">
        <f t="shared" si="17"/>
        <v>2000</v>
      </c>
    </row>
    <row r="295" spans="1:16" ht="12.75" customHeight="1">
      <c r="A295" s="130"/>
      <c r="B295" s="130"/>
      <c r="C295" s="135" t="s">
        <v>571</v>
      </c>
      <c r="D295" s="674" t="s">
        <v>1020</v>
      </c>
      <c r="E295" s="122"/>
      <c r="F295" s="131"/>
      <c r="G295" s="131"/>
      <c r="H295" s="131"/>
      <c r="I295" s="131"/>
      <c r="J295" s="131"/>
      <c r="K295" s="132">
        <v>3000</v>
      </c>
      <c r="L295" s="132"/>
      <c r="M295" s="132"/>
      <c r="N295" s="131"/>
      <c r="O295" s="131"/>
      <c r="P295" s="132">
        <f t="shared" si="17"/>
        <v>3000</v>
      </c>
    </row>
    <row r="296" spans="1:16" ht="24.75" customHeight="1">
      <c r="A296" s="130"/>
      <c r="B296" s="130"/>
      <c r="C296" s="135" t="s">
        <v>572</v>
      </c>
      <c r="D296" s="673" t="s">
        <v>495</v>
      </c>
      <c r="E296" s="122"/>
      <c r="F296" s="131"/>
      <c r="G296" s="131"/>
      <c r="H296" s="131"/>
      <c r="I296" s="131"/>
      <c r="J296" s="131"/>
      <c r="K296" s="132"/>
      <c r="L296" s="132">
        <v>4000</v>
      </c>
      <c r="M296" s="132"/>
      <c r="N296" s="131"/>
      <c r="O296" s="131"/>
      <c r="P296" s="132">
        <f t="shared" si="17"/>
        <v>4000</v>
      </c>
    </row>
    <row r="297" spans="1:16" ht="21.75" customHeight="1">
      <c r="A297" s="130"/>
      <c r="B297" s="130"/>
      <c r="C297" s="135" t="s">
        <v>132</v>
      </c>
      <c r="D297" s="627" t="s">
        <v>496</v>
      </c>
      <c r="E297" s="122"/>
      <c r="F297" s="21"/>
      <c r="G297" s="351"/>
      <c r="H297" s="21"/>
      <c r="I297" s="21"/>
      <c r="J297" s="21"/>
      <c r="K297" s="21"/>
      <c r="L297" s="21">
        <v>2000</v>
      </c>
      <c r="M297" s="21"/>
      <c r="N297" s="21"/>
      <c r="O297" s="21"/>
      <c r="P297" s="21">
        <f t="shared" si="17"/>
        <v>2000</v>
      </c>
    </row>
    <row r="298" spans="1:16" ht="12.75" customHeight="1">
      <c r="A298" s="130"/>
      <c r="B298" s="130"/>
      <c r="C298" s="135" t="s">
        <v>133</v>
      </c>
      <c r="D298" s="625" t="s">
        <v>1021</v>
      </c>
      <c r="E298" s="122"/>
      <c r="F298" s="21"/>
      <c r="G298" s="351"/>
      <c r="H298" s="21"/>
      <c r="I298" s="21"/>
      <c r="J298" s="21"/>
      <c r="K298" s="21"/>
      <c r="L298" s="21">
        <v>4000</v>
      </c>
      <c r="M298" s="21"/>
      <c r="N298" s="21"/>
      <c r="O298" s="21"/>
      <c r="P298" s="21">
        <f t="shared" si="17"/>
        <v>4000</v>
      </c>
    </row>
    <row r="299" spans="1:16" ht="22.5" customHeight="1">
      <c r="A299" s="130"/>
      <c r="B299" s="130"/>
      <c r="C299" s="135" t="s">
        <v>134</v>
      </c>
      <c r="D299" s="625" t="s">
        <v>497</v>
      </c>
      <c r="E299" s="122"/>
      <c r="F299" s="21"/>
      <c r="G299" s="351"/>
      <c r="H299" s="21"/>
      <c r="I299" s="21"/>
      <c r="J299" s="21"/>
      <c r="K299" s="21"/>
      <c r="L299" s="21">
        <v>2000</v>
      </c>
      <c r="M299" s="21"/>
      <c r="N299" s="21"/>
      <c r="O299" s="21"/>
      <c r="P299" s="21">
        <f t="shared" si="17"/>
        <v>2000</v>
      </c>
    </row>
    <row r="300" spans="1:16" ht="24" customHeight="1">
      <c r="A300" s="130"/>
      <c r="B300" s="130"/>
      <c r="C300" s="135" t="s">
        <v>135</v>
      </c>
      <c r="D300" s="628" t="s">
        <v>498</v>
      </c>
      <c r="E300" s="122"/>
      <c r="F300" s="131"/>
      <c r="G300" s="131"/>
      <c r="H300" s="131"/>
      <c r="I300" s="131"/>
      <c r="J300" s="131"/>
      <c r="K300" s="132"/>
      <c r="L300" s="132">
        <v>10000</v>
      </c>
      <c r="M300" s="132"/>
      <c r="N300" s="131"/>
      <c r="O300" s="131"/>
      <c r="P300" s="132">
        <f t="shared" si="17"/>
        <v>10000</v>
      </c>
    </row>
    <row r="301" spans="1:16" ht="12.75" customHeight="1">
      <c r="A301" s="130"/>
      <c r="B301" s="130"/>
      <c r="C301" s="135"/>
      <c r="D301" s="384" t="s">
        <v>876</v>
      </c>
      <c r="E301" s="122"/>
      <c r="F301" s="131"/>
      <c r="G301" s="131"/>
      <c r="H301" s="131"/>
      <c r="I301" s="131"/>
      <c r="J301" s="131"/>
      <c r="K301" s="132"/>
      <c r="L301" s="132"/>
      <c r="M301" s="132"/>
      <c r="N301" s="131"/>
      <c r="O301" s="131"/>
      <c r="P301" s="132"/>
    </row>
    <row r="302" spans="1:16" ht="15.75" customHeight="1">
      <c r="A302" s="130"/>
      <c r="B302" s="130"/>
      <c r="C302" s="135" t="s">
        <v>247</v>
      </c>
      <c r="D302" s="385" t="s">
        <v>881</v>
      </c>
      <c r="E302" s="122"/>
      <c r="F302" s="131"/>
      <c r="G302" s="131"/>
      <c r="H302" s="131"/>
      <c r="I302" s="131"/>
      <c r="J302" s="131"/>
      <c r="K302" s="132">
        <v>15500</v>
      </c>
      <c r="L302" s="132"/>
      <c r="M302" s="132"/>
      <c r="N302" s="131"/>
      <c r="O302" s="131"/>
      <c r="P302" s="132">
        <f t="shared" si="17"/>
        <v>15500</v>
      </c>
    </row>
    <row r="303" spans="1:16" ht="15" customHeight="1">
      <c r="A303" s="130"/>
      <c r="B303" s="130"/>
      <c r="C303" s="135" t="s">
        <v>248</v>
      </c>
      <c r="D303" s="385" t="s">
        <v>882</v>
      </c>
      <c r="E303" s="122"/>
      <c r="F303" s="131"/>
      <c r="G303" s="131"/>
      <c r="H303" s="131"/>
      <c r="I303" s="131"/>
      <c r="J303" s="131"/>
      <c r="K303" s="132">
        <v>991</v>
      </c>
      <c r="L303" s="132"/>
      <c r="M303" s="132"/>
      <c r="N303" s="131"/>
      <c r="O303" s="131"/>
      <c r="P303" s="132">
        <f t="shared" si="17"/>
        <v>991</v>
      </c>
    </row>
    <row r="304" spans="1:16" ht="25.5" customHeight="1">
      <c r="A304" s="130"/>
      <c r="B304" s="130"/>
      <c r="C304" s="135" t="s">
        <v>249</v>
      </c>
      <c r="D304" s="386" t="s">
        <v>1303</v>
      </c>
      <c r="E304" s="122"/>
      <c r="F304" s="131"/>
      <c r="G304" s="131"/>
      <c r="H304" s="131"/>
      <c r="I304" s="131"/>
      <c r="J304" s="131"/>
      <c r="K304" s="132">
        <v>18326</v>
      </c>
      <c r="L304" s="132"/>
      <c r="M304" s="132"/>
      <c r="N304" s="131"/>
      <c r="O304" s="131"/>
      <c r="P304" s="132">
        <f t="shared" si="17"/>
        <v>18326</v>
      </c>
    </row>
    <row r="305" spans="1:16" ht="16.5" customHeight="1">
      <c r="A305" s="130"/>
      <c r="B305" s="130"/>
      <c r="C305" s="135" t="s">
        <v>250</v>
      </c>
      <c r="D305" s="392" t="s">
        <v>312</v>
      </c>
      <c r="E305" s="122"/>
      <c r="F305" s="131"/>
      <c r="G305" s="131"/>
      <c r="H305" s="131"/>
      <c r="I305" s="131"/>
      <c r="J305" s="131"/>
      <c r="K305" s="132">
        <v>2000</v>
      </c>
      <c r="L305" s="132"/>
      <c r="M305" s="132"/>
      <c r="N305" s="131"/>
      <c r="O305" s="131"/>
      <c r="P305" s="132">
        <f t="shared" si="17"/>
        <v>2000</v>
      </c>
    </row>
    <row r="306" spans="1:16" ht="16.5" customHeight="1">
      <c r="A306" s="130"/>
      <c r="B306" s="130"/>
      <c r="C306" s="135" t="s">
        <v>1076</v>
      </c>
      <c r="D306" s="391" t="s">
        <v>311</v>
      </c>
      <c r="E306" s="122"/>
      <c r="F306" s="131"/>
      <c r="G306" s="131"/>
      <c r="H306" s="131"/>
      <c r="I306" s="131"/>
      <c r="J306" s="131"/>
      <c r="K306" s="132">
        <v>4000</v>
      </c>
      <c r="L306" s="132"/>
      <c r="M306" s="132"/>
      <c r="N306" s="131"/>
      <c r="O306" s="131"/>
      <c r="P306" s="132">
        <f t="shared" si="17"/>
        <v>4000</v>
      </c>
    </row>
    <row r="307" spans="1:16" ht="27" customHeight="1">
      <c r="A307" s="130"/>
      <c r="B307" s="130"/>
      <c r="C307" s="135" t="s">
        <v>468</v>
      </c>
      <c r="D307" s="305" t="s">
        <v>1022</v>
      </c>
      <c r="E307" s="122"/>
      <c r="F307" s="21"/>
      <c r="G307" s="351"/>
      <c r="H307" s="21"/>
      <c r="I307" s="21"/>
      <c r="J307" s="21"/>
      <c r="K307" s="21">
        <v>6700</v>
      </c>
      <c r="L307" s="21"/>
      <c r="M307" s="21"/>
      <c r="N307" s="21"/>
      <c r="O307" s="21"/>
      <c r="P307" s="21">
        <f t="shared" si="17"/>
        <v>6700</v>
      </c>
    </row>
    <row r="308" spans="1:16" ht="37.5" customHeight="1">
      <c r="A308" s="130"/>
      <c r="B308" s="130"/>
      <c r="C308" s="135" t="s">
        <v>122</v>
      </c>
      <c r="D308" s="320" t="s">
        <v>634</v>
      </c>
      <c r="E308" s="122"/>
      <c r="F308" s="131"/>
      <c r="G308" s="131"/>
      <c r="H308" s="131"/>
      <c r="I308" s="131"/>
      <c r="J308" s="131"/>
      <c r="K308" s="132"/>
      <c r="L308" s="132">
        <v>246380</v>
      </c>
      <c r="M308" s="132"/>
      <c r="N308" s="131"/>
      <c r="O308" s="131"/>
      <c r="P308" s="132">
        <f t="shared" si="17"/>
        <v>246380</v>
      </c>
    </row>
    <row r="309" spans="1:16" ht="36" customHeight="1">
      <c r="A309" s="130"/>
      <c r="B309" s="130"/>
      <c r="C309" s="135" t="s">
        <v>136</v>
      </c>
      <c r="D309" s="320" t="s">
        <v>633</v>
      </c>
      <c r="E309" s="122"/>
      <c r="F309" s="131"/>
      <c r="G309" s="131"/>
      <c r="H309" s="131"/>
      <c r="I309" s="131"/>
      <c r="J309" s="131"/>
      <c r="K309" s="132"/>
      <c r="L309" s="132"/>
      <c r="M309" s="132">
        <v>194000</v>
      </c>
      <c r="N309" s="131"/>
      <c r="O309" s="131"/>
      <c r="P309" s="132">
        <f t="shared" si="17"/>
        <v>194000</v>
      </c>
    </row>
    <row r="310" spans="1:16" ht="12.75" customHeight="1">
      <c r="A310" s="130"/>
      <c r="B310" s="130"/>
      <c r="C310" s="130">
        <v>2</v>
      </c>
      <c r="D310" s="388" t="s">
        <v>153</v>
      </c>
      <c r="E310" s="122"/>
      <c r="F310" s="131"/>
      <c r="G310" s="131"/>
      <c r="H310" s="131"/>
      <c r="I310" s="131"/>
      <c r="J310" s="131"/>
      <c r="K310" s="132"/>
      <c r="L310" s="132"/>
      <c r="M310" s="132"/>
      <c r="N310" s="131"/>
      <c r="O310" s="131"/>
      <c r="P310" s="132"/>
    </row>
    <row r="311" spans="1:16" ht="12.75" customHeight="1">
      <c r="A311" s="130"/>
      <c r="B311" s="130"/>
      <c r="C311" s="135" t="s">
        <v>240</v>
      </c>
      <c r="D311" s="625" t="s">
        <v>472</v>
      </c>
      <c r="E311" s="122"/>
      <c r="F311" s="131"/>
      <c r="G311" s="131"/>
      <c r="H311" s="131"/>
      <c r="I311" s="131"/>
      <c r="J311" s="131"/>
      <c r="K311" s="132">
        <v>2000</v>
      </c>
      <c r="L311" s="132"/>
      <c r="M311" s="132"/>
      <c r="N311" s="131"/>
      <c r="O311" s="131"/>
      <c r="P311" s="132">
        <f t="shared" si="17"/>
        <v>2000</v>
      </c>
    </row>
    <row r="312" spans="1:16" ht="12.75" customHeight="1">
      <c r="A312" s="130"/>
      <c r="B312" s="130"/>
      <c r="C312" s="135" t="s">
        <v>471</v>
      </c>
      <c r="D312" s="625" t="s">
        <v>473</v>
      </c>
      <c r="E312" s="122"/>
      <c r="F312" s="131"/>
      <c r="G312" s="131"/>
      <c r="H312" s="131"/>
      <c r="I312" s="131"/>
      <c r="J312" s="131"/>
      <c r="K312" s="132">
        <v>17000</v>
      </c>
      <c r="L312" s="132"/>
      <c r="M312" s="132"/>
      <c r="N312" s="131"/>
      <c r="O312" s="131"/>
      <c r="P312" s="132">
        <f t="shared" si="17"/>
        <v>17000</v>
      </c>
    </row>
    <row r="313" spans="1:16" ht="12.75" customHeight="1">
      <c r="A313" s="130"/>
      <c r="B313" s="130"/>
      <c r="C313" s="130"/>
      <c r="D313" s="384" t="s">
        <v>876</v>
      </c>
      <c r="E313" s="122"/>
      <c r="F313" s="131"/>
      <c r="G313" s="131"/>
      <c r="H313" s="131"/>
      <c r="I313" s="131"/>
      <c r="J313" s="131"/>
      <c r="K313" s="132"/>
      <c r="L313" s="132"/>
      <c r="M313" s="132"/>
      <c r="N313" s="131"/>
      <c r="O313" s="131"/>
      <c r="P313" s="132"/>
    </row>
    <row r="314" spans="1:16" ht="25.5" customHeight="1">
      <c r="A314" s="130"/>
      <c r="B314" s="130"/>
      <c r="C314" s="135" t="s">
        <v>883</v>
      </c>
      <c r="D314" s="320" t="s">
        <v>137</v>
      </c>
      <c r="E314" s="122"/>
      <c r="F314" s="131"/>
      <c r="G314" s="131"/>
      <c r="H314" s="131"/>
      <c r="I314" s="131"/>
      <c r="J314" s="131"/>
      <c r="K314" s="132"/>
      <c r="L314" s="132"/>
      <c r="M314" s="132">
        <v>92577</v>
      </c>
      <c r="N314" s="131"/>
      <c r="O314" s="131"/>
      <c r="P314" s="132">
        <f t="shared" si="17"/>
        <v>92577</v>
      </c>
    </row>
    <row r="315" spans="1:16" ht="23.25" customHeight="1">
      <c r="A315" s="130"/>
      <c r="B315" s="130"/>
      <c r="C315" s="135" t="s">
        <v>885</v>
      </c>
      <c r="D315" s="320" t="s">
        <v>884</v>
      </c>
      <c r="E315" s="122"/>
      <c r="F315" s="131"/>
      <c r="G315" s="131"/>
      <c r="H315" s="131"/>
      <c r="I315" s="131"/>
      <c r="J315" s="131"/>
      <c r="K315" s="132"/>
      <c r="L315" s="132"/>
      <c r="M315" s="132">
        <v>341840</v>
      </c>
      <c r="N315" s="131"/>
      <c r="O315" s="131"/>
      <c r="P315" s="132">
        <f t="shared" si="17"/>
        <v>341840</v>
      </c>
    </row>
    <row r="316" spans="1:16" ht="12.75" customHeight="1">
      <c r="A316" s="130"/>
      <c r="B316" s="130"/>
      <c r="C316" s="130" t="s">
        <v>451</v>
      </c>
      <c r="D316" s="389" t="s">
        <v>154</v>
      </c>
      <c r="E316" s="122"/>
      <c r="F316" s="131"/>
      <c r="G316" s="131"/>
      <c r="H316" s="131"/>
      <c r="I316" s="131"/>
      <c r="J316" s="131"/>
      <c r="K316" s="132"/>
      <c r="L316" s="132"/>
      <c r="M316" s="132"/>
      <c r="N316" s="131"/>
      <c r="O316" s="131"/>
      <c r="P316" s="132"/>
    </row>
    <row r="317" spans="1:16" ht="12.75" customHeight="1">
      <c r="A317" s="130"/>
      <c r="B317" s="130"/>
      <c r="C317" s="135" t="s">
        <v>477</v>
      </c>
      <c r="D317" s="629" t="s">
        <v>481</v>
      </c>
      <c r="E317" s="122"/>
      <c r="F317" s="131"/>
      <c r="G317" s="131"/>
      <c r="H317" s="131"/>
      <c r="I317" s="131"/>
      <c r="J317" s="131"/>
      <c r="K317" s="132">
        <v>800</v>
      </c>
      <c r="L317" s="132"/>
      <c r="M317" s="132"/>
      <c r="N317" s="131"/>
      <c r="O317" s="131"/>
      <c r="P317" s="132">
        <f t="shared" si="17"/>
        <v>800</v>
      </c>
    </row>
    <row r="318" spans="1:16" ht="12.75" customHeight="1">
      <c r="A318" s="130"/>
      <c r="B318" s="130"/>
      <c r="C318" s="135" t="s">
        <v>488</v>
      </c>
      <c r="D318" s="629" t="s">
        <v>482</v>
      </c>
      <c r="E318" s="122"/>
      <c r="F318" s="131"/>
      <c r="G318" s="131"/>
      <c r="H318" s="131"/>
      <c r="I318" s="131"/>
      <c r="J318" s="131"/>
      <c r="K318" s="132">
        <v>150</v>
      </c>
      <c r="L318" s="132"/>
      <c r="M318" s="132"/>
      <c r="N318" s="131"/>
      <c r="O318" s="131"/>
      <c r="P318" s="132">
        <f t="shared" si="17"/>
        <v>150</v>
      </c>
    </row>
    <row r="319" spans="1:16" ht="12.75" customHeight="1">
      <c r="A319" s="130"/>
      <c r="B319" s="130"/>
      <c r="C319" s="135" t="s">
        <v>489</v>
      </c>
      <c r="D319" s="630" t="s">
        <v>483</v>
      </c>
      <c r="E319" s="122"/>
      <c r="F319" s="131"/>
      <c r="G319" s="131"/>
      <c r="H319" s="131"/>
      <c r="I319" s="131"/>
      <c r="J319" s="131"/>
      <c r="K319" s="132">
        <v>800</v>
      </c>
      <c r="L319" s="132"/>
      <c r="M319" s="132"/>
      <c r="N319" s="131"/>
      <c r="O319" s="131"/>
      <c r="P319" s="132">
        <f t="shared" si="17"/>
        <v>800</v>
      </c>
    </row>
    <row r="320" spans="1:16" ht="12.75" customHeight="1">
      <c r="A320" s="130"/>
      <c r="B320" s="130"/>
      <c r="C320" s="135" t="s">
        <v>490</v>
      </c>
      <c r="D320" s="631" t="s">
        <v>484</v>
      </c>
      <c r="E320" s="122"/>
      <c r="F320" s="131"/>
      <c r="G320" s="131"/>
      <c r="H320" s="131"/>
      <c r="I320" s="131"/>
      <c r="J320" s="131"/>
      <c r="K320" s="132">
        <v>700</v>
      </c>
      <c r="L320" s="132"/>
      <c r="M320" s="132"/>
      <c r="N320" s="131"/>
      <c r="O320" s="131"/>
      <c r="P320" s="132">
        <f t="shared" si="17"/>
        <v>700</v>
      </c>
    </row>
    <row r="321" spans="1:16" ht="12.75" customHeight="1">
      <c r="A321" s="130"/>
      <c r="B321" s="130"/>
      <c r="C321" s="135" t="s">
        <v>491</v>
      </c>
      <c r="D321" s="632" t="s">
        <v>485</v>
      </c>
      <c r="E321" s="122"/>
      <c r="F321" s="131"/>
      <c r="G321" s="131"/>
      <c r="H321" s="131"/>
      <c r="I321" s="131"/>
      <c r="J321" s="131"/>
      <c r="K321" s="132">
        <v>2800</v>
      </c>
      <c r="L321" s="132"/>
      <c r="M321" s="132"/>
      <c r="N321" s="131"/>
      <c r="O321" s="131"/>
      <c r="P321" s="132">
        <f t="shared" si="17"/>
        <v>2800</v>
      </c>
    </row>
    <row r="322" spans="1:16" ht="12.75" customHeight="1">
      <c r="A322" s="130"/>
      <c r="B322" s="130"/>
      <c r="C322" s="135" t="s">
        <v>492</v>
      </c>
      <c r="D322" s="632" t="s">
        <v>486</v>
      </c>
      <c r="E322" s="122"/>
      <c r="F322" s="131"/>
      <c r="G322" s="131"/>
      <c r="H322" s="131"/>
      <c r="I322" s="131"/>
      <c r="J322" s="131"/>
      <c r="K322" s="132">
        <v>691</v>
      </c>
      <c r="L322" s="132"/>
      <c r="M322" s="132"/>
      <c r="N322" s="131"/>
      <c r="O322" s="131"/>
      <c r="P322" s="132">
        <f t="shared" si="17"/>
        <v>691</v>
      </c>
    </row>
    <row r="323" spans="1:16" ht="12.75" customHeight="1">
      <c r="A323" s="130"/>
      <c r="B323" s="130"/>
      <c r="C323" s="135" t="s">
        <v>493</v>
      </c>
      <c r="D323" s="632" t="s">
        <v>487</v>
      </c>
      <c r="E323" s="122"/>
      <c r="F323" s="131"/>
      <c r="G323" s="131"/>
      <c r="H323" s="131"/>
      <c r="I323" s="131"/>
      <c r="J323" s="131"/>
      <c r="K323" s="132">
        <v>150</v>
      </c>
      <c r="L323" s="132"/>
      <c r="M323" s="132"/>
      <c r="N323" s="131"/>
      <c r="O323" s="131"/>
      <c r="P323" s="132">
        <f t="shared" si="17"/>
        <v>150</v>
      </c>
    </row>
    <row r="324" spans="1:16" ht="12.75" customHeight="1">
      <c r="A324" s="130"/>
      <c r="B324" s="130"/>
      <c r="C324" s="130"/>
      <c r="D324" s="384" t="s">
        <v>876</v>
      </c>
      <c r="E324" s="122"/>
      <c r="F324" s="131"/>
      <c r="G324" s="131"/>
      <c r="H324" s="131"/>
      <c r="I324" s="131"/>
      <c r="J324" s="131"/>
      <c r="K324" s="132"/>
      <c r="L324" s="132"/>
      <c r="M324" s="132"/>
      <c r="N324" s="131"/>
      <c r="O324" s="131"/>
      <c r="P324" s="132"/>
    </row>
    <row r="325" spans="1:16" ht="12.75" customHeight="1">
      <c r="A325" s="130"/>
      <c r="B325" s="130"/>
      <c r="C325" s="135" t="s">
        <v>315</v>
      </c>
      <c r="D325" s="385" t="s">
        <v>314</v>
      </c>
      <c r="E325" s="122"/>
      <c r="F325" s="131"/>
      <c r="G325" s="131"/>
      <c r="H325" s="131"/>
      <c r="I325" s="131"/>
      <c r="J325" s="131"/>
      <c r="K325" s="132">
        <v>11765</v>
      </c>
      <c r="L325" s="132"/>
      <c r="M325" s="132"/>
      <c r="N325" s="131"/>
      <c r="O325" s="131"/>
      <c r="P325" s="132">
        <f aca="true" t="shared" si="18" ref="P325:P330">SUM(F325:O325)</f>
        <v>11765</v>
      </c>
    </row>
    <row r="326" spans="1:16" ht="12.75" customHeight="1">
      <c r="A326" s="130"/>
      <c r="B326" s="130"/>
      <c r="C326" s="130" t="s">
        <v>452</v>
      </c>
      <c r="D326" s="308" t="s">
        <v>901</v>
      </c>
      <c r="E326" s="122"/>
      <c r="F326" s="131"/>
      <c r="G326" s="131"/>
      <c r="H326" s="131"/>
      <c r="I326" s="131"/>
      <c r="J326" s="131"/>
      <c r="K326" s="132"/>
      <c r="L326" s="132"/>
      <c r="M326" s="132"/>
      <c r="N326" s="131"/>
      <c r="O326" s="131"/>
      <c r="P326" s="132"/>
    </row>
    <row r="327" spans="1:16" ht="12.75" customHeight="1">
      <c r="A327" s="130"/>
      <c r="B327" s="130"/>
      <c r="C327" s="135" t="s">
        <v>454</v>
      </c>
      <c r="D327" s="628" t="s">
        <v>744</v>
      </c>
      <c r="E327" s="122"/>
      <c r="F327" s="131"/>
      <c r="G327" s="131"/>
      <c r="H327" s="131"/>
      <c r="I327" s="131"/>
      <c r="J327" s="131"/>
      <c r="K327" s="132">
        <v>1200</v>
      </c>
      <c r="L327" s="132"/>
      <c r="M327" s="132"/>
      <c r="N327" s="131"/>
      <c r="O327" s="131"/>
      <c r="P327" s="132">
        <f t="shared" si="18"/>
        <v>1200</v>
      </c>
    </row>
    <row r="328" spans="1:16" ht="12.75" customHeight="1">
      <c r="A328" s="130"/>
      <c r="B328" s="130"/>
      <c r="C328" s="135" t="s">
        <v>668</v>
      </c>
      <c r="D328" s="633" t="s">
        <v>745</v>
      </c>
      <c r="E328" s="122"/>
      <c r="F328" s="131"/>
      <c r="G328" s="131"/>
      <c r="H328" s="131"/>
      <c r="I328" s="131"/>
      <c r="J328" s="131"/>
      <c r="K328" s="132">
        <v>2000</v>
      </c>
      <c r="L328" s="132"/>
      <c r="M328" s="132"/>
      <c r="N328" s="131"/>
      <c r="O328" s="131"/>
      <c r="P328" s="132">
        <f t="shared" si="18"/>
        <v>2000</v>
      </c>
    </row>
    <row r="329" spans="1:16" ht="12.75" customHeight="1">
      <c r="A329" s="130"/>
      <c r="B329" s="130"/>
      <c r="C329" s="135" t="s">
        <v>563</v>
      </c>
      <c r="D329" s="634" t="s">
        <v>474</v>
      </c>
      <c r="E329" s="122"/>
      <c r="F329" s="131"/>
      <c r="G329" s="131"/>
      <c r="H329" s="131"/>
      <c r="I329" s="131"/>
      <c r="J329" s="131"/>
      <c r="K329" s="132">
        <v>34000</v>
      </c>
      <c r="L329" s="132"/>
      <c r="M329" s="132"/>
      <c r="N329" s="131"/>
      <c r="O329" s="131"/>
      <c r="P329" s="132">
        <f t="shared" si="18"/>
        <v>34000</v>
      </c>
    </row>
    <row r="330" spans="1:16" ht="12.75" customHeight="1">
      <c r="A330" s="130"/>
      <c r="B330" s="130"/>
      <c r="C330" s="135" t="s">
        <v>564</v>
      </c>
      <c r="D330" s="385" t="s">
        <v>702</v>
      </c>
      <c r="E330" s="122"/>
      <c r="F330" s="131"/>
      <c r="G330" s="131"/>
      <c r="H330" s="131"/>
      <c r="I330" s="131"/>
      <c r="J330" s="131"/>
      <c r="K330" s="132">
        <v>9348</v>
      </c>
      <c r="L330" s="132"/>
      <c r="M330" s="132"/>
      <c r="N330" s="131"/>
      <c r="O330" s="131"/>
      <c r="P330" s="132">
        <f t="shared" si="18"/>
        <v>9348</v>
      </c>
    </row>
    <row r="331" spans="1:16" ht="12.75" customHeight="1">
      <c r="A331" s="130"/>
      <c r="B331" s="130"/>
      <c r="C331" s="135" t="s">
        <v>565</v>
      </c>
      <c r="D331" s="635" t="s">
        <v>746</v>
      </c>
      <c r="E331" s="122"/>
      <c r="F331" s="131"/>
      <c r="G331" s="131"/>
      <c r="H331" s="131"/>
      <c r="I331" s="131"/>
      <c r="J331" s="131"/>
      <c r="K331" s="132"/>
      <c r="L331" s="132">
        <v>6000</v>
      </c>
      <c r="M331" s="132"/>
      <c r="N331" s="131"/>
      <c r="O331" s="131"/>
      <c r="P331" s="132">
        <f aca="true" t="shared" si="19" ref="P331:P367">SUM(F331:O331)</f>
        <v>6000</v>
      </c>
    </row>
    <row r="332" spans="1:16" ht="12.75" customHeight="1">
      <c r="A332" s="130"/>
      <c r="B332" s="130"/>
      <c r="C332" s="135" t="s">
        <v>566</v>
      </c>
      <c r="D332" s="636" t="s">
        <v>747</v>
      </c>
      <c r="E332" s="122"/>
      <c r="F332" s="131"/>
      <c r="G332" s="131"/>
      <c r="H332" s="131"/>
      <c r="I332" s="131"/>
      <c r="J332" s="131"/>
      <c r="K332" s="132"/>
      <c r="L332" s="132">
        <v>1000</v>
      </c>
      <c r="M332" s="132"/>
      <c r="N332" s="131"/>
      <c r="O332" s="131"/>
      <c r="P332" s="132">
        <f t="shared" si="19"/>
        <v>1000</v>
      </c>
    </row>
    <row r="333" spans="1:16" ht="12.75" customHeight="1">
      <c r="A333" s="130"/>
      <c r="B333" s="130"/>
      <c r="C333" s="135" t="s">
        <v>567</v>
      </c>
      <c r="D333" s="637" t="s">
        <v>763</v>
      </c>
      <c r="E333" s="122"/>
      <c r="F333" s="131"/>
      <c r="G333" s="131"/>
      <c r="H333" s="131"/>
      <c r="I333" s="131"/>
      <c r="J333" s="131"/>
      <c r="K333" s="132"/>
      <c r="L333" s="132">
        <v>10000</v>
      </c>
      <c r="M333" s="132"/>
      <c r="N333" s="131"/>
      <c r="O333" s="131"/>
      <c r="P333" s="132">
        <f t="shared" si="19"/>
        <v>10000</v>
      </c>
    </row>
    <row r="334" spans="1:16" ht="12.75" customHeight="1">
      <c r="A334" s="130"/>
      <c r="B334" s="130"/>
      <c r="C334" s="135" t="s">
        <v>568</v>
      </c>
      <c r="D334" s="636" t="s">
        <v>748</v>
      </c>
      <c r="E334" s="122"/>
      <c r="F334" s="131"/>
      <c r="G334" s="131"/>
      <c r="H334" s="131"/>
      <c r="I334" s="131"/>
      <c r="J334" s="131"/>
      <c r="K334" s="132"/>
      <c r="L334" s="132">
        <v>1000</v>
      </c>
      <c r="M334" s="132"/>
      <c r="N334" s="131"/>
      <c r="O334" s="131"/>
      <c r="P334" s="132">
        <f t="shared" si="19"/>
        <v>1000</v>
      </c>
    </row>
    <row r="335" spans="1:16" ht="12.75" customHeight="1">
      <c r="A335" s="130"/>
      <c r="B335" s="130"/>
      <c r="C335" s="135" t="s">
        <v>569</v>
      </c>
      <c r="D335" s="636" t="s">
        <v>749</v>
      </c>
      <c r="E335" s="122"/>
      <c r="F335" s="131"/>
      <c r="G335" s="131"/>
      <c r="H335" s="131"/>
      <c r="I335" s="131"/>
      <c r="J335" s="131"/>
      <c r="K335" s="132"/>
      <c r="L335" s="132">
        <v>8000</v>
      </c>
      <c r="M335" s="132"/>
      <c r="N335" s="131"/>
      <c r="O335" s="131"/>
      <c r="P335" s="132">
        <f t="shared" si="19"/>
        <v>8000</v>
      </c>
    </row>
    <row r="336" spans="1:16" ht="12.75" customHeight="1">
      <c r="A336" s="130"/>
      <c r="B336" s="130"/>
      <c r="C336" s="135" t="s">
        <v>570</v>
      </c>
      <c r="D336" s="636" t="s">
        <v>750</v>
      </c>
      <c r="E336" s="122"/>
      <c r="F336" s="131"/>
      <c r="G336" s="131"/>
      <c r="H336" s="131"/>
      <c r="I336" s="131"/>
      <c r="J336" s="131"/>
      <c r="K336" s="132"/>
      <c r="L336" s="132">
        <v>2000</v>
      </c>
      <c r="M336" s="132"/>
      <c r="N336" s="131"/>
      <c r="O336" s="131"/>
      <c r="P336" s="132">
        <f t="shared" si="19"/>
        <v>2000</v>
      </c>
    </row>
    <row r="337" spans="1:16" ht="21" customHeight="1">
      <c r="A337" s="130"/>
      <c r="B337" s="130"/>
      <c r="C337" s="135" t="s">
        <v>584</v>
      </c>
      <c r="D337" s="636" t="s">
        <v>751</v>
      </c>
      <c r="E337" s="122"/>
      <c r="F337" s="131"/>
      <c r="G337" s="131"/>
      <c r="H337" s="131"/>
      <c r="I337" s="131"/>
      <c r="J337" s="131"/>
      <c r="K337" s="132"/>
      <c r="L337" s="132">
        <v>2000</v>
      </c>
      <c r="M337" s="132"/>
      <c r="N337" s="131"/>
      <c r="O337" s="131"/>
      <c r="P337" s="132">
        <f t="shared" si="19"/>
        <v>2000</v>
      </c>
    </row>
    <row r="338" spans="1:16" ht="12.75" customHeight="1">
      <c r="A338" s="130"/>
      <c r="B338" s="130"/>
      <c r="C338" s="135" t="s">
        <v>585</v>
      </c>
      <c r="D338" s="636" t="s">
        <v>701</v>
      </c>
      <c r="E338" s="122"/>
      <c r="F338" s="131"/>
      <c r="G338" s="131"/>
      <c r="H338" s="131"/>
      <c r="I338" s="131"/>
      <c r="J338" s="131"/>
      <c r="K338" s="132"/>
      <c r="L338" s="132">
        <v>2000</v>
      </c>
      <c r="M338" s="132"/>
      <c r="N338" s="131"/>
      <c r="O338" s="131"/>
      <c r="P338" s="132">
        <f t="shared" si="19"/>
        <v>2000</v>
      </c>
    </row>
    <row r="339" spans="1:16" ht="12.75" customHeight="1">
      <c r="A339" s="130"/>
      <c r="B339" s="130"/>
      <c r="C339" s="135" t="s">
        <v>586</v>
      </c>
      <c r="D339" s="636" t="s">
        <v>752</v>
      </c>
      <c r="E339" s="122"/>
      <c r="F339" s="131"/>
      <c r="G339" s="131"/>
      <c r="H339" s="131"/>
      <c r="I339" s="131"/>
      <c r="J339" s="131"/>
      <c r="K339" s="132"/>
      <c r="L339" s="132">
        <v>3000</v>
      </c>
      <c r="M339" s="132"/>
      <c r="N339" s="131"/>
      <c r="O339" s="131"/>
      <c r="P339" s="132">
        <f t="shared" si="19"/>
        <v>3000</v>
      </c>
    </row>
    <row r="340" spans="1:16" ht="12.75" customHeight="1">
      <c r="A340" s="130"/>
      <c r="B340" s="130"/>
      <c r="C340" s="135" t="s">
        <v>587</v>
      </c>
      <c r="D340" s="636" t="s">
        <v>1081</v>
      </c>
      <c r="E340" s="122"/>
      <c r="F340" s="131"/>
      <c r="G340" s="131"/>
      <c r="H340" s="131"/>
      <c r="I340" s="131"/>
      <c r="J340" s="131"/>
      <c r="K340" s="132"/>
      <c r="L340" s="132">
        <v>10000</v>
      </c>
      <c r="M340" s="132"/>
      <c r="N340" s="131"/>
      <c r="O340" s="131"/>
      <c r="P340" s="132">
        <f t="shared" si="19"/>
        <v>10000</v>
      </c>
    </row>
    <row r="341" spans="1:16" ht="12.75" customHeight="1">
      <c r="A341" s="130"/>
      <c r="B341" s="130"/>
      <c r="C341" s="135" t="s">
        <v>588</v>
      </c>
      <c r="D341" s="638" t="s">
        <v>280</v>
      </c>
      <c r="E341" s="122"/>
      <c r="F341" s="131"/>
      <c r="G341" s="131"/>
      <c r="H341" s="131"/>
      <c r="I341" s="131"/>
      <c r="J341" s="131"/>
      <c r="K341" s="132"/>
      <c r="L341" s="132">
        <v>4000</v>
      </c>
      <c r="M341" s="132"/>
      <c r="N341" s="131"/>
      <c r="O341" s="131"/>
      <c r="P341" s="132">
        <f t="shared" si="19"/>
        <v>4000</v>
      </c>
    </row>
    <row r="342" spans="1:16" ht="12.75" customHeight="1">
      <c r="A342" s="130"/>
      <c r="B342" s="130"/>
      <c r="C342" s="135" t="s">
        <v>589</v>
      </c>
      <c r="D342" s="639" t="s">
        <v>940</v>
      </c>
      <c r="E342" s="122"/>
      <c r="F342" s="131"/>
      <c r="G342" s="131"/>
      <c r="H342" s="131"/>
      <c r="I342" s="131"/>
      <c r="J342" s="131"/>
      <c r="K342" s="132"/>
      <c r="L342" s="132">
        <v>1000</v>
      </c>
      <c r="M342" s="132"/>
      <c r="N342" s="131"/>
      <c r="O342" s="131"/>
      <c r="P342" s="132">
        <f t="shared" si="19"/>
        <v>1000</v>
      </c>
    </row>
    <row r="343" spans="1:16" ht="12.75" customHeight="1">
      <c r="A343" s="130"/>
      <c r="B343" s="130"/>
      <c r="C343" s="135" t="s">
        <v>590</v>
      </c>
      <c r="D343" s="639" t="s">
        <v>753</v>
      </c>
      <c r="E343" s="122"/>
      <c r="F343" s="131"/>
      <c r="G343" s="131"/>
      <c r="H343" s="131"/>
      <c r="I343" s="131"/>
      <c r="J343" s="131"/>
      <c r="K343" s="132"/>
      <c r="L343" s="132">
        <v>5000</v>
      </c>
      <c r="M343" s="132"/>
      <c r="N343" s="131"/>
      <c r="O343" s="131"/>
      <c r="P343" s="132">
        <f t="shared" si="19"/>
        <v>5000</v>
      </c>
    </row>
    <row r="344" spans="1:16" ht="15.75" customHeight="1">
      <c r="A344" s="130"/>
      <c r="B344" s="130"/>
      <c r="C344" s="135" t="s">
        <v>591</v>
      </c>
      <c r="D344" s="636" t="s">
        <v>1198</v>
      </c>
      <c r="E344" s="122"/>
      <c r="F344" s="131"/>
      <c r="G344" s="131"/>
      <c r="H344" s="131"/>
      <c r="I344" s="131"/>
      <c r="J344" s="131"/>
      <c r="K344" s="132"/>
      <c r="L344" s="132">
        <v>10000</v>
      </c>
      <c r="M344" s="132"/>
      <c r="N344" s="131"/>
      <c r="O344" s="131"/>
      <c r="P344" s="132">
        <f t="shared" si="19"/>
        <v>10000</v>
      </c>
    </row>
    <row r="345" spans="1:22" ht="12.75" customHeight="1">
      <c r="A345" s="130"/>
      <c r="B345" s="130"/>
      <c r="C345" s="135" t="s">
        <v>592</v>
      </c>
      <c r="D345" s="640" t="s">
        <v>754</v>
      </c>
      <c r="E345" s="122"/>
      <c r="F345" s="131"/>
      <c r="G345" s="131"/>
      <c r="H345" s="131"/>
      <c r="I345" s="131"/>
      <c r="J345" s="131"/>
      <c r="K345" s="132"/>
      <c r="L345" s="132">
        <v>2000</v>
      </c>
      <c r="M345" s="132"/>
      <c r="N345" s="131"/>
      <c r="O345" s="131"/>
      <c r="P345" s="132">
        <f t="shared" si="19"/>
        <v>2000</v>
      </c>
      <c r="V345" s="132"/>
    </row>
    <row r="346" spans="1:22" ht="12.75" customHeight="1">
      <c r="A346" s="130"/>
      <c r="B346" s="130"/>
      <c r="C346" s="135" t="s">
        <v>593</v>
      </c>
      <c r="D346" s="640" t="s">
        <v>755</v>
      </c>
      <c r="E346" s="122"/>
      <c r="F346" s="131"/>
      <c r="G346" s="131"/>
      <c r="H346" s="131"/>
      <c r="I346" s="131"/>
      <c r="J346" s="131"/>
      <c r="K346" s="132"/>
      <c r="L346" s="132">
        <v>500</v>
      </c>
      <c r="M346" s="132"/>
      <c r="N346" s="131"/>
      <c r="O346" s="131"/>
      <c r="P346" s="132">
        <f t="shared" si="19"/>
        <v>500</v>
      </c>
      <c r="V346" s="132"/>
    </row>
    <row r="347" spans="1:22" ht="12.75" customHeight="1">
      <c r="A347" s="130"/>
      <c r="B347" s="130"/>
      <c r="C347" s="135" t="s">
        <v>594</v>
      </c>
      <c r="D347" s="640" t="s">
        <v>756</v>
      </c>
      <c r="E347" s="122"/>
      <c r="F347" s="131"/>
      <c r="G347" s="131"/>
      <c r="H347" s="131"/>
      <c r="I347" s="131"/>
      <c r="J347" s="131"/>
      <c r="K347" s="132"/>
      <c r="L347" s="132">
        <v>1800</v>
      </c>
      <c r="M347" s="132"/>
      <c r="N347" s="131"/>
      <c r="O347" s="131"/>
      <c r="P347" s="132">
        <f t="shared" si="19"/>
        <v>1800</v>
      </c>
      <c r="V347" s="132"/>
    </row>
    <row r="348" spans="1:22" ht="12.75" customHeight="1">
      <c r="A348" s="130"/>
      <c r="B348" s="130"/>
      <c r="C348" s="135" t="s">
        <v>595</v>
      </c>
      <c r="D348" s="640" t="s">
        <v>757</v>
      </c>
      <c r="E348" s="122"/>
      <c r="F348" s="131"/>
      <c r="G348" s="131"/>
      <c r="H348" s="131"/>
      <c r="I348" s="131"/>
      <c r="J348" s="131"/>
      <c r="K348" s="132"/>
      <c r="L348" s="132">
        <v>3500</v>
      </c>
      <c r="M348" s="132"/>
      <c r="N348" s="131"/>
      <c r="O348" s="131"/>
      <c r="P348" s="132">
        <f t="shared" si="19"/>
        <v>3500</v>
      </c>
      <c r="V348" s="132"/>
    </row>
    <row r="349" spans="1:22" ht="21" customHeight="1">
      <c r="A349" s="130"/>
      <c r="B349" s="130"/>
      <c r="C349" s="135" t="s">
        <v>596</v>
      </c>
      <c r="D349" s="640" t="s">
        <v>758</v>
      </c>
      <c r="E349" s="122"/>
      <c r="F349" s="131"/>
      <c r="G349" s="131"/>
      <c r="H349" s="131"/>
      <c r="I349" s="131"/>
      <c r="J349" s="131"/>
      <c r="K349" s="132"/>
      <c r="L349" s="132">
        <v>1500</v>
      </c>
      <c r="M349" s="132"/>
      <c r="N349" s="131"/>
      <c r="O349" s="131"/>
      <c r="P349" s="132">
        <f t="shared" si="19"/>
        <v>1500</v>
      </c>
      <c r="V349" s="132"/>
    </row>
    <row r="350" spans="1:22" ht="12.75" customHeight="1">
      <c r="A350" s="130"/>
      <c r="B350" s="130"/>
      <c r="C350" s="135" t="s">
        <v>597</v>
      </c>
      <c r="D350" s="640" t="s">
        <v>759</v>
      </c>
      <c r="E350" s="122"/>
      <c r="F350" s="131"/>
      <c r="G350" s="131"/>
      <c r="H350" s="131"/>
      <c r="I350" s="131"/>
      <c r="J350" s="131"/>
      <c r="K350" s="132"/>
      <c r="L350" s="132">
        <v>2000</v>
      </c>
      <c r="M350" s="132"/>
      <c r="N350" s="131"/>
      <c r="O350" s="131"/>
      <c r="P350" s="132">
        <f t="shared" si="19"/>
        <v>2000</v>
      </c>
      <c r="V350" s="132"/>
    </row>
    <row r="351" spans="1:22" ht="12.75" customHeight="1">
      <c r="A351" s="130"/>
      <c r="B351" s="130"/>
      <c r="C351" s="135" t="s">
        <v>598</v>
      </c>
      <c r="D351" s="640" t="s">
        <v>760</v>
      </c>
      <c r="E351" s="122"/>
      <c r="F351" s="131"/>
      <c r="G351" s="131"/>
      <c r="H351" s="131"/>
      <c r="I351" s="131"/>
      <c r="J351" s="131"/>
      <c r="K351" s="132"/>
      <c r="L351" s="132">
        <v>3000</v>
      </c>
      <c r="M351" s="132"/>
      <c r="N351" s="131"/>
      <c r="O351" s="131"/>
      <c r="P351" s="132">
        <f t="shared" si="19"/>
        <v>3000</v>
      </c>
      <c r="V351" s="132"/>
    </row>
    <row r="352" spans="1:22" ht="12.75" customHeight="1">
      <c r="A352" s="130"/>
      <c r="B352" s="130"/>
      <c r="C352" s="135" t="s">
        <v>599</v>
      </c>
      <c r="D352" s="640" t="s">
        <v>761</v>
      </c>
      <c r="E352" s="122"/>
      <c r="F352" s="131"/>
      <c r="G352" s="131"/>
      <c r="H352" s="131"/>
      <c r="I352" s="131"/>
      <c r="J352" s="131"/>
      <c r="K352" s="132"/>
      <c r="L352" s="132">
        <v>500</v>
      </c>
      <c r="M352" s="132"/>
      <c r="N352" s="131"/>
      <c r="O352" s="131"/>
      <c r="P352" s="132">
        <f t="shared" si="19"/>
        <v>500</v>
      </c>
      <c r="V352" s="132"/>
    </row>
    <row r="353" spans="1:22" ht="12.75" customHeight="1">
      <c r="A353" s="130"/>
      <c r="B353" s="130"/>
      <c r="C353" s="135" t="s">
        <v>600</v>
      </c>
      <c r="D353" s="640" t="s">
        <v>762</v>
      </c>
      <c r="E353" s="122"/>
      <c r="F353" s="131"/>
      <c r="G353" s="131"/>
      <c r="H353" s="131"/>
      <c r="I353" s="131"/>
      <c r="J353" s="131"/>
      <c r="K353" s="132"/>
      <c r="L353" s="132">
        <v>1500</v>
      </c>
      <c r="M353" s="132"/>
      <c r="N353" s="131"/>
      <c r="O353" s="131"/>
      <c r="P353" s="132">
        <f t="shared" si="19"/>
        <v>1500</v>
      </c>
      <c r="V353" s="132"/>
    </row>
    <row r="354" spans="1:22" ht="12.75" customHeight="1">
      <c r="A354" s="130"/>
      <c r="B354" s="130"/>
      <c r="C354" s="135" t="s">
        <v>601</v>
      </c>
      <c r="D354" s="639" t="s">
        <v>764</v>
      </c>
      <c r="E354" s="122"/>
      <c r="F354" s="131"/>
      <c r="G354" s="131"/>
      <c r="H354" s="131"/>
      <c r="I354" s="131"/>
      <c r="J354" s="131"/>
      <c r="K354" s="132"/>
      <c r="L354" s="132">
        <v>4000</v>
      </c>
      <c r="M354" s="132"/>
      <c r="N354" s="131"/>
      <c r="O354" s="131"/>
      <c r="P354" s="132">
        <f t="shared" si="19"/>
        <v>4000</v>
      </c>
      <c r="V354" s="433"/>
    </row>
    <row r="355" spans="1:22" ht="12.75" customHeight="1">
      <c r="A355" s="130"/>
      <c r="B355" s="130"/>
      <c r="C355" s="135" t="s">
        <v>602</v>
      </c>
      <c r="D355" s="636" t="s">
        <v>765</v>
      </c>
      <c r="E355" s="122"/>
      <c r="F355" s="131"/>
      <c r="G355" s="131"/>
      <c r="H355" s="131"/>
      <c r="I355" s="131"/>
      <c r="J355" s="131"/>
      <c r="K355" s="132"/>
      <c r="L355" s="132">
        <v>5000</v>
      </c>
      <c r="M355" s="132"/>
      <c r="N355" s="131"/>
      <c r="O355" s="131"/>
      <c r="P355" s="132">
        <f t="shared" si="19"/>
        <v>5000</v>
      </c>
      <c r="V355" s="433"/>
    </row>
    <row r="356" spans="1:22" ht="12.75" customHeight="1">
      <c r="A356" s="130"/>
      <c r="B356" s="130"/>
      <c r="C356" s="135" t="s">
        <v>603</v>
      </c>
      <c r="D356" s="636" t="s">
        <v>766</v>
      </c>
      <c r="E356" s="122"/>
      <c r="F356" s="131"/>
      <c r="G356" s="131"/>
      <c r="H356" s="131"/>
      <c r="I356" s="131"/>
      <c r="J356" s="131"/>
      <c r="K356" s="132"/>
      <c r="L356" s="132">
        <v>4000</v>
      </c>
      <c r="M356" s="132"/>
      <c r="N356" s="131"/>
      <c r="O356" s="131"/>
      <c r="P356" s="132">
        <f t="shared" si="19"/>
        <v>4000</v>
      </c>
      <c r="V356" s="433"/>
    </row>
    <row r="357" spans="1:22" ht="21.75" customHeight="1">
      <c r="A357" s="130"/>
      <c r="B357" s="130"/>
      <c r="C357" s="135" t="s">
        <v>604</v>
      </c>
      <c r="D357" s="640" t="s">
        <v>767</v>
      </c>
      <c r="E357" s="122"/>
      <c r="F357" s="131"/>
      <c r="G357" s="131"/>
      <c r="H357" s="131"/>
      <c r="I357" s="131"/>
      <c r="J357" s="131"/>
      <c r="K357" s="132"/>
      <c r="L357" s="132">
        <v>5000</v>
      </c>
      <c r="M357" s="132"/>
      <c r="N357" s="131"/>
      <c r="O357" s="131"/>
      <c r="P357" s="132">
        <f t="shared" si="19"/>
        <v>5000</v>
      </c>
      <c r="V357" s="433"/>
    </row>
    <row r="358" spans="1:22" ht="12.75" customHeight="1">
      <c r="A358" s="130"/>
      <c r="B358" s="130"/>
      <c r="C358" s="135" t="s">
        <v>605</v>
      </c>
      <c r="D358" s="640" t="s">
        <v>768</v>
      </c>
      <c r="E358" s="122"/>
      <c r="F358" s="131"/>
      <c r="G358" s="131"/>
      <c r="H358" s="131"/>
      <c r="I358" s="131"/>
      <c r="J358" s="131"/>
      <c r="K358" s="132"/>
      <c r="L358" s="132">
        <v>2000</v>
      </c>
      <c r="M358" s="132"/>
      <c r="N358" s="131"/>
      <c r="O358" s="131"/>
      <c r="P358" s="132">
        <f t="shared" si="19"/>
        <v>2000</v>
      </c>
      <c r="V358" s="433"/>
    </row>
    <row r="359" spans="1:22" ht="12.75" customHeight="1">
      <c r="A359" s="130"/>
      <c r="B359" s="130"/>
      <c r="C359" s="135" t="s">
        <v>606</v>
      </c>
      <c r="D359" s="640" t="s">
        <v>769</v>
      </c>
      <c r="E359" s="122"/>
      <c r="F359" s="131"/>
      <c r="G359" s="131"/>
      <c r="H359" s="131"/>
      <c r="I359" s="131"/>
      <c r="J359" s="131"/>
      <c r="K359" s="132"/>
      <c r="L359" s="132">
        <v>2000</v>
      </c>
      <c r="M359" s="132"/>
      <c r="N359" s="131"/>
      <c r="O359" s="131"/>
      <c r="P359" s="132">
        <f t="shared" si="19"/>
        <v>2000</v>
      </c>
      <c r="V359" s="433"/>
    </row>
    <row r="360" spans="1:22" ht="21" customHeight="1">
      <c r="A360" s="130"/>
      <c r="B360" s="130"/>
      <c r="C360" s="135" t="s">
        <v>607</v>
      </c>
      <c r="D360" s="640" t="s">
        <v>770</v>
      </c>
      <c r="E360" s="122"/>
      <c r="F360" s="131"/>
      <c r="G360" s="131"/>
      <c r="H360" s="131"/>
      <c r="I360" s="131"/>
      <c r="J360" s="131"/>
      <c r="K360" s="132"/>
      <c r="L360" s="132">
        <v>4000</v>
      </c>
      <c r="M360" s="132"/>
      <c r="N360" s="131"/>
      <c r="O360" s="131"/>
      <c r="P360" s="132">
        <f t="shared" si="19"/>
        <v>4000</v>
      </c>
      <c r="V360" s="433"/>
    </row>
    <row r="361" spans="1:22" ht="12.75" customHeight="1">
      <c r="A361" s="130"/>
      <c r="B361" s="130"/>
      <c r="C361" s="135" t="s">
        <v>608</v>
      </c>
      <c r="D361" s="640" t="s">
        <v>771</v>
      </c>
      <c r="E361" s="122"/>
      <c r="F361" s="131"/>
      <c r="G361" s="131"/>
      <c r="H361" s="131"/>
      <c r="I361" s="131"/>
      <c r="J361" s="131"/>
      <c r="K361" s="132"/>
      <c r="L361" s="132">
        <v>1400</v>
      </c>
      <c r="M361" s="132"/>
      <c r="N361" s="131"/>
      <c r="O361" s="131"/>
      <c r="P361" s="132">
        <f t="shared" si="19"/>
        <v>1400</v>
      </c>
      <c r="V361" s="433"/>
    </row>
    <row r="362" spans="1:22" ht="20.25" customHeight="1">
      <c r="A362" s="130"/>
      <c r="B362" s="130"/>
      <c r="C362" s="135" t="s">
        <v>609</v>
      </c>
      <c r="D362" s="640" t="s">
        <v>772</v>
      </c>
      <c r="E362" s="122"/>
      <c r="F362" s="131"/>
      <c r="G362" s="131"/>
      <c r="H362" s="131"/>
      <c r="I362" s="131"/>
      <c r="J362" s="131"/>
      <c r="K362" s="132"/>
      <c r="L362" s="132">
        <v>1500</v>
      </c>
      <c r="M362" s="132"/>
      <c r="N362" s="131"/>
      <c r="O362" s="131"/>
      <c r="P362" s="132">
        <f t="shared" si="19"/>
        <v>1500</v>
      </c>
      <c r="V362" s="433"/>
    </row>
    <row r="363" spans="1:22" ht="12.75" customHeight="1">
      <c r="A363" s="130"/>
      <c r="B363" s="130"/>
      <c r="C363" s="135" t="s">
        <v>610</v>
      </c>
      <c r="D363" s="640" t="s">
        <v>773</v>
      </c>
      <c r="E363" s="122"/>
      <c r="F363" s="131"/>
      <c r="G363" s="131"/>
      <c r="H363" s="131"/>
      <c r="I363" s="131"/>
      <c r="J363" s="131"/>
      <c r="K363" s="132"/>
      <c r="L363" s="132">
        <v>4000</v>
      </c>
      <c r="M363" s="132"/>
      <c r="N363" s="131"/>
      <c r="O363" s="131"/>
      <c r="P363" s="132">
        <f t="shared" si="19"/>
        <v>4000</v>
      </c>
      <c r="V363" s="433"/>
    </row>
    <row r="364" spans="1:22" ht="21" customHeight="1">
      <c r="A364" s="130"/>
      <c r="B364" s="130"/>
      <c r="C364" s="135" t="s">
        <v>138</v>
      </c>
      <c r="D364" s="640" t="s">
        <v>629</v>
      </c>
      <c r="E364" s="122"/>
      <c r="F364" s="131"/>
      <c r="G364" s="131"/>
      <c r="H364" s="131"/>
      <c r="I364" s="131"/>
      <c r="J364" s="131"/>
      <c r="K364" s="132"/>
      <c r="L364" s="132">
        <v>1500</v>
      </c>
      <c r="M364" s="132"/>
      <c r="N364" s="131"/>
      <c r="O364" s="131"/>
      <c r="P364" s="132">
        <f t="shared" si="19"/>
        <v>1500</v>
      </c>
      <c r="V364" s="433"/>
    </row>
    <row r="365" spans="1:22" ht="12.75" customHeight="1">
      <c r="A365" s="130"/>
      <c r="B365" s="130"/>
      <c r="C365" s="135" t="s">
        <v>139</v>
      </c>
      <c r="D365" s="640" t="s">
        <v>630</v>
      </c>
      <c r="E365" s="122"/>
      <c r="F365" s="131"/>
      <c r="G365" s="131"/>
      <c r="H365" s="131"/>
      <c r="I365" s="131"/>
      <c r="J365" s="131"/>
      <c r="K365" s="132"/>
      <c r="L365" s="132">
        <v>1000</v>
      </c>
      <c r="M365" s="132"/>
      <c r="N365" s="131"/>
      <c r="O365" s="131"/>
      <c r="P365" s="132">
        <f t="shared" si="19"/>
        <v>1000</v>
      </c>
      <c r="V365" s="433"/>
    </row>
    <row r="366" spans="1:22" ht="12.75" customHeight="1">
      <c r="A366" s="130"/>
      <c r="B366" s="130"/>
      <c r="C366" s="135" t="s">
        <v>140</v>
      </c>
      <c r="D366" s="640" t="s">
        <v>774</v>
      </c>
      <c r="E366" s="122"/>
      <c r="F366" s="131"/>
      <c r="G366" s="131"/>
      <c r="H366" s="131"/>
      <c r="I366" s="131"/>
      <c r="J366" s="131"/>
      <c r="K366" s="132"/>
      <c r="L366" s="132">
        <v>1500</v>
      </c>
      <c r="M366" s="132"/>
      <c r="N366" s="131"/>
      <c r="O366" s="131"/>
      <c r="P366" s="132">
        <f t="shared" si="19"/>
        <v>1500</v>
      </c>
      <c r="V366" s="433"/>
    </row>
    <row r="367" spans="1:22" ht="12.75" customHeight="1">
      <c r="A367" s="130"/>
      <c r="B367" s="130"/>
      <c r="C367" s="135" t="s">
        <v>141</v>
      </c>
      <c r="D367" s="640" t="s">
        <v>775</v>
      </c>
      <c r="E367" s="122"/>
      <c r="F367" s="131"/>
      <c r="G367" s="131"/>
      <c r="H367" s="131"/>
      <c r="I367" s="131"/>
      <c r="J367" s="131"/>
      <c r="K367" s="132"/>
      <c r="L367" s="132">
        <v>500</v>
      </c>
      <c r="M367" s="132"/>
      <c r="N367" s="131"/>
      <c r="O367" s="131"/>
      <c r="P367" s="132">
        <f t="shared" si="19"/>
        <v>500</v>
      </c>
      <c r="V367" s="433"/>
    </row>
    <row r="368" spans="1:16" ht="12.75" customHeight="1">
      <c r="A368" s="130"/>
      <c r="B368" s="130"/>
      <c r="C368" s="130"/>
      <c r="D368" s="384" t="s">
        <v>876</v>
      </c>
      <c r="E368" s="122"/>
      <c r="F368" s="131"/>
      <c r="G368" s="131"/>
      <c r="H368" s="131"/>
      <c r="I368" s="131"/>
      <c r="J368" s="131"/>
      <c r="K368" s="132"/>
      <c r="L368" s="132"/>
      <c r="M368" s="132"/>
      <c r="N368" s="131"/>
      <c r="O368" s="131"/>
      <c r="P368" s="132"/>
    </row>
    <row r="369" spans="1:16" ht="17.25" customHeight="1">
      <c r="A369" s="130"/>
      <c r="B369" s="130"/>
      <c r="C369" s="135" t="s">
        <v>243</v>
      </c>
      <c r="D369" s="390" t="s">
        <v>227</v>
      </c>
      <c r="E369" s="122"/>
      <c r="F369" s="131"/>
      <c r="G369" s="131"/>
      <c r="H369" s="131"/>
      <c r="I369" s="131"/>
      <c r="J369" s="131"/>
      <c r="K369" s="132">
        <v>5001</v>
      </c>
      <c r="L369" s="132"/>
      <c r="M369" s="132"/>
      <c r="N369" s="131"/>
      <c r="O369" s="131"/>
      <c r="P369" s="132">
        <f>SUM(F369:O369)</f>
        <v>5001</v>
      </c>
    </row>
    <row r="370" spans="1:16" ht="25.5" customHeight="1">
      <c r="A370" s="130"/>
      <c r="B370" s="130"/>
      <c r="C370" s="135" t="s">
        <v>244</v>
      </c>
      <c r="D370" s="390" t="s">
        <v>278</v>
      </c>
      <c r="E370" s="122"/>
      <c r="F370" s="131"/>
      <c r="G370" s="131"/>
      <c r="H370" s="131"/>
      <c r="I370" s="131"/>
      <c r="J370" s="131"/>
      <c r="K370" s="128">
        <v>16376</v>
      </c>
      <c r="L370" s="132"/>
      <c r="M370" s="132"/>
      <c r="N370" s="131"/>
      <c r="O370" s="131"/>
      <c r="P370" s="132">
        <f>SUM(F370:O370)</f>
        <v>16376</v>
      </c>
    </row>
    <row r="371" spans="1:16" ht="12.75" customHeight="1">
      <c r="A371" s="130"/>
      <c r="B371" s="130"/>
      <c r="C371" s="135" t="s">
        <v>245</v>
      </c>
      <c r="D371" s="385" t="s">
        <v>886</v>
      </c>
      <c r="E371" s="122"/>
      <c r="F371" s="131"/>
      <c r="G371" s="131"/>
      <c r="H371" s="131"/>
      <c r="I371" s="131"/>
      <c r="J371" s="131"/>
      <c r="K371" s="128">
        <v>1000</v>
      </c>
      <c r="L371" s="132"/>
      <c r="M371" s="132"/>
      <c r="N371" s="131"/>
      <c r="O371" s="131"/>
      <c r="P371" s="132">
        <f>SUM(F371:O371)</f>
        <v>1000</v>
      </c>
    </row>
    <row r="372" spans="1:16" ht="12.75" customHeight="1">
      <c r="A372" s="130"/>
      <c r="B372" s="130"/>
      <c r="C372" s="135" t="s">
        <v>1082</v>
      </c>
      <c r="D372" s="385" t="s">
        <v>887</v>
      </c>
      <c r="E372" s="122"/>
      <c r="F372" s="131"/>
      <c r="G372" s="131"/>
      <c r="H372" s="131"/>
      <c r="I372" s="131"/>
      <c r="J372" s="131"/>
      <c r="K372" s="128">
        <v>5507</v>
      </c>
      <c r="L372" s="132"/>
      <c r="M372" s="132"/>
      <c r="N372" s="131"/>
      <c r="O372" s="131"/>
      <c r="P372" s="132">
        <f>SUM(F372:O372)</f>
        <v>5507</v>
      </c>
    </row>
    <row r="373" spans="1:16" ht="12.75" customHeight="1">
      <c r="A373" s="130"/>
      <c r="B373" s="130"/>
      <c r="C373" s="135" t="s">
        <v>1083</v>
      </c>
      <c r="D373" s="385" t="s">
        <v>1304</v>
      </c>
      <c r="E373" s="122"/>
      <c r="F373" s="131"/>
      <c r="G373" s="131"/>
      <c r="H373" s="131"/>
      <c r="I373" s="131"/>
      <c r="J373" s="131"/>
      <c r="K373" s="128">
        <v>1570</v>
      </c>
      <c r="L373" s="132"/>
      <c r="M373" s="132"/>
      <c r="N373" s="131"/>
      <c r="O373" s="131"/>
      <c r="P373" s="132">
        <f>SUM(F373:O373)</f>
        <v>1570</v>
      </c>
    </row>
    <row r="374" spans="1:16" ht="12.75" customHeight="1">
      <c r="A374" s="130"/>
      <c r="B374" s="130"/>
      <c r="C374" s="135" t="s">
        <v>1084</v>
      </c>
      <c r="D374" s="385" t="s">
        <v>229</v>
      </c>
      <c r="E374" s="122"/>
      <c r="F374" s="131"/>
      <c r="G374" s="131"/>
      <c r="H374" s="131"/>
      <c r="I374" s="131"/>
      <c r="J374" s="131"/>
      <c r="K374" s="132"/>
      <c r="L374" s="132">
        <v>18061</v>
      </c>
      <c r="M374" s="132"/>
      <c r="N374" s="131"/>
      <c r="O374" s="131"/>
      <c r="P374" s="132">
        <f aca="true" t="shared" si="20" ref="P374:P383">SUM(F374:O374)</f>
        <v>18061</v>
      </c>
    </row>
    <row r="375" spans="1:16" ht="12.75" customHeight="1">
      <c r="A375" s="130"/>
      <c r="B375" s="130"/>
      <c r="C375" s="135" t="s">
        <v>1085</v>
      </c>
      <c r="D375" s="385" t="s">
        <v>279</v>
      </c>
      <c r="E375" s="122"/>
      <c r="F375" s="131"/>
      <c r="G375" s="131"/>
      <c r="H375" s="131"/>
      <c r="I375" s="131"/>
      <c r="J375" s="131"/>
      <c r="K375" s="132"/>
      <c r="L375" s="132">
        <v>18967</v>
      </c>
      <c r="M375" s="132"/>
      <c r="N375" s="131"/>
      <c r="O375" s="131"/>
      <c r="P375" s="132">
        <f t="shared" si="20"/>
        <v>18967</v>
      </c>
    </row>
    <row r="376" spans="1:16" ht="12.75" customHeight="1">
      <c r="A376" s="130"/>
      <c r="B376" s="130"/>
      <c r="C376" s="135" t="s">
        <v>890</v>
      </c>
      <c r="D376" s="385" t="s">
        <v>226</v>
      </c>
      <c r="E376" s="122"/>
      <c r="F376" s="131"/>
      <c r="G376" s="131"/>
      <c r="H376" s="131"/>
      <c r="I376" s="131"/>
      <c r="J376" s="131"/>
      <c r="K376" s="132"/>
      <c r="L376" s="132">
        <v>3998</v>
      </c>
      <c r="M376" s="132"/>
      <c r="N376" s="131"/>
      <c r="O376" s="131"/>
      <c r="P376" s="132">
        <f t="shared" si="20"/>
        <v>3998</v>
      </c>
    </row>
    <row r="377" spans="1:16" ht="12.75" customHeight="1">
      <c r="A377" s="130"/>
      <c r="B377" s="130"/>
      <c r="C377" s="135" t="s">
        <v>891</v>
      </c>
      <c r="D377" s="385" t="s">
        <v>281</v>
      </c>
      <c r="E377" s="122"/>
      <c r="F377" s="131"/>
      <c r="G377" s="131"/>
      <c r="H377" s="131"/>
      <c r="I377" s="131"/>
      <c r="J377" s="131"/>
      <c r="K377" s="132"/>
      <c r="L377" s="132">
        <v>6702</v>
      </c>
      <c r="M377" s="132"/>
      <c r="N377" s="131"/>
      <c r="O377" s="131"/>
      <c r="P377" s="132">
        <f t="shared" si="20"/>
        <v>6702</v>
      </c>
    </row>
    <row r="378" spans="1:16" ht="12.75" customHeight="1">
      <c r="A378" s="130"/>
      <c r="B378" s="130"/>
      <c r="C378" s="135" t="s">
        <v>892</v>
      </c>
      <c r="D378" s="385" t="s">
        <v>282</v>
      </c>
      <c r="E378" s="122"/>
      <c r="F378" s="131"/>
      <c r="G378" s="131"/>
      <c r="H378" s="131"/>
      <c r="I378" s="131"/>
      <c r="J378" s="131"/>
      <c r="K378" s="132"/>
      <c r="L378" s="132">
        <v>3114</v>
      </c>
      <c r="M378" s="132"/>
      <c r="N378" s="131"/>
      <c r="O378" s="131"/>
      <c r="P378" s="132">
        <f t="shared" si="20"/>
        <v>3114</v>
      </c>
    </row>
    <row r="379" spans="1:16" ht="23.25" customHeight="1">
      <c r="A379" s="130"/>
      <c r="B379" s="130"/>
      <c r="C379" s="135" t="s">
        <v>893</v>
      </c>
      <c r="D379" s="393" t="s">
        <v>1272</v>
      </c>
      <c r="E379" s="122"/>
      <c r="F379" s="131"/>
      <c r="G379" s="131"/>
      <c r="H379" s="131"/>
      <c r="I379" s="131"/>
      <c r="J379" s="131"/>
      <c r="K379" s="132"/>
      <c r="L379" s="132">
        <v>2188</v>
      </c>
      <c r="M379" s="132"/>
      <c r="N379" s="131"/>
      <c r="O379" s="131"/>
      <c r="P379" s="132">
        <f t="shared" si="20"/>
        <v>2188</v>
      </c>
    </row>
    <row r="380" spans="1:16" ht="25.5" customHeight="1">
      <c r="A380" s="130"/>
      <c r="B380" s="130"/>
      <c r="C380" s="135" t="s">
        <v>894</v>
      </c>
      <c r="D380" s="394" t="s">
        <v>631</v>
      </c>
      <c r="E380" s="122"/>
      <c r="F380" s="131"/>
      <c r="G380" s="131"/>
      <c r="H380" s="131"/>
      <c r="I380" s="131"/>
      <c r="J380" s="131"/>
      <c r="K380" s="132"/>
      <c r="L380" s="132">
        <v>1969</v>
      </c>
      <c r="M380" s="132"/>
      <c r="N380" s="131"/>
      <c r="O380" s="131"/>
      <c r="P380" s="132">
        <f t="shared" si="20"/>
        <v>1969</v>
      </c>
    </row>
    <row r="381" spans="1:16" ht="12.75" customHeight="1">
      <c r="A381" s="130"/>
      <c r="B381" s="130"/>
      <c r="C381" s="135" t="s">
        <v>142</v>
      </c>
      <c r="D381" s="395" t="s">
        <v>1273</v>
      </c>
      <c r="E381" s="122"/>
      <c r="F381" s="131"/>
      <c r="G381" s="131"/>
      <c r="H381" s="131"/>
      <c r="I381" s="131"/>
      <c r="J381" s="131"/>
      <c r="K381" s="132"/>
      <c r="L381" s="132">
        <v>7725</v>
      </c>
      <c r="M381" s="132"/>
      <c r="N381" s="131"/>
      <c r="O381" s="131"/>
      <c r="P381" s="132">
        <f t="shared" si="20"/>
        <v>7725</v>
      </c>
    </row>
    <row r="382" spans="1:16" ht="12.75" customHeight="1">
      <c r="A382" s="130"/>
      <c r="B382" s="130"/>
      <c r="C382" s="135" t="s">
        <v>143</v>
      </c>
      <c r="D382" s="385" t="s">
        <v>632</v>
      </c>
      <c r="E382" s="122"/>
      <c r="F382" s="131"/>
      <c r="G382" s="131"/>
      <c r="H382" s="131"/>
      <c r="I382" s="131"/>
      <c r="J382" s="131"/>
      <c r="K382" s="132"/>
      <c r="L382" s="132">
        <v>1500</v>
      </c>
      <c r="M382" s="132"/>
      <c r="N382" s="131"/>
      <c r="O382" s="131"/>
      <c r="P382" s="132">
        <f t="shared" si="20"/>
        <v>1500</v>
      </c>
    </row>
    <row r="383" spans="1:16" ht="12.75" customHeight="1">
      <c r="A383" s="130"/>
      <c r="B383" s="130"/>
      <c r="C383" s="135" t="s">
        <v>144</v>
      </c>
      <c r="D383" s="320" t="s">
        <v>278</v>
      </c>
      <c r="E383" s="122"/>
      <c r="F383" s="131"/>
      <c r="G383" s="131"/>
      <c r="H383" s="131"/>
      <c r="I383" s="131"/>
      <c r="J383" s="131"/>
      <c r="K383" s="132"/>
      <c r="L383" s="132">
        <v>2413</v>
      </c>
      <c r="M383" s="132"/>
      <c r="N383" s="131"/>
      <c r="O383" s="131"/>
      <c r="P383" s="132">
        <f t="shared" si="20"/>
        <v>2413</v>
      </c>
    </row>
    <row r="384" spans="1:16" ht="12.75" customHeight="1">
      <c r="A384" s="130"/>
      <c r="B384" s="130"/>
      <c r="C384" s="130" t="s">
        <v>405</v>
      </c>
      <c r="D384" s="388" t="s">
        <v>1186</v>
      </c>
      <c r="E384" s="122"/>
      <c r="F384" s="131"/>
      <c r="G384" s="131"/>
      <c r="H384" s="131"/>
      <c r="I384" s="131"/>
      <c r="J384" s="131"/>
      <c r="K384" s="132"/>
      <c r="L384" s="132"/>
      <c r="M384" s="132"/>
      <c r="N384" s="131"/>
      <c r="O384" s="131"/>
      <c r="P384" s="132"/>
    </row>
    <row r="385" spans="1:16" ht="12.75" customHeight="1">
      <c r="A385" s="130"/>
      <c r="B385" s="130"/>
      <c r="C385" s="135" t="s">
        <v>402</v>
      </c>
      <c r="D385" s="384" t="s">
        <v>424</v>
      </c>
      <c r="E385" s="122"/>
      <c r="F385" s="131"/>
      <c r="G385" s="131"/>
      <c r="H385" s="131"/>
      <c r="I385" s="131"/>
      <c r="J385" s="131"/>
      <c r="K385" s="132">
        <v>9000</v>
      </c>
      <c r="L385" s="132"/>
      <c r="M385" s="132"/>
      <c r="N385" s="131"/>
      <c r="O385" s="131"/>
      <c r="P385" s="132">
        <f aca="true" t="shared" si="21" ref="P385:P409">SUM(F385:O385)</f>
        <v>9000</v>
      </c>
    </row>
    <row r="386" spans="1:22" ht="12.75" customHeight="1">
      <c r="A386" s="130"/>
      <c r="B386" s="130"/>
      <c r="C386" s="135" t="s">
        <v>1178</v>
      </c>
      <c r="D386" s="639" t="s">
        <v>776</v>
      </c>
      <c r="E386" s="122"/>
      <c r="F386" s="131"/>
      <c r="G386" s="131"/>
      <c r="H386" s="131"/>
      <c r="I386" s="131"/>
      <c r="J386" s="131"/>
      <c r="K386" s="132">
        <v>1000</v>
      </c>
      <c r="L386" s="132"/>
      <c r="M386" s="132"/>
      <c r="N386" s="131"/>
      <c r="O386" s="131"/>
      <c r="P386" s="132">
        <f t="shared" si="21"/>
        <v>1000</v>
      </c>
      <c r="V386" s="132"/>
    </row>
    <row r="387" spans="1:22" ht="12.75" customHeight="1">
      <c r="A387" s="130"/>
      <c r="B387" s="130"/>
      <c r="C387" s="135" t="s">
        <v>578</v>
      </c>
      <c r="D387" s="639" t="s">
        <v>777</v>
      </c>
      <c r="E387" s="122"/>
      <c r="F387" s="131"/>
      <c r="G387" s="131"/>
      <c r="H387" s="131"/>
      <c r="I387" s="131"/>
      <c r="J387" s="131"/>
      <c r="K387" s="132">
        <v>1000</v>
      </c>
      <c r="L387" s="132"/>
      <c r="M387" s="132"/>
      <c r="N387" s="131"/>
      <c r="O387" s="131"/>
      <c r="P387" s="132">
        <f t="shared" si="21"/>
        <v>1000</v>
      </c>
      <c r="V387" s="132"/>
    </row>
    <row r="388" spans="1:22" ht="12.75" customHeight="1">
      <c r="A388" s="130"/>
      <c r="B388" s="130"/>
      <c r="C388" s="135" t="s">
        <v>1179</v>
      </c>
      <c r="D388" s="639" t="s">
        <v>786</v>
      </c>
      <c r="E388" s="122"/>
      <c r="F388" s="131"/>
      <c r="G388" s="131"/>
      <c r="H388" s="131"/>
      <c r="I388" s="131"/>
      <c r="J388" s="131"/>
      <c r="K388" s="132">
        <v>1000</v>
      </c>
      <c r="L388" s="132"/>
      <c r="M388" s="132"/>
      <c r="N388" s="131"/>
      <c r="O388" s="131"/>
      <c r="P388" s="132">
        <f t="shared" si="21"/>
        <v>1000</v>
      </c>
      <c r="V388" s="132"/>
    </row>
    <row r="389" spans="1:22" ht="12.75" customHeight="1">
      <c r="A389" s="130"/>
      <c r="B389" s="130"/>
      <c r="C389" s="135" t="s">
        <v>426</v>
      </c>
      <c r="D389" s="639" t="s">
        <v>787</v>
      </c>
      <c r="E389" s="122"/>
      <c r="F389" s="131"/>
      <c r="G389" s="131"/>
      <c r="H389" s="131"/>
      <c r="I389" s="131"/>
      <c r="J389" s="131"/>
      <c r="K389" s="132">
        <v>1000</v>
      </c>
      <c r="L389" s="132"/>
      <c r="M389" s="132"/>
      <c r="N389" s="131"/>
      <c r="O389" s="131"/>
      <c r="P389" s="132">
        <f t="shared" si="21"/>
        <v>1000</v>
      </c>
      <c r="V389" s="132"/>
    </row>
    <row r="390" spans="1:22" ht="12.75" customHeight="1">
      <c r="A390" s="130"/>
      <c r="B390" s="130"/>
      <c r="C390" s="135" t="s">
        <v>427</v>
      </c>
      <c r="D390" s="639" t="s">
        <v>788</v>
      </c>
      <c r="E390" s="122"/>
      <c r="F390" s="131"/>
      <c r="G390" s="131"/>
      <c r="H390" s="131"/>
      <c r="I390" s="131"/>
      <c r="J390" s="131"/>
      <c r="K390" s="132">
        <v>400</v>
      </c>
      <c r="L390" s="132"/>
      <c r="M390" s="132"/>
      <c r="N390" s="131"/>
      <c r="O390" s="131"/>
      <c r="P390" s="132">
        <f t="shared" si="21"/>
        <v>400</v>
      </c>
      <c r="V390" s="132"/>
    </row>
    <row r="391" spans="1:22" ht="12.75" customHeight="1">
      <c r="A391" s="130"/>
      <c r="B391" s="130"/>
      <c r="C391" s="135" t="s">
        <v>579</v>
      </c>
      <c r="D391" s="639" t="s">
        <v>936</v>
      </c>
      <c r="E391" s="122"/>
      <c r="F391" s="131"/>
      <c r="G391" s="131"/>
      <c r="H391" s="131"/>
      <c r="I391" s="131"/>
      <c r="J391" s="131"/>
      <c r="K391" s="132">
        <v>1000</v>
      </c>
      <c r="L391" s="132"/>
      <c r="M391" s="132"/>
      <c r="N391" s="131"/>
      <c r="O391" s="131"/>
      <c r="P391" s="132">
        <f t="shared" si="21"/>
        <v>1000</v>
      </c>
      <c r="V391" s="132"/>
    </row>
    <row r="392" spans="1:22" ht="12.75" customHeight="1">
      <c r="A392" s="130"/>
      <c r="B392" s="130"/>
      <c r="C392" s="135" t="s">
        <v>580</v>
      </c>
      <c r="D392" s="639" t="s">
        <v>789</v>
      </c>
      <c r="E392" s="122"/>
      <c r="F392" s="131"/>
      <c r="G392" s="131"/>
      <c r="H392" s="131"/>
      <c r="I392" s="131"/>
      <c r="J392" s="131"/>
      <c r="K392" s="132">
        <v>500</v>
      </c>
      <c r="L392" s="132"/>
      <c r="M392" s="132"/>
      <c r="N392" s="131"/>
      <c r="O392" s="131"/>
      <c r="P392" s="132">
        <f t="shared" si="21"/>
        <v>500</v>
      </c>
      <c r="V392" s="132"/>
    </row>
    <row r="393" spans="1:22" ht="27.75" customHeight="1">
      <c r="A393" s="130"/>
      <c r="B393" s="130"/>
      <c r="C393" s="135" t="s">
        <v>581</v>
      </c>
      <c r="D393" s="639" t="s">
        <v>790</v>
      </c>
      <c r="E393" s="122"/>
      <c r="F393" s="131"/>
      <c r="G393" s="131"/>
      <c r="H393" s="131"/>
      <c r="I393" s="131"/>
      <c r="J393" s="131"/>
      <c r="K393" s="132">
        <v>500</v>
      </c>
      <c r="L393" s="132"/>
      <c r="M393" s="132"/>
      <c r="N393" s="131"/>
      <c r="O393" s="131"/>
      <c r="P393" s="132">
        <f t="shared" si="21"/>
        <v>500</v>
      </c>
      <c r="V393" s="132"/>
    </row>
    <row r="394" spans="1:22" ht="26.25" customHeight="1">
      <c r="A394" s="130"/>
      <c r="B394" s="130"/>
      <c r="C394" s="135" t="s">
        <v>582</v>
      </c>
      <c r="D394" s="719" t="s">
        <v>791</v>
      </c>
      <c r="E394" s="122"/>
      <c r="F394" s="131"/>
      <c r="G394" s="131"/>
      <c r="H394" s="131"/>
      <c r="I394" s="131"/>
      <c r="J394" s="131"/>
      <c r="K394" s="132">
        <v>500</v>
      </c>
      <c r="L394" s="132"/>
      <c r="M394" s="132"/>
      <c r="N394" s="131"/>
      <c r="O394" s="131"/>
      <c r="P394" s="132">
        <f t="shared" si="21"/>
        <v>500</v>
      </c>
      <c r="V394" s="132"/>
    </row>
    <row r="395" spans="1:16" ht="18" customHeight="1">
      <c r="A395" s="130"/>
      <c r="B395" s="130"/>
      <c r="C395" s="135" t="s">
        <v>583</v>
      </c>
      <c r="D395" s="628" t="s">
        <v>793</v>
      </c>
      <c r="E395" s="122"/>
      <c r="F395" s="131"/>
      <c r="G395" s="131"/>
      <c r="H395" s="131"/>
      <c r="I395" s="131"/>
      <c r="J395" s="131"/>
      <c r="K395" s="132"/>
      <c r="L395" s="132">
        <v>3000</v>
      </c>
      <c r="M395" s="132"/>
      <c r="N395" s="131"/>
      <c r="O395" s="131"/>
      <c r="P395" s="132">
        <f t="shared" si="21"/>
        <v>3000</v>
      </c>
    </row>
    <row r="396" spans="1:16" ht="15.75" customHeight="1">
      <c r="A396" s="130"/>
      <c r="B396" s="130"/>
      <c r="C396" s="135" t="s">
        <v>145</v>
      </c>
      <c r="D396" s="628" t="s">
        <v>794</v>
      </c>
      <c r="E396" s="122"/>
      <c r="F396" s="131"/>
      <c r="G396" s="131"/>
      <c r="H396" s="131"/>
      <c r="I396" s="131"/>
      <c r="J396" s="131"/>
      <c r="K396" s="132"/>
      <c r="L396" s="132">
        <v>3000</v>
      </c>
      <c r="M396" s="132"/>
      <c r="N396" s="131"/>
      <c r="O396" s="131"/>
      <c r="P396" s="132">
        <f t="shared" si="21"/>
        <v>3000</v>
      </c>
    </row>
    <row r="397" spans="1:16" ht="16.5" customHeight="1">
      <c r="A397" s="130"/>
      <c r="B397" s="130"/>
      <c r="C397" s="135" t="s">
        <v>146</v>
      </c>
      <c r="D397" s="636" t="s">
        <v>795</v>
      </c>
      <c r="E397" s="122"/>
      <c r="F397" s="131"/>
      <c r="G397" s="131"/>
      <c r="H397" s="131"/>
      <c r="I397" s="131"/>
      <c r="J397" s="131"/>
      <c r="K397" s="132"/>
      <c r="L397" s="132">
        <v>1500</v>
      </c>
      <c r="M397" s="132"/>
      <c r="N397" s="131"/>
      <c r="O397" s="131"/>
      <c r="P397" s="132">
        <f t="shared" si="21"/>
        <v>1500</v>
      </c>
    </row>
    <row r="398" spans="1:16" ht="17.25" customHeight="1">
      <c r="A398" s="130"/>
      <c r="B398" s="130"/>
      <c r="C398" s="135" t="s">
        <v>147</v>
      </c>
      <c r="D398" s="639" t="s">
        <v>796</v>
      </c>
      <c r="E398" s="122"/>
      <c r="F398" s="131"/>
      <c r="G398" s="131"/>
      <c r="H398" s="131"/>
      <c r="I398" s="131"/>
      <c r="J398" s="131"/>
      <c r="K398" s="132"/>
      <c r="L398" s="132">
        <v>600</v>
      </c>
      <c r="M398" s="132"/>
      <c r="N398" s="131"/>
      <c r="O398" s="131"/>
      <c r="P398" s="132">
        <f t="shared" si="21"/>
        <v>600</v>
      </c>
    </row>
    <row r="399" spans="1:16" ht="20.25" customHeight="1">
      <c r="A399" s="130"/>
      <c r="B399" s="130"/>
      <c r="C399" s="135" t="s">
        <v>148</v>
      </c>
      <c r="D399" s="639" t="s">
        <v>797</v>
      </c>
      <c r="E399" s="122"/>
      <c r="F399" s="131"/>
      <c r="G399" s="131"/>
      <c r="H399" s="131"/>
      <c r="I399" s="131"/>
      <c r="J399" s="131"/>
      <c r="K399" s="132"/>
      <c r="L399" s="132">
        <v>1000</v>
      </c>
      <c r="M399" s="132"/>
      <c r="N399" s="131"/>
      <c r="O399" s="131"/>
      <c r="P399" s="132">
        <f t="shared" si="21"/>
        <v>1000</v>
      </c>
    </row>
    <row r="400" spans="1:16" ht="12.75" customHeight="1">
      <c r="A400" s="130"/>
      <c r="B400" s="130"/>
      <c r="C400" s="130"/>
      <c r="D400" s="384" t="s">
        <v>876</v>
      </c>
      <c r="E400" s="122"/>
      <c r="F400" s="131"/>
      <c r="G400" s="131"/>
      <c r="H400" s="131"/>
      <c r="I400" s="131"/>
      <c r="J400" s="131"/>
      <c r="K400" s="132"/>
      <c r="L400" s="132"/>
      <c r="M400" s="132"/>
      <c r="N400" s="131"/>
      <c r="O400" s="131"/>
      <c r="P400" s="132"/>
    </row>
    <row r="401" spans="1:16" ht="12.75" customHeight="1">
      <c r="A401" s="130"/>
      <c r="B401" s="130"/>
      <c r="C401" s="135" t="s">
        <v>1301</v>
      </c>
      <c r="D401" s="387" t="s">
        <v>318</v>
      </c>
      <c r="E401" s="122"/>
      <c r="F401" s="131"/>
      <c r="G401" s="131"/>
      <c r="H401" s="131"/>
      <c r="I401" s="131"/>
      <c r="J401" s="131"/>
      <c r="K401" s="132">
        <v>494</v>
      </c>
      <c r="L401" s="132"/>
      <c r="M401" s="132"/>
      <c r="N401" s="131"/>
      <c r="O401" s="131"/>
      <c r="P401" s="132">
        <f t="shared" si="21"/>
        <v>494</v>
      </c>
    </row>
    <row r="402" spans="1:16" ht="25.5" customHeight="1">
      <c r="A402" s="130"/>
      <c r="B402" s="130"/>
      <c r="C402" s="135" t="s">
        <v>1306</v>
      </c>
      <c r="D402" s="320" t="s">
        <v>320</v>
      </c>
      <c r="E402" s="122"/>
      <c r="F402" s="131"/>
      <c r="G402" s="131"/>
      <c r="H402" s="131"/>
      <c r="I402" s="131"/>
      <c r="J402" s="131"/>
      <c r="K402" s="132">
        <v>1000</v>
      </c>
      <c r="L402" s="132"/>
      <c r="M402" s="132"/>
      <c r="N402" s="131"/>
      <c r="O402" s="131"/>
      <c r="P402" s="132">
        <f t="shared" si="21"/>
        <v>1000</v>
      </c>
    </row>
    <row r="403" spans="1:16" ht="12.75" customHeight="1">
      <c r="A403" s="130"/>
      <c r="B403" s="130"/>
      <c r="C403" s="135" t="s">
        <v>1307</v>
      </c>
      <c r="D403" s="385" t="s">
        <v>400</v>
      </c>
      <c r="E403" s="122"/>
      <c r="F403" s="131"/>
      <c r="G403" s="131"/>
      <c r="H403" s="131"/>
      <c r="I403" s="131"/>
      <c r="J403" s="131"/>
      <c r="K403" s="132">
        <v>2947</v>
      </c>
      <c r="L403" s="132"/>
      <c r="M403" s="132"/>
      <c r="N403" s="131"/>
      <c r="O403" s="131"/>
      <c r="P403" s="132">
        <f t="shared" si="21"/>
        <v>2947</v>
      </c>
    </row>
    <row r="404" spans="1:16" ht="25.5" customHeight="1">
      <c r="A404" s="130"/>
      <c r="B404" s="130"/>
      <c r="C404" s="135" t="s">
        <v>231</v>
      </c>
      <c r="D404" s="392" t="s">
        <v>422</v>
      </c>
      <c r="E404" s="122"/>
      <c r="F404" s="131"/>
      <c r="G404" s="131"/>
      <c r="H404" s="131"/>
      <c r="I404" s="131"/>
      <c r="J404" s="131"/>
      <c r="K404" s="132">
        <v>345</v>
      </c>
      <c r="L404" s="132"/>
      <c r="M404" s="132"/>
      <c r="N404" s="131"/>
      <c r="O404" s="131"/>
      <c r="P404" s="132">
        <f t="shared" si="21"/>
        <v>345</v>
      </c>
    </row>
    <row r="405" spans="1:16" ht="24.75" customHeight="1">
      <c r="A405" s="130"/>
      <c r="B405" s="130"/>
      <c r="C405" s="135" t="s">
        <v>232</v>
      </c>
      <c r="D405" s="391" t="s">
        <v>423</v>
      </c>
      <c r="E405" s="122"/>
      <c r="F405" s="131"/>
      <c r="G405" s="131"/>
      <c r="H405" s="131"/>
      <c r="I405" s="131"/>
      <c r="J405" s="131"/>
      <c r="K405" s="132">
        <v>3000</v>
      </c>
      <c r="L405" s="132"/>
      <c r="M405" s="132"/>
      <c r="N405" s="131"/>
      <c r="O405" s="131"/>
      <c r="P405" s="132">
        <f t="shared" si="21"/>
        <v>3000</v>
      </c>
    </row>
    <row r="406" spans="1:16" ht="24.75" customHeight="1">
      <c r="A406" s="130"/>
      <c r="B406" s="130"/>
      <c r="C406" s="135" t="s">
        <v>888</v>
      </c>
      <c r="D406" s="320" t="s">
        <v>425</v>
      </c>
      <c r="E406" s="122"/>
      <c r="F406" s="131"/>
      <c r="G406" s="131"/>
      <c r="H406" s="131"/>
      <c r="I406" s="131"/>
      <c r="J406" s="131"/>
      <c r="K406" s="132">
        <v>500</v>
      </c>
      <c r="L406" s="132"/>
      <c r="M406" s="132"/>
      <c r="N406" s="131"/>
      <c r="O406" s="131"/>
      <c r="P406" s="132">
        <f t="shared" si="21"/>
        <v>500</v>
      </c>
    </row>
    <row r="407" spans="1:16" ht="24.75" customHeight="1">
      <c r="A407" s="130"/>
      <c r="B407" s="130"/>
      <c r="C407" s="135" t="s">
        <v>149</v>
      </c>
      <c r="D407" s="383" t="s">
        <v>671</v>
      </c>
      <c r="E407" s="122"/>
      <c r="F407" s="131"/>
      <c r="G407" s="131"/>
      <c r="H407" s="131"/>
      <c r="I407" s="131"/>
      <c r="J407" s="131"/>
      <c r="K407" s="132"/>
      <c r="L407" s="132">
        <v>2880</v>
      </c>
      <c r="M407" s="132"/>
      <c r="N407" s="131"/>
      <c r="O407" s="131"/>
      <c r="P407" s="132">
        <f t="shared" si="21"/>
        <v>2880</v>
      </c>
    </row>
    <row r="408" spans="1:16" ht="15.75" customHeight="1">
      <c r="A408" s="130"/>
      <c r="B408" s="130"/>
      <c r="C408" s="135" t="s">
        <v>150</v>
      </c>
      <c r="D408" s="306" t="s">
        <v>223</v>
      </c>
      <c r="E408" s="122"/>
      <c r="F408" s="131"/>
      <c r="G408" s="131"/>
      <c r="H408" s="131"/>
      <c r="I408" s="131"/>
      <c r="J408" s="131"/>
      <c r="K408" s="132"/>
      <c r="L408" s="132"/>
      <c r="M408" s="132">
        <v>1000</v>
      </c>
      <c r="N408" s="131"/>
      <c r="O408" s="131"/>
      <c r="P408" s="132">
        <f t="shared" si="21"/>
        <v>1000</v>
      </c>
    </row>
    <row r="409" spans="1:16" ht="14.25" customHeight="1">
      <c r="A409" s="130"/>
      <c r="B409" s="130"/>
      <c r="C409" s="135" t="s">
        <v>151</v>
      </c>
      <c r="D409" s="396" t="s">
        <v>627</v>
      </c>
      <c r="E409" s="122"/>
      <c r="F409" s="131"/>
      <c r="G409" s="131"/>
      <c r="H409" s="131"/>
      <c r="I409" s="131"/>
      <c r="J409" s="131"/>
      <c r="K409" s="132"/>
      <c r="L409" s="132">
        <v>500</v>
      </c>
      <c r="M409" s="132"/>
      <c r="N409" s="131"/>
      <c r="O409" s="131"/>
      <c r="P409" s="132">
        <f t="shared" si="21"/>
        <v>500</v>
      </c>
    </row>
    <row r="410" spans="1:16" ht="14.25" customHeight="1">
      <c r="A410" s="130"/>
      <c r="B410" s="130"/>
      <c r="C410" s="135" t="s">
        <v>1199</v>
      </c>
      <c r="D410" s="411" t="s">
        <v>313</v>
      </c>
      <c r="E410" s="122"/>
      <c r="F410" s="21"/>
      <c r="G410" s="351"/>
      <c r="H410" s="21"/>
      <c r="I410" s="21"/>
      <c r="J410" s="21"/>
      <c r="K410" s="18">
        <v>198</v>
      </c>
      <c r="L410" s="18"/>
      <c r="M410" s="21"/>
      <c r="N410" s="21"/>
      <c r="O410" s="21"/>
      <c r="P410" s="21">
        <f>SUM(F410:O410)</f>
        <v>198</v>
      </c>
    </row>
    <row r="411" spans="1:16" ht="14.25" customHeight="1">
      <c r="A411" s="130"/>
      <c r="B411" s="130"/>
      <c r="C411" s="135" t="s">
        <v>1200</v>
      </c>
      <c r="D411" s="412" t="s">
        <v>1131</v>
      </c>
      <c r="E411" s="122"/>
      <c r="F411" s="21"/>
      <c r="G411" s="351"/>
      <c r="H411" s="21"/>
      <c r="I411" s="21"/>
      <c r="J411" s="21"/>
      <c r="K411" s="18">
        <v>6000</v>
      </c>
      <c r="L411" s="18"/>
      <c r="M411" s="21"/>
      <c r="N411" s="21"/>
      <c r="O411" s="21"/>
      <c r="P411" s="21">
        <f>SUM(F411:O411)</f>
        <v>6000</v>
      </c>
    </row>
    <row r="412" spans="1:16" ht="16.5" customHeight="1">
      <c r="A412" s="130"/>
      <c r="B412" s="130"/>
      <c r="C412" s="406" t="s">
        <v>913</v>
      </c>
      <c r="D412" s="407" t="s">
        <v>409</v>
      </c>
      <c r="E412" s="122"/>
      <c r="F412" s="131"/>
      <c r="G412" s="131"/>
      <c r="H412" s="131"/>
      <c r="I412" s="131"/>
      <c r="J412" s="131"/>
      <c r="K412" s="132"/>
      <c r="L412" s="132"/>
      <c r="M412" s="132"/>
      <c r="N412" s="131"/>
      <c r="O412" s="131"/>
      <c r="P412" s="132"/>
    </row>
    <row r="413" spans="1:16" ht="24.75" customHeight="1">
      <c r="A413" s="130"/>
      <c r="B413" s="130"/>
      <c r="C413" s="135" t="s">
        <v>792</v>
      </c>
      <c r="D413" s="636" t="s">
        <v>1290</v>
      </c>
      <c r="E413" s="122"/>
      <c r="F413" s="131"/>
      <c r="G413" s="131"/>
      <c r="H413" s="131"/>
      <c r="I413" s="131"/>
      <c r="J413" s="131"/>
      <c r="K413" s="132">
        <v>2000</v>
      </c>
      <c r="L413" s="132"/>
      <c r="M413" s="132"/>
      <c r="N413" s="131"/>
      <c r="O413" s="131"/>
      <c r="P413" s="132">
        <f>SUM(K413:O413)</f>
        <v>2000</v>
      </c>
    </row>
    <row r="414" spans="1:16" ht="12.75" customHeight="1">
      <c r="A414" s="130"/>
      <c r="B414" s="130"/>
      <c r="C414" s="130" t="s">
        <v>410</v>
      </c>
      <c r="D414" s="388" t="s">
        <v>411</v>
      </c>
      <c r="E414" s="122"/>
      <c r="F414" s="131"/>
      <c r="G414" s="131"/>
      <c r="H414" s="131"/>
      <c r="I414" s="131"/>
      <c r="J414" s="131"/>
      <c r="K414" s="132"/>
      <c r="L414" s="132"/>
      <c r="M414" s="132"/>
      <c r="N414" s="131"/>
      <c r="O414" s="131"/>
      <c r="P414" s="132"/>
    </row>
    <row r="415" spans="1:16" ht="12.75" customHeight="1">
      <c r="A415" s="130"/>
      <c r="B415" s="130"/>
      <c r="C415" s="130"/>
      <c r="D415" s="384" t="s">
        <v>876</v>
      </c>
      <c r="E415" s="122"/>
      <c r="F415" s="131"/>
      <c r="G415" s="131"/>
      <c r="H415" s="131"/>
      <c r="I415" s="131"/>
      <c r="J415" s="131"/>
      <c r="K415" s="132"/>
      <c r="L415" s="132"/>
      <c r="M415" s="132"/>
      <c r="N415" s="131"/>
      <c r="O415" s="131"/>
      <c r="P415" s="132"/>
    </row>
    <row r="416" spans="1:16" ht="12.75" customHeight="1">
      <c r="A416" s="130"/>
      <c r="B416" s="130"/>
      <c r="C416" s="135" t="s">
        <v>669</v>
      </c>
      <c r="D416" s="385" t="s">
        <v>319</v>
      </c>
      <c r="E416" s="122"/>
      <c r="F416" s="131"/>
      <c r="G416" s="131"/>
      <c r="H416" s="131"/>
      <c r="I416" s="131"/>
      <c r="J416" s="131"/>
      <c r="K416" s="132">
        <v>8560</v>
      </c>
      <c r="L416" s="132"/>
      <c r="M416" s="132"/>
      <c r="N416" s="131"/>
      <c r="O416" s="131"/>
      <c r="P416" s="132">
        <f aca="true" t="shared" si="22" ref="P416:P427">SUM(F416:O416)</f>
        <v>8560</v>
      </c>
    </row>
    <row r="417" spans="1:16" ht="25.5" customHeight="1">
      <c r="A417" s="130"/>
      <c r="B417" s="130"/>
      <c r="C417" s="135" t="s">
        <v>895</v>
      </c>
      <c r="D417" s="397" t="s">
        <v>428</v>
      </c>
      <c r="E417" s="122"/>
      <c r="F417" s="131"/>
      <c r="G417" s="131"/>
      <c r="H417" s="131"/>
      <c r="I417" s="131"/>
      <c r="J417" s="131"/>
      <c r="K417" s="132"/>
      <c r="L417" s="132">
        <v>1000</v>
      </c>
      <c r="M417" s="132"/>
      <c r="N417" s="131"/>
      <c r="O417" s="131"/>
      <c r="P417" s="132">
        <f t="shared" si="22"/>
        <v>1000</v>
      </c>
    </row>
    <row r="418" spans="1:16" ht="12.75" customHeight="1">
      <c r="A418" s="130"/>
      <c r="B418" s="130"/>
      <c r="C418" s="135" t="s">
        <v>896</v>
      </c>
      <c r="D418" s="397" t="s">
        <v>429</v>
      </c>
      <c r="E418" s="122"/>
      <c r="F418" s="131"/>
      <c r="G418" s="131"/>
      <c r="H418" s="131"/>
      <c r="I418" s="131"/>
      <c r="J418" s="131"/>
      <c r="K418" s="132"/>
      <c r="L418" s="132">
        <v>3000</v>
      </c>
      <c r="M418" s="132"/>
      <c r="N418" s="131"/>
      <c r="O418" s="131"/>
      <c r="P418" s="132">
        <f t="shared" si="22"/>
        <v>3000</v>
      </c>
    </row>
    <row r="419" spans="1:16" ht="12.75" customHeight="1">
      <c r="A419" s="130"/>
      <c r="B419" s="130"/>
      <c r="C419" s="135" t="s">
        <v>897</v>
      </c>
      <c r="D419" s="397" t="s">
        <v>430</v>
      </c>
      <c r="E419" s="122"/>
      <c r="F419" s="131"/>
      <c r="G419" s="131"/>
      <c r="H419" s="131"/>
      <c r="I419" s="131"/>
      <c r="J419" s="131"/>
      <c r="K419" s="132"/>
      <c r="L419" s="132">
        <v>4000</v>
      </c>
      <c r="M419" s="132"/>
      <c r="N419" s="131"/>
      <c r="O419" s="131"/>
      <c r="P419" s="132">
        <f t="shared" si="22"/>
        <v>4000</v>
      </c>
    </row>
    <row r="420" spans="1:16" ht="12.75" customHeight="1">
      <c r="A420" s="130"/>
      <c r="B420" s="130"/>
      <c r="C420" s="135" t="s">
        <v>152</v>
      </c>
      <c r="D420" s="397" t="s">
        <v>628</v>
      </c>
      <c r="E420" s="122"/>
      <c r="F420" s="131"/>
      <c r="G420" s="131"/>
      <c r="H420" s="131"/>
      <c r="I420" s="131"/>
      <c r="J420" s="131"/>
      <c r="K420" s="132"/>
      <c r="L420" s="132">
        <v>1557</v>
      </c>
      <c r="M420" s="132"/>
      <c r="N420" s="131"/>
      <c r="O420" s="131"/>
      <c r="P420" s="132">
        <f t="shared" si="22"/>
        <v>1557</v>
      </c>
    </row>
    <row r="421" spans="1:16" ht="24.75" customHeight="1">
      <c r="A421" s="130"/>
      <c r="B421" s="130"/>
      <c r="C421" s="135" t="s">
        <v>1205</v>
      </c>
      <c r="D421" s="314" t="s">
        <v>225</v>
      </c>
      <c r="E421" s="122"/>
      <c r="F421" s="21"/>
      <c r="G421" s="351"/>
      <c r="H421" s="21"/>
      <c r="I421" s="21"/>
      <c r="J421" s="21"/>
      <c r="K421" s="21">
        <v>3098</v>
      </c>
      <c r="L421" s="21"/>
      <c r="M421" s="21"/>
      <c r="N421" s="21"/>
      <c r="O421" s="21"/>
      <c r="P421" s="21">
        <f>SUM(F421:O421)</f>
        <v>3098</v>
      </c>
    </row>
    <row r="422" spans="1:16" ht="12.75" customHeight="1">
      <c r="A422" s="130"/>
      <c r="B422" s="130"/>
      <c r="C422" s="130" t="s">
        <v>412</v>
      </c>
      <c r="D422" s="388" t="s">
        <v>414</v>
      </c>
      <c r="E422" s="122"/>
      <c r="F422" s="131"/>
      <c r="G422" s="131"/>
      <c r="H422" s="131"/>
      <c r="I422" s="131"/>
      <c r="J422" s="131"/>
      <c r="K422" s="132"/>
      <c r="L422" s="132"/>
      <c r="M422" s="132"/>
      <c r="N422" s="131"/>
      <c r="O422" s="131"/>
      <c r="P422" s="132"/>
    </row>
    <row r="423" spans="1:16" ht="12.75" customHeight="1">
      <c r="A423" s="130"/>
      <c r="B423" s="130"/>
      <c r="C423" s="135" t="s">
        <v>413</v>
      </c>
      <c r="D423" s="625" t="s">
        <v>937</v>
      </c>
      <c r="E423" s="122"/>
      <c r="F423" s="131"/>
      <c r="G423" s="131"/>
      <c r="H423" s="131"/>
      <c r="I423" s="131"/>
      <c r="J423" s="131"/>
      <c r="K423" s="132"/>
      <c r="L423" s="132"/>
      <c r="M423" s="132">
        <v>1000</v>
      </c>
      <c r="N423" s="131"/>
      <c r="O423" s="131"/>
      <c r="P423" s="132">
        <f t="shared" si="22"/>
        <v>1000</v>
      </c>
    </row>
    <row r="424" spans="1:16" ht="12.75" customHeight="1">
      <c r="A424" s="130"/>
      <c r="B424" s="130"/>
      <c r="C424" s="130"/>
      <c r="D424" s="385" t="s">
        <v>876</v>
      </c>
      <c r="E424" s="122"/>
      <c r="F424" s="131"/>
      <c r="G424" s="131"/>
      <c r="H424" s="131"/>
      <c r="I424" s="131"/>
      <c r="J424" s="131"/>
      <c r="K424" s="132"/>
      <c r="L424" s="132"/>
      <c r="M424" s="132"/>
      <c r="N424" s="131"/>
      <c r="O424" s="131"/>
      <c r="P424" s="132"/>
    </row>
    <row r="425" spans="1:16" ht="12.75" customHeight="1">
      <c r="A425" s="130"/>
      <c r="B425" s="130"/>
      <c r="C425" s="135" t="s">
        <v>246</v>
      </c>
      <c r="D425" s="385" t="s">
        <v>233</v>
      </c>
      <c r="E425" s="122"/>
      <c r="F425" s="131"/>
      <c r="G425" s="131"/>
      <c r="H425" s="131"/>
      <c r="I425" s="131"/>
      <c r="J425" s="131"/>
      <c r="K425" s="132">
        <v>2000</v>
      </c>
      <c r="L425" s="132"/>
      <c r="M425" s="132"/>
      <c r="N425" s="131"/>
      <c r="O425" s="131"/>
      <c r="P425" s="132">
        <f t="shared" si="22"/>
        <v>2000</v>
      </c>
    </row>
    <row r="426" spans="1:16" ht="12.75" customHeight="1">
      <c r="A426" s="130"/>
      <c r="B426" s="130"/>
      <c r="C426" s="135" t="s">
        <v>672</v>
      </c>
      <c r="D426" s="398" t="s">
        <v>898</v>
      </c>
      <c r="E426" s="122"/>
      <c r="F426" s="131"/>
      <c r="G426" s="131"/>
      <c r="H426" s="131"/>
      <c r="I426" s="131"/>
      <c r="J426" s="131"/>
      <c r="K426" s="132"/>
      <c r="L426" s="132"/>
      <c r="M426" s="132">
        <v>4000</v>
      </c>
      <c r="N426" s="131"/>
      <c r="O426" s="131"/>
      <c r="P426" s="132">
        <f t="shared" si="22"/>
        <v>4000</v>
      </c>
    </row>
    <row r="427" spans="1:16" ht="38.25" customHeight="1">
      <c r="A427" s="130"/>
      <c r="B427" s="130"/>
      <c r="C427" s="135" t="s">
        <v>1305</v>
      </c>
      <c r="D427" s="475" t="s">
        <v>1066</v>
      </c>
      <c r="E427" s="122"/>
      <c r="F427" s="131"/>
      <c r="G427" s="131"/>
      <c r="H427" s="131"/>
      <c r="I427" s="131"/>
      <c r="J427" s="131"/>
      <c r="K427" s="132"/>
      <c r="L427" s="132"/>
      <c r="M427" s="132">
        <v>8966</v>
      </c>
      <c r="N427" s="131"/>
      <c r="O427" s="131"/>
      <c r="P427" s="132">
        <f t="shared" si="22"/>
        <v>8966</v>
      </c>
    </row>
    <row r="428" spans="1:16" ht="13.5" customHeight="1">
      <c r="A428" s="111"/>
      <c r="B428" s="111"/>
      <c r="C428" s="367"/>
      <c r="D428" s="114" t="s">
        <v>839</v>
      </c>
      <c r="E428" s="115"/>
      <c r="F428" s="119">
        <f aca="true" t="shared" si="23" ref="F428:P428">SUM(F287:F427)</f>
        <v>1500</v>
      </c>
      <c r="G428" s="119">
        <f t="shared" si="23"/>
        <v>400</v>
      </c>
      <c r="H428" s="119">
        <f t="shared" si="23"/>
        <v>1334468</v>
      </c>
      <c r="I428" s="119">
        <f t="shared" si="23"/>
        <v>0</v>
      </c>
      <c r="J428" s="119">
        <f t="shared" si="23"/>
        <v>39093</v>
      </c>
      <c r="K428" s="119">
        <f t="shared" si="23"/>
        <v>218417</v>
      </c>
      <c r="L428" s="119">
        <f t="shared" si="23"/>
        <v>475754</v>
      </c>
      <c r="M428" s="119">
        <f t="shared" si="23"/>
        <v>643383</v>
      </c>
      <c r="N428" s="119">
        <f t="shared" si="23"/>
        <v>0</v>
      </c>
      <c r="O428" s="119">
        <f t="shared" si="23"/>
        <v>0</v>
      </c>
      <c r="P428" s="119">
        <f t="shared" si="23"/>
        <v>2713015</v>
      </c>
    </row>
    <row r="429" spans="1:16" ht="13.5" customHeight="1">
      <c r="A429" s="121">
        <v>1</v>
      </c>
      <c r="B429" s="121">
        <v>16</v>
      </c>
      <c r="C429" s="370"/>
      <c r="D429" s="429" t="s">
        <v>840</v>
      </c>
      <c r="E429" s="122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</row>
    <row r="430" spans="1:16" ht="13.5" customHeight="1">
      <c r="A430" s="121"/>
      <c r="B430" s="121"/>
      <c r="C430" s="370"/>
      <c r="D430" s="430" t="s">
        <v>1151</v>
      </c>
      <c r="E430" s="122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</row>
    <row r="431" spans="1:16" ht="13.5" customHeight="1">
      <c r="A431" s="121"/>
      <c r="B431" s="121"/>
      <c r="C431" s="370"/>
      <c r="D431" s="384" t="s">
        <v>98</v>
      </c>
      <c r="E431" s="21">
        <v>2</v>
      </c>
      <c r="F431" s="21"/>
      <c r="G431" s="21"/>
      <c r="H431" s="21">
        <v>10000</v>
      </c>
      <c r="I431" s="21"/>
      <c r="J431" s="21"/>
      <c r="K431" s="21"/>
      <c r="L431" s="21"/>
      <c r="M431" s="21"/>
      <c r="N431" s="21"/>
      <c r="O431" s="21"/>
      <c r="P431" s="21">
        <f>SUM(H431:O431)</f>
        <v>10000</v>
      </c>
    </row>
    <row r="432" spans="1:16" ht="24" customHeight="1">
      <c r="A432" s="121"/>
      <c r="B432" s="121"/>
      <c r="C432" s="370"/>
      <c r="D432" s="320" t="s">
        <v>99</v>
      </c>
      <c r="E432" s="21">
        <v>2</v>
      </c>
      <c r="F432" s="21"/>
      <c r="G432" s="21"/>
      <c r="H432" s="21">
        <v>25000</v>
      </c>
      <c r="I432" s="21"/>
      <c r="J432" s="21"/>
      <c r="K432" s="21"/>
      <c r="L432" s="21"/>
      <c r="M432" s="21"/>
      <c r="N432" s="21"/>
      <c r="O432" s="21"/>
      <c r="P432" s="21">
        <f>SUM(H432:O432)</f>
        <v>25000</v>
      </c>
    </row>
    <row r="433" spans="1:16" ht="13.5" customHeight="1">
      <c r="A433" s="121"/>
      <c r="B433" s="121"/>
      <c r="C433" s="370"/>
      <c r="D433" s="378" t="s">
        <v>1243</v>
      </c>
      <c r="E433" s="21">
        <v>2</v>
      </c>
      <c r="F433" s="21"/>
      <c r="G433" s="21"/>
      <c r="H433" s="21">
        <v>250</v>
      </c>
      <c r="I433" s="21"/>
      <c r="J433" s="21"/>
      <c r="K433" s="21"/>
      <c r="L433" s="21"/>
      <c r="M433" s="21"/>
      <c r="N433" s="21"/>
      <c r="O433" s="21"/>
      <c r="P433" s="21">
        <f>SUM(H433:O433)</f>
        <v>250</v>
      </c>
    </row>
    <row r="434" spans="1:16" ht="13.5" customHeight="1">
      <c r="A434" s="413"/>
      <c r="B434" s="413"/>
      <c r="C434" s="414"/>
      <c r="D434" s="129" t="s">
        <v>899</v>
      </c>
      <c r="E434" s="349"/>
      <c r="F434" s="350"/>
      <c r="G434" s="350"/>
      <c r="H434" s="350">
        <f>SUM(H431:H433)</f>
        <v>35250</v>
      </c>
      <c r="I434" s="350"/>
      <c r="J434" s="350"/>
      <c r="K434" s="350"/>
      <c r="L434" s="350"/>
      <c r="M434" s="350"/>
      <c r="N434" s="350"/>
      <c r="O434" s="350"/>
      <c r="P434" s="350">
        <f>SUM(P431:P433)</f>
        <v>35250</v>
      </c>
    </row>
    <row r="435" spans="1:16" ht="12.75" customHeight="1">
      <c r="A435" s="121"/>
      <c r="B435" s="121"/>
      <c r="C435" s="370"/>
      <c r="D435" s="175" t="s">
        <v>900</v>
      </c>
      <c r="E435" s="122"/>
      <c r="F435" s="21"/>
      <c r="G435" s="351"/>
      <c r="H435" s="21"/>
      <c r="I435" s="21"/>
      <c r="J435" s="21"/>
      <c r="K435" s="21"/>
      <c r="L435" s="21"/>
      <c r="M435" s="21"/>
      <c r="N435" s="21"/>
      <c r="O435" s="21"/>
      <c r="P435" s="21"/>
    </row>
    <row r="436" spans="1:16" ht="12.75" customHeight="1">
      <c r="A436" s="121"/>
      <c r="B436" s="121"/>
      <c r="C436" s="453" t="s">
        <v>450</v>
      </c>
      <c r="D436" s="303" t="s">
        <v>1189</v>
      </c>
      <c r="E436" s="454"/>
      <c r="F436" s="455"/>
      <c r="G436" s="456"/>
      <c r="H436" s="455"/>
      <c r="I436" s="455"/>
      <c r="J436" s="455"/>
      <c r="K436" s="641"/>
      <c r="L436" s="455"/>
      <c r="M436" s="455"/>
      <c r="N436" s="455"/>
      <c r="O436" s="455"/>
      <c r="P436" s="455"/>
    </row>
    <row r="437" spans="1:16" ht="25.5" customHeight="1">
      <c r="A437" s="121"/>
      <c r="B437" s="121"/>
      <c r="C437" s="607" t="s">
        <v>494</v>
      </c>
      <c r="D437" s="463" t="s">
        <v>546</v>
      </c>
      <c r="E437" s="122"/>
      <c r="F437" s="21"/>
      <c r="G437" s="351"/>
      <c r="H437" s="21"/>
      <c r="I437" s="21"/>
      <c r="J437" s="21"/>
      <c r="K437" s="18">
        <v>5000</v>
      </c>
      <c r="L437" s="21"/>
      <c r="M437" s="21"/>
      <c r="N437" s="21"/>
      <c r="O437" s="21"/>
      <c r="P437" s="21">
        <f aca="true" t="shared" si="24" ref="P437:P496">SUM(F437:O437)</f>
        <v>5000</v>
      </c>
    </row>
    <row r="438" spans="1:16" ht="12.75" customHeight="1">
      <c r="A438" s="121"/>
      <c r="B438" s="121"/>
      <c r="C438" s="607" t="s">
        <v>499</v>
      </c>
      <c r="D438" s="463" t="s">
        <v>547</v>
      </c>
      <c r="E438" s="122"/>
      <c r="F438" s="21"/>
      <c r="G438" s="351"/>
      <c r="H438" s="21"/>
      <c r="I438" s="21"/>
      <c r="J438" s="21"/>
      <c r="K438" s="18">
        <v>10000</v>
      </c>
      <c r="L438" s="21"/>
      <c r="M438" s="21"/>
      <c r="N438" s="21"/>
      <c r="O438" s="21"/>
      <c r="P438" s="21">
        <f t="shared" si="24"/>
        <v>10000</v>
      </c>
    </row>
    <row r="439" spans="1:16" ht="12.75" customHeight="1">
      <c r="A439" s="121"/>
      <c r="B439" s="121"/>
      <c r="C439" s="607" t="s">
        <v>500</v>
      </c>
      <c r="D439" s="463" t="s">
        <v>707</v>
      </c>
      <c r="E439" s="122"/>
      <c r="F439" s="21"/>
      <c r="G439" s="351"/>
      <c r="H439" s="21"/>
      <c r="I439" s="21"/>
      <c r="J439" s="21"/>
      <c r="K439" s="18">
        <v>15000</v>
      </c>
      <c r="L439" s="21"/>
      <c r="M439" s="21"/>
      <c r="N439" s="21"/>
      <c r="O439" s="21"/>
      <c r="P439" s="21">
        <f t="shared" si="24"/>
        <v>15000</v>
      </c>
    </row>
    <row r="440" spans="1:16" ht="29.25" customHeight="1">
      <c r="A440" s="121"/>
      <c r="B440" s="121"/>
      <c r="C440" s="607" t="s">
        <v>501</v>
      </c>
      <c r="D440" s="463" t="s">
        <v>548</v>
      </c>
      <c r="E440" s="462"/>
      <c r="F440" s="128"/>
      <c r="G440" s="128"/>
      <c r="H440" s="128"/>
      <c r="I440" s="128"/>
      <c r="J440" s="128"/>
      <c r="K440" s="642">
        <v>1000</v>
      </c>
      <c r="L440" s="128"/>
      <c r="M440" s="128"/>
      <c r="N440" s="128"/>
      <c r="O440" s="128"/>
      <c r="P440" s="21">
        <f t="shared" si="24"/>
        <v>1000</v>
      </c>
    </row>
    <row r="441" spans="1:16" ht="12.75" customHeight="1">
      <c r="A441" s="121"/>
      <c r="B441" s="121"/>
      <c r="C441" s="607" t="s">
        <v>502</v>
      </c>
      <c r="D441" s="463" t="s">
        <v>549</v>
      </c>
      <c r="E441" s="462"/>
      <c r="F441" s="128"/>
      <c r="G441" s="128"/>
      <c r="H441" s="128"/>
      <c r="I441" s="128"/>
      <c r="J441" s="128"/>
      <c r="K441" s="642">
        <v>500</v>
      </c>
      <c r="L441" s="128"/>
      <c r="M441" s="128"/>
      <c r="N441" s="128"/>
      <c r="O441" s="128"/>
      <c r="P441" s="21">
        <f t="shared" si="24"/>
        <v>500</v>
      </c>
    </row>
    <row r="442" spans="1:16" ht="27" customHeight="1">
      <c r="A442" s="121"/>
      <c r="B442" s="121"/>
      <c r="C442" s="607" t="s">
        <v>571</v>
      </c>
      <c r="D442" s="463" t="s">
        <v>559</v>
      </c>
      <c r="E442" s="462"/>
      <c r="F442" s="128"/>
      <c r="G442" s="128"/>
      <c r="H442" s="128"/>
      <c r="I442" s="128"/>
      <c r="J442" s="128"/>
      <c r="K442" s="642">
        <v>17920</v>
      </c>
      <c r="L442" s="128"/>
      <c r="M442" s="128"/>
      <c r="N442" s="128"/>
      <c r="O442" s="128"/>
      <c r="P442" s="21">
        <f t="shared" si="24"/>
        <v>17920</v>
      </c>
    </row>
    <row r="443" spans="1:16" ht="12.75" customHeight="1">
      <c r="A443" s="121"/>
      <c r="B443" s="121"/>
      <c r="C443" s="461"/>
      <c r="D443" s="464" t="s">
        <v>876</v>
      </c>
      <c r="E443" s="122"/>
      <c r="F443" s="21"/>
      <c r="G443" s="351"/>
      <c r="H443" s="21"/>
      <c r="I443" s="21"/>
      <c r="J443" s="21"/>
      <c r="K443" s="18"/>
      <c r="L443" s="21"/>
      <c r="M443" s="21"/>
      <c r="N443" s="21"/>
      <c r="O443" s="21"/>
      <c r="P443" s="21"/>
    </row>
    <row r="444" spans="1:16" ht="25.5" customHeight="1">
      <c r="A444" s="121"/>
      <c r="B444" s="121"/>
      <c r="C444" s="457" t="s">
        <v>247</v>
      </c>
      <c r="D444" s="458" t="s">
        <v>269</v>
      </c>
      <c r="E444" s="459"/>
      <c r="F444" s="289"/>
      <c r="G444" s="460"/>
      <c r="H444" s="289"/>
      <c r="I444" s="289"/>
      <c r="J444" s="289"/>
      <c r="K444" s="643">
        <v>11400</v>
      </c>
      <c r="L444" s="289"/>
      <c r="M444" s="289"/>
      <c r="N444" s="289"/>
      <c r="O444" s="289"/>
      <c r="P444" s="289">
        <f t="shared" si="24"/>
        <v>11400</v>
      </c>
    </row>
    <row r="445" spans="1:16" ht="25.5" customHeight="1">
      <c r="A445" s="121"/>
      <c r="B445" s="121"/>
      <c r="C445" s="401" t="s">
        <v>248</v>
      </c>
      <c r="D445" s="304" t="s">
        <v>270</v>
      </c>
      <c r="E445" s="122"/>
      <c r="F445" s="21"/>
      <c r="G445" s="351"/>
      <c r="H445" s="21"/>
      <c r="I445" s="21"/>
      <c r="J445" s="21"/>
      <c r="K445" s="18">
        <v>32086</v>
      </c>
      <c r="L445" s="21"/>
      <c r="M445" s="21"/>
      <c r="N445" s="21"/>
      <c r="O445" s="21"/>
      <c r="P445" s="21">
        <f t="shared" si="24"/>
        <v>32086</v>
      </c>
    </row>
    <row r="446" spans="1:16" ht="26.25" customHeight="1">
      <c r="A446" s="121"/>
      <c r="B446" s="121"/>
      <c r="C446" s="401" t="s">
        <v>249</v>
      </c>
      <c r="D446" s="307" t="s">
        <v>325</v>
      </c>
      <c r="E446" s="122"/>
      <c r="F446" s="21"/>
      <c r="G446" s="351"/>
      <c r="H446" s="21"/>
      <c r="I446" s="21"/>
      <c r="J446" s="21"/>
      <c r="K446" s="18">
        <v>1507</v>
      </c>
      <c r="L446" s="21"/>
      <c r="M446" s="21"/>
      <c r="N446" s="21"/>
      <c r="O446" s="21"/>
      <c r="P446" s="21">
        <f t="shared" si="24"/>
        <v>1507</v>
      </c>
    </row>
    <row r="447" spans="1:16" ht="12.75" customHeight="1">
      <c r="A447" s="121"/>
      <c r="B447" s="121"/>
      <c r="C447" s="401" t="s">
        <v>250</v>
      </c>
      <c r="D447" s="307" t="s">
        <v>911</v>
      </c>
      <c r="E447" s="122"/>
      <c r="F447" s="21"/>
      <c r="G447" s="351"/>
      <c r="H447" s="21"/>
      <c r="I447" s="21"/>
      <c r="J447" s="21"/>
      <c r="K447" s="18">
        <v>846</v>
      </c>
      <c r="L447" s="21"/>
      <c r="M447" s="21"/>
      <c r="N447" s="21"/>
      <c r="O447" s="21"/>
      <c r="P447" s="21">
        <f t="shared" si="24"/>
        <v>846</v>
      </c>
    </row>
    <row r="448" spans="1:16" ht="12.75" customHeight="1">
      <c r="A448" s="121"/>
      <c r="B448" s="121"/>
      <c r="C448" s="403" t="s">
        <v>449</v>
      </c>
      <c r="D448" s="404" t="s">
        <v>45</v>
      </c>
      <c r="E448" s="122"/>
      <c r="F448" s="21"/>
      <c r="G448" s="351"/>
      <c r="H448" s="21"/>
      <c r="I448" s="21"/>
      <c r="J448" s="21"/>
      <c r="K448" s="18"/>
      <c r="L448" s="21"/>
      <c r="M448" s="21"/>
      <c r="N448" s="21"/>
      <c r="O448" s="21"/>
      <c r="P448" s="21"/>
    </row>
    <row r="449" spans="1:16" ht="12.75" customHeight="1">
      <c r="A449" s="121"/>
      <c r="B449" s="121"/>
      <c r="C449" s="405" t="s">
        <v>240</v>
      </c>
      <c r="D449" s="439" t="s">
        <v>551</v>
      </c>
      <c r="E449" s="122"/>
      <c r="F449" s="21"/>
      <c r="G449" s="351"/>
      <c r="H449" s="21"/>
      <c r="I449" s="21"/>
      <c r="J449" s="21"/>
      <c r="K449" s="18">
        <v>18000</v>
      </c>
      <c r="L449" s="21"/>
      <c r="M449" s="21"/>
      <c r="N449" s="21"/>
      <c r="O449" s="21"/>
      <c r="P449" s="21">
        <f t="shared" si="24"/>
        <v>18000</v>
      </c>
    </row>
    <row r="450" spans="1:16" ht="12.75" customHeight="1">
      <c r="A450" s="121"/>
      <c r="B450" s="121"/>
      <c r="C450" s="405" t="s">
        <v>471</v>
      </c>
      <c r="D450" s="439" t="s">
        <v>553</v>
      </c>
      <c r="E450" s="122"/>
      <c r="F450" s="21"/>
      <c r="G450" s="351"/>
      <c r="H450" s="21"/>
      <c r="I450" s="21"/>
      <c r="J450" s="21"/>
      <c r="K450" s="18">
        <v>6000</v>
      </c>
      <c r="L450" s="21"/>
      <c r="M450" s="21"/>
      <c r="N450" s="21"/>
      <c r="O450" s="21"/>
      <c r="P450" s="21">
        <f t="shared" si="24"/>
        <v>6000</v>
      </c>
    </row>
    <row r="451" spans="1:16" ht="12.75" customHeight="1">
      <c r="A451" s="121"/>
      <c r="B451" s="121"/>
      <c r="C451" s="405"/>
      <c r="D451" s="464" t="s">
        <v>876</v>
      </c>
      <c r="E451" s="122"/>
      <c r="F451" s="21"/>
      <c r="G451" s="351"/>
      <c r="H451" s="21"/>
      <c r="I451" s="21"/>
      <c r="J451" s="21"/>
      <c r="K451" s="18"/>
      <c r="L451" s="21"/>
      <c r="M451" s="21"/>
      <c r="N451" s="21"/>
      <c r="O451" s="21"/>
      <c r="P451" s="21"/>
    </row>
    <row r="452" spans="1:16" ht="38.25" customHeight="1">
      <c r="A452" s="121"/>
      <c r="B452" s="121"/>
      <c r="C452" s="405" t="s">
        <v>883</v>
      </c>
      <c r="D452" s="678" t="s">
        <v>1208</v>
      </c>
      <c r="E452" s="122"/>
      <c r="F452" s="21"/>
      <c r="G452" s="351"/>
      <c r="H452" s="21"/>
      <c r="I452" s="21"/>
      <c r="J452" s="21"/>
      <c r="K452" s="18">
        <v>346</v>
      </c>
      <c r="L452" s="21"/>
      <c r="M452" s="21"/>
      <c r="N452" s="21"/>
      <c r="O452" s="21"/>
      <c r="P452" s="21">
        <v>346</v>
      </c>
    </row>
    <row r="453" spans="1:16" ht="12.75" customHeight="1">
      <c r="A453" s="121"/>
      <c r="B453" s="121"/>
      <c r="C453" s="406" t="s">
        <v>451</v>
      </c>
      <c r="D453" s="407" t="s">
        <v>62</v>
      </c>
      <c r="E453" s="122"/>
      <c r="F453" s="21"/>
      <c r="G453" s="351"/>
      <c r="H453" s="21"/>
      <c r="I453" s="21"/>
      <c r="J453" s="21"/>
      <c r="K453" s="21"/>
      <c r="L453" s="21"/>
      <c r="M453" s="21"/>
      <c r="N453" s="21"/>
      <c r="O453" s="21"/>
      <c r="P453" s="21"/>
    </row>
    <row r="454" spans="1:16" ht="12.75" customHeight="1">
      <c r="A454" s="121"/>
      <c r="B454" s="121"/>
      <c r="C454" s="406"/>
      <c r="D454" s="402" t="s">
        <v>876</v>
      </c>
      <c r="E454" s="122"/>
      <c r="F454" s="21"/>
      <c r="G454" s="351"/>
      <c r="H454" s="21"/>
      <c r="I454" s="21"/>
      <c r="J454" s="21"/>
      <c r="K454" s="21"/>
      <c r="L454" s="21"/>
      <c r="M454" s="21"/>
      <c r="N454" s="21"/>
      <c r="O454" s="21"/>
      <c r="P454" s="21"/>
    </row>
    <row r="455" spans="1:16" ht="26.25" customHeight="1">
      <c r="A455" s="121"/>
      <c r="B455" s="121"/>
      <c r="C455" s="405" t="s">
        <v>315</v>
      </c>
      <c r="D455" s="410" t="s">
        <v>941</v>
      </c>
      <c r="E455" s="122" t="s">
        <v>614</v>
      </c>
      <c r="F455" s="21"/>
      <c r="G455" s="351"/>
      <c r="H455" s="21">
        <v>10998</v>
      </c>
      <c r="I455" s="21"/>
      <c r="J455" s="21"/>
      <c r="K455" s="21">
        <v>556749</v>
      </c>
      <c r="L455" s="21"/>
      <c r="M455" s="21"/>
      <c r="N455" s="21"/>
      <c r="O455" s="21"/>
      <c r="P455" s="21">
        <f t="shared" si="24"/>
        <v>567747</v>
      </c>
    </row>
    <row r="456" spans="1:16" ht="28.5" customHeight="1">
      <c r="A456" s="121"/>
      <c r="B456" s="121"/>
      <c r="C456" s="405" t="s">
        <v>316</v>
      </c>
      <c r="D456" s="410" t="s">
        <v>207</v>
      </c>
      <c r="E456" s="122" t="s">
        <v>614</v>
      </c>
      <c r="F456" s="21"/>
      <c r="G456" s="351"/>
      <c r="H456" s="21">
        <v>10871</v>
      </c>
      <c r="I456" s="21"/>
      <c r="J456" s="21"/>
      <c r="K456" s="21">
        <v>560854</v>
      </c>
      <c r="L456" s="21"/>
      <c r="M456" s="21"/>
      <c r="N456" s="21"/>
      <c r="O456" s="21"/>
      <c r="P456" s="21">
        <f t="shared" si="24"/>
        <v>571725</v>
      </c>
    </row>
    <row r="457" spans="1:16" ht="12.75" customHeight="1">
      <c r="A457" s="121"/>
      <c r="B457" s="121"/>
      <c r="C457" s="406" t="s">
        <v>452</v>
      </c>
      <c r="D457" s="407" t="s">
        <v>453</v>
      </c>
      <c r="E457" s="122"/>
      <c r="F457" s="21"/>
      <c r="G457" s="351"/>
      <c r="H457" s="21"/>
      <c r="I457" s="21"/>
      <c r="J457" s="21"/>
      <c r="K457" s="21"/>
      <c r="L457" s="21"/>
      <c r="M457" s="21"/>
      <c r="N457" s="21"/>
      <c r="O457" s="21"/>
      <c r="P457" s="21"/>
    </row>
    <row r="458" spans="1:16" ht="27.75" customHeight="1">
      <c r="A458" s="121"/>
      <c r="B458" s="121"/>
      <c r="C458" s="408" t="s">
        <v>454</v>
      </c>
      <c r="D458" s="439" t="s">
        <v>552</v>
      </c>
      <c r="E458" s="122"/>
      <c r="F458" s="21"/>
      <c r="G458" s="351"/>
      <c r="H458" s="21"/>
      <c r="I458" s="21"/>
      <c r="J458" s="21"/>
      <c r="K458" s="18">
        <v>79000</v>
      </c>
      <c r="L458" s="18"/>
      <c r="M458" s="21"/>
      <c r="N458" s="21"/>
      <c r="O458" s="21"/>
      <c r="P458" s="21">
        <f t="shared" si="24"/>
        <v>79000</v>
      </c>
    </row>
    <row r="459" spans="1:16" ht="38.25" customHeight="1">
      <c r="A459" s="121"/>
      <c r="B459" s="121"/>
      <c r="C459" s="408" t="s">
        <v>668</v>
      </c>
      <c r="D459" s="439" t="s">
        <v>554</v>
      </c>
      <c r="E459" s="122"/>
      <c r="F459" s="21"/>
      <c r="G459" s="351"/>
      <c r="H459" s="21"/>
      <c r="I459" s="21"/>
      <c r="J459" s="21"/>
      <c r="K459" s="18">
        <v>6000</v>
      </c>
      <c r="L459" s="18"/>
      <c r="M459" s="21"/>
      <c r="N459" s="21"/>
      <c r="O459" s="21"/>
      <c r="P459" s="21">
        <f t="shared" si="24"/>
        <v>6000</v>
      </c>
    </row>
    <row r="460" spans="1:16" ht="27.75" customHeight="1">
      <c r="A460" s="121"/>
      <c r="B460" s="121"/>
      <c r="C460" s="408" t="s">
        <v>563</v>
      </c>
      <c r="D460" s="439" t="s">
        <v>555</v>
      </c>
      <c r="E460" s="122"/>
      <c r="F460" s="21"/>
      <c r="G460" s="351"/>
      <c r="H460" s="21"/>
      <c r="I460" s="21"/>
      <c r="J460" s="21"/>
      <c r="K460" s="18">
        <v>25000</v>
      </c>
      <c r="L460" s="18"/>
      <c r="M460" s="21"/>
      <c r="N460" s="21"/>
      <c r="O460" s="21"/>
      <c r="P460" s="21">
        <f t="shared" si="24"/>
        <v>25000</v>
      </c>
    </row>
    <row r="461" spans="1:16" ht="16.5" customHeight="1">
      <c r="A461" s="121"/>
      <c r="B461" s="121"/>
      <c r="C461" s="408" t="s">
        <v>564</v>
      </c>
      <c r="D461" s="439" t="s">
        <v>556</v>
      </c>
      <c r="E461" s="122"/>
      <c r="F461" s="21"/>
      <c r="G461" s="351"/>
      <c r="H461" s="21"/>
      <c r="I461" s="21"/>
      <c r="J461" s="21"/>
      <c r="K461" s="18">
        <v>4000</v>
      </c>
      <c r="L461" s="18"/>
      <c r="M461" s="21"/>
      <c r="N461" s="21"/>
      <c r="O461" s="21"/>
      <c r="P461" s="21">
        <f t="shared" si="24"/>
        <v>4000</v>
      </c>
    </row>
    <row r="462" spans="1:16" ht="15" customHeight="1">
      <c r="A462" s="121"/>
      <c r="B462" s="121"/>
      <c r="C462" s="408" t="s">
        <v>565</v>
      </c>
      <c r="D462" s="439" t="s">
        <v>558</v>
      </c>
      <c r="E462" s="122"/>
      <c r="F462" s="21"/>
      <c r="G462" s="351"/>
      <c r="H462" s="21"/>
      <c r="I462" s="21"/>
      <c r="J462" s="21"/>
      <c r="K462" s="18">
        <v>5080</v>
      </c>
      <c r="L462" s="18"/>
      <c r="M462" s="21"/>
      <c r="N462" s="21"/>
      <c r="O462" s="21"/>
      <c r="P462" s="21">
        <f t="shared" si="24"/>
        <v>5080</v>
      </c>
    </row>
    <row r="463" spans="1:16" ht="27.75" customHeight="1">
      <c r="A463" s="121"/>
      <c r="B463" s="121"/>
      <c r="C463" s="408" t="s">
        <v>566</v>
      </c>
      <c r="D463" s="439" t="s">
        <v>560</v>
      </c>
      <c r="E463" s="122"/>
      <c r="F463" s="21"/>
      <c r="G463" s="351"/>
      <c r="H463" s="21"/>
      <c r="I463" s="21"/>
      <c r="J463" s="21"/>
      <c r="K463" s="18">
        <v>5000</v>
      </c>
      <c r="L463" s="18"/>
      <c r="M463" s="21"/>
      <c r="N463" s="21"/>
      <c r="O463" s="21"/>
      <c r="P463" s="21">
        <f t="shared" si="24"/>
        <v>5000</v>
      </c>
    </row>
    <row r="464" spans="1:16" ht="12.75" customHeight="1">
      <c r="A464" s="121"/>
      <c r="B464" s="121"/>
      <c r="C464" s="408" t="s">
        <v>567</v>
      </c>
      <c r="D464" s="439" t="s">
        <v>561</v>
      </c>
      <c r="E464" s="122"/>
      <c r="F464" s="21"/>
      <c r="G464" s="351"/>
      <c r="H464" s="21"/>
      <c r="I464" s="21"/>
      <c r="J464" s="21"/>
      <c r="K464" s="18">
        <v>5000</v>
      </c>
      <c r="L464" s="642"/>
      <c r="M464" s="128"/>
      <c r="N464" s="128"/>
      <c r="O464" s="128"/>
      <c r="P464" s="21">
        <f t="shared" si="24"/>
        <v>5000</v>
      </c>
    </row>
    <row r="465" spans="1:16" ht="12.75" customHeight="1">
      <c r="A465" s="121"/>
      <c r="B465" s="121"/>
      <c r="C465" s="408" t="s">
        <v>568</v>
      </c>
      <c r="D465" s="439" t="s">
        <v>562</v>
      </c>
      <c r="E465" s="122"/>
      <c r="F465" s="21"/>
      <c r="G465" s="351"/>
      <c r="H465" s="21"/>
      <c r="I465" s="21"/>
      <c r="J465" s="21"/>
      <c r="K465" s="18">
        <v>1500</v>
      </c>
      <c r="L465" s="642"/>
      <c r="M465" s="128"/>
      <c r="N465" s="128"/>
      <c r="O465" s="128"/>
      <c r="P465" s="21">
        <f t="shared" si="24"/>
        <v>1500</v>
      </c>
    </row>
    <row r="466" spans="1:16" ht="12.75" customHeight="1">
      <c r="A466" s="121"/>
      <c r="B466" s="121"/>
      <c r="C466" s="408" t="s">
        <v>569</v>
      </c>
      <c r="D466" s="439" t="s">
        <v>557</v>
      </c>
      <c r="E466" s="122"/>
      <c r="F466" s="21"/>
      <c r="G466" s="351"/>
      <c r="H466" s="21"/>
      <c r="I466" s="21"/>
      <c r="J466" s="21"/>
      <c r="K466" s="18"/>
      <c r="L466" s="18">
        <v>5000</v>
      </c>
      <c r="M466" s="21"/>
      <c r="N466" s="21"/>
      <c r="O466" s="21"/>
      <c r="P466" s="21">
        <f>SUM(F466:O466)</f>
        <v>5000</v>
      </c>
    </row>
    <row r="467" spans="1:16" ht="12.75" customHeight="1">
      <c r="A467" s="121"/>
      <c r="B467" s="121"/>
      <c r="C467" s="406"/>
      <c r="D467" s="312" t="s">
        <v>876</v>
      </c>
      <c r="E467" s="122"/>
      <c r="F467" s="21"/>
      <c r="G467" s="351"/>
      <c r="H467" s="21"/>
      <c r="I467" s="21"/>
      <c r="J467" s="21"/>
      <c r="K467" s="18"/>
      <c r="L467" s="18"/>
      <c r="M467" s="21"/>
      <c r="N467" s="21"/>
      <c r="O467" s="21"/>
      <c r="P467" s="21"/>
    </row>
    <row r="468" spans="1:16" ht="12.75" customHeight="1">
      <c r="A468" s="121"/>
      <c r="B468" s="121"/>
      <c r="C468" s="408" t="s">
        <v>243</v>
      </c>
      <c r="D468" s="439" t="s">
        <v>277</v>
      </c>
      <c r="E468" s="122"/>
      <c r="F468" s="21"/>
      <c r="G468" s="351"/>
      <c r="H468" s="21"/>
      <c r="I468" s="21"/>
      <c r="J468" s="21"/>
      <c r="K468" s="18">
        <v>19539</v>
      </c>
      <c r="L468" s="18"/>
      <c r="M468" s="21"/>
      <c r="N468" s="21"/>
      <c r="O468" s="21"/>
      <c r="P468" s="21">
        <f t="shared" si="24"/>
        <v>19539</v>
      </c>
    </row>
    <row r="469" spans="1:16" ht="12.75" customHeight="1">
      <c r="A469" s="121"/>
      <c r="B469" s="121"/>
      <c r="C469" s="408" t="s">
        <v>244</v>
      </c>
      <c r="D469" s="439" t="s">
        <v>236</v>
      </c>
      <c r="E469" s="122"/>
      <c r="F469" s="21"/>
      <c r="G469" s="351"/>
      <c r="H469" s="21"/>
      <c r="I469" s="21"/>
      <c r="J469" s="21"/>
      <c r="K469" s="18">
        <v>30200</v>
      </c>
      <c r="L469" s="18"/>
      <c r="M469" s="21"/>
      <c r="N469" s="21"/>
      <c r="O469" s="21"/>
      <c r="P469" s="21">
        <f t="shared" si="24"/>
        <v>30200</v>
      </c>
    </row>
    <row r="470" spans="1:16" ht="12.75" customHeight="1">
      <c r="A470" s="121"/>
      <c r="B470" s="121"/>
      <c r="C470" s="408" t="s">
        <v>245</v>
      </c>
      <c r="D470" s="399" t="s">
        <v>639</v>
      </c>
      <c r="E470" s="122"/>
      <c r="F470" s="21"/>
      <c r="G470" s="351"/>
      <c r="H470" s="21"/>
      <c r="I470" s="21"/>
      <c r="J470" s="21"/>
      <c r="K470" s="18"/>
      <c r="L470" s="18">
        <v>2000</v>
      </c>
      <c r="M470" s="21"/>
      <c r="N470" s="21"/>
      <c r="O470" s="21"/>
      <c r="P470" s="21">
        <f>SUM(F470:O470)</f>
        <v>2000</v>
      </c>
    </row>
    <row r="471" spans="1:16" ht="12.75" customHeight="1">
      <c r="A471" s="121"/>
      <c r="B471" s="121"/>
      <c r="C471" s="408" t="s">
        <v>1082</v>
      </c>
      <c r="D471" s="396" t="s">
        <v>1300</v>
      </c>
      <c r="E471" s="122"/>
      <c r="F471" s="131"/>
      <c r="G471" s="131"/>
      <c r="H471" s="131"/>
      <c r="I471" s="131"/>
      <c r="J471" s="131"/>
      <c r="K471" s="132"/>
      <c r="L471" s="132">
        <v>1765</v>
      </c>
      <c r="M471" s="132"/>
      <c r="N471" s="131"/>
      <c r="O471" s="131"/>
      <c r="P471" s="132">
        <f>SUM(F471:O471)</f>
        <v>1765</v>
      </c>
    </row>
    <row r="472" spans="1:16" ht="12.75" customHeight="1">
      <c r="A472" s="121"/>
      <c r="B472" s="121"/>
      <c r="C472" s="406" t="s">
        <v>405</v>
      </c>
      <c r="D472" s="24" t="s">
        <v>1186</v>
      </c>
      <c r="E472" s="122"/>
      <c r="F472" s="21"/>
      <c r="G472" s="351"/>
      <c r="H472" s="21"/>
      <c r="I472" s="21"/>
      <c r="J472" s="21"/>
      <c r="K472" s="18"/>
      <c r="L472" s="18"/>
      <c r="M472" s="21"/>
      <c r="N472" s="21"/>
      <c r="O472" s="21"/>
      <c r="P472" s="21">
        <f t="shared" si="24"/>
        <v>0</v>
      </c>
    </row>
    <row r="473" spans="1:16" ht="12.75" customHeight="1">
      <c r="A473" s="121"/>
      <c r="B473" s="121"/>
      <c r="C473" s="408" t="s">
        <v>402</v>
      </c>
      <c r="D473" s="278" t="s">
        <v>539</v>
      </c>
      <c r="E473" s="122"/>
      <c r="F473" s="21"/>
      <c r="G473" s="351"/>
      <c r="H473" s="21"/>
      <c r="I473" s="21"/>
      <c r="J473" s="21"/>
      <c r="K473" s="18">
        <v>3000</v>
      </c>
      <c r="L473" s="18"/>
      <c r="M473" s="21"/>
      <c r="N473" s="21"/>
      <c r="O473" s="21"/>
      <c r="P473" s="21">
        <f t="shared" si="24"/>
        <v>3000</v>
      </c>
    </row>
    <row r="474" spans="1:16" ht="12.75" customHeight="1">
      <c r="A474" s="121"/>
      <c r="B474" s="121"/>
      <c r="C474" s="406"/>
      <c r="D474" s="402" t="s">
        <v>876</v>
      </c>
      <c r="E474" s="122"/>
      <c r="F474" s="21"/>
      <c r="G474" s="351"/>
      <c r="H474" s="21"/>
      <c r="I474" s="21"/>
      <c r="J474" s="21"/>
      <c r="K474" s="18"/>
      <c r="L474" s="18"/>
      <c r="M474" s="21"/>
      <c r="N474" s="21"/>
      <c r="O474" s="21"/>
      <c r="P474" s="21"/>
    </row>
    <row r="475" spans="1:16" ht="29.25" customHeight="1">
      <c r="A475" s="121"/>
      <c r="B475" s="121"/>
      <c r="C475" s="408" t="s">
        <v>1301</v>
      </c>
      <c r="D475" s="400" t="s">
        <v>670</v>
      </c>
      <c r="E475" s="122"/>
      <c r="F475" s="21"/>
      <c r="G475" s="351"/>
      <c r="H475" s="21"/>
      <c r="I475" s="21"/>
      <c r="J475" s="21"/>
      <c r="K475" s="18"/>
      <c r="L475" s="18">
        <v>3000</v>
      </c>
      <c r="M475" s="21"/>
      <c r="N475" s="21"/>
      <c r="O475" s="21"/>
      <c r="P475" s="21">
        <f>SUM(F475:O475)</f>
        <v>3000</v>
      </c>
    </row>
    <row r="476" spans="1:16" ht="12.75" customHeight="1">
      <c r="A476" s="121"/>
      <c r="B476" s="121"/>
      <c r="C476" s="406" t="s">
        <v>403</v>
      </c>
      <c r="D476" s="407" t="s">
        <v>114</v>
      </c>
      <c r="E476" s="122"/>
      <c r="F476" s="21"/>
      <c r="G476" s="351"/>
      <c r="H476" s="21"/>
      <c r="I476" s="21"/>
      <c r="J476" s="21"/>
      <c r="K476" s="18"/>
      <c r="L476" s="18"/>
      <c r="M476" s="21"/>
      <c r="N476" s="21"/>
      <c r="O476" s="21"/>
      <c r="P476" s="21"/>
    </row>
    <row r="477" spans="1:16" ht="12.75" customHeight="1">
      <c r="A477" s="121"/>
      <c r="B477" s="121"/>
      <c r="C477" s="408" t="s">
        <v>404</v>
      </c>
      <c r="D477" s="412" t="s">
        <v>242</v>
      </c>
      <c r="E477" s="122"/>
      <c r="F477" s="21"/>
      <c r="G477" s="351"/>
      <c r="H477" s="21"/>
      <c r="I477" s="21"/>
      <c r="J477" s="21"/>
      <c r="K477" s="18">
        <v>5000</v>
      </c>
      <c r="L477" s="18"/>
      <c r="M477" s="21"/>
      <c r="N477" s="21"/>
      <c r="O477" s="21"/>
      <c r="P477" s="21">
        <f t="shared" si="24"/>
        <v>5000</v>
      </c>
    </row>
    <row r="478" spans="1:16" ht="12.75" customHeight="1">
      <c r="A478" s="121"/>
      <c r="B478" s="121"/>
      <c r="C478" s="408" t="s">
        <v>406</v>
      </c>
      <c r="D478" s="412" t="s">
        <v>1216</v>
      </c>
      <c r="E478" s="122"/>
      <c r="F478" s="21"/>
      <c r="G478" s="351"/>
      <c r="H478" s="21"/>
      <c r="I478" s="21"/>
      <c r="J478" s="21"/>
      <c r="K478" s="18">
        <v>10000</v>
      </c>
      <c r="L478" s="18"/>
      <c r="M478" s="21"/>
      <c r="N478" s="21"/>
      <c r="O478" s="21"/>
      <c r="P478" s="21">
        <f t="shared" si="24"/>
        <v>10000</v>
      </c>
    </row>
    <row r="479" spans="1:16" ht="12.75" customHeight="1">
      <c r="A479" s="121"/>
      <c r="B479" s="121"/>
      <c r="C479" s="408" t="s">
        <v>407</v>
      </c>
      <c r="D479" s="437" t="s">
        <v>576</v>
      </c>
      <c r="E479" s="122"/>
      <c r="F479" s="21"/>
      <c r="G479" s="351"/>
      <c r="H479" s="21"/>
      <c r="I479" s="21"/>
      <c r="J479" s="21"/>
      <c r="K479" s="21"/>
      <c r="L479" s="21"/>
      <c r="M479" s="21">
        <v>87624</v>
      </c>
      <c r="N479" s="21"/>
      <c r="O479" s="21"/>
      <c r="P479" s="21">
        <f>SUM(F479:O479)</f>
        <v>87624</v>
      </c>
    </row>
    <row r="480" spans="1:16" ht="12.75" customHeight="1">
      <c r="A480" s="121"/>
      <c r="B480" s="121"/>
      <c r="C480" s="408" t="s">
        <v>1215</v>
      </c>
      <c r="D480" s="415" t="s">
        <v>743</v>
      </c>
      <c r="E480" s="122"/>
      <c r="F480" s="21"/>
      <c r="G480" s="351"/>
      <c r="H480" s="21"/>
      <c r="I480" s="21"/>
      <c r="J480" s="21"/>
      <c r="K480" s="21">
        <v>10000</v>
      </c>
      <c r="L480" s="21"/>
      <c r="M480" s="21"/>
      <c r="N480" s="21"/>
      <c r="O480" s="21"/>
      <c r="P480" s="21">
        <f t="shared" si="24"/>
        <v>10000</v>
      </c>
    </row>
    <row r="481" spans="1:16" ht="12.75" customHeight="1">
      <c r="A481" s="121"/>
      <c r="B481" s="121"/>
      <c r="C481" s="408"/>
      <c r="D481" s="402" t="s">
        <v>876</v>
      </c>
      <c r="E481" s="122"/>
      <c r="F481" s="21"/>
      <c r="G481" s="351"/>
      <c r="H481" s="21"/>
      <c r="I481" s="21"/>
      <c r="J481" s="21"/>
      <c r="K481" s="21"/>
      <c r="L481" s="21"/>
      <c r="M481" s="21"/>
      <c r="N481" s="21"/>
      <c r="O481" s="21"/>
      <c r="P481" s="21"/>
    </row>
    <row r="482" spans="1:16" ht="24" customHeight="1">
      <c r="A482" s="121"/>
      <c r="B482" s="121"/>
      <c r="C482" s="408" t="s">
        <v>1038</v>
      </c>
      <c r="D482" s="345" t="s">
        <v>212</v>
      </c>
      <c r="E482" s="122"/>
      <c r="F482" s="21"/>
      <c r="G482" s="351"/>
      <c r="H482" s="21">
        <v>35593</v>
      </c>
      <c r="I482" s="21"/>
      <c r="J482" s="21"/>
      <c r="K482" s="21"/>
      <c r="L482" s="21"/>
      <c r="M482" s="21"/>
      <c r="N482" s="21"/>
      <c r="O482" s="21"/>
      <c r="P482" s="21">
        <f t="shared" si="24"/>
        <v>35593</v>
      </c>
    </row>
    <row r="483" spans="1:16" ht="12.75" customHeight="1">
      <c r="A483" s="121"/>
      <c r="B483" s="121"/>
      <c r="C483" s="470" t="s">
        <v>1132</v>
      </c>
      <c r="D483" s="409" t="s">
        <v>238</v>
      </c>
      <c r="E483" s="109"/>
      <c r="F483" s="18"/>
      <c r="G483" s="675"/>
      <c r="H483" s="18"/>
      <c r="I483" s="18"/>
      <c r="J483" s="18"/>
      <c r="K483" s="18"/>
      <c r="L483" s="18"/>
      <c r="M483" s="18">
        <v>17500</v>
      </c>
      <c r="N483" s="18"/>
      <c r="O483" s="18"/>
      <c r="P483" s="18">
        <f t="shared" si="24"/>
        <v>17500</v>
      </c>
    </row>
    <row r="484" spans="1:16" ht="26.25" customHeight="1">
      <c r="A484" s="121"/>
      <c r="B484" s="121"/>
      <c r="C484" s="721" t="s">
        <v>1134</v>
      </c>
      <c r="D484" s="720" t="s">
        <v>938</v>
      </c>
      <c r="E484" s="122" t="s">
        <v>614</v>
      </c>
      <c r="F484" s="21"/>
      <c r="G484" s="351"/>
      <c r="H484" s="21"/>
      <c r="I484" s="21"/>
      <c r="J484" s="21"/>
      <c r="K484" s="18">
        <v>104913</v>
      </c>
      <c r="L484" s="21"/>
      <c r="M484" s="21"/>
      <c r="N484" s="21"/>
      <c r="O484" s="21"/>
      <c r="P484" s="21">
        <f t="shared" si="24"/>
        <v>104913</v>
      </c>
    </row>
    <row r="485" spans="1:16" ht="12.75" customHeight="1">
      <c r="A485" s="121"/>
      <c r="B485" s="121"/>
      <c r="C485" s="408" t="s">
        <v>1135</v>
      </c>
      <c r="D485" s="316" t="s">
        <v>939</v>
      </c>
      <c r="E485" s="122" t="s">
        <v>614</v>
      </c>
      <c r="F485" s="21"/>
      <c r="G485" s="351"/>
      <c r="H485" s="21"/>
      <c r="I485" s="21"/>
      <c r="J485" s="21"/>
      <c r="K485" s="18">
        <v>110033</v>
      </c>
      <c r="L485" s="21"/>
      <c r="M485" s="21"/>
      <c r="N485" s="21"/>
      <c r="O485" s="21"/>
      <c r="P485" s="21">
        <f t="shared" si="24"/>
        <v>110033</v>
      </c>
    </row>
    <row r="486" spans="1:16" ht="12.75" customHeight="1">
      <c r="A486" s="121"/>
      <c r="B486" s="121"/>
      <c r="C486" s="470" t="s">
        <v>1136</v>
      </c>
      <c r="D486" s="315" t="s">
        <v>237</v>
      </c>
      <c r="E486" s="122"/>
      <c r="F486" s="21"/>
      <c r="G486" s="351"/>
      <c r="H486" s="21">
        <v>1250</v>
      </c>
      <c r="I486" s="21"/>
      <c r="J486" s="21"/>
      <c r="K486" s="18">
        <v>6372</v>
      </c>
      <c r="L486" s="21"/>
      <c r="M486" s="21"/>
      <c r="N486" s="21"/>
      <c r="O486" s="21"/>
      <c r="P486" s="21">
        <f t="shared" si="24"/>
        <v>7622</v>
      </c>
    </row>
    <row r="487" spans="1:16" ht="25.5" customHeight="1">
      <c r="A487" s="121"/>
      <c r="B487" s="121"/>
      <c r="C487" s="470" t="s">
        <v>1137</v>
      </c>
      <c r="D487" s="315" t="s">
        <v>1063</v>
      </c>
      <c r="E487" s="122"/>
      <c r="F487" s="21"/>
      <c r="G487" s="351"/>
      <c r="H487" s="21"/>
      <c r="I487" s="21"/>
      <c r="J487" s="21"/>
      <c r="K487" s="18">
        <v>1405</v>
      </c>
      <c r="L487" s="21"/>
      <c r="M487" s="21"/>
      <c r="N487" s="21"/>
      <c r="O487" s="21"/>
      <c r="P487" s="21">
        <f t="shared" si="24"/>
        <v>1405</v>
      </c>
    </row>
    <row r="488" spans="1:16" ht="26.25" customHeight="1">
      <c r="A488" s="121"/>
      <c r="B488" s="121"/>
      <c r="C488" s="470" t="s">
        <v>1308</v>
      </c>
      <c r="D488" s="439" t="s">
        <v>116</v>
      </c>
      <c r="E488" s="122"/>
      <c r="F488" s="21"/>
      <c r="G488" s="351"/>
      <c r="H488" s="21"/>
      <c r="I488" s="21"/>
      <c r="J488" s="21"/>
      <c r="K488" s="18">
        <v>189230</v>
      </c>
      <c r="L488" s="21"/>
      <c r="M488" s="21"/>
      <c r="N488" s="21"/>
      <c r="O488" s="21"/>
      <c r="P488" s="21">
        <f t="shared" si="24"/>
        <v>189230</v>
      </c>
    </row>
    <row r="489" spans="1:16" ht="12.75" customHeight="1">
      <c r="A489" s="121"/>
      <c r="B489" s="121"/>
      <c r="C489" s="470" t="s">
        <v>1309</v>
      </c>
      <c r="D489" s="417" t="s">
        <v>989</v>
      </c>
      <c r="E489" s="122"/>
      <c r="F489" s="21"/>
      <c r="G489" s="351"/>
      <c r="H489" s="21"/>
      <c r="I489" s="21"/>
      <c r="J489" s="21"/>
      <c r="K489" s="18">
        <v>26170</v>
      </c>
      <c r="L489" s="21"/>
      <c r="M489" s="21"/>
      <c r="N489" s="21"/>
      <c r="O489" s="21"/>
      <c r="P489" s="21">
        <f t="shared" si="24"/>
        <v>26170</v>
      </c>
    </row>
    <row r="490" spans="1:16" ht="27.75" customHeight="1">
      <c r="A490" s="121"/>
      <c r="B490" s="121"/>
      <c r="C490" s="470" t="s">
        <v>1313</v>
      </c>
      <c r="D490" s="422" t="s">
        <v>1310</v>
      </c>
      <c r="E490" s="122"/>
      <c r="F490" s="21"/>
      <c r="G490" s="351"/>
      <c r="H490" s="21">
        <v>261239</v>
      </c>
      <c r="I490" s="21"/>
      <c r="J490" s="21"/>
      <c r="K490" s="18"/>
      <c r="L490" s="21"/>
      <c r="M490" s="21"/>
      <c r="N490" s="21"/>
      <c r="O490" s="21"/>
      <c r="P490" s="21">
        <f t="shared" si="24"/>
        <v>261239</v>
      </c>
    </row>
    <row r="491" spans="1:16" ht="38.25" customHeight="1">
      <c r="A491" s="121"/>
      <c r="B491" s="121"/>
      <c r="C491" s="470" t="s">
        <v>1314</v>
      </c>
      <c r="D491" s="422" t="s">
        <v>1311</v>
      </c>
      <c r="E491" s="122"/>
      <c r="F491" s="21"/>
      <c r="G491" s="351"/>
      <c r="H491" s="21">
        <v>293117</v>
      </c>
      <c r="I491" s="21"/>
      <c r="J491" s="21"/>
      <c r="K491" s="21"/>
      <c r="L491" s="21"/>
      <c r="M491" s="21"/>
      <c r="N491" s="21"/>
      <c r="O491" s="21"/>
      <c r="P491" s="21">
        <f t="shared" si="24"/>
        <v>293117</v>
      </c>
    </row>
    <row r="492" spans="1:16" ht="27.75" customHeight="1">
      <c r="A492" s="121"/>
      <c r="B492" s="121"/>
      <c r="C492" s="470" t="s">
        <v>1315</v>
      </c>
      <c r="D492" s="423" t="s">
        <v>1312</v>
      </c>
      <c r="E492" s="122"/>
      <c r="F492" s="21"/>
      <c r="G492" s="351"/>
      <c r="H492" s="21"/>
      <c r="I492" s="21"/>
      <c r="J492" s="21"/>
      <c r="K492" s="21">
        <v>196777</v>
      </c>
      <c r="L492" s="21"/>
      <c r="M492" s="21"/>
      <c r="N492" s="21"/>
      <c r="O492" s="21"/>
      <c r="P492" s="21">
        <f t="shared" si="24"/>
        <v>196777</v>
      </c>
    </row>
    <row r="493" spans="1:16" ht="40.5" customHeight="1">
      <c r="A493" s="121"/>
      <c r="B493" s="121"/>
      <c r="C493" s="470" t="s">
        <v>1316</v>
      </c>
      <c r="D493" s="418" t="s">
        <v>326</v>
      </c>
      <c r="E493" s="122"/>
      <c r="F493" s="21"/>
      <c r="G493" s="351"/>
      <c r="H493" s="21">
        <v>32978</v>
      </c>
      <c r="I493" s="21"/>
      <c r="J493" s="21"/>
      <c r="K493" s="21">
        <v>411830</v>
      </c>
      <c r="L493" s="21"/>
      <c r="M493" s="21"/>
      <c r="N493" s="21"/>
      <c r="O493" s="21"/>
      <c r="P493" s="21">
        <f t="shared" si="24"/>
        <v>444808</v>
      </c>
    </row>
    <row r="494" spans="1:16" ht="25.5" customHeight="1">
      <c r="A494" s="121"/>
      <c r="B494" s="121"/>
      <c r="C494" s="470" t="s">
        <v>1317</v>
      </c>
      <c r="D494" s="422" t="s">
        <v>1009</v>
      </c>
      <c r="E494" s="122"/>
      <c r="F494" s="21"/>
      <c r="G494" s="351"/>
      <c r="H494" s="21"/>
      <c r="I494" s="21"/>
      <c r="J494" s="21"/>
      <c r="K494" s="21">
        <v>219860</v>
      </c>
      <c r="L494" s="21"/>
      <c r="M494" s="21"/>
      <c r="N494" s="21"/>
      <c r="O494" s="21"/>
      <c r="P494" s="21">
        <f t="shared" si="24"/>
        <v>219860</v>
      </c>
    </row>
    <row r="495" spans="1:16" ht="12.75" customHeight="1">
      <c r="A495" s="121"/>
      <c r="B495" s="121"/>
      <c r="C495" s="470" t="s">
        <v>235</v>
      </c>
      <c r="D495" s="419" t="s">
        <v>1138</v>
      </c>
      <c r="E495" s="122"/>
      <c r="F495" s="21"/>
      <c r="G495" s="351"/>
      <c r="H495" s="21"/>
      <c r="I495" s="21"/>
      <c r="J495" s="21"/>
      <c r="K495" s="21">
        <v>889</v>
      </c>
      <c r="L495" s="21"/>
      <c r="M495" s="21"/>
      <c r="N495" s="21"/>
      <c r="O495" s="21"/>
      <c r="P495" s="21">
        <f t="shared" si="24"/>
        <v>889</v>
      </c>
    </row>
    <row r="496" spans="1:16" ht="12.75" customHeight="1">
      <c r="A496" s="121"/>
      <c r="B496" s="121"/>
      <c r="C496" s="470" t="s">
        <v>61</v>
      </c>
      <c r="D496" s="420" t="s">
        <v>907</v>
      </c>
      <c r="E496" s="122"/>
      <c r="F496" s="21"/>
      <c r="G496" s="351"/>
      <c r="H496" s="21"/>
      <c r="I496" s="21"/>
      <c r="J496" s="21"/>
      <c r="K496" s="21">
        <v>191</v>
      </c>
      <c r="L496" s="21"/>
      <c r="M496" s="21"/>
      <c r="N496" s="21"/>
      <c r="O496" s="21"/>
      <c r="P496" s="21">
        <f t="shared" si="24"/>
        <v>191</v>
      </c>
    </row>
    <row r="497" spans="1:16" ht="12.75" customHeight="1">
      <c r="A497" s="121"/>
      <c r="B497" s="121"/>
      <c r="C497" s="470" t="s">
        <v>906</v>
      </c>
      <c r="D497" s="606" t="s">
        <v>902</v>
      </c>
      <c r="E497" s="122"/>
      <c r="F497" s="21"/>
      <c r="G497" s="351"/>
      <c r="H497" s="21"/>
      <c r="I497" s="21"/>
      <c r="J497" s="21"/>
      <c r="K497" s="21"/>
      <c r="L497" s="18">
        <v>11000</v>
      </c>
      <c r="M497" s="21"/>
      <c r="N497" s="21"/>
      <c r="O497" s="21"/>
      <c r="P497" s="21">
        <f>SUM(F497:O497)</f>
        <v>11000</v>
      </c>
    </row>
    <row r="498" spans="1:16" ht="12.75" customHeight="1">
      <c r="A498" s="121" t="s">
        <v>445</v>
      </c>
      <c r="B498" s="121"/>
      <c r="C498" s="406" t="s">
        <v>913</v>
      </c>
      <c r="D498" s="407" t="s">
        <v>409</v>
      </c>
      <c r="E498" s="122"/>
      <c r="F498" s="21"/>
      <c r="G498" s="351"/>
      <c r="H498" s="21"/>
      <c r="I498" s="21"/>
      <c r="J498" s="21"/>
      <c r="K498" s="21"/>
      <c r="L498" s="21"/>
      <c r="M498" s="21"/>
      <c r="N498" s="21"/>
      <c r="O498" s="21"/>
      <c r="P498" s="21"/>
    </row>
    <row r="499" spans="1:16" ht="12.75" customHeight="1">
      <c r="A499" s="121"/>
      <c r="B499" s="121"/>
      <c r="C499" s="408"/>
      <c r="D499" s="402" t="s">
        <v>876</v>
      </c>
      <c r="E499" s="122"/>
      <c r="F499" s="21"/>
      <c r="G499" s="351"/>
      <c r="H499" s="21"/>
      <c r="I499" s="21"/>
      <c r="J499" s="21"/>
      <c r="K499" s="21"/>
      <c r="L499" s="21"/>
      <c r="M499" s="21"/>
      <c r="N499" s="21"/>
      <c r="O499" s="21"/>
      <c r="P499" s="21"/>
    </row>
    <row r="500" spans="1:16" ht="25.5" customHeight="1">
      <c r="A500" s="121"/>
      <c r="B500" s="121"/>
      <c r="C500" s="408" t="s">
        <v>1180</v>
      </c>
      <c r="D500" s="416" t="s">
        <v>234</v>
      </c>
      <c r="E500" s="122"/>
      <c r="F500" s="21"/>
      <c r="G500" s="351"/>
      <c r="H500" s="21"/>
      <c r="I500" s="21"/>
      <c r="J500" s="21"/>
      <c r="K500" s="21">
        <v>7600</v>
      </c>
      <c r="L500" s="21"/>
      <c r="M500" s="21"/>
      <c r="N500" s="21"/>
      <c r="O500" s="21"/>
      <c r="P500" s="21">
        <f>SUM(F500:O500)</f>
        <v>7600</v>
      </c>
    </row>
    <row r="501" spans="1:16" ht="39" customHeight="1">
      <c r="A501" s="121"/>
      <c r="B501" s="121"/>
      <c r="C501" s="408" t="s">
        <v>1319</v>
      </c>
      <c r="D501" s="424" t="s">
        <v>1318</v>
      </c>
      <c r="E501" s="122"/>
      <c r="F501" s="21"/>
      <c r="G501" s="351"/>
      <c r="H501" s="21"/>
      <c r="I501" s="21"/>
      <c r="J501" s="21"/>
      <c r="K501" s="21">
        <v>258332</v>
      </c>
      <c r="L501" s="21"/>
      <c r="M501" s="21"/>
      <c r="N501" s="21"/>
      <c r="O501" s="21"/>
      <c r="P501" s="21">
        <f>SUM(F501:O501)</f>
        <v>258332</v>
      </c>
    </row>
    <row r="502" spans="1:16" ht="50.25" customHeight="1">
      <c r="A502" s="121"/>
      <c r="B502" s="121"/>
      <c r="C502" s="408" t="s">
        <v>914</v>
      </c>
      <c r="D502" s="425" t="s">
        <v>209</v>
      </c>
      <c r="E502" s="122"/>
      <c r="F502" s="21"/>
      <c r="G502" s="351"/>
      <c r="H502" s="21"/>
      <c r="I502" s="21"/>
      <c r="J502" s="21"/>
      <c r="K502" s="21">
        <v>323744</v>
      </c>
      <c r="L502" s="21"/>
      <c r="M502" s="21"/>
      <c r="N502" s="21"/>
      <c r="O502" s="21"/>
      <c r="P502" s="21">
        <f>SUM(F502:O502)</f>
        <v>323744</v>
      </c>
    </row>
    <row r="503" spans="1:16" ht="12.75" customHeight="1">
      <c r="A503" s="121"/>
      <c r="B503" s="121"/>
      <c r="C503" s="406" t="s">
        <v>410</v>
      </c>
      <c r="D503" s="421" t="s">
        <v>411</v>
      </c>
      <c r="E503" s="122"/>
      <c r="F503" s="21"/>
      <c r="G503" s="351"/>
      <c r="H503" s="21"/>
      <c r="I503" s="21"/>
      <c r="J503" s="21"/>
      <c r="K503" s="21"/>
      <c r="L503" s="21"/>
      <c r="M503" s="21"/>
      <c r="N503" s="21"/>
      <c r="O503" s="21"/>
      <c r="P503" s="21"/>
    </row>
    <row r="504" spans="1:16" ht="12.75" customHeight="1">
      <c r="A504" s="121"/>
      <c r="B504" s="121"/>
      <c r="C504" s="401"/>
      <c r="D504" s="313" t="s">
        <v>876</v>
      </c>
      <c r="E504" s="122"/>
      <c r="F504" s="21"/>
      <c r="G504" s="351"/>
      <c r="H504" s="21"/>
      <c r="I504" s="21"/>
      <c r="J504" s="21"/>
      <c r="K504" s="21"/>
      <c r="L504" s="21"/>
      <c r="M504" s="21"/>
      <c r="N504" s="21"/>
      <c r="O504" s="21"/>
      <c r="P504" s="21"/>
    </row>
    <row r="505" spans="1:16" ht="24.75" customHeight="1">
      <c r="A505" s="121"/>
      <c r="B505" s="121"/>
      <c r="C505" s="401" t="s">
        <v>669</v>
      </c>
      <c r="D505" s="476" t="s">
        <v>541</v>
      </c>
      <c r="E505" s="122"/>
      <c r="F505" s="21"/>
      <c r="G505" s="351"/>
      <c r="H505" s="21"/>
      <c r="I505" s="21"/>
      <c r="J505" s="21"/>
      <c r="K505" s="18"/>
      <c r="L505" s="18">
        <v>2468</v>
      </c>
      <c r="M505" s="21"/>
      <c r="N505" s="21"/>
      <c r="O505" s="21"/>
      <c r="P505" s="21">
        <f>SUM(F505:O505)</f>
        <v>2468</v>
      </c>
    </row>
    <row r="506" spans="1:16" ht="12.75" customHeight="1">
      <c r="A506" s="121"/>
      <c r="B506" s="121"/>
      <c r="C506" s="406" t="s">
        <v>412</v>
      </c>
      <c r="D506" s="407" t="s">
        <v>414</v>
      </c>
      <c r="E506" s="122"/>
      <c r="F506" s="21"/>
      <c r="G506" s="351"/>
      <c r="H506" s="21"/>
      <c r="I506" s="21"/>
      <c r="J506" s="21"/>
      <c r="K506" s="18"/>
      <c r="L506" s="18"/>
      <c r="M506" s="21"/>
      <c r="N506" s="21"/>
      <c r="O506" s="21"/>
      <c r="P506" s="21"/>
    </row>
    <row r="507" spans="1:16" ht="12.75" customHeight="1">
      <c r="A507" s="121"/>
      <c r="B507" s="121"/>
      <c r="C507" s="408" t="s">
        <v>413</v>
      </c>
      <c r="D507" s="412" t="s">
        <v>942</v>
      </c>
      <c r="E507" s="122"/>
      <c r="F507" s="21"/>
      <c r="G507" s="351"/>
      <c r="H507" s="21"/>
      <c r="I507" s="21"/>
      <c r="J507" s="21"/>
      <c r="K507" s="18">
        <v>20185</v>
      </c>
      <c r="L507" s="18">
        <v>3954</v>
      </c>
      <c r="M507" s="21"/>
      <c r="N507" s="21"/>
      <c r="O507" s="21"/>
      <c r="P507" s="21">
        <f>SUM(F507:O507)</f>
        <v>24139</v>
      </c>
    </row>
    <row r="508" spans="1:16" ht="26.25" customHeight="1">
      <c r="A508" s="121"/>
      <c r="B508" s="121"/>
      <c r="C508" s="408" t="s">
        <v>476</v>
      </c>
      <c r="D508" s="440" t="s">
        <v>573</v>
      </c>
      <c r="E508" s="122"/>
      <c r="F508" s="21"/>
      <c r="G508" s="351"/>
      <c r="H508" s="21"/>
      <c r="I508" s="21"/>
      <c r="J508" s="21"/>
      <c r="K508" s="18">
        <v>15000</v>
      </c>
      <c r="L508" s="18"/>
      <c r="M508" s="21"/>
      <c r="N508" s="21"/>
      <c r="O508" s="21"/>
      <c r="P508" s="21">
        <f>SUM(F508:O508)</f>
        <v>15000</v>
      </c>
    </row>
    <row r="509" spans="1:16" ht="12.75" customHeight="1">
      <c r="A509" s="121"/>
      <c r="B509" s="121"/>
      <c r="C509" s="408" t="s">
        <v>637</v>
      </c>
      <c r="D509" s="440" t="s">
        <v>574</v>
      </c>
      <c r="E509" s="122"/>
      <c r="F509" s="21"/>
      <c r="G509" s="351"/>
      <c r="H509" s="21"/>
      <c r="I509" s="21"/>
      <c r="J509" s="21"/>
      <c r="K509" s="18">
        <v>1200</v>
      </c>
      <c r="L509" s="18"/>
      <c r="M509" s="21"/>
      <c r="N509" s="21"/>
      <c r="O509" s="21"/>
      <c r="P509" s="21">
        <f>SUM(F509:O509)</f>
        <v>1200</v>
      </c>
    </row>
    <row r="510" spans="1:16" ht="39.75" customHeight="1">
      <c r="A510" s="121"/>
      <c r="B510" s="121"/>
      <c r="C510" s="408" t="s">
        <v>778</v>
      </c>
      <c r="D510" s="476" t="s">
        <v>550</v>
      </c>
      <c r="E510" s="109"/>
      <c r="F510" s="113"/>
      <c r="G510" s="113"/>
      <c r="H510" s="113"/>
      <c r="I510" s="18"/>
      <c r="J510" s="18"/>
      <c r="K510" s="18">
        <v>600</v>
      </c>
      <c r="L510" s="113"/>
      <c r="M510" s="18"/>
      <c r="N510" s="18"/>
      <c r="O510" s="113"/>
      <c r="P510" s="18">
        <f aca="true" t="shared" si="25" ref="P510:P515">SUM(F510:O510)</f>
        <v>600</v>
      </c>
    </row>
    <row r="511" spans="1:16" ht="29.25" customHeight="1">
      <c r="A511" s="121"/>
      <c r="B511" s="121"/>
      <c r="C511" s="408" t="s">
        <v>155</v>
      </c>
      <c r="D511" s="473" t="s">
        <v>692</v>
      </c>
      <c r="E511" s="109"/>
      <c r="F511" s="18"/>
      <c r="G511" s="18"/>
      <c r="H511" s="18"/>
      <c r="I511" s="18"/>
      <c r="J511" s="18"/>
      <c r="K511" s="18">
        <v>3747</v>
      </c>
      <c r="L511" s="18"/>
      <c r="M511" s="18"/>
      <c r="N511" s="113"/>
      <c r="O511" s="113"/>
      <c r="P511" s="18">
        <f t="shared" si="25"/>
        <v>3747</v>
      </c>
    </row>
    <row r="512" spans="1:16" ht="17.25" customHeight="1">
      <c r="A512" s="121"/>
      <c r="B512" s="121"/>
      <c r="C512" s="408" t="s">
        <v>156</v>
      </c>
      <c r="D512" s="476" t="s">
        <v>540</v>
      </c>
      <c r="E512" s="122"/>
      <c r="F512" s="21"/>
      <c r="G512" s="351"/>
      <c r="H512" s="21"/>
      <c r="I512" s="21"/>
      <c r="J512" s="21"/>
      <c r="K512" s="18"/>
      <c r="L512" s="18">
        <v>1000</v>
      </c>
      <c r="M512" s="21"/>
      <c r="N512" s="21"/>
      <c r="O512" s="21"/>
      <c r="P512" s="21">
        <f t="shared" si="25"/>
        <v>1000</v>
      </c>
    </row>
    <row r="513" spans="1:16" ht="29.25" customHeight="1">
      <c r="A513" s="121"/>
      <c r="B513" s="121"/>
      <c r="C513" s="408" t="s">
        <v>157</v>
      </c>
      <c r="D513" s="439" t="s">
        <v>545</v>
      </c>
      <c r="E513" s="122"/>
      <c r="F513" s="21"/>
      <c r="G513" s="351"/>
      <c r="H513" s="21"/>
      <c r="I513" s="21"/>
      <c r="J513" s="21"/>
      <c r="K513" s="18"/>
      <c r="L513" s="18">
        <v>15000</v>
      </c>
      <c r="M513" s="21"/>
      <c r="N513" s="21"/>
      <c r="O513" s="21"/>
      <c r="P513" s="21">
        <f t="shared" si="25"/>
        <v>15000</v>
      </c>
    </row>
    <row r="514" spans="1:16" ht="36" customHeight="1">
      <c r="A514" s="121"/>
      <c r="B514" s="121"/>
      <c r="C514" s="408" t="s">
        <v>158</v>
      </c>
      <c r="D514" s="309" t="s">
        <v>957</v>
      </c>
      <c r="E514" s="109"/>
      <c r="F514" s="18"/>
      <c r="G514" s="18"/>
      <c r="H514" s="18"/>
      <c r="I514" s="18"/>
      <c r="J514" s="18"/>
      <c r="K514" s="18"/>
      <c r="L514" s="18">
        <v>43692</v>
      </c>
      <c r="M514" s="18"/>
      <c r="N514" s="113"/>
      <c r="O514" s="113"/>
      <c r="P514" s="18">
        <f t="shared" si="25"/>
        <v>43692</v>
      </c>
    </row>
    <row r="515" spans="1:16" ht="15.75" customHeight="1">
      <c r="A515" s="121"/>
      <c r="B515" s="121"/>
      <c r="C515" s="408" t="s">
        <v>159</v>
      </c>
      <c r="D515" s="378" t="s">
        <v>693</v>
      </c>
      <c r="E515" s="109"/>
      <c r="F515" s="18"/>
      <c r="G515" s="18"/>
      <c r="H515" s="18"/>
      <c r="I515" s="18"/>
      <c r="J515" s="18"/>
      <c r="K515" s="18"/>
      <c r="L515" s="18">
        <v>10000</v>
      </c>
      <c r="M515" s="18"/>
      <c r="N515" s="113"/>
      <c r="O515" s="113"/>
      <c r="P515" s="18">
        <f t="shared" si="25"/>
        <v>10000</v>
      </c>
    </row>
    <row r="516" spans="1:16" ht="12.75" customHeight="1">
      <c r="A516" s="121"/>
      <c r="B516" s="121"/>
      <c r="C516" s="406"/>
      <c r="D516" s="313" t="s">
        <v>876</v>
      </c>
      <c r="E516" s="122"/>
      <c r="F516" s="21"/>
      <c r="G516" s="351"/>
      <c r="H516" s="21"/>
      <c r="I516" s="21"/>
      <c r="J516" s="21"/>
      <c r="K516" s="18"/>
      <c r="L516" s="18"/>
      <c r="M516" s="21"/>
      <c r="N516" s="21"/>
      <c r="O516" s="21"/>
      <c r="P516" s="21"/>
    </row>
    <row r="517" spans="1:16" ht="25.5" customHeight="1">
      <c r="A517" s="121"/>
      <c r="B517" s="121"/>
      <c r="C517" s="408" t="s">
        <v>246</v>
      </c>
      <c r="D517" s="608" t="s">
        <v>272</v>
      </c>
      <c r="E517" s="122"/>
      <c r="F517" s="21"/>
      <c r="G517" s="351"/>
      <c r="H517" s="21"/>
      <c r="I517" s="21"/>
      <c r="J517" s="21"/>
      <c r="K517" s="18">
        <v>900</v>
      </c>
      <c r="L517" s="18"/>
      <c r="M517" s="21"/>
      <c r="N517" s="21"/>
      <c r="O517" s="21"/>
      <c r="P517" s="21">
        <f>SUM(F517:O517)</f>
        <v>900</v>
      </c>
    </row>
    <row r="518" spans="1:16" ht="14.25" customHeight="1">
      <c r="A518" s="121"/>
      <c r="B518" s="121"/>
      <c r="C518" s="408" t="s">
        <v>672</v>
      </c>
      <c r="D518" s="608" t="s">
        <v>271</v>
      </c>
      <c r="E518" s="122"/>
      <c r="F518" s="21"/>
      <c r="G518" s="351"/>
      <c r="H518" s="21"/>
      <c r="I518" s="21"/>
      <c r="J518" s="21"/>
      <c r="K518" s="18">
        <v>27656</v>
      </c>
      <c r="L518" s="18"/>
      <c r="M518" s="21"/>
      <c r="N518" s="21"/>
      <c r="O518" s="21"/>
      <c r="P518" s="21">
        <f>SUM(F518:O518)</f>
        <v>27656</v>
      </c>
    </row>
    <row r="519" spans="1:16" ht="26.25" customHeight="1">
      <c r="A519" s="121"/>
      <c r="B519" s="121"/>
      <c r="C519" s="408" t="s">
        <v>1305</v>
      </c>
      <c r="D519" s="609" t="s">
        <v>273</v>
      </c>
      <c r="E519" s="122"/>
      <c r="F519" s="21"/>
      <c r="G519" s="351"/>
      <c r="H519" s="21"/>
      <c r="I519" s="21"/>
      <c r="J519" s="21"/>
      <c r="K519" s="18">
        <v>6859</v>
      </c>
      <c r="L519" s="18"/>
      <c r="M519" s="21"/>
      <c r="N519" s="21"/>
      <c r="O519" s="21"/>
      <c r="P519" s="21">
        <f>SUM(F519:O519)</f>
        <v>6859</v>
      </c>
    </row>
    <row r="520" spans="1:16" ht="12.75" customHeight="1">
      <c r="A520" s="121"/>
      <c r="B520" s="121"/>
      <c r="C520" s="371">
        <v>10</v>
      </c>
      <c r="D520" s="722" t="s">
        <v>117</v>
      </c>
      <c r="E520" s="462"/>
      <c r="F520" s="128"/>
      <c r="G520" s="128"/>
      <c r="H520" s="128"/>
      <c r="I520" s="128"/>
      <c r="J520" s="128"/>
      <c r="K520" s="128"/>
      <c r="L520" s="128"/>
      <c r="M520" s="128"/>
      <c r="N520" s="128"/>
      <c r="O520" s="128"/>
      <c r="P520" s="128"/>
    </row>
    <row r="521" spans="1:16" ht="27.75" customHeight="1">
      <c r="A521" s="121"/>
      <c r="B521" s="121"/>
      <c r="C521" s="370" t="s">
        <v>118</v>
      </c>
      <c r="D521" s="478" t="s">
        <v>160</v>
      </c>
      <c r="E521" s="122"/>
      <c r="F521" s="21"/>
      <c r="G521" s="21"/>
      <c r="H521" s="21"/>
      <c r="I521" s="21"/>
      <c r="J521" s="21"/>
      <c r="K521" s="21">
        <v>40000</v>
      </c>
      <c r="L521" s="21"/>
      <c r="M521" s="21"/>
      <c r="N521" s="21"/>
      <c r="O521" s="21"/>
      <c r="P521" s="21">
        <f>SUM(F521:O521)</f>
        <v>40000</v>
      </c>
    </row>
    <row r="522" spans="1:16" ht="12.75" customHeight="1">
      <c r="A522" s="111"/>
      <c r="B522" s="111"/>
      <c r="C522" s="367"/>
      <c r="D522" s="114" t="s">
        <v>841</v>
      </c>
      <c r="E522" s="115"/>
      <c r="F522" s="119">
        <f aca="true" t="shared" si="26" ref="F522:P522">SUM(F434:F521)</f>
        <v>0</v>
      </c>
      <c r="G522" s="119">
        <f t="shared" si="26"/>
        <v>0</v>
      </c>
      <c r="H522" s="119">
        <f t="shared" si="26"/>
        <v>681296</v>
      </c>
      <c r="I522" s="119">
        <f t="shared" si="26"/>
        <v>0</v>
      </c>
      <c r="J522" s="119">
        <f t="shared" si="26"/>
        <v>0</v>
      </c>
      <c r="K522" s="119">
        <f t="shared" si="26"/>
        <v>3419020</v>
      </c>
      <c r="L522" s="119">
        <f t="shared" si="26"/>
        <v>98879</v>
      </c>
      <c r="M522" s="119">
        <f t="shared" si="26"/>
        <v>105124</v>
      </c>
      <c r="N522" s="119">
        <f t="shared" si="26"/>
        <v>0</v>
      </c>
      <c r="O522" s="119">
        <f t="shared" si="26"/>
        <v>0</v>
      </c>
      <c r="P522" s="119">
        <f t="shared" si="26"/>
        <v>4304319</v>
      </c>
    </row>
    <row r="523" spans="1:16" ht="13.5" customHeight="1">
      <c r="A523" s="121">
        <v>1</v>
      </c>
      <c r="B523" s="121">
        <v>17</v>
      </c>
      <c r="C523" s="370"/>
      <c r="D523" s="24" t="s">
        <v>842</v>
      </c>
      <c r="E523" s="122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</row>
    <row r="524" spans="1:16" ht="13.5" customHeight="1">
      <c r="A524" s="121"/>
      <c r="B524" s="121"/>
      <c r="C524" s="370"/>
      <c r="D524" s="358" t="s">
        <v>1151</v>
      </c>
      <c r="E524" s="179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21"/>
    </row>
    <row r="525" spans="1:16" ht="13.5" customHeight="1">
      <c r="A525" s="121"/>
      <c r="B525" s="121"/>
      <c r="C525" s="370"/>
      <c r="D525" s="19" t="s">
        <v>844</v>
      </c>
      <c r="E525" s="18">
        <v>1</v>
      </c>
      <c r="F525" s="18"/>
      <c r="G525" s="18"/>
      <c r="H525" s="18">
        <v>4500</v>
      </c>
      <c r="I525" s="18"/>
      <c r="J525" s="18"/>
      <c r="K525" s="18"/>
      <c r="L525" s="18"/>
      <c r="M525" s="18"/>
      <c r="N525" s="18"/>
      <c r="O525" s="18"/>
      <c r="P525" s="21">
        <f aca="true" t="shared" si="27" ref="P525:P532">SUM(F525:O525)</f>
        <v>4500</v>
      </c>
    </row>
    <row r="526" spans="1:16" ht="13.5" customHeight="1">
      <c r="A526" s="121"/>
      <c r="B526" s="121"/>
      <c r="C526" s="370"/>
      <c r="D526" s="19" t="s">
        <v>843</v>
      </c>
      <c r="E526" s="18">
        <v>1</v>
      </c>
      <c r="F526" s="18"/>
      <c r="G526" s="18"/>
      <c r="H526" s="18">
        <v>2000</v>
      </c>
      <c r="I526" s="18"/>
      <c r="J526" s="18"/>
      <c r="K526" s="18"/>
      <c r="L526" s="18"/>
      <c r="M526" s="18"/>
      <c r="N526" s="18"/>
      <c r="O526" s="18"/>
      <c r="P526" s="21">
        <f t="shared" si="27"/>
        <v>2000</v>
      </c>
    </row>
    <row r="527" spans="1:16" ht="13.5" customHeight="1">
      <c r="A527" s="121"/>
      <c r="B527" s="121"/>
      <c r="C527" s="370"/>
      <c r="D527" s="19" t="s">
        <v>1255</v>
      </c>
      <c r="E527" s="644">
        <v>1</v>
      </c>
      <c r="F527" s="18"/>
      <c r="G527" s="18"/>
      <c r="H527" s="18">
        <v>6000</v>
      </c>
      <c r="I527" s="18"/>
      <c r="J527" s="18"/>
      <c r="K527" s="18"/>
      <c r="L527" s="18"/>
      <c r="M527" s="18"/>
      <c r="N527" s="18"/>
      <c r="O527" s="18"/>
      <c r="P527" s="21">
        <f t="shared" si="27"/>
        <v>6000</v>
      </c>
    </row>
    <row r="528" spans="1:16" ht="13.5" customHeight="1">
      <c r="A528" s="121"/>
      <c r="B528" s="121"/>
      <c r="C528" s="370"/>
      <c r="D528" s="301" t="s">
        <v>268</v>
      </c>
      <c r="E528" s="645">
        <v>1</v>
      </c>
      <c r="F528" s="18"/>
      <c r="G528" s="18"/>
      <c r="H528" s="18">
        <v>600</v>
      </c>
      <c r="I528" s="18"/>
      <c r="J528" s="18"/>
      <c r="K528" s="18"/>
      <c r="L528" s="18"/>
      <c r="M528" s="18"/>
      <c r="N528" s="18"/>
      <c r="O528" s="18"/>
      <c r="P528" s="21">
        <f t="shared" si="27"/>
        <v>600</v>
      </c>
    </row>
    <row r="529" spans="1:16" ht="13.5" customHeight="1">
      <c r="A529" s="121"/>
      <c r="B529" s="121"/>
      <c r="C529" s="370"/>
      <c r="D529" s="301" t="s">
        <v>1073</v>
      </c>
      <c r="E529" s="645">
        <v>1</v>
      </c>
      <c r="F529" s="18"/>
      <c r="G529" s="18"/>
      <c r="H529" s="18">
        <v>4000</v>
      </c>
      <c r="I529" s="18"/>
      <c r="J529" s="18"/>
      <c r="K529" s="18"/>
      <c r="L529" s="18"/>
      <c r="M529" s="18"/>
      <c r="N529" s="18"/>
      <c r="O529" s="18"/>
      <c r="P529" s="21">
        <f t="shared" si="27"/>
        <v>4000</v>
      </c>
    </row>
    <row r="530" spans="1:16" ht="13.5" customHeight="1">
      <c r="A530" s="121"/>
      <c r="B530" s="121"/>
      <c r="C530" s="370"/>
      <c r="D530" s="301" t="s">
        <v>1074</v>
      </c>
      <c r="E530" s="645">
        <v>1</v>
      </c>
      <c r="F530" s="18"/>
      <c r="G530" s="18"/>
      <c r="H530" s="18">
        <v>2000</v>
      </c>
      <c r="I530" s="18"/>
      <c r="J530" s="18"/>
      <c r="K530" s="18"/>
      <c r="L530" s="18"/>
      <c r="M530" s="18"/>
      <c r="N530" s="18"/>
      <c r="O530" s="18"/>
      <c r="P530" s="21">
        <f t="shared" si="27"/>
        <v>2000</v>
      </c>
    </row>
    <row r="531" spans="1:16" ht="24.75" customHeight="1">
      <c r="A531" s="121"/>
      <c r="B531" s="121"/>
      <c r="C531" s="370"/>
      <c r="D531" s="301" t="s">
        <v>1075</v>
      </c>
      <c r="E531" s="645">
        <v>1</v>
      </c>
      <c r="F531" s="18"/>
      <c r="G531" s="18"/>
      <c r="H531" s="18">
        <v>2000</v>
      </c>
      <c r="I531" s="18"/>
      <c r="J531" s="18"/>
      <c r="K531" s="18"/>
      <c r="L531" s="18"/>
      <c r="M531" s="18"/>
      <c r="N531" s="18"/>
      <c r="O531" s="18"/>
      <c r="P531" s="21">
        <f t="shared" si="27"/>
        <v>2000</v>
      </c>
    </row>
    <row r="532" spans="1:16" ht="15" customHeight="1">
      <c r="A532" s="121"/>
      <c r="B532" s="121"/>
      <c r="C532" s="370"/>
      <c r="D532" s="301" t="s">
        <v>1079</v>
      </c>
      <c r="E532" s="645">
        <v>1</v>
      </c>
      <c r="F532" s="18"/>
      <c r="G532" s="18"/>
      <c r="H532" s="18">
        <v>4000</v>
      </c>
      <c r="I532" s="18"/>
      <c r="J532" s="18"/>
      <c r="K532" s="18"/>
      <c r="L532" s="18"/>
      <c r="M532" s="18"/>
      <c r="N532" s="18"/>
      <c r="O532" s="18"/>
      <c r="P532" s="21">
        <f t="shared" si="27"/>
        <v>4000</v>
      </c>
    </row>
    <row r="533" spans="1:16" ht="13.5" customHeight="1">
      <c r="A533" s="121"/>
      <c r="B533" s="121"/>
      <c r="C533" s="370"/>
      <c r="D533" s="19" t="s">
        <v>460</v>
      </c>
      <c r="E533" s="18">
        <v>1</v>
      </c>
      <c r="F533" s="18"/>
      <c r="G533" s="18"/>
      <c r="H533" s="18">
        <v>9000</v>
      </c>
      <c r="I533" s="172"/>
      <c r="J533" s="172"/>
      <c r="K533" s="18"/>
      <c r="L533" s="18"/>
      <c r="M533" s="18"/>
      <c r="N533" s="18"/>
      <c r="O533" s="18"/>
      <c r="P533" s="21">
        <f>SUM(F533:O533)</f>
        <v>9000</v>
      </c>
    </row>
    <row r="534" spans="1:16" ht="13.5" customHeight="1">
      <c r="A534" s="121"/>
      <c r="B534" s="121"/>
      <c r="C534" s="370"/>
      <c r="D534" s="19" t="s">
        <v>1072</v>
      </c>
      <c r="E534" s="18">
        <v>1</v>
      </c>
      <c r="F534" s="18"/>
      <c r="G534" s="18"/>
      <c r="H534" s="18">
        <v>500</v>
      </c>
      <c r="I534" s="172"/>
      <c r="J534" s="172"/>
      <c r="K534" s="18"/>
      <c r="L534" s="18"/>
      <c r="M534" s="18"/>
      <c r="N534" s="18"/>
      <c r="O534" s="18"/>
      <c r="P534" s="21">
        <f>SUM(F534:O534)</f>
        <v>500</v>
      </c>
    </row>
    <row r="535" spans="1:16" ht="13.5" customHeight="1">
      <c r="A535" s="121"/>
      <c r="B535" s="121"/>
      <c r="C535" s="370"/>
      <c r="D535" s="19" t="s">
        <v>1120</v>
      </c>
      <c r="E535" s="18"/>
      <c r="F535" s="18"/>
      <c r="G535" s="18"/>
      <c r="H535" s="18"/>
      <c r="I535" s="172"/>
      <c r="J535" s="172"/>
      <c r="K535" s="18"/>
      <c r="L535" s="18"/>
      <c r="M535" s="18"/>
      <c r="N535" s="18"/>
      <c r="O535" s="18"/>
      <c r="P535" s="21"/>
    </row>
    <row r="536" spans="1:16" ht="13.5" customHeight="1">
      <c r="A536" s="121"/>
      <c r="B536" s="121"/>
      <c r="C536" s="370"/>
      <c r="D536" s="19" t="s">
        <v>224</v>
      </c>
      <c r="E536" s="18">
        <v>2</v>
      </c>
      <c r="F536" s="18"/>
      <c r="G536" s="18"/>
      <c r="H536" s="18"/>
      <c r="I536" s="172"/>
      <c r="J536" s="18">
        <v>400</v>
      </c>
      <c r="K536" s="18"/>
      <c r="L536" s="18"/>
      <c r="M536" s="18"/>
      <c r="N536" s="18"/>
      <c r="O536" s="18"/>
      <c r="P536" s="21">
        <f>SUM(F536:O536)</f>
        <v>400</v>
      </c>
    </row>
    <row r="537" spans="1:16" ht="13.5" customHeight="1">
      <c r="A537" s="111"/>
      <c r="B537" s="111"/>
      <c r="C537" s="367"/>
      <c r="D537" s="114" t="s">
        <v>46</v>
      </c>
      <c r="E537" s="115"/>
      <c r="F537" s="119">
        <f aca="true" t="shared" si="28" ref="F537:M537">SUM(F524:F536)</f>
        <v>0</v>
      </c>
      <c r="G537" s="119">
        <f t="shared" si="28"/>
        <v>0</v>
      </c>
      <c r="H537" s="119">
        <f t="shared" si="28"/>
        <v>34600</v>
      </c>
      <c r="I537" s="119">
        <f t="shared" si="28"/>
        <v>0</v>
      </c>
      <c r="J537" s="119">
        <f t="shared" si="28"/>
        <v>400</v>
      </c>
      <c r="K537" s="119">
        <f t="shared" si="28"/>
        <v>0</v>
      </c>
      <c r="L537" s="119">
        <f t="shared" si="28"/>
        <v>0</v>
      </c>
      <c r="M537" s="119">
        <f t="shared" si="28"/>
        <v>0</v>
      </c>
      <c r="N537" s="119"/>
      <c r="O537" s="119">
        <f>SUM(O524:O536)</f>
        <v>0</v>
      </c>
      <c r="P537" s="119">
        <f>SUM(P524:P536)</f>
        <v>35000</v>
      </c>
    </row>
    <row r="538" spans="1:16" ht="13.5" customHeight="1">
      <c r="A538" s="120"/>
      <c r="B538" s="120"/>
      <c r="C538" s="369"/>
      <c r="D538" s="175" t="s">
        <v>119</v>
      </c>
      <c r="E538" s="117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</row>
    <row r="539" spans="1:16" ht="27.75" customHeight="1">
      <c r="A539" s="120"/>
      <c r="B539" s="120"/>
      <c r="C539" s="366" t="s">
        <v>494</v>
      </c>
      <c r="D539" s="723" t="s">
        <v>120</v>
      </c>
      <c r="E539" s="468"/>
      <c r="F539" s="131"/>
      <c r="G539" s="131"/>
      <c r="H539" s="131"/>
      <c r="I539" s="131"/>
      <c r="J539" s="131"/>
      <c r="K539" s="132"/>
      <c r="L539" s="132"/>
      <c r="M539" s="132">
        <v>22000</v>
      </c>
      <c r="N539" s="132"/>
      <c r="O539" s="131"/>
      <c r="P539" s="132">
        <f>SUM(F539:O539)</f>
        <v>22000</v>
      </c>
    </row>
    <row r="540" spans="1:16" ht="13.5" customHeight="1">
      <c r="A540" s="120"/>
      <c r="B540" s="120"/>
      <c r="C540" s="401"/>
      <c r="D540" s="402" t="s">
        <v>876</v>
      </c>
      <c r="E540" s="117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</row>
    <row r="541" spans="1:16" ht="13.5" customHeight="1">
      <c r="A541" s="120"/>
      <c r="B541" s="120"/>
      <c r="C541" s="401" t="s">
        <v>1181</v>
      </c>
      <c r="D541" s="426" t="s">
        <v>1064</v>
      </c>
      <c r="E541" s="117"/>
      <c r="F541" s="113"/>
      <c r="G541" s="113"/>
      <c r="H541" s="113"/>
      <c r="I541" s="113"/>
      <c r="J541" s="113"/>
      <c r="K541" s="18">
        <v>45000</v>
      </c>
      <c r="L541" s="18"/>
      <c r="M541" s="18"/>
      <c r="N541" s="18"/>
      <c r="O541" s="18"/>
      <c r="P541" s="18">
        <v>45000</v>
      </c>
    </row>
    <row r="542" spans="1:16" ht="27.75" customHeight="1">
      <c r="A542" s="120"/>
      <c r="B542" s="120"/>
      <c r="C542" s="401" t="s">
        <v>1140</v>
      </c>
      <c r="D542" s="432" t="s">
        <v>662</v>
      </c>
      <c r="E542" s="117"/>
      <c r="F542" s="18"/>
      <c r="G542" s="18"/>
      <c r="H542" s="18"/>
      <c r="I542" s="18"/>
      <c r="J542" s="18"/>
      <c r="K542" s="18">
        <v>43561</v>
      </c>
      <c r="L542" s="18"/>
      <c r="M542" s="18"/>
      <c r="N542" s="18"/>
      <c r="O542" s="18"/>
      <c r="P542" s="18">
        <v>43561</v>
      </c>
    </row>
    <row r="543" spans="1:16" ht="25.5" customHeight="1">
      <c r="A543" s="130"/>
      <c r="B543" s="130"/>
      <c r="C543" s="401" t="s">
        <v>1141</v>
      </c>
      <c r="D543" s="469" t="s">
        <v>910</v>
      </c>
      <c r="E543" s="427"/>
      <c r="F543" s="131"/>
      <c r="G543" s="131"/>
      <c r="H543" s="131"/>
      <c r="I543" s="131"/>
      <c r="J543" s="131"/>
      <c r="K543" s="132"/>
      <c r="L543" s="132"/>
      <c r="M543" s="132"/>
      <c r="N543" s="132"/>
      <c r="O543" s="131"/>
      <c r="P543" s="132"/>
    </row>
    <row r="544" spans="1:16" ht="14.25" customHeight="1">
      <c r="A544" s="130"/>
      <c r="B544" s="130"/>
      <c r="C544" s="401" t="s">
        <v>323</v>
      </c>
      <c r="D544" s="469" t="s">
        <v>909</v>
      </c>
      <c r="E544" s="427"/>
      <c r="F544" s="131"/>
      <c r="G544" s="131"/>
      <c r="H544" s="131"/>
      <c r="I544" s="131"/>
      <c r="J544" s="131"/>
      <c r="K544" s="132"/>
      <c r="L544" s="132">
        <v>373</v>
      </c>
      <c r="M544" s="132"/>
      <c r="N544" s="132"/>
      <c r="O544" s="131"/>
      <c r="P544" s="21">
        <f aca="true" t="shared" si="29" ref="P544:P549">SUM(F544:O544)</f>
        <v>373</v>
      </c>
    </row>
    <row r="545" spans="1:16" ht="14.25" customHeight="1">
      <c r="A545" s="130"/>
      <c r="B545" s="130"/>
      <c r="C545" s="401" t="s">
        <v>324</v>
      </c>
      <c r="D545" s="724" t="s">
        <v>908</v>
      </c>
      <c r="E545" s="725"/>
      <c r="F545" s="122"/>
      <c r="G545" s="351"/>
      <c r="H545" s="21"/>
      <c r="I545" s="21"/>
      <c r="J545" s="21"/>
      <c r="K545" s="21"/>
      <c r="L545" s="21"/>
      <c r="M545" s="21">
        <v>520</v>
      </c>
      <c r="N545" s="21"/>
      <c r="O545" s="21"/>
      <c r="P545" s="21">
        <f t="shared" si="29"/>
        <v>520</v>
      </c>
    </row>
    <row r="546" spans="1:16" ht="14.25" customHeight="1">
      <c r="A546" s="130"/>
      <c r="B546" s="130"/>
      <c r="C546" s="401" t="s">
        <v>1201</v>
      </c>
      <c r="D546" s="315" t="s">
        <v>40</v>
      </c>
      <c r="E546" s="122"/>
      <c r="F546" s="21"/>
      <c r="G546" s="351"/>
      <c r="H546" s="21"/>
      <c r="I546" s="21"/>
      <c r="J546" s="21"/>
      <c r="K546" s="18">
        <v>18000</v>
      </c>
      <c r="L546" s="21"/>
      <c r="M546" s="21"/>
      <c r="N546" s="21"/>
      <c r="O546" s="21"/>
      <c r="P546" s="21">
        <f t="shared" si="29"/>
        <v>18000</v>
      </c>
    </row>
    <row r="547" spans="1:16" ht="14.25" customHeight="1">
      <c r="A547" s="130"/>
      <c r="B547" s="130"/>
      <c r="C547" s="401" t="s">
        <v>1202</v>
      </c>
      <c r="D547" s="315" t="s">
        <v>275</v>
      </c>
      <c r="E547" s="122"/>
      <c r="F547" s="21"/>
      <c r="G547" s="351"/>
      <c r="H547" s="21"/>
      <c r="I547" s="21"/>
      <c r="J547" s="21"/>
      <c r="K547" s="18">
        <v>35000</v>
      </c>
      <c r="L547" s="21"/>
      <c r="M547" s="21"/>
      <c r="N547" s="21"/>
      <c r="O547" s="21"/>
      <c r="P547" s="21">
        <f t="shared" si="29"/>
        <v>35000</v>
      </c>
    </row>
    <row r="548" spans="1:16" ht="27" customHeight="1">
      <c r="A548" s="130"/>
      <c r="B548" s="130"/>
      <c r="C548" s="401" t="s">
        <v>1203</v>
      </c>
      <c r="D548" s="416" t="s">
        <v>276</v>
      </c>
      <c r="E548" s="122"/>
      <c r="F548" s="21"/>
      <c r="G548" s="351"/>
      <c r="H548" s="21"/>
      <c r="I548" s="21"/>
      <c r="J548" s="21"/>
      <c r="K548" s="18">
        <v>2500</v>
      </c>
      <c r="L548" s="21"/>
      <c r="M548" s="21"/>
      <c r="N548" s="21"/>
      <c r="O548" s="21"/>
      <c r="P548" s="21">
        <f t="shared" si="29"/>
        <v>2500</v>
      </c>
    </row>
    <row r="549" spans="1:16" ht="14.25" customHeight="1">
      <c r="A549" s="130"/>
      <c r="B549" s="130"/>
      <c r="C549" s="401" t="s">
        <v>1204</v>
      </c>
      <c r="D549" s="317" t="s">
        <v>1139</v>
      </c>
      <c r="E549" s="122"/>
      <c r="F549" s="21"/>
      <c r="G549" s="351"/>
      <c r="H549" s="21"/>
      <c r="I549" s="21"/>
      <c r="J549" s="21"/>
      <c r="K549" s="21">
        <v>9000</v>
      </c>
      <c r="L549" s="21"/>
      <c r="M549" s="21"/>
      <c r="N549" s="21"/>
      <c r="O549" s="21"/>
      <c r="P549" s="21">
        <f t="shared" si="29"/>
        <v>9000</v>
      </c>
    </row>
    <row r="550" spans="1:16" ht="13.5" customHeight="1">
      <c r="A550" s="111"/>
      <c r="B550" s="111"/>
      <c r="C550" s="367"/>
      <c r="D550" s="114" t="s">
        <v>239</v>
      </c>
      <c r="E550" s="115"/>
      <c r="F550" s="119">
        <f aca="true" t="shared" si="30" ref="F550:P550">SUM(F537:F549)</f>
        <v>0</v>
      </c>
      <c r="G550" s="119">
        <f t="shared" si="30"/>
        <v>0</v>
      </c>
      <c r="H550" s="119">
        <f t="shared" si="30"/>
        <v>34600</v>
      </c>
      <c r="I550" s="119">
        <f t="shared" si="30"/>
        <v>0</v>
      </c>
      <c r="J550" s="119">
        <f t="shared" si="30"/>
        <v>400</v>
      </c>
      <c r="K550" s="119">
        <f t="shared" si="30"/>
        <v>153061</v>
      </c>
      <c r="L550" s="119">
        <f t="shared" si="30"/>
        <v>373</v>
      </c>
      <c r="M550" s="119">
        <f t="shared" si="30"/>
        <v>22520</v>
      </c>
      <c r="N550" s="119">
        <f t="shared" si="30"/>
        <v>0</v>
      </c>
      <c r="O550" s="119">
        <f t="shared" si="30"/>
        <v>0</v>
      </c>
      <c r="P550" s="119">
        <f t="shared" si="30"/>
        <v>210954</v>
      </c>
    </row>
    <row r="551" spans="1:16" ht="13.5" customHeight="1">
      <c r="A551" s="121">
        <v>1</v>
      </c>
      <c r="B551" s="121">
        <v>18</v>
      </c>
      <c r="C551" s="370"/>
      <c r="D551" s="24" t="s">
        <v>47</v>
      </c>
      <c r="E551" s="23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</row>
    <row r="552" spans="1:16" ht="13.5" customHeight="1">
      <c r="A552" s="121"/>
      <c r="B552" s="121"/>
      <c r="C552" s="370"/>
      <c r="D552" s="20" t="s">
        <v>1151</v>
      </c>
      <c r="E552" s="176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</row>
    <row r="553" spans="1:16" ht="13.5" customHeight="1">
      <c r="A553" s="121"/>
      <c r="B553" s="121"/>
      <c r="C553" s="370"/>
      <c r="D553" s="20" t="s">
        <v>1003</v>
      </c>
      <c r="E553" s="18">
        <v>2</v>
      </c>
      <c r="F553" s="21"/>
      <c r="G553" s="21"/>
      <c r="H553" s="18">
        <v>8000</v>
      </c>
      <c r="I553" s="21"/>
      <c r="J553" s="21"/>
      <c r="K553" s="21"/>
      <c r="L553" s="21"/>
      <c r="M553" s="21"/>
      <c r="N553" s="21"/>
      <c r="O553" s="21"/>
      <c r="P553" s="21">
        <f>SUM(F553:O553)</f>
        <v>8000</v>
      </c>
    </row>
    <row r="554" spans="1:16" ht="27.75" customHeight="1">
      <c r="A554" s="121"/>
      <c r="B554" s="121"/>
      <c r="C554" s="370"/>
      <c r="D554" s="301" t="s">
        <v>106</v>
      </c>
      <c r="E554" s="18">
        <v>1</v>
      </c>
      <c r="F554" s="21"/>
      <c r="G554" s="21"/>
      <c r="H554" s="18">
        <v>27650</v>
      </c>
      <c r="I554" s="21"/>
      <c r="J554" s="21"/>
      <c r="K554" s="21"/>
      <c r="L554" s="21"/>
      <c r="M554" s="21"/>
      <c r="N554" s="21"/>
      <c r="O554" s="21"/>
      <c r="P554" s="21">
        <f>SUM(F554:O554)</f>
        <v>27650</v>
      </c>
    </row>
    <row r="555" spans="1:16" ht="13.5" customHeight="1">
      <c r="A555" s="121"/>
      <c r="B555" s="121"/>
      <c r="C555" s="370"/>
      <c r="D555" s="19" t="s">
        <v>1080</v>
      </c>
      <c r="E555" s="18">
        <v>1</v>
      </c>
      <c r="F555" s="21"/>
      <c r="G555" s="21"/>
      <c r="H555" s="18">
        <v>1397</v>
      </c>
      <c r="I555" s="21"/>
      <c r="J555" s="21"/>
      <c r="K555" s="21"/>
      <c r="L555" s="21"/>
      <c r="M555" s="21"/>
      <c r="N555" s="21"/>
      <c r="O555" s="21"/>
      <c r="P555" s="21">
        <f>SUM(F555:O555)</f>
        <v>1397</v>
      </c>
    </row>
    <row r="556" spans="1:16" ht="15" customHeight="1">
      <c r="A556" s="121"/>
      <c r="B556" s="121"/>
      <c r="C556" s="370"/>
      <c r="D556" s="357" t="s">
        <v>1090</v>
      </c>
      <c r="E556" s="615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</row>
    <row r="557" spans="1:16" ht="24.75" customHeight="1">
      <c r="A557" s="121"/>
      <c r="B557" s="121"/>
      <c r="C557" s="370"/>
      <c r="D557" s="355" t="s">
        <v>49</v>
      </c>
      <c r="E557" s="613">
        <v>1</v>
      </c>
      <c r="F557" s="21"/>
      <c r="G557" s="21"/>
      <c r="H557" s="21">
        <v>4255</v>
      </c>
      <c r="I557" s="21"/>
      <c r="J557" s="21"/>
      <c r="K557" s="21"/>
      <c r="L557" s="21"/>
      <c r="M557" s="21"/>
      <c r="N557" s="21"/>
      <c r="O557" s="21"/>
      <c r="P557" s="21">
        <f>SUM(F557:O557)</f>
        <v>4255</v>
      </c>
    </row>
    <row r="558" spans="1:16" ht="12.75" customHeight="1">
      <c r="A558" s="121"/>
      <c r="B558" s="121"/>
      <c r="C558" s="370"/>
      <c r="D558" s="355" t="s">
        <v>705</v>
      </c>
      <c r="E558" s="613">
        <v>1</v>
      </c>
      <c r="F558" s="21"/>
      <c r="G558" s="21"/>
      <c r="H558" s="21">
        <v>724</v>
      </c>
      <c r="I558" s="21"/>
      <c r="J558" s="21"/>
      <c r="K558" s="21"/>
      <c r="L558" s="21"/>
      <c r="M558" s="21"/>
      <c r="N558" s="21"/>
      <c r="O558" s="21"/>
      <c r="P558" s="21">
        <f>SUM(F558:O558)</f>
        <v>724</v>
      </c>
    </row>
    <row r="559" spans="1:16" ht="17.25" customHeight="1">
      <c r="A559" s="121"/>
      <c r="B559" s="121"/>
      <c r="C559" s="370"/>
      <c r="D559" s="355" t="s">
        <v>704</v>
      </c>
      <c r="E559" s="613">
        <v>1</v>
      </c>
      <c r="F559" s="21"/>
      <c r="G559" s="21"/>
      <c r="H559" s="21">
        <v>300</v>
      </c>
      <c r="I559" s="21"/>
      <c r="J559" s="21"/>
      <c r="K559" s="21"/>
      <c r="L559" s="21"/>
      <c r="M559" s="21"/>
      <c r="N559" s="21"/>
      <c r="O559" s="21"/>
      <c r="P559" s="21">
        <f>SUM(F559:O559)</f>
        <v>300</v>
      </c>
    </row>
    <row r="560" spans="1:16" ht="15" customHeight="1">
      <c r="A560" s="121"/>
      <c r="B560" s="121"/>
      <c r="C560" s="370"/>
      <c r="D560" s="355" t="s">
        <v>1121</v>
      </c>
      <c r="E560" s="613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</row>
    <row r="561" spans="1:16" ht="15" customHeight="1">
      <c r="A561" s="121"/>
      <c r="B561" s="121"/>
      <c r="C561" s="370"/>
      <c r="D561" s="355" t="s">
        <v>800</v>
      </c>
      <c r="E561" s="613">
        <v>1</v>
      </c>
      <c r="F561" s="21"/>
      <c r="G561" s="21"/>
      <c r="H561" s="21">
        <v>200</v>
      </c>
      <c r="I561" s="21"/>
      <c r="J561" s="21"/>
      <c r="K561" s="21"/>
      <c r="L561" s="21"/>
      <c r="M561" s="21"/>
      <c r="N561" s="21"/>
      <c r="O561" s="21"/>
      <c r="P561" s="21">
        <f>SUM(F561:O561)</f>
        <v>200</v>
      </c>
    </row>
    <row r="562" spans="1:16" ht="13.5" customHeight="1">
      <c r="A562" s="136"/>
      <c r="B562" s="136"/>
      <c r="C562" s="136"/>
      <c r="D562" s="20" t="s">
        <v>461</v>
      </c>
      <c r="E562" s="21">
        <v>1</v>
      </c>
      <c r="F562" s="136"/>
      <c r="G562" s="136"/>
      <c r="H562" s="137">
        <v>150</v>
      </c>
      <c r="I562" s="138"/>
      <c r="J562" s="138"/>
      <c r="K562" s="136"/>
      <c r="L562" s="136"/>
      <c r="M562" s="136"/>
      <c r="N562" s="136"/>
      <c r="O562" s="136"/>
      <c r="P562" s="21">
        <f>SUM(F562:O562)</f>
        <v>150</v>
      </c>
    </row>
    <row r="563" spans="1:16" ht="15" customHeight="1">
      <c r="A563" s="119"/>
      <c r="B563" s="119"/>
      <c r="C563" s="114"/>
      <c r="D563" s="114" t="s">
        <v>638</v>
      </c>
      <c r="E563" s="115"/>
      <c r="F563" s="119"/>
      <c r="G563" s="119"/>
      <c r="H563" s="119">
        <f>SUM(H551:H562)</f>
        <v>42676</v>
      </c>
      <c r="I563" s="119">
        <f aca="true" t="shared" si="31" ref="I563:P563">SUM(I551:I562)</f>
        <v>0</v>
      </c>
      <c r="J563" s="119">
        <f t="shared" si="31"/>
        <v>0</v>
      </c>
      <c r="K563" s="119">
        <f t="shared" si="31"/>
        <v>0</v>
      </c>
      <c r="L563" s="119">
        <f t="shared" si="31"/>
        <v>0</v>
      </c>
      <c r="M563" s="119">
        <f t="shared" si="31"/>
        <v>0</v>
      </c>
      <c r="N563" s="119"/>
      <c r="O563" s="119">
        <f t="shared" si="31"/>
        <v>0</v>
      </c>
      <c r="P563" s="119">
        <f t="shared" si="31"/>
        <v>42676</v>
      </c>
    </row>
    <row r="564" spans="1:16" ht="15" customHeight="1">
      <c r="A564" s="113"/>
      <c r="B564" s="113"/>
      <c r="C564" s="348"/>
      <c r="D564" s="428" t="s">
        <v>121</v>
      </c>
      <c r="E564" s="117"/>
      <c r="F564" s="113"/>
      <c r="G564" s="113"/>
      <c r="H564" s="113"/>
      <c r="I564" s="113"/>
      <c r="J564" s="113"/>
      <c r="K564" s="18"/>
      <c r="L564" s="18"/>
      <c r="M564" s="18"/>
      <c r="N564" s="18"/>
      <c r="O564" s="18"/>
      <c r="P564" s="18"/>
    </row>
    <row r="565" spans="1:16" ht="15" customHeight="1">
      <c r="A565" s="113"/>
      <c r="B565" s="113"/>
      <c r="C565" s="369" t="s">
        <v>494</v>
      </c>
      <c r="D565" s="133" t="s">
        <v>577</v>
      </c>
      <c r="E565" s="117"/>
      <c r="F565" s="113"/>
      <c r="G565" s="113"/>
      <c r="H565" s="113"/>
      <c r="I565" s="113"/>
      <c r="J565" s="113"/>
      <c r="K565" s="18">
        <v>700</v>
      </c>
      <c r="L565" s="18"/>
      <c r="M565" s="18"/>
      <c r="N565" s="18"/>
      <c r="O565" s="18"/>
      <c r="P565" s="18">
        <v>700</v>
      </c>
    </row>
    <row r="566" spans="1:16" ht="15" customHeight="1">
      <c r="A566" s="113"/>
      <c r="B566" s="113"/>
      <c r="C566" s="369"/>
      <c r="D566" s="133" t="s">
        <v>39</v>
      </c>
      <c r="E566" s="117"/>
      <c r="F566" s="113"/>
      <c r="G566" s="113"/>
      <c r="H566" s="113"/>
      <c r="I566" s="113"/>
      <c r="J566" s="113"/>
      <c r="K566" s="18"/>
      <c r="L566" s="18"/>
      <c r="M566" s="18"/>
      <c r="N566" s="18"/>
      <c r="O566" s="18"/>
      <c r="P566" s="18"/>
    </row>
    <row r="567" spans="1:16" ht="15" customHeight="1">
      <c r="A567" s="113"/>
      <c r="B567" s="113"/>
      <c r="C567" s="369" t="s">
        <v>247</v>
      </c>
      <c r="D567" s="312" t="s">
        <v>419</v>
      </c>
      <c r="E567" s="117"/>
      <c r="F567" s="113"/>
      <c r="G567" s="113"/>
      <c r="H567" s="113"/>
      <c r="I567" s="113"/>
      <c r="J567" s="113"/>
      <c r="K567" s="18">
        <v>500</v>
      </c>
      <c r="L567" s="18"/>
      <c r="M567" s="18"/>
      <c r="N567" s="18"/>
      <c r="O567" s="18"/>
      <c r="P567" s="18">
        <f>SUM(K567:O567)</f>
        <v>500</v>
      </c>
    </row>
    <row r="568" spans="1:16" ht="15" customHeight="1">
      <c r="A568" s="119"/>
      <c r="B568" s="119"/>
      <c r="C568" s="114"/>
      <c r="D568" s="114" t="s">
        <v>802</v>
      </c>
      <c r="E568" s="115"/>
      <c r="F568" s="119">
        <f>SUM(F563:F567)</f>
        <v>0</v>
      </c>
      <c r="G568" s="119">
        <f aca="true" t="shared" si="32" ref="G568:P568">SUM(G563:G567)</f>
        <v>0</v>
      </c>
      <c r="H568" s="119">
        <f t="shared" si="32"/>
        <v>42676</v>
      </c>
      <c r="I568" s="119">
        <f t="shared" si="32"/>
        <v>0</v>
      </c>
      <c r="J568" s="119">
        <f t="shared" si="32"/>
        <v>0</v>
      </c>
      <c r="K568" s="119">
        <f t="shared" si="32"/>
        <v>1200</v>
      </c>
      <c r="L568" s="119">
        <f t="shared" si="32"/>
        <v>0</v>
      </c>
      <c r="M568" s="119">
        <f t="shared" si="32"/>
        <v>0</v>
      </c>
      <c r="N568" s="119">
        <f t="shared" si="32"/>
        <v>0</v>
      </c>
      <c r="O568" s="119">
        <f t="shared" si="32"/>
        <v>0</v>
      </c>
      <c r="P568" s="119">
        <f t="shared" si="32"/>
        <v>43876</v>
      </c>
    </row>
    <row r="569" spans="1:16" ht="15" customHeight="1">
      <c r="A569" s="121">
        <v>1</v>
      </c>
      <c r="B569" s="121">
        <v>19</v>
      </c>
      <c r="C569" s="370"/>
      <c r="D569" s="24" t="s">
        <v>803</v>
      </c>
      <c r="E569" s="122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</row>
    <row r="570" spans="1:16" ht="15" customHeight="1">
      <c r="A570" s="121"/>
      <c r="B570" s="121"/>
      <c r="C570" s="370"/>
      <c r="D570" s="123" t="s">
        <v>1122</v>
      </c>
      <c r="E570" s="176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</row>
    <row r="571" spans="1:16" ht="15" customHeight="1">
      <c r="A571" s="121"/>
      <c r="B571" s="121"/>
      <c r="C571" s="370"/>
      <c r="D571" s="20" t="s">
        <v>102</v>
      </c>
      <c r="E571" s="613">
        <v>1</v>
      </c>
      <c r="F571" s="21"/>
      <c r="G571" s="21"/>
      <c r="H571" s="21">
        <v>10000</v>
      </c>
      <c r="I571" s="21"/>
      <c r="J571" s="21"/>
      <c r="K571" s="21"/>
      <c r="L571" s="21"/>
      <c r="M571" s="21"/>
      <c r="N571" s="21"/>
      <c r="O571" s="21"/>
      <c r="P571" s="21">
        <f>SUM(F571:O571)</f>
        <v>10000</v>
      </c>
    </row>
    <row r="572" spans="1:16" ht="15" customHeight="1">
      <c r="A572" s="121"/>
      <c r="B572" s="121"/>
      <c r="C572" s="370"/>
      <c r="D572" s="357" t="s">
        <v>1090</v>
      </c>
      <c r="E572" s="615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</row>
    <row r="573" spans="1:16" ht="15" customHeight="1">
      <c r="A573" s="121"/>
      <c r="B573" s="121"/>
      <c r="C573" s="370"/>
      <c r="D573" s="20" t="s">
        <v>804</v>
      </c>
      <c r="E573" s="613">
        <v>1</v>
      </c>
      <c r="F573" s="21"/>
      <c r="G573" s="21"/>
      <c r="H573" s="21">
        <v>20000</v>
      </c>
      <c r="I573" s="21"/>
      <c r="J573" s="21"/>
      <c r="K573" s="21"/>
      <c r="L573" s="21"/>
      <c r="M573" s="21"/>
      <c r="N573" s="21"/>
      <c r="O573" s="21"/>
      <c r="P573" s="21">
        <f>SUM(F573:O573)</f>
        <v>20000</v>
      </c>
    </row>
    <row r="574" spans="1:16" ht="15" customHeight="1">
      <c r="A574" s="121"/>
      <c r="B574" s="121"/>
      <c r="C574" s="370"/>
      <c r="D574" s="20" t="s">
        <v>805</v>
      </c>
      <c r="E574" s="21">
        <v>1</v>
      </c>
      <c r="F574" s="21"/>
      <c r="G574" s="21"/>
      <c r="H574" s="18">
        <v>238762</v>
      </c>
      <c r="I574" s="18"/>
      <c r="J574" s="18"/>
      <c r="K574" s="21"/>
      <c r="L574" s="21"/>
      <c r="M574" s="21"/>
      <c r="N574" s="21"/>
      <c r="O574" s="21"/>
      <c r="P574" s="21">
        <f>SUM(F574:O574)</f>
        <v>238762</v>
      </c>
    </row>
    <row r="575" spans="1:16" ht="15" customHeight="1">
      <c r="A575" s="121"/>
      <c r="B575" s="121"/>
      <c r="C575" s="370"/>
      <c r="D575" s="20" t="s">
        <v>807</v>
      </c>
      <c r="E575" s="21">
        <v>1</v>
      </c>
      <c r="F575" s="21"/>
      <c r="G575" s="21"/>
      <c r="H575" s="18">
        <v>2900</v>
      </c>
      <c r="I575" s="21"/>
      <c r="J575" s="21"/>
      <c r="K575" s="21"/>
      <c r="L575" s="21"/>
      <c r="M575" s="21"/>
      <c r="N575" s="21"/>
      <c r="O575" s="21"/>
      <c r="P575" s="21">
        <f>SUM(F575:O575)</f>
        <v>2900</v>
      </c>
    </row>
    <row r="576" spans="1:16" ht="15" customHeight="1">
      <c r="A576" s="121"/>
      <c r="B576" s="121"/>
      <c r="C576" s="370"/>
      <c r="D576" s="20" t="s">
        <v>1210</v>
      </c>
      <c r="E576" s="21">
        <v>1</v>
      </c>
      <c r="F576" s="21"/>
      <c r="G576" s="21"/>
      <c r="H576" s="18">
        <v>400</v>
      </c>
      <c r="I576" s="21"/>
      <c r="J576" s="21"/>
      <c r="K576" s="21"/>
      <c r="L576" s="21"/>
      <c r="M576" s="21">
        <v>4600</v>
      </c>
      <c r="N576" s="21"/>
      <c r="O576" s="21"/>
      <c r="P576" s="21">
        <f>SUM(F576:O576)</f>
        <v>5000</v>
      </c>
    </row>
    <row r="577" spans="1:16" ht="15" customHeight="1">
      <c r="A577" s="121"/>
      <c r="B577" s="121"/>
      <c r="C577" s="370"/>
      <c r="D577" s="20" t="s">
        <v>1151</v>
      </c>
      <c r="E577" s="21"/>
      <c r="F577" s="21"/>
      <c r="G577" s="21"/>
      <c r="H577" s="18"/>
      <c r="I577" s="21"/>
      <c r="J577" s="21"/>
      <c r="K577" s="21"/>
      <c r="L577" s="21"/>
      <c r="M577" s="21"/>
      <c r="N577" s="21"/>
      <c r="O577" s="21"/>
      <c r="P577" s="21"/>
    </row>
    <row r="578" spans="1:16" ht="15" customHeight="1">
      <c r="A578" s="121"/>
      <c r="B578" s="121"/>
      <c r="C578" s="370"/>
      <c r="D578" s="20" t="s">
        <v>806</v>
      </c>
      <c r="E578" s="21">
        <v>1</v>
      </c>
      <c r="F578" s="21"/>
      <c r="G578" s="21"/>
      <c r="H578" s="18">
        <v>5000</v>
      </c>
      <c r="I578" s="21"/>
      <c r="J578" s="21"/>
      <c r="K578" s="21"/>
      <c r="L578" s="21"/>
      <c r="M578" s="21"/>
      <c r="N578" s="21"/>
      <c r="O578" s="21"/>
      <c r="P578" s="21">
        <f>SUM(F578:O578)</f>
        <v>5000</v>
      </c>
    </row>
    <row r="579" spans="1:16" ht="13.5" customHeight="1">
      <c r="A579" s="121"/>
      <c r="B579" s="121"/>
      <c r="C579" s="370"/>
      <c r="D579" s="133" t="s">
        <v>1124</v>
      </c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</row>
    <row r="580" spans="1:16" ht="13.5" customHeight="1">
      <c r="A580" s="121"/>
      <c r="B580" s="121"/>
      <c r="C580" s="370"/>
      <c r="D580" s="20" t="s">
        <v>1030</v>
      </c>
      <c r="E580" s="21">
        <v>2</v>
      </c>
      <c r="F580" s="21"/>
      <c r="G580" s="21"/>
      <c r="H580" s="21"/>
      <c r="I580" s="21"/>
      <c r="J580" s="21">
        <v>3500</v>
      </c>
      <c r="K580" s="21"/>
      <c r="L580" s="21"/>
      <c r="M580" s="21"/>
      <c r="N580" s="21"/>
      <c r="O580" s="21"/>
      <c r="P580" s="21">
        <f>SUM(F580:O580)</f>
        <v>3500</v>
      </c>
    </row>
    <row r="581" spans="1:16" ht="13.5" customHeight="1">
      <c r="A581" s="121"/>
      <c r="B581" s="121"/>
      <c r="C581" s="370"/>
      <c r="D581" s="20" t="s">
        <v>1125</v>
      </c>
      <c r="E581" s="21"/>
      <c r="F581" s="18"/>
      <c r="G581" s="18"/>
      <c r="H581" s="18"/>
      <c r="I581" s="18"/>
      <c r="J581" s="18"/>
      <c r="K581" s="21"/>
      <c r="L581" s="21"/>
      <c r="M581" s="21"/>
      <c r="N581" s="21"/>
      <c r="O581" s="21"/>
      <c r="P581" s="21"/>
    </row>
    <row r="582" spans="1:16" ht="13.5" customHeight="1">
      <c r="A582" s="121"/>
      <c r="B582" s="121"/>
      <c r="C582" s="370"/>
      <c r="D582" s="20" t="s">
        <v>810</v>
      </c>
      <c r="E582" s="21">
        <v>2</v>
      </c>
      <c r="F582" s="18"/>
      <c r="G582" s="18"/>
      <c r="H582" s="18"/>
      <c r="I582" s="18"/>
      <c r="J582" s="18">
        <v>3000</v>
      </c>
      <c r="K582" s="21"/>
      <c r="L582" s="21"/>
      <c r="M582" s="21"/>
      <c r="N582" s="21"/>
      <c r="O582" s="21"/>
      <c r="P582" s="21">
        <f>SUM(F582:O582)</f>
        <v>3000</v>
      </c>
    </row>
    <row r="583" spans="1:16" ht="15" customHeight="1">
      <c r="A583" s="121"/>
      <c r="B583" s="121"/>
      <c r="C583" s="370"/>
      <c r="D583" s="357" t="s">
        <v>1090</v>
      </c>
      <c r="E583" s="615"/>
      <c r="F583" s="18"/>
      <c r="G583" s="18"/>
      <c r="H583" s="18"/>
      <c r="I583" s="18"/>
      <c r="J583" s="18"/>
      <c r="K583" s="21"/>
      <c r="L583" s="21"/>
      <c r="M583" s="21"/>
      <c r="N583" s="21"/>
      <c r="O583" s="21"/>
      <c r="P583" s="21"/>
    </row>
    <row r="584" spans="1:16" ht="24.75" customHeight="1">
      <c r="A584" s="121"/>
      <c r="B584" s="121"/>
      <c r="C584" s="370"/>
      <c r="D584" s="274" t="s">
        <v>418</v>
      </c>
      <c r="E584" s="613">
        <v>1</v>
      </c>
      <c r="F584" s="18"/>
      <c r="G584" s="18"/>
      <c r="H584" s="18"/>
      <c r="I584" s="18"/>
      <c r="J584" s="18">
        <v>361379</v>
      </c>
      <c r="K584" s="21"/>
      <c r="L584" s="21"/>
      <c r="M584" s="21"/>
      <c r="N584" s="21"/>
      <c r="O584" s="21"/>
      <c r="P584" s="21">
        <f>SUM(F584:O584)</f>
        <v>361379</v>
      </c>
    </row>
    <row r="585" spans="1:16" ht="13.5" customHeight="1">
      <c r="A585" s="121"/>
      <c r="B585" s="121"/>
      <c r="C585" s="370"/>
      <c r="D585" s="20" t="s">
        <v>1126</v>
      </c>
      <c r="E585" s="613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</row>
    <row r="586" spans="1:16" ht="13.5" customHeight="1">
      <c r="A586" s="121"/>
      <c r="B586" s="121"/>
      <c r="C586" s="370"/>
      <c r="D586" s="20" t="s">
        <v>1214</v>
      </c>
      <c r="E586" s="21">
        <v>2</v>
      </c>
      <c r="F586" s="21"/>
      <c r="G586" s="21"/>
      <c r="H586" s="21"/>
      <c r="I586" s="21"/>
      <c r="J586" s="21">
        <v>50000</v>
      </c>
      <c r="K586" s="21"/>
      <c r="L586" s="21"/>
      <c r="M586" s="21"/>
      <c r="N586" s="21"/>
      <c r="O586" s="21"/>
      <c r="P586" s="21">
        <f>SUM(F586:O586)</f>
        <v>50000</v>
      </c>
    </row>
    <row r="587" spans="1:16" ht="15" customHeight="1">
      <c r="A587" s="121"/>
      <c r="B587" s="121"/>
      <c r="C587" s="370"/>
      <c r="D587" s="357" t="s">
        <v>1090</v>
      </c>
      <c r="E587" s="615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</row>
    <row r="588" spans="1:16" ht="13.5" customHeight="1">
      <c r="A588" s="121"/>
      <c r="B588" s="121"/>
      <c r="C588" s="370"/>
      <c r="D588" s="20" t="s">
        <v>103</v>
      </c>
      <c r="E588" s="21">
        <v>1</v>
      </c>
      <c r="F588" s="21"/>
      <c r="G588" s="21"/>
      <c r="H588" s="21">
        <v>13000</v>
      </c>
      <c r="I588" s="21"/>
      <c r="J588" s="21"/>
      <c r="K588" s="21"/>
      <c r="L588" s="21"/>
      <c r="M588" s="21"/>
      <c r="N588" s="21"/>
      <c r="O588" s="21"/>
      <c r="P588" s="21">
        <f>SUM(F588:O588)</f>
        <v>13000</v>
      </c>
    </row>
    <row r="589" spans="1:16" ht="13.5" customHeight="1">
      <c r="A589" s="121"/>
      <c r="B589" s="121"/>
      <c r="C589" s="370"/>
      <c r="D589" s="20" t="s">
        <v>1152</v>
      </c>
      <c r="E589" s="613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</row>
    <row r="590" spans="1:16" ht="24.75" customHeight="1">
      <c r="A590" s="121"/>
      <c r="B590" s="121"/>
      <c r="C590" s="370"/>
      <c r="D590" s="355" t="s">
        <v>663</v>
      </c>
      <c r="E590" s="615">
        <v>2</v>
      </c>
      <c r="F590" s="21"/>
      <c r="G590" s="21"/>
      <c r="H590" s="21"/>
      <c r="I590" s="21"/>
      <c r="J590" s="21">
        <v>1000</v>
      </c>
      <c r="K590" s="21"/>
      <c r="L590" s="21"/>
      <c r="M590" s="21"/>
      <c r="N590" s="21"/>
      <c r="O590" s="21"/>
      <c r="P590" s="21">
        <f>SUM(F590:O590)</f>
        <v>1000</v>
      </c>
    </row>
    <row r="591" spans="1:16" ht="21.75" customHeight="1">
      <c r="A591" s="121"/>
      <c r="B591" s="121"/>
      <c r="C591" s="370"/>
      <c r="D591" s="355" t="s">
        <v>664</v>
      </c>
      <c r="E591" s="615">
        <v>2</v>
      </c>
      <c r="F591" s="21"/>
      <c r="G591" s="21"/>
      <c r="H591" s="21"/>
      <c r="I591" s="21"/>
      <c r="J591" s="21">
        <v>2000</v>
      </c>
      <c r="K591" s="21"/>
      <c r="L591" s="21"/>
      <c r="M591" s="21"/>
      <c r="N591" s="21"/>
      <c r="O591" s="21"/>
      <c r="P591" s="21">
        <f>SUM(F591:O591)</f>
        <v>2000</v>
      </c>
    </row>
    <row r="592" spans="1:16" ht="13.5" customHeight="1">
      <c r="A592" s="121"/>
      <c r="B592" s="121"/>
      <c r="C592" s="370"/>
      <c r="D592" s="20" t="s">
        <v>1127</v>
      </c>
      <c r="E592" s="613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</row>
    <row r="593" spans="1:16" ht="13.5" customHeight="1">
      <c r="A593" s="121"/>
      <c r="B593" s="121"/>
      <c r="C593" s="370"/>
      <c r="D593" s="355" t="s">
        <v>1211</v>
      </c>
      <c r="E593" s="619">
        <v>1</v>
      </c>
      <c r="F593" s="21"/>
      <c r="G593" s="21"/>
      <c r="H593" s="21"/>
      <c r="I593" s="18"/>
      <c r="J593" s="18">
        <v>150000</v>
      </c>
      <c r="K593" s="21"/>
      <c r="L593" s="21"/>
      <c r="M593" s="21"/>
      <c r="N593" s="21"/>
      <c r="O593" s="21"/>
      <c r="P593" s="21">
        <f>SUM(F593:O593)</f>
        <v>150000</v>
      </c>
    </row>
    <row r="594" spans="1:16" ht="24.75" customHeight="1">
      <c r="A594" s="121"/>
      <c r="B594" s="121"/>
      <c r="C594" s="370"/>
      <c r="D594" s="355" t="s">
        <v>1128</v>
      </c>
      <c r="E594" s="615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</row>
    <row r="595" spans="1:16" ht="21.75" customHeight="1">
      <c r="A595" s="121"/>
      <c r="B595" s="121"/>
      <c r="C595" s="370"/>
      <c r="D595" s="355" t="s">
        <v>811</v>
      </c>
      <c r="E595" s="615">
        <v>1</v>
      </c>
      <c r="F595" s="21"/>
      <c r="G595" s="21"/>
      <c r="H595" s="18">
        <v>22050</v>
      </c>
      <c r="I595" s="18"/>
      <c r="J595" s="18"/>
      <c r="K595" s="18"/>
      <c r="L595" s="18"/>
      <c r="M595" s="18"/>
      <c r="N595" s="18"/>
      <c r="O595" s="21"/>
      <c r="P595" s="21">
        <f>SUM(F595:O595)</f>
        <v>22050</v>
      </c>
    </row>
    <row r="596" spans="1:16" ht="13.5" customHeight="1">
      <c r="A596" s="121"/>
      <c r="B596" s="121"/>
      <c r="C596" s="370"/>
      <c r="D596" s="123" t="s">
        <v>1115</v>
      </c>
      <c r="E596" s="613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</row>
    <row r="597" spans="1:16" ht="13.5" customHeight="1">
      <c r="A597" s="121"/>
      <c r="B597" s="121"/>
      <c r="C597" s="370"/>
      <c r="D597" s="20" t="s">
        <v>828</v>
      </c>
      <c r="E597" s="21">
        <v>2</v>
      </c>
      <c r="F597" s="21"/>
      <c r="G597" s="21"/>
      <c r="H597" s="21"/>
      <c r="I597" s="21"/>
      <c r="J597" s="21">
        <v>39240</v>
      </c>
      <c r="K597" s="21"/>
      <c r="L597" s="21"/>
      <c r="M597" s="21"/>
      <c r="N597" s="21"/>
      <c r="O597" s="21"/>
      <c r="P597" s="21">
        <f>SUM(F597:O597)</f>
        <v>39240</v>
      </c>
    </row>
    <row r="598" spans="1:16" ht="13.5" customHeight="1">
      <c r="A598" s="111"/>
      <c r="B598" s="111"/>
      <c r="C598" s="367"/>
      <c r="D598" s="114" t="s">
        <v>829</v>
      </c>
      <c r="E598" s="115"/>
      <c r="F598" s="119">
        <f aca="true" t="shared" si="33" ref="F598:P598">SUM(F569:F597)</f>
        <v>0</v>
      </c>
      <c r="G598" s="119">
        <f t="shared" si="33"/>
        <v>0</v>
      </c>
      <c r="H598" s="119">
        <f t="shared" si="33"/>
        <v>312112</v>
      </c>
      <c r="I598" s="119">
        <f t="shared" si="33"/>
        <v>0</v>
      </c>
      <c r="J598" s="119">
        <f t="shared" si="33"/>
        <v>610119</v>
      </c>
      <c r="K598" s="119">
        <f t="shared" si="33"/>
        <v>0</v>
      </c>
      <c r="L598" s="119">
        <f t="shared" si="33"/>
        <v>0</v>
      </c>
      <c r="M598" s="119">
        <f t="shared" si="33"/>
        <v>4600</v>
      </c>
      <c r="N598" s="119">
        <f t="shared" si="33"/>
        <v>0</v>
      </c>
      <c r="O598" s="119">
        <f t="shared" si="33"/>
        <v>0</v>
      </c>
      <c r="P598" s="119">
        <f t="shared" si="33"/>
        <v>926831</v>
      </c>
    </row>
    <row r="599" spans="1:16" ht="13.5" customHeight="1">
      <c r="A599" s="127"/>
      <c r="B599" s="127"/>
      <c r="C599" s="371"/>
      <c r="D599" s="20" t="s">
        <v>115</v>
      </c>
      <c r="E599" s="122"/>
      <c r="F599" s="22"/>
      <c r="G599" s="22"/>
      <c r="H599" s="22"/>
      <c r="I599" s="21"/>
      <c r="J599" s="21"/>
      <c r="K599" s="22"/>
      <c r="L599" s="22"/>
      <c r="M599" s="21"/>
      <c r="N599" s="21"/>
      <c r="O599" s="22"/>
      <c r="P599" s="21"/>
    </row>
    <row r="600" spans="1:16" ht="13.5" customHeight="1">
      <c r="A600" s="127"/>
      <c r="B600" s="127"/>
      <c r="C600" s="371"/>
      <c r="D600" s="20"/>
      <c r="E600" s="122"/>
      <c r="F600" s="22"/>
      <c r="G600" s="22"/>
      <c r="H600" s="22"/>
      <c r="I600" s="21"/>
      <c r="J600" s="21"/>
      <c r="K600" s="21"/>
      <c r="L600" s="21"/>
      <c r="M600" s="21"/>
      <c r="N600" s="21"/>
      <c r="O600" s="22"/>
      <c r="P600" s="21"/>
    </row>
    <row r="601" spans="1:16" ht="13.5" customHeight="1">
      <c r="A601" s="111"/>
      <c r="B601" s="111"/>
      <c r="C601" s="367"/>
      <c r="D601" s="114" t="s">
        <v>446</v>
      </c>
      <c r="E601" s="115"/>
      <c r="F601" s="119">
        <f aca="true" t="shared" si="34" ref="F601:P601">SUM(F598:F600)</f>
        <v>0</v>
      </c>
      <c r="G601" s="119">
        <f t="shared" si="34"/>
        <v>0</v>
      </c>
      <c r="H601" s="119">
        <f t="shared" si="34"/>
        <v>312112</v>
      </c>
      <c r="I601" s="119">
        <f t="shared" si="34"/>
        <v>0</v>
      </c>
      <c r="J601" s="119">
        <f t="shared" si="34"/>
        <v>610119</v>
      </c>
      <c r="K601" s="119">
        <f t="shared" si="34"/>
        <v>0</v>
      </c>
      <c r="L601" s="119">
        <f t="shared" si="34"/>
        <v>0</v>
      </c>
      <c r="M601" s="119">
        <f t="shared" si="34"/>
        <v>4600</v>
      </c>
      <c r="N601" s="119">
        <f t="shared" si="34"/>
        <v>0</v>
      </c>
      <c r="O601" s="119">
        <f t="shared" si="34"/>
        <v>0</v>
      </c>
      <c r="P601" s="119">
        <f t="shared" si="34"/>
        <v>926831</v>
      </c>
    </row>
    <row r="602" spans="1:16" ht="18.75" customHeight="1">
      <c r="A602" s="120">
        <v>1</v>
      </c>
      <c r="B602" s="120">
        <v>20</v>
      </c>
      <c r="C602" s="369"/>
      <c r="D602" s="359" t="s">
        <v>1090</v>
      </c>
      <c r="E602" s="176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</row>
    <row r="603" spans="1:16" ht="13.5" customHeight="1">
      <c r="A603" s="111"/>
      <c r="B603" s="111"/>
      <c r="C603" s="367"/>
      <c r="D603" s="114" t="s">
        <v>1070</v>
      </c>
      <c r="E603" s="115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>
        <f>SUM(F603:O603)</f>
        <v>0</v>
      </c>
    </row>
    <row r="604" spans="1:16" ht="13.5" customHeight="1">
      <c r="A604" s="130">
        <v>1</v>
      </c>
      <c r="B604" s="130" t="s">
        <v>830</v>
      </c>
      <c r="C604" s="372"/>
      <c r="D604" s="139" t="s">
        <v>696</v>
      </c>
      <c r="E604" s="134"/>
      <c r="F604" s="131"/>
      <c r="G604" s="131"/>
      <c r="H604" s="128"/>
      <c r="I604" s="131"/>
      <c r="J604" s="131"/>
      <c r="K604" s="131"/>
      <c r="L604" s="131"/>
      <c r="M604" s="131"/>
      <c r="N604" s="131"/>
      <c r="O604" s="131"/>
      <c r="P604" s="131"/>
    </row>
    <row r="605" spans="1:16" ht="13.5" customHeight="1">
      <c r="A605" s="130"/>
      <c r="B605" s="130"/>
      <c r="C605" s="372"/>
      <c r="D605" s="357" t="s">
        <v>1090</v>
      </c>
      <c r="E605" s="176"/>
      <c r="F605" s="131"/>
      <c r="G605" s="131"/>
      <c r="H605" s="128"/>
      <c r="I605" s="131"/>
      <c r="J605" s="131"/>
      <c r="K605" s="131"/>
      <c r="L605" s="131"/>
      <c r="M605" s="131"/>
      <c r="N605" s="131"/>
      <c r="O605" s="131"/>
      <c r="P605" s="131"/>
    </row>
    <row r="606" spans="1:16" ht="13.5" customHeight="1">
      <c r="A606" s="130"/>
      <c r="B606" s="130"/>
      <c r="C606" s="372"/>
      <c r="D606" s="133" t="s">
        <v>943</v>
      </c>
      <c r="E606" s="132">
        <v>2</v>
      </c>
      <c r="F606" s="189">
        <v>1600</v>
      </c>
      <c r="G606" s="132">
        <v>2000</v>
      </c>
      <c r="H606" s="21">
        <v>20661</v>
      </c>
      <c r="I606" s="132"/>
      <c r="J606" s="132">
        <v>1200</v>
      </c>
      <c r="K606" s="173"/>
      <c r="L606" s="173"/>
      <c r="M606" s="173"/>
      <c r="N606" s="173"/>
      <c r="O606" s="173"/>
      <c r="P606" s="132">
        <f aca="true" t="shared" si="35" ref="P606:P616">SUM(F606:O606)</f>
        <v>25461</v>
      </c>
    </row>
    <row r="607" spans="1:16" ht="13.5" customHeight="1">
      <c r="A607" s="130"/>
      <c r="B607" s="130"/>
      <c r="C607" s="372"/>
      <c r="D607" s="108" t="s">
        <v>645</v>
      </c>
      <c r="E607" s="184">
        <v>1</v>
      </c>
      <c r="F607" s="189"/>
      <c r="G607" s="132"/>
      <c r="H607" s="132">
        <v>5045</v>
      </c>
      <c r="I607" s="132"/>
      <c r="J607" s="132">
        <v>2000</v>
      </c>
      <c r="K607" s="173"/>
      <c r="L607" s="173"/>
      <c r="M607" s="173"/>
      <c r="N607" s="173"/>
      <c r="O607" s="173"/>
      <c r="P607" s="132">
        <f t="shared" si="35"/>
        <v>7045</v>
      </c>
    </row>
    <row r="608" spans="1:16" ht="13.5" customHeight="1">
      <c r="A608" s="130"/>
      <c r="B608" s="130"/>
      <c r="C608" s="372"/>
      <c r="D608" s="108" t="s">
        <v>217</v>
      </c>
      <c r="E608" s="184">
        <v>2</v>
      </c>
      <c r="F608" s="189"/>
      <c r="G608" s="132"/>
      <c r="H608" s="132"/>
      <c r="I608" s="132"/>
      <c r="J608" s="132">
        <v>8000</v>
      </c>
      <c r="K608" s="173"/>
      <c r="L608" s="173"/>
      <c r="M608" s="173"/>
      <c r="N608" s="173"/>
      <c r="O608" s="173"/>
      <c r="P608" s="132">
        <f t="shared" si="35"/>
        <v>8000</v>
      </c>
    </row>
    <row r="609" spans="1:16" ht="13.5" customHeight="1">
      <c r="A609" s="130"/>
      <c r="B609" s="130"/>
      <c r="C609" s="372"/>
      <c r="D609" s="108" t="s">
        <v>874</v>
      </c>
      <c r="E609" s="184">
        <v>2</v>
      </c>
      <c r="F609" s="189"/>
      <c r="G609" s="132"/>
      <c r="H609" s="18">
        <v>1964</v>
      </c>
      <c r="I609" s="132"/>
      <c r="J609" s="132"/>
      <c r="K609" s="173"/>
      <c r="L609" s="173"/>
      <c r="M609" s="173"/>
      <c r="N609" s="173"/>
      <c r="O609" s="173"/>
      <c r="P609" s="132">
        <f t="shared" si="35"/>
        <v>1964</v>
      </c>
    </row>
    <row r="610" spans="1:16" ht="13.5" customHeight="1">
      <c r="A610" s="130"/>
      <c r="B610" s="130"/>
      <c r="C610" s="372"/>
      <c r="D610" s="19" t="s">
        <v>636</v>
      </c>
      <c r="E610" s="184">
        <v>1</v>
      </c>
      <c r="F610" s="189">
        <v>98295</v>
      </c>
      <c r="G610" s="132">
        <v>26540</v>
      </c>
      <c r="H610" s="18">
        <v>1330</v>
      </c>
      <c r="I610" s="132"/>
      <c r="J610" s="132"/>
      <c r="K610" s="173"/>
      <c r="L610" s="173"/>
      <c r="M610" s="173"/>
      <c r="N610" s="173"/>
      <c r="O610" s="173"/>
      <c r="P610" s="132">
        <f t="shared" si="35"/>
        <v>126165</v>
      </c>
    </row>
    <row r="611" spans="1:16" ht="13.5" customHeight="1">
      <c r="A611" s="130"/>
      <c r="B611" s="130"/>
      <c r="C611" s="372"/>
      <c r="D611" s="19" t="s">
        <v>100</v>
      </c>
      <c r="E611" s="184">
        <v>2</v>
      </c>
      <c r="F611" s="189"/>
      <c r="G611" s="132"/>
      <c r="H611" s="18">
        <v>2000</v>
      </c>
      <c r="I611" s="132"/>
      <c r="J611" s="132"/>
      <c r="K611" s="173"/>
      <c r="L611" s="173"/>
      <c r="M611" s="173"/>
      <c r="N611" s="173"/>
      <c r="O611" s="173"/>
      <c r="P611" s="132">
        <f t="shared" si="35"/>
        <v>2000</v>
      </c>
    </row>
    <row r="612" spans="1:16" ht="13.5" customHeight="1">
      <c r="A612" s="130"/>
      <c r="B612" s="130"/>
      <c r="C612" s="372"/>
      <c r="D612" s="20" t="s">
        <v>944</v>
      </c>
      <c r="E612" s="21">
        <v>2</v>
      </c>
      <c r="F612" s="189"/>
      <c r="G612" s="132"/>
      <c r="H612" s="18">
        <v>5000</v>
      </c>
      <c r="I612" s="132"/>
      <c r="J612" s="132"/>
      <c r="K612" s="173"/>
      <c r="L612" s="173"/>
      <c r="M612" s="173"/>
      <c r="N612" s="173"/>
      <c r="O612" s="173"/>
      <c r="P612" s="132">
        <f t="shared" si="35"/>
        <v>5000</v>
      </c>
    </row>
    <row r="613" spans="1:16" ht="13.5" customHeight="1">
      <c r="A613" s="130"/>
      <c r="B613" s="130"/>
      <c r="C613" s="372"/>
      <c r="D613" s="20" t="s">
        <v>945</v>
      </c>
      <c r="E613" s="613">
        <v>2</v>
      </c>
      <c r="F613" s="189"/>
      <c r="G613" s="132"/>
      <c r="H613" s="18"/>
      <c r="I613" s="132"/>
      <c r="J613" s="132">
        <v>4000</v>
      </c>
      <c r="K613" s="173"/>
      <c r="L613" s="173"/>
      <c r="M613" s="173"/>
      <c r="N613" s="173"/>
      <c r="O613" s="173"/>
      <c r="P613" s="132">
        <f t="shared" si="35"/>
        <v>4000</v>
      </c>
    </row>
    <row r="614" spans="1:16" ht="13.5" customHeight="1">
      <c r="A614" s="130"/>
      <c r="B614" s="130"/>
      <c r="C614" s="372"/>
      <c r="D614" s="20" t="s">
        <v>912</v>
      </c>
      <c r="E614" s="613">
        <v>2</v>
      </c>
      <c r="F614" s="189"/>
      <c r="G614" s="132"/>
      <c r="H614" s="18">
        <v>7000</v>
      </c>
      <c r="I614" s="132"/>
      <c r="J614" s="132"/>
      <c r="K614" s="173"/>
      <c r="L614" s="173"/>
      <c r="M614" s="173"/>
      <c r="N614" s="173"/>
      <c r="O614" s="173"/>
      <c r="P614" s="132">
        <f t="shared" si="35"/>
        <v>7000</v>
      </c>
    </row>
    <row r="615" spans="1:16" ht="13.5" customHeight="1">
      <c r="A615" s="130"/>
      <c r="B615" s="130"/>
      <c r="C615" s="372"/>
      <c r="D615" s="20" t="s">
        <v>101</v>
      </c>
      <c r="E615" s="613">
        <v>2</v>
      </c>
      <c r="F615" s="189"/>
      <c r="G615" s="132"/>
      <c r="H615" s="18">
        <v>2000</v>
      </c>
      <c r="I615" s="132"/>
      <c r="J615" s="132"/>
      <c r="K615" s="173"/>
      <c r="L615" s="173"/>
      <c r="M615" s="173"/>
      <c r="N615" s="173"/>
      <c r="O615" s="173"/>
      <c r="P615" s="132">
        <f t="shared" si="35"/>
        <v>2000</v>
      </c>
    </row>
    <row r="616" spans="1:16" ht="13.5" customHeight="1">
      <c r="A616" s="130"/>
      <c r="B616" s="130"/>
      <c r="C616" s="372"/>
      <c r="D616" s="20" t="s">
        <v>695</v>
      </c>
      <c r="E616" s="613"/>
      <c r="F616" s="189"/>
      <c r="G616" s="132"/>
      <c r="H616" s="18"/>
      <c r="I616" s="132"/>
      <c r="J616" s="132">
        <v>23000</v>
      </c>
      <c r="K616" s="173"/>
      <c r="L616" s="173"/>
      <c r="M616" s="173"/>
      <c r="N616" s="173"/>
      <c r="O616" s="173"/>
      <c r="P616" s="132">
        <f t="shared" si="35"/>
        <v>23000</v>
      </c>
    </row>
    <row r="617" spans="1:16" ht="13.5" customHeight="1">
      <c r="A617" s="130"/>
      <c r="B617" s="130"/>
      <c r="C617" s="372"/>
      <c r="D617" s="20" t="s">
        <v>1123</v>
      </c>
      <c r="E617" s="613"/>
      <c r="F617" s="21"/>
      <c r="G617" s="21"/>
      <c r="H617" s="18"/>
      <c r="I617" s="18"/>
      <c r="J617" s="18"/>
      <c r="K617" s="21"/>
      <c r="L617" s="21"/>
      <c r="M617" s="21"/>
      <c r="N617" s="21"/>
      <c r="O617" s="21"/>
      <c r="P617" s="21"/>
    </row>
    <row r="618" spans="1:16" ht="13.5" customHeight="1">
      <c r="A618" s="130"/>
      <c r="B618" s="130"/>
      <c r="C618" s="372"/>
      <c r="D618" s="20" t="s">
        <v>463</v>
      </c>
      <c r="E618" s="21">
        <v>2</v>
      </c>
      <c r="F618" s="21"/>
      <c r="G618" s="21"/>
      <c r="H618" s="18"/>
      <c r="I618" s="18"/>
      <c r="J618" s="18">
        <v>33000</v>
      </c>
      <c r="K618" s="21"/>
      <c r="L618" s="21"/>
      <c r="M618" s="21"/>
      <c r="N618" s="21"/>
      <c r="O618" s="21"/>
      <c r="P618" s="21">
        <f>SUM(F618:O618)</f>
        <v>33000</v>
      </c>
    </row>
    <row r="619" spans="1:16" ht="13.5" customHeight="1">
      <c r="A619" s="130"/>
      <c r="B619" s="130"/>
      <c r="C619" s="372"/>
      <c r="D619" s="20" t="s">
        <v>808</v>
      </c>
      <c r="E619" s="21">
        <v>2</v>
      </c>
      <c r="F619" s="21"/>
      <c r="G619" s="21"/>
      <c r="H619" s="18">
        <v>8000</v>
      </c>
      <c r="I619" s="18"/>
      <c r="J619" s="18"/>
      <c r="K619" s="21"/>
      <c r="L619" s="21"/>
      <c r="M619" s="21"/>
      <c r="N619" s="21"/>
      <c r="O619" s="21"/>
      <c r="P619" s="21">
        <f>SUM(F619:O619)</f>
        <v>8000</v>
      </c>
    </row>
    <row r="620" spans="1:16" ht="13.5" customHeight="1">
      <c r="A620" s="130"/>
      <c r="B620" s="130"/>
      <c r="C620" s="372"/>
      <c r="D620" s="20" t="s">
        <v>1153</v>
      </c>
      <c r="E620" s="613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</row>
    <row r="621" spans="1:16" ht="13.5" customHeight="1">
      <c r="A621" s="130"/>
      <c r="B621" s="130"/>
      <c r="C621" s="372"/>
      <c r="D621" s="20" t="s">
        <v>809</v>
      </c>
      <c r="E621" s="21">
        <v>2</v>
      </c>
      <c r="F621" s="18"/>
      <c r="G621" s="18"/>
      <c r="H621" s="18">
        <v>10000</v>
      </c>
      <c r="I621" s="18"/>
      <c r="J621" s="18"/>
      <c r="K621" s="21"/>
      <c r="L621" s="21"/>
      <c r="M621" s="21"/>
      <c r="N621" s="21"/>
      <c r="O621" s="21"/>
      <c r="P621" s="21">
        <f>SUM(F621:O621)</f>
        <v>10000</v>
      </c>
    </row>
    <row r="622" spans="1:16" ht="13.5" customHeight="1">
      <c r="A622" s="130"/>
      <c r="B622" s="130"/>
      <c r="C622" s="372"/>
      <c r="D622" s="108" t="s">
        <v>1113</v>
      </c>
      <c r="E622" s="184"/>
      <c r="F622" s="141"/>
      <c r="G622" s="132"/>
      <c r="H622" s="18"/>
      <c r="I622" s="132"/>
      <c r="J622" s="132"/>
      <c r="K622" s="173"/>
      <c r="L622" s="173"/>
      <c r="M622" s="173"/>
      <c r="N622" s="173"/>
      <c r="O622" s="173"/>
      <c r="P622" s="132"/>
    </row>
    <row r="623" spans="1:16" ht="13.5" customHeight="1">
      <c r="A623" s="130"/>
      <c r="B623" s="130"/>
      <c r="C623" s="372"/>
      <c r="D623" s="355" t="s">
        <v>1256</v>
      </c>
      <c r="E623" s="646">
        <v>2</v>
      </c>
      <c r="F623" s="21"/>
      <c r="G623" s="21"/>
      <c r="H623" s="21"/>
      <c r="I623" s="21"/>
      <c r="J623" s="21">
        <v>10000</v>
      </c>
      <c r="K623" s="21"/>
      <c r="L623" s="21"/>
      <c r="M623" s="21"/>
      <c r="N623" s="21"/>
      <c r="O623" s="21"/>
      <c r="P623" s="21">
        <f>SUM(F623:O623)</f>
        <v>10000</v>
      </c>
    </row>
    <row r="624" spans="1:16" ht="13.5" customHeight="1">
      <c r="A624" s="130"/>
      <c r="B624" s="130"/>
      <c r="C624" s="373"/>
      <c r="D624" s="466" t="s">
        <v>467</v>
      </c>
      <c r="E624" s="184">
        <v>2</v>
      </c>
      <c r="F624" s="141"/>
      <c r="G624" s="132"/>
      <c r="H624" s="132">
        <v>27066</v>
      </c>
      <c r="I624" s="132"/>
      <c r="J624" s="132"/>
      <c r="K624" s="173"/>
      <c r="L624" s="173"/>
      <c r="M624" s="173"/>
      <c r="N624" s="173"/>
      <c r="O624" s="173"/>
      <c r="P624" s="132">
        <f>SUM(F624:O624)</f>
        <v>27066</v>
      </c>
    </row>
    <row r="625" spans="1:16" ht="13.5" customHeight="1">
      <c r="A625" s="130"/>
      <c r="B625" s="130"/>
      <c r="C625" s="372"/>
      <c r="D625" s="108" t="s">
        <v>1142</v>
      </c>
      <c r="E625" s="184"/>
      <c r="F625" s="141"/>
      <c r="G625" s="132"/>
      <c r="H625" s="132"/>
      <c r="I625" s="132"/>
      <c r="J625" s="132"/>
      <c r="K625" s="173"/>
      <c r="L625" s="173"/>
      <c r="M625" s="173"/>
      <c r="N625" s="173"/>
      <c r="O625" s="173"/>
      <c r="P625" s="132"/>
    </row>
    <row r="626" spans="1:16" ht="13.5" customHeight="1">
      <c r="A626" s="130"/>
      <c r="B626" s="130"/>
      <c r="C626" s="372"/>
      <c r="D626" s="108" t="s">
        <v>258</v>
      </c>
      <c r="E626" s="184">
        <v>2</v>
      </c>
      <c r="F626" s="141"/>
      <c r="G626" s="132"/>
      <c r="H626" s="132"/>
      <c r="I626" s="132"/>
      <c r="J626" s="132">
        <v>17250</v>
      </c>
      <c r="K626" s="173"/>
      <c r="L626" s="173"/>
      <c r="M626" s="173"/>
      <c r="N626" s="173"/>
      <c r="O626" s="173"/>
      <c r="P626" s="132">
        <f>SUM(F626:O626)</f>
        <v>17250</v>
      </c>
    </row>
    <row r="627" spans="1:16" ht="13.5" customHeight="1">
      <c r="A627" s="130"/>
      <c r="B627" s="130"/>
      <c r="C627" s="374"/>
      <c r="D627" s="108" t="s">
        <v>635</v>
      </c>
      <c r="E627" s="184"/>
      <c r="F627" s="141"/>
      <c r="G627" s="132"/>
      <c r="H627" s="132"/>
      <c r="I627" s="132"/>
      <c r="J627" s="132"/>
      <c r="K627" s="173"/>
      <c r="L627" s="173"/>
      <c r="M627" s="173"/>
      <c r="N627" s="173"/>
      <c r="O627" s="173"/>
      <c r="P627" s="132"/>
    </row>
    <row r="628" spans="1:16" ht="13.5" customHeight="1">
      <c r="A628" s="130"/>
      <c r="B628" s="130"/>
      <c r="C628" s="374"/>
      <c r="D628" s="108" t="s">
        <v>798</v>
      </c>
      <c r="E628" s="184">
        <v>1</v>
      </c>
      <c r="F628" s="141"/>
      <c r="G628" s="132"/>
      <c r="H628" s="132"/>
      <c r="I628" s="132"/>
      <c r="J628" s="132">
        <v>38512</v>
      </c>
      <c r="K628" s="173"/>
      <c r="L628" s="173"/>
      <c r="M628" s="173"/>
      <c r="N628" s="173"/>
      <c r="O628" s="173"/>
      <c r="P628" s="132">
        <f>SUM(F628:O628)</f>
        <v>38512</v>
      </c>
    </row>
    <row r="629" spans="1:16" ht="13.5" customHeight="1">
      <c r="A629" s="130"/>
      <c r="B629" s="130"/>
      <c r="C629" s="372"/>
      <c r="D629" s="108" t="s">
        <v>799</v>
      </c>
      <c r="E629" s="184">
        <v>1</v>
      </c>
      <c r="F629" s="141"/>
      <c r="G629" s="132"/>
      <c r="H629" s="132">
        <v>28373</v>
      </c>
      <c r="I629" s="132"/>
      <c r="J629" s="132"/>
      <c r="K629" s="173"/>
      <c r="L629" s="173"/>
      <c r="M629" s="173"/>
      <c r="N629" s="173"/>
      <c r="O629" s="173"/>
      <c r="P629" s="132">
        <f>SUM(F629:O629)</f>
        <v>28373</v>
      </c>
    </row>
    <row r="630" spans="1:16" ht="24.75" customHeight="1">
      <c r="A630" s="130"/>
      <c r="B630" s="130"/>
      <c r="C630" s="372"/>
      <c r="D630" s="360" t="s">
        <v>218</v>
      </c>
      <c r="E630" s="184">
        <v>2</v>
      </c>
      <c r="F630" s="141"/>
      <c r="G630" s="132"/>
      <c r="H630" s="132"/>
      <c r="I630" s="132"/>
      <c r="J630" s="132">
        <v>5000</v>
      </c>
      <c r="K630" s="173"/>
      <c r="L630" s="173"/>
      <c r="M630" s="173"/>
      <c r="N630" s="173"/>
      <c r="O630" s="173"/>
      <c r="P630" s="132">
        <f>SUM(F630:O630)</f>
        <v>5000</v>
      </c>
    </row>
    <row r="631" spans="1:16" ht="14.25" customHeight="1">
      <c r="A631" s="130"/>
      <c r="B631" s="130"/>
      <c r="C631" s="372"/>
      <c r="D631" s="360" t="s">
        <v>946</v>
      </c>
      <c r="E631" s="184">
        <v>2</v>
      </c>
      <c r="F631" s="141"/>
      <c r="G631" s="132"/>
      <c r="H631" s="132">
        <v>500</v>
      </c>
      <c r="I631" s="132"/>
      <c r="J631" s="132"/>
      <c r="K631" s="173"/>
      <c r="L631" s="173"/>
      <c r="M631" s="173"/>
      <c r="N631" s="173"/>
      <c r="O631" s="173"/>
      <c r="P631" s="132">
        <f>SUM(F631:O631)</f>
        <v>500</v>
      </c>
    </row>
    <row r="632" spans="1:16" ht="15" customHeight="1">
      <c r="A632" s="130"/>
      <c r="B632" s="130"/>
      <c r="C632" s="372"/>
      <c r="D632" s="360" t="s">
        <v>1212</v>
      </c>
      <c r="E632" s="184">
        <v>2</v>
      </c>
      <c r="F632" s="141"/>
      <c r="G632" s="132"/>
      <c r="H632" s="132">
        <v>500</v>
      </c>
      <c r="I632" s="132"/>
      <c r="J632" s="132"/>
      <c r="K632" s="173"/>
      <c r="L632" s="173"/>
      <c r="M632" s="173"/>
      <c r="N632" s="173"/>
      <c r="O632" s="173"/>
      <c r="P632" s="132">
        <f>SUM(F632:O632)</f>
        <v>500</v>
      </c>
    </row>
    <row r="633" spans="1:16" ht="13.5" customHeight="1">
      <c r="A633" s="111"/>
      <c r="B633" s="111"/>
      <c r="C633" s="367"/>
      <c r="D633" s="129" t="s">
        <v>1351</v>
      </c>
      <c r="E633" s="142"/>
      <c r="F633" s="143">
        <f>SUM(F606:F632)</f>
        <v>99895</v>
      </c>
      <c r="G633" s="143">
        <f aca="true" t="shared" si="36" ref="G633:P633">SUM(G606:G632)</f>
        <v>28540</v>
      </c>
      <c r="H633" s="143">
        <f t="shared" si="36"/>
        <v>119439</v>
      </c>
      <c r="I633" s="143">
        <f t="shared" si="36"/>
        <v>0</v>
      </c>
      <c r="J633" s="143">
        <f t="shared" si="36"/>
        <v>141962</v>
      </c>
      <c r="K633" s="143">
        <f t="shared" si="36"/>
        <v>0</v>
      </c>
      <c r="L633" s="143">
        <f t="shared" si="36"/>
        <v>0</v>
      </c>
      <c r="M633" s="143">
        <f t="shared" si="36"/>
        <v>0</v>
      </c>
      <c r="N633" s="143">
        <f t="shared" si="36"/>
        <v>0</v>
      </c>
      <c r="O633" s="143">
        <f t="shared" si="36"/>
        <v>0</v>
      </c>
      <c r="P633" s="143">
        <f t="shared" si="36"/>
        <v>389836</v>
      </c>
    </row>
    <row r="634" spans="1:16" ht="13.5" customHeight="1">
      <c r="A634" s="120"/>
      <c r="B634" s="120"/>
      <c r="C634" s="369"/>
      <c r="D634" s="605" t="s">
        <v>115</v>
      </c>
      <c r="E634" s="603"/>
      <c r="F634" s="604"/>
      <c r="G634" s="604"/>
      <c r="H634" s="604"/>
      <c r="I634" s="604"/>
      <c r="J634" s="604"/>
      <c r="K634" s="604"/>
      <c r="L634" s="604"/>
      <c r="M634" s="604"/>
      <c r="N634" s="604"/>
      <c r="O634" s="604"/>
      <c r="P634" s="604"/>
    </row>
    <row r="635" spans="1:16" ht="13.5" customHeight="1">
      <c r="A635" s="130"/>
      <c r="B635" s="130"/>
      <c r="C635" s="372" t="s">
        <v>494</v>
      </c>
      <c r="D635" s="415" t="s">
        <v>742</v>
      </c>
      <c r="E635" s="122"/>
      <c r="F635" s="21"/>
      <c r="G635" s="351"/>
      <c r="H635" s="21"/>
      <c r="I635" s="21"/>
      <c r="J635" s="21"/>
      <c r="K635" s="21"/>
      <c r="L635" s="21"/>
      <c r="M635" s="21">
        <v>10000</v>
      </c>
      <c r="N635" s="21"/>
      <c r="O635" s="21"/>
      <c r="P635" s="21">
        <f>SUM(F635:O635)</f>
        <v>10000</v>
      </c>
    </row>
    <row r="636" spans="1:151" s="145" customFormat="1" ht="13.5" customHeight="1">
      <c r="A636" s="111"/>
      <c r="B636" s="111"/>
      <c r="C636" s="367"/>
      <c r="D636" s="114" t="s">
        <v>700</v>
      </c>
      <c r="E636" s="115"/>
      <c r="F636" s="119">
        <f aca="true" t="shared" si="37" ref="F636:M636">SUM(F633:F635)</f>
        <v>99895</v>
      </c>
      <c r="G636" s="119">
        <f t="shared" si="37"/>
        <v>28540</v>
      </c>
      <c r="H636" s="119">
        <f t="shared" si="37"/>
        <v>119439</v>
      </c>
      <c r="I636" s="119">
        <f t="shared" si="37"/>
        <v>0</v>
      </c>
      <c r="J636" s="119">
        <f t="shared" si="37"/>
        <v>141962</v>
      </c>
      <c r="K636" s="119">
        <f t="shared" si="37"/>
        <v>0</v>
      </c>
      <c r="L636" s="119">
        <f t="shared" si="37"/>
        <v>0</v>
      </c>
      <c r="M636" s="119">
        <f t="shared" si="37"/>
        <v>10000</v>
      </c>
      <c r="N636" s="119"/>
      <c r="O636" s="119">
        <f>SUM(O633:O635)</f>
        <v>0</v>
      </c>
      <c r="P636" s="119">
        <f>SUM(P633:P635)</f>
        <v>399836</v>
      </c>
      <c r="Q636" s="144"/>
      <c r="R636" s="144"/>
      <c r="S636" s="144"/>
      <c r="T636" s="144"/>
      <c r="U636" s="144"/>
      <c r="V636" s="144"/>
      <c r="W636" s="144"/>
      <c r="X636" s="144"/>
      <c r="Y636" s="144"/>
      <c r="Z636" s="144"/>
      <c r="AA636" s="144"/>
      <c r="AB636" s="144"/>
      <c r="AC636" s="144"/>
      <c r="AD636" s="144"/>
      <c r="AE636" s="144"/>
      <c r="AF636" s="144"/>
      <c r="AG636" s="144"/>
      <c r="AH636" s="144"/>
      <c r="AI636" s="144"/>
      <c r="AJ636" s="144"/>
      <c r="AK636" s="144"/>
      <c r="AL636" s="144"/>
      <c r="AM636" s="144"/>
      <c r="AN636" s="144"/>
      <c r="AO636" s="144"/>
      <c r="AP636" s="144"/>
      <c r="AQ636" s="144"/>
      <c r="AR636" s="144"/>
      <c r="AS636" s="144"/>
      <c r="AT636" s="144"/>
      <c r="AU636" s="144"/>
      <c r="AV636" s="144"/>
      <c r="AW636" s="144"/>
      <c r="AX636" s="144"/>
      <c r="AY636" s="144"/>
      <c r="AZ636" s="144"/>
      <c r="BA636" s="144"/>
      <c r="BB636" s="144"/>
      <c r="BC636" s="144"/>
      <c r="BD636" s="144"/>
      <c r="BE636" s="144"/>
      <c r="BF636" s="144"/>
      <c r="BG636" s="144"/>
      <c r="BH636" s="144"/>
      <c r="BI636" s="144"/>
      <c r="BJ636" s="144"/>
      <c r="BK636" s="144"/>
      <c r="BL636" s="144"/>
      <c r="BM636" s="144"/>
      <c r="BN636" s="144"/>
      <c r="BO636" s="144"/>
      <c r="BP636" s="144"/>
      <c r="BQ636" s="144"/>
      <c r="BR636" s="144"/>
      <c r="BS636" s="144"/>
      <c r="BT636" s="144"/>
      <c r="BU636" s="144"/>
      <c r="BV636" s="144"/>
      <c r="BW636" s="144"/>
      <c r="BX636" s="144"/>
      <c r="BY636" s="144"/>
      <c r="BZ636" s="144"/>
      <c r="CA636" s="144"/>
      <c r="CB636" s="144"/>
      <c r="CC636" s="144"/>
      <c r="CD636" s="144"/>
      <c r="CE636" s="144"/>
      <c r="CF636" s="144"/>
      <c r="CG636" s="144"/>
      <c r="CH636" s="144"/>
      <c r="CI636" s="144"/>
      <c r="CJ636" s="144"/>
      <c r="CK636" s="144"/>
      <c r="CL636" s="144"/>
      <c r="CM636" s="144"/>
      <c r="CN636" s="144"/>
      <c r="CO636" s="144"/>
      <c r="CP636" s="144"/>
      <c r="CQ636" s="144"/>
      <c r="CR636" s="144"/>
      <c r="CS636" s="144"/>
      <c r="CT636" s="144"/>
      <c r="CU636" s="144"/>
      <c r="CV636" s="144"/>
      <c r="CW636" s="144"/>
      <c r="CX636" s="144"/>
      <c r="CY636" s="144"/>
      <c r="CZ636" s="144"/>
      <c r="DA636" s="144"/>
      <c r="DB636" s="144"/>
      <c r="DC636" s="144"/>
      <c r="DD636" s="144"/>
      <c r="DE636" s="144"/>
      <c r="DF636" s="144"/>
      <c r="DG636" s="144"/>
      <c r="DH636" s="144"/>
      <c r="DI636" s="144"/>
      <c r="DJ636" s="144"/>
      <c r="DK636" s="144"/>
      <c r="DL636" s="144"/>
      <c r="DM636" s="144"/>
      <c r="DN636" s="144"/>
      <c r="DO636" s="144"/>
      <c r="DP636" s="144"/>
      <c r="DQ636" s="144"/>
      <c r="DR636" s="144"/>
      <c r="DS636" s="144"/>
      <c r="DT636" s="144"/>
      <c r="DU636" s="144"/>
      <c r="DV636" s="144"/>
      <c r="DW636" s="144"/>
      <c r="DX636" s="144"/>
      <c r="DY636" s="144"/>
      <c r="DZ636" s="144"/>
      <c r="EA636" s="144"/>
      <c r="EB636" s="144"/>
      <c r="EC636" s="144"/>
      <c r="ED636" s="144"/>
      <c r="EE636" s="144"/>
      <c r="EF636" s="144"/>
      <c r="EG636" s="144"/>
      <c r="EH636" s="144"/>
      <c r="EI636" s="144"/>
      <c r="EJ636" s="144"/>
      <c r="EK636" s="144"/>
      <c r="EL636" s="144"/>
      <c r="EM636" s="144"/>
      <c r="EN636" s="144"/>
      <c r="EO636" s="144"/>
      <c r="EP636" s="144"/>
      <c r="EQ636" s="144"/>
      <c r="ER636" s="144"/>
      <c r="ES636" s="144"/>
      <c r="ET636" s="144"/>
      <c r="EU636" s="144"/>
    </row>
    <row r="637" spans="1:16" ht="13.5" customHeight="1">
      <c r="A637" s="127">
        <v>1</v>
      </c>
      <c r="B637" s="127">
        <v>30</v>
      </c>
      <c r="C637" s="371"/>
      <c r="D637" s="24" t="s">
        <v>1129</v>
      </c>
      <c r="E637" s="122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</row>
    <row r="638" spans="1:16" ht="13.5" customHeight="1">
      <c r="A638" s="127"/>
      <c r="B638" s="127">
        <v>31</v>
      </c>
      <c r="C638" s="371"/>
      <c r="D638" s="24" t="s">
        <v>255</v>
      </c>
      <c r="E638" s="23"/>
      <c r="F638" s="22"/>
      <c r="G638" s="22"/>
      <c r="H638" s="22"/>
      <c r="I638" s="22"/>
      <c r="J638" s="21">
        <v>5000</v>
      </c>
      <c r="K638" s="22"/>
      <c r="L638" s="22"/>
      <c r="M638" s="22"/>
      <c r="N638" s="22"/>
      <c r="O638" s="21"/>
      <c r="P638" s="21">
        <f>SUM(F638:O638)</f>
        <v>5000</v>
      </c>
    </row>
    <row r="639" spans="1:16" ht="13.5" customHeight="1">
      <c r="A639" s="121"/>
      <c r="B639" s="121">
        <v>32</v>
      </c>
      <c r="C639" s="370"/>
      <c r="D639" s="24" t="s">
        <v>679</v>
      </c>
      <c r="E639" s="122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</row>
    <row r="640" spans="1:16" ht="13.5" customHeight="1">
      <c r="A640" s="121"/>
      <c r="B640" s="121"/>
      <c r="C640" s="370"/>
      <c r="D640" s="20" t="s">
        <v>256</v>
      </c>
      <c r="E640" s="21">
        <v>1</v>
      </c>
      <c r="F640" s="21"/>
      <c r="G640" s="21"/>
      <c r="H640" s="21"/>
      <c r="I640" s="21"/>
      <c r="J640" s="21">
        <v>29383</v>
      </c>
      <c r="K640" s="21"/>
      <c r="L640" s="21"/>
      <c r="M640" s="21"/>
      <c r="N640" s="21"/>
      <c r="O640" s="21"/>
      <c r="P640" s="21">
        <f>SUM(F640:O640)</f>
        <v>29383</v>
      </c>
    </row>
    <row r="641" spans="1:16" ht="12.75" customHeight="1">
      <c r="A641" s="124"/>
      <c r="B641" s="124"/>
      <c r="C641" s="124"/>
      <c r="D641" s="467" t="s">
        <v>1067</v>
      </c>
      <c r="E641" s="126">
        <v>1</v>
      </c>
      <c r="F641" s="124"/>
      <c r="G641" s="124"/>
      <c r="H641" s="126"/>
      <c r="I641" s="125"/>
      <c r="J641" s="126">
        <v>20000</v>
      </c>
      <c r="K641" s="124"/>
      <c r="L641" s="124"/>
      <c r="M641" s="124"/>
      <c r="N641" s="124"/>
      <c r="O641" s="263"/>
      <c r="P641" s="21">
        <f>SUM(F641:O641)</f>
        <v>20000</v>
      </c>
    </row>
    <row r="642" spans="1:16" ht="13.5" customHeight="1">
      <c r="A642" s="121"/>
      <c r="B642" s="121"/>
      <c r="C642" s="370"/>
      <c r="D642" s="20" t="s">
        <v>1068</v>
      </c>
      <c r="E642" s="613">
        <v>1</v>
      </c>
      <c r="F642" s="21"/>
      <c r="G642" s="21"/>
      <c r="H642" s="21"/>
      <c r="I642" s="21"/>
      <c r="J642" s="21">
        <v>20000</v>
      </c>
      <c r="K642" s="21"/>
      <c r="L642" s="21"/>
      <c r="M642" s="21"/>
      <c r="N642" s="21"/>
      <c r="O642" s="21"/>
      <c r="P642" s="21">
        <f>SUM(F642:O642)</f>
        <v>20000</v>
      </c>
    </row>
    <row r="643" spans="1:16" ht="24.75" customHeight="1">
      <c r="A643" s="121"/>
      <c r="B643" s="121"/>
      <c r="C643" s="370"/>
      <c r="D643" s="355" t="s">
        <v>1154</v>
      </c>
      <c r="E643" s="615">
        <v>1</v>
      </c>
      <c r="F643" s="21"/>
      <c r="G643" s="21"/>
      <c r="H643" s="21"/>
      <c r="I643" s="21"/>
      <c r="J643" s="21">
        <v>100158</v>
      </c>
      <c r="K643" s="21"/>
      <c r="L643" s="21"/>
      <c r="M643" s="21"/>
      <c r="N643" s="21"/>
      <c r="O643" s="21"/>
      <c r="P643" s="21">
        <f>SUM(F643:O643)</f>
        <v>100158</v>
      </c>
    </row>
    <row r="644" spans="1:16" ht="18" customHeight="1">
      <c r="A644" s="121"/>
      <c r="B644" s="121"/>
      <c r="C644" s="370"/>
      <c r="D644" s="302" t="s">
        <v>1109</v>
      </c>
      <c r="E644" s="615">
        <v>1</v>
      </c>
      <c r="F644" s="21"/>
      <c r="G644" s="21"/>
      <c r="H644" s="21"/>
      <c r="I644" s="21"/>
      <c r="J644" s="21">
        <v>50000</v>
      </c>
      <c r="K644" s="21"/>
      <c r="L644" s="21"/>
      <c r="M644" s="21"/>
      <c r="N644" s="21"/>
      <c r="O644" s="21"/>
      <c r="P644" s="21">
        <f>SUM(F644:O644)</f>
        <v>50000</v>
      </c>
    </row>
    <row r="645" spans="1:16" ht="28.5" customHeight="1">
      <c r="A645" s="121"/>
      <c r="B645" s="121"/>
      <c r="C645" s="370"/>
      <c r="D645" s="356" t="s">
        <v>784</v>
      </c>
      <c r="E645" s="615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</row>
    <row r="646" spans="1:16" ht="13.5" customHeight="1">
      <c r="A646" s="121"/>
      <c r="B646" s="121"/>
      <c r="C646" s="370"/>
      <c r="D646" s="19" t="s">
        <v>847</v>
      </c>
      <c r="E646" s="644">
        <v>2</v>
      </c>
      <c r="F646" s="21"/>
      <c r="G646" s="21"/>
      <c r="H646" s="21"/>
      <c r="I646" s="21"/>
      <c r="J646" s="21">
        <v>4005</v>
      </c>
      <c r="K646" s="21"/>
      <c r="L646" s="21"/>
      <c r="M646" s="21"/>
      <c r="N646" s="21"/>
      <c r="O646" s="21"/>
      <c r="P646" s="21">
        <f>SUM(F646:O646)</f>
        <v>4005</v>
      </c>
    </row>
    <row r="647" spans="1:16" ht="13.5" customHeight="1">
      <c r="A647" s="121"/>
      <c r="B647" s="121"/>
      <c r="C647" s="370"/>
      <c r="D647" s="20" t="s">
        <v>300</v>
      </c>
      <c r="E647" s="613">
        <v>2</v>
      </c>
      <c r="F647" s="21"/>
      <c r="G647" s="21"/>
      <c r="H647" s="21"/>
      <c r="I647" s="21"/>
      <c r="J647" s="21">
        <v>810</v>
      </c>
      <c r="K647" s="21"/>
      <c r="L647" s="21"/>
      <c r="M647" s="21"/>
      <c r="N647" s="21"/>
      <c r="O647" s="21"/>
      <c r="P647" s="21">
        <f>SUM(F647:O647)</f>
        <v>810</v>
      </c>
    </row>
    <row r="648" spans="1:16" ht="13.5" customHeight="1">
      <c r="A648" s="121"/>
      <c r="B648" s="121"/>
      <c r="C648" s="370"/>
      <c r="D648" s="355" t="s">
        <v>846</v>
      </c>
      <c r="E648" s="615">
        <v>2</v>
      </c>
      <c r="F648" s="21"/>
      <c r="G648" s="21"/>
      <c r="H648" s="21"/>
      <c r="I648" s="21"/>
      <c r="J648" s="21">
        <v>3600</v>
      </c>
      <c r="K648" s="21"/>
      <c r="L648" s="21"/>
      <c r="M648" s="21"/>
      <c r="N648" s="21"/>
      <c r="O648" s="21"/>
      <c r="P648" s="21">
        <f>SUM(F648:O648)</f>
        <v>3600</v>
      </c>
    </row>
    <row r="649" spans="1:16" ht="24.75" customHeight="1">
      <c r="A649" s="121"/>
      <c r="B649" s="121"/>
      <c r="C649" s="370"/>
      <c r="D649" s="356" t="s">
        <v>783</v>
      </c>
      <c r="E649" s="615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</row>
    <row r="650" spans="1:16" ht="13.5" customHeight="1">
      <c r="A650" s="121"/>
      <c r="B650" s="121"/>
      <c r="C650" s="370"/>
      <c r="D650" s="20" t="s">
        <v>949</v>
      </c>
      <c r="E650" s="613">
        <v>2</v>
      </c>
      <c r="F650" s="21"/>
      <c r="G650" s="21"/>
      <c r="H650" s="21"/>
      <c r="I650" s="21"/>
      <c r="J650" s="21">
        <v>4500</v>
      </c>
      <c r="K650" s="21"/>
      <c r="L650" s="21"/>
      <c r="M650" s="21"/>
      <c r="N650" s="21"/>
      <c r="O650" s="21"/>
      <c r="P650" s="21">
        <f>SUM(F650:O650)</f>
        <v>4500</v>
      </c>
    </row>
    <row r="651" spans="1:16" ht="13.5" customHeight="1">
      <c r="A651" s="121"/>
      <c r="B651" s="121"/>
      <c r="C651" s="370"/>
      <c r="D651" s="355" t="s">
        <v>458</v>
      </c>
      <c r="E651" s="615">
        <v>2</v>
      </c>
      <c r="F651" s="21"/>
      <c r="G651" s="21"/>
      <c r="H651" s="21"/>
      <c r="I651" s="21"/>
      <c r="J651" s="21">
        <v>2000</v>
      </c>
      <c r="K651" s="21"/>
      <c r="L651" s="21"/>
      <c r="M651" s="21"/>
      <c r="N651" s="21"/>
      <c r="O651" s="21"/>
      <c r="P651" s="21">
        <f>SUM(F651:O651)</f>
        <v>2000</v>
      </c>
    </row>
    <row r="652" spans="1:16" ht="24.75" customHeight="1">
      <c r="A652" s="121"/>
      <c r="B652" s="121"/>
      <c r="C652" s="370"/>
      <c r="D652" s="356" t="s">
        <v>831</v>
      </c>
      <c r="E652" s="615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</row>
    <row r="653" spans="1:16" ht="13.5" customHeight="1">
      <c r="A653" s="121"/>
      <c r="B653" s="121"/>
      <c r="C653" s="370"/>
      <c r="D653" s="20" t="s">
        <v>832</v>
      </c>
      <c r="E653" s="613">
        <v>2</v>
      </c>
      <c r="F653" s="21"/>
      <c r="G653" s="21"/>
      <c r="H653" s="21"/>
      <c r="I653" s="21"/>
      <c r="J653" s="21">
        <v>4500</v>
      </c>
      <c r="K653" s="21"/>
      <c r="L653" s="21"/>
      <c r="M653" s="21"/>
      <c r="N653" s="21"/>
      <c r="O653" s="21"/>
      <c r="P653" s="21">
        <f>SUM(F653:O653)</f>
        <v>4500</v>
      </c>
    </row>
    <row r="654" spans="1:16" ht="25.5" customHeight="1">
      <c r="A654" s="121"/>
      <c r="B654" s="121"/>
      <c r="C654" s="370"/>
      <c r="D654" s="356" t="s">
        <v>782</v>
      </c>
      <c r="E654" s="615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</row>
    <row r="655" spans="1:16" ht="15" customHeight="1">
      <c r="A655" s="121"/>
      <c r="B655" s="121"/>
      <c r="C655" s="370"/>
      <c r="D655" s="355" t="s">
        <v>833</v>
      </c>
      <c r="E655" s="615">
        <v>2</v>
      </c>
      <c r="F655" s="21"/>
      <c r="G655" s="21"/>
      <c r="H655" s="21"/>
      <c r="I655" s="21"/>
      <c r="J655" s="21">
        <v>1980</v>
      </c>
      <c r="K655" s="21"/>
      <c r="L655" s="21"/>
      <c r="M655" s="21"/>
      <c r="N655" s="21"/>
      <c r="O655" s="21"/>
      <c r="P655" s="21">
        <f aca="true" t="shared" si="38" ref="P655:P660">SUM(F655:O655)</f>
        <v>1980</v>
      </c>
    </row>
    <row r="656" spans="1:16" ht="24" customHeight="1">
      <c r="A656" s="121"/>
      <c r="B656" s="121"/>
      <c r="C656" s="370"/>
      <c r="D656" s="362" t="s">
        <v>301</v>
      </c>
      <c r="E656" s="647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</row>
    <row r="657" spans="1:16" ht="15" customHeight="1">
      <c r="A657" s="121"/>
      <c r="B657" s="121"/>
      <c r="C657" s="370"/>
      <c r="D657" s="334" t="s">
        <v>302</v>
      </c>
      <c r="E657" s="615">
        <v>1</v>
      </c>
      <c r="F657" s="21"/>
      <c r="G657" s="21"/>
      <c r="H657" s="21"/>
      <c r="I657" s="21"/>
      <c r="J657" s="21">
        <v>1200</v>
      </c>
      <c r="K657" s="21"/>
      <c r="L657" s="21"/>
      <c r="M657" s="21"/>
      <c r="N657" s="21"/>
      <c r="O657" s="21"/>
      <c r="P657" s="21">
        <f t="shared" si="38"/>
        <v>1200</v>
      </c>
    </row>
    <row r="658" spans="1:16" ht="15" customHeight="1">
      <c r="A658" s="121"/>
      <c r="B658" s="121"/>
      <c r="C658" s="370"/>
      <c r="D658" s="334" t="s">
        <v>706</v>
      </c>
      <c r="E658" s="615">
        <v>1</v>
      </c>
      <c r="F658" s="21"/>
      <c r="G658" s="21"/>
      <c r="H658" s="21"/>
      <c r="I658" s="21"/>
      <c r="J658" s="21">
        <v>45000</v>
      </c>
      <c r="K658" s="21"/>
      <c r="L658" s="21"/>
      <c r="M658" s="21"/>
      <c r="N658" s="21"/>
      <c r="O658" s="21"/>
      <c r="P658" s="21">
        <f t="shared" si="38"/>
        <v>45000</v>
      </c>
    </row>
    <row r="659" spans="1:16" ht="13.5" customHeight="1">
      <c r="A659" s="121"/>
      <c r="B659" s="121"/>
      <c r="C659" s="370"/>
      <c r="D659" s="175" t="s">
        <v>169</v>
      </c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</row>
    <row r="660" spans="1:16" ht="13.5" customHeight="1">
      <c r="A660" s="121"/>
      <c r="B660" s="121"/>
      <c r="C660" s="370" t="s">
        <v>450</v>
      </c>
      <c r="D660" s="438" t="s">
        <v>542</v>
      </c>
      <c r="E660" s="21"/>
      <c r="F660" s="21"/>
      <c r="G660" s="21"/>
      <c r="H660" s="21"/>
      <c r="I660" s="21"/>
      <c r="J660" s="21"/>
      <c r="K660" s="21"/>
      <c r="L660" s="21">
        <v>10000</v>
      </c>
      <c r="M660" s="21"/>
      <c r="N660" s="21"/>
      <c r="O660" s="21"/>
      <c r="P660" s="21">
        <f t="shared" si="38"/>
        <v>10000</v>
      </c>
    </row>
    <row r="661" spans="1:16" ht="13.5" customHeight="1">
      <c r="A661" s="121"/>
      <c r="B661" s="121"/>
      <c r="C661" s="370" t="s">
        <v>449</v>
      </c>
      <c r="D661" s="479" t="s">
        <v>1354</v>
      </c>
      <c r="E661" s="21"/>
      <c r="F661" s="131"/>
      <c r="G661" s="131"/>
      <c r="H661" s="131"/>
      <c r="I661" s="131"/>
      <c r="J661" s="131"/>
      <c r="K661" s="132">
        <v>51490</v>
      </c>
      <c r="L661" s="132"/>
      <c r="M661" s="132"/>
      <c r="N661" s="131"/>
      <c r="O661" s="131"/>
      <c r="P661" s="132">
        <f>SUM(F661:O661)</f>
        <v>51490</v>
      </c>
    </row>
    <row r="662" spans="1:16" ht="15.75" customHeight="1">
      <c r="A662" s="111"/>
      <c r="B662" s="111"/>
      <c r="C662" s="367"/>
      <c r="D662" s="114" t="s">
        <v>954</v>
      </c>
      <c r="E662" s="115"/>
      <c r="F662" s="119">
        <f aca="true" t="shared" si="39" ref="F662:P662">SUM(F637:F661)</f>
        <v>0</v>
      </c>
      <c r="G662" s="119">
        <f t="shared" si="39"/>
        <v>0</v>
      </c>
      <c r="H662" s="119">
        <f t="shared" si="39"/>
        <v>0</v>
      </c>
      <c r="I662" s="119">
        <f t="shared" si="39"/>
        <v>0</v>
      </c>
      <c r="J662" s="119">
        <f t="shared" si="39"/>
        <v>292136</v>
      </c>
      <c r="K662" s="119">
        <f t="shared" si="39"/>
        <v>51490</v>
      </c>
      <c r="L662" s="119">
        <f t="shared" si="39"/>
        <v>10000</v>
      </c>
      <c r="M662" s="119">
        <f t="shared" si="39"/>
        <v>0</v>
      </c>
      <c r="N662" s="119">
        <f t="shared" si="39"/>
        <v>0</v>
      </c>
      <c r="O662" s="119">
        <f t="shared" si="39"/>
        <v>0</v>
      </c>
      <c r="P662" s="119">
        <f t="shared" si="39"/>
        <v>353626</v>
      </c>
    </row>
    <row r="663" spans="1:16" ht="15.75" customHeight="1">
      <c r="A663" s="111"/>
      <c r="B663" s="111"/>
      <c r="C663" s="367"/>
      <c r="D663" s="361" t="s">
        <v>835</v>
      </c>
      <c r="E663" s="258"/>
      <c r="F663" s="177">
        <f aca="true" t="shared" si="40" ref="F663:P663">SUM(F42+F195+F211+F428+F522+F550+F568+F601+F603+F636+F662)</f>
        <v>102865</v>
      </c>
      <c r="G663" s="177">
        <f t="shared" si="40"/>
        <v>32045</v>
      </c>
      <c r="H663" s="177">
        <f t="shared" si="40"/>
        <v>2654176</v>
      </c>
      <c r="I663" s="177">
        <f t="shared" si="40"/>
        <v>211954</v>
      </c>
      <c r="J663" s="177">
        <f t="shared" si="40"/>
        <v>1591432</v>
      </c>
      <c r="K663" s="177">
        <f t="shared" si="40"/>
        <v>4980468</v>
      </c>
      <c r="L663" s="177">
        <f t="shared" si="40"/>
        <v>661020</v>
      </c>
      <c r="M663" s="177">
        <f t="shared" si="40"/>
        <v>850585</v>
      </c>
      <c r="N663" s="177">
        <f t="shared" si="40"/>
        <v>0</v>
      </c>
      <c r="O663" s="177">
        <f t="shared" si="40"/>
        <v>0</v>
      </c>
      <c r="P663" s="177">
        <f t="shared" si="40"/>
        <v>11084545</v>
      </c>
    </row>
    <row r="664" spans="1:16" ht="15.75" customHeight="1">
      <c r="A664" s="107"/>
      <c r="B664" s="107"/>
      <c r="C664" s="107"/>
      <c r="D664" s="465" t="s">
        <v>72</v>
      </c>
      <c r="E664" s="109"/>
      <c r="F664" s="96">
        <v>2924692</v>
      </c>
      <c r="G664" s="96">
        <v>822605</v>
      </c>
      <c r="H664" s="96">
        <v>2337712</v>
      </c>
      <c r="I664" s="96"/>
      <c r="J664" s="96">
        <v>28756</v>
      </c>
      <c r="K664" s="174">
        <v>54246</v>
      </c>
      <c r="L664" s="174">
        <v>33921</v>
      </c>
      <c r="M664" s="174"/>
      <c r="N664" s="174"/>
      <c r="O664" s="174"/>
      <c r="P664" s="174">
        <f>SUM(F664:O664)</f>
        <v>6201932</v>
      </c>
    </row>
    <row r="665" spans="1:16" ht="15.75" customHeight="1">
      <c r="A665" s="111"/>
      <c r="B665" s="111"/>
      <c r="C665" s="367"/>
      <c r="D665" s="114" t="s">
        <v>57</v>
      </c>
      <c r="E665" s="257"/>
      <c r="F665" s="59">
        <f aca="true" t="shared" si="41" ref="F665:O665">SUM(F663:F664)</f>
        <v>3027557</v>
      </c>
      <c r="G665" s="59">
        <f t="shared" si="41"/>
        <v>854650</v>
      </c>
      <c r="H665" s="59">
        <f t="shared" si="41"/>
        <v>4991888</v>
      </c>
      <c r="I665" s="59">
        <f t="shared" si="41"/>
        <v>211954</v>
      </c>
      <c r="J665" s="59">
        <f t="shared" si="41"/>
        <v>1620188</v>
      </c>
      <c r="K665" s="119">
        <f t="shared" si="41"/>
        <v>5034714</v>
      </c>
      <c r="L665" s="119">
        <f t="shared" si="41"/>
        <v>694941</v>
      </c>
      <c r="M665" s="119">
        <f t="shared" si="41"/>
        <v>850585</v>
      </c>
      <c r="N665" s="119">
        <f t="shared" si="41"/>
        <v>0</v>
      </c>
      <c r="O665" s="119">
        <f t="shared" si="41"/>
        <v>0</v>
      </c>
      <c r="P665" s="119">
        <f>SUM(P663:P664)</f>
        <v>17286477</v>
      </c>
    </row>
    <row r="666" spans="1:16" ht="15.75" customHeight="1">
      <c r="A666" s="247"/>
      <c r="B666" s="247"/>
      <c r="C666" s="247"/>
      <c r="D666" s="248"/>
      <c r="E666" s="248"/>
      <c r="F666" s="248"/>
      <c r="G666" s="248"/>
      <c r="H666" s="248"/>
      <c r="I666" s="248"/>
      <c r="J666" s="248"/>
      <c r="K666" s="248"/>
      <c r="L666" s="248"/>
      <c r="M666" s="249"/>
      <c r="N666" s="249"/>
      <c r="O666" s="249"/>
      <c r="P666" s="248"/>
    </row>
    <row r="667" spans="1:16" ht="12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</row>
    <row r="668" spans="1:16" ht="12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</row>
    <row r="669" spans="1:16" ht="12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</row>
    <row r="670" spans="1:16" ht="12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</row>
    <row r="671" spans="1:16" ht="12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</row>
  </sheetData>
  <sheetProtection selectLockedCells="1" selectUnlockedCells="1"/>
  <mergeCells count="7">
    <mergeCell ref="N1:O1"/>
    <mergeCell ref="A1:A2"/>
    <mergeCell ref="B1:B2"/>
    <mergeCell ref="D1:D2"/>
    <mergeCell ref="E1:E2"/>
    <mergeCell ref="C1:C2"/>
    <mergeCell ref="F1:M1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70" r:id="rId1"/>
  <headerFooter alignWithMargins="0">
    <oddHeader>&amp;C&amp;"Times New Roman CE,Félkövér dőlt"ZALAEGERSZEG MEGYEI JOGÚ VÁROS ÖNKORMÁNYZATA
KIADÁSI ELŐIRÁNYZATAI
2015. ÉVBEN&amp;R&amp;"Times New Roman CE,Félkövér dőlt"6.a melléklet
Adatok ezer Ft-ban</oddHeader>
    <oddFooter>&amp;LFeladat jellege:
1=kötelező
2=önként vállalt
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3.375" style="442" customWidth="1"/>
    <col min="2" max="2" width="39.625" style="442" customWidth="1"/>
    <col min="3" max="4" width="12.375" style="442" customWidth="1"/>
    <col min="5" max="5" width="7.625" style="442" customWidth="1"/>
    <col min="6" max="6" width="10.375" style="442" customWidth="1"/>
    <col min="7" max="7" width="12.00390625" style="442" customWidth="1"/>
    <col min="8" max="9" width="12.375" style="442" customWidth="1"/>
    <col min="10" max="10" width="12.875" style="442" customWidth="1"/>
    <col min="11" max="11" width="14.875" style="442" customWidth="1"/>
    <col min="12" max="12" width="12.00390625" style="442" customWidth="1"/>
    <col min="13" max="13" width="11.50390625" style="442" customWidth="1"/>
    <col min="14" max="16384" width="9.375" style="442" customWidth="1"/>
  </cols>
  <sheetData>
    <row r="1" spans="1:13" ht="12.75" customHeight="1">
      <c r="A1" s="733" t="s">
        <v>447</v>
      </c>
      <c r="B1" s="734" t="s">
        <v>1188</v>
      </c>
      <c r="C1" s="754" t="s">
        <v>1249</v>
      </c>
      <c r="D1" s="754"/>
      <c r="E1" s="754"/>
      <c r="F1" s="754"/>
      <c r="G1" s="754"/>
      <c r="H1" s="754"/>
      <c r="I1" s="754"/>
      <c r="J1" s="754" t="s">
        <v>182</v>
      </c>
      <c r="K1" s="754"/>
      <c r="L1" s="754"/>
      <c r="M1" s="752" t="s">
        <v>192</v>
      </c>
    </row>
    <row r="2" spans="1:13" s="444" customFormat="1" ht="78" customHeight="1">
      <c r="A2" s="733"/>
      <c r="B2" s="734"/>
      <c r="C2" s="443" t="s">
        <v>959</v>
      </c>
      <c r="D2" s="443" t="s">
        <v>960</v>
      </c>
      <c r="E2" s="270" t="s">
        <v>961</v>
      </c>
      <c r="F2" s="443" t="s">
        <v>178</v>
      </c>
      <c r="G2" s="270" t="s">
        <v>179</v>
      </c>
      <c r="H2" s="270" t="s">
        <v>180</v>
      </c>
      <c r="I2" s="270" t="s">
        <v>181</v>
      </c>
      <c r="J2" s="270" t="s">
        <v>1251</v>
      </c>
      <c r="K2" s="270" t="s">
        <v>462</v>
      </c>
      <c r="L2" s="270" t="s">
        <v>1253</v>
      </c>
      <c r="M2" s="753"/>
    </row>
    <row r="3" spans="1:13" ht="16.5" customHeight="1">
      <c r="A3" s="294" t="s">
        <v>449</v>
      </c>
      <c r="B3" s="295" t="s">
        <v>1191</v>
      </c>
      <c r="C3" s="445"/>
      <c r="D3" s="445"/>
      <c r="E3" s="445"/>
      <c r="F3" s="445">
        <v>14500</v>
      </c>
      <c r="G3" s="445"/>
      <c r="H3" s="445"/>
      <c r="I3" s="445"/>
      <c r="J3" s="445">
        <v>128282</v>
      </c>
      <c r="K3" s="445">
        <v>1038843</v>
      </c>
      <c r="L3" s="445"/>
      <c r="M3" s="445">
        <f aca="true" t="shared" si="0" ref="M3:M19">SUM(C3:L3)</f>
        <v>1181625</v>
      </c>
    </row>
    <row r="4" spans="1:13" ht="16.5" customHeight="1">
      <c r="A4" s="294" t="s">
        <v>451</v>
      </c>
      <c r="B4" s="295" t="s">
        <v>1130</v>
      </c>
      <c r="C4" s="445"/>
      <c r="D4" s="445"/>
      <c r="E4" s="445"/>
      <c r="F4" s="445">
        <v>391789</v>
      </c>
      <c r="G4" s="445"/>
      <c r="H4" s="445"/>
      <c r="I4" s="445"/>
      <c r="J4" s="445">
        <v>140168</v>
      </c>
      <c r="K4" s="445">
        <v>805543</v>
      </c>
      <c r="L4" s="445"/>
      <c r="M4" s="445">
        <f t="shared" si="0"/>
        <v>1337500</v>
      </c>
    </row>
    <row r="5" spans="1:13" ht="16.5" customHeight="1">
      <c r="A5" s="294" t="s">
        <v>452</v>
      </c>
      <c r="B5" s="295" t="s">
        <v>817</v>
      </c>
      <c r="C5" s="445">
        <v>6624</v>
      </c>
      <c r="D5" s="445"/>
      <c r="E5" s="445"/>
      <c r="F5" s="445">
        <v>101525</v>
      </c>
      <c r="G5" s="445"/>
      <c r="H5" s="445"/>
      <c r="I5" s="445"/>
      <c r="J5" s="445"/>
      <c r="K5" s="445">
        <v>269033</v>
      </c>
      <c r="L5" s="445"/>
      <c r="M5" s="445">
        <f t="shared" si="0"/>
        <v>377182</v>
      </c>
    </row>
    <row r="6" spans="1:13" ht="16.5" customHeight="1">
      <c r="A6" s="294" t="s">
        <v>405</v>
      </c>
      <c r="B6" s="296" t="s">
        <v>818</v>
      </c>
      <c r="C6" s="445">
        <v>258000</v>
      </c>
      <c r="D6" s="445"/>
      <c r="E6" s="445"/>
      <c r="F6" s="445">
        <v>800</v>
      </c>
      <c r="G6" s="445"/>
      <c r="H6" s="445"/>
      <c r="I6" s="445"/>
      <c r="J6" s="445"/>
      <c r="K6" s="445">
        <v>58751</v>
      </c>
      <c r="L6" s="445"/>
      <c r="M6" s="445">
        <f t="shared" si="0"/>
        <v>317551</v>
      </c>
    </row>
    <row r="7" spans="1:13" ht="16.5" customHeight="1">
      <c r="A7" s="294" t="s">
        <v>403</v>
      </c>
      <c r="B7" s="296" t="s">
        <v>819</v>
      </c>
      <c r="C7" s="445">
        <v>486</v>
      </c>
      <c r="D7" s="445"/>
      <c r="E7" s="445"/>
      <c r="F7" s="445">
        <v>32656</v>
      </c>
      <c r="G7" s="445"/>
      <c r="H7" s="445"/>
      <c r="I7" s="445"/>
      <c r="J7" s="445">
        <v>2304</v>
      </c>
      <c r="K7" s="445">
        <v>281726</v>
      </c>
      <c r="L7" s="445"/>
      <c r="M7" s="445">
        <f t="shared" si="0"/>
        <v>317172</v>
      </c>
    </row>
    <row r="8" spans="1:13" ht="16.5" customHeight="1">
      <c r="A8" s="294" t="s">
        <v>408</v>
      </c>
      <c r="B8" s="296" t="s">
        <v>820</v>
      </c>
      <c r="C8" s="445">
        <v>692</v>
      </c>
      <c r="D8" s="445"/>
      <c r="E8" s="445"/>
      <c r="F8" s="445">
        <v>28802</v>
      </c>
      <c r="G8" s="445"/>
      <c r="H8" s="445"/>
      <c r="I8" s="445"/>
      <c r="J8" s="445">
        <v>2098</v>
      </c>
      <c r="K8" s="445">
        <v>246752</v>
      </c>
      <c r="L8" s="445"/>
      <c r="M8" s="445">
        <f t="shared" si="0"/>
        <v>278344</v>
      </c>
    </row>
    <row r="9" spans="1:13" ht="16.5" customHeight="1">
      <c r="A9" s="294" t="s">
        <v>410</v>
      </c>
      <c r="B9" s="296" t="s">
        <v>821</v>
      </c>
      <c r="C9" s="445">
        <v>869</v>
      </c>
      <c r="D9" s="445"/>
      <c r="E9" s="445"/>
      <c r="F9" s="445">
        <v>26059</v>
      </c>
      <c r="G9" s="445"/>
      <c r="H9" s="445"/>
      <c r="I9" s="445"/>
      <c r="J9" s="445">
        <v>6902</v>
      </c>
      <c r="K9" s="445">
        <v>264251</v>
      </c>
      <c r="L9" s="445"/>
      <c r="M9" s="445">
        <f t="shared" si="0"/>
        <v>298081</v>
      </c>
    </row>
    <row r="10" spans="1:13" ht="16.5" customHeight="1">
      <c r="A10" s="294" t="s">
        <v>412</v>
      </c>
      <c r="B10" s="296" t="s">
        <v>822</v>
      </c>
      <c r="C10" s="445">
        <v>337</v>
      </c>
      <c r="D10" s="445"/>
      <c r="E10" s="445"/>
      <c r="F10" s="445">
        <v>20630</v>
      </c>
      <c r="G10" s="445"/>
      <c r="H10" s="445"/>
      <c r="I10" s="445"/>
      <c r="J10" s="445"/>
      <c r="K10" s="445">
        <v>262056</v>
      </c>
      <c r="L10" s="445"/>
      <c r="M10" s="445">
        <f t="shared" si="0"/>
        <v>283023</v>
      </c>
    </row>
    <row r="11" spans="1:13" ht="25.5" customHeight="1">
      <c r="A11" s="294" t="s">
        <v>285</v>
      </c>
      <c r="B11" s="297" t="s">
        <v>823</v>
      </c>
      <c r="C11" s="445">
        <v>3698</v>
      </c>
      <c r="D11" s="445"/>
      <c r="E11" s="445"/>
      <c r="F11" s="445">
        <v>8335</v>
      </c>
      <c r="G11" s="445"/>
      <c r="H11" s="445"/>
      <c r="I11" s="445"/>
      <c r="J11" s="445">
        <v>4000</v>
      </c>
      <c r="K11" s="445">
        <v>80001</v>
      </c>
      <c r="L11" s="445"/>
      <c r="M11" s="445">
        <f t="shared" si="0"/>
        <v>96034</v>
      </c>
    </row>
    <row r="12" spans="1:13" ht="16.5" customHeight="1">
      <c r="A12" s="294" t="s">
        <v>286</v>
      </c>
      <c r="B12" s="446" t="s">
        <v>814</v>
      </c>
      <c r="C12" s="445">
        <v>16221</v>
      </c>
      <c r="D12" s="445"/>
      <c r="E12" s="445"/>
      <c r="F12" s="445">
        <v>50343</v>
      </c>
      <c r="G12" s="445">
        <v>5000</v>
      </c>
      <c r="H12" s="445"/>
      <c r="I12" s="445"/>
      <c r="J12" s="445">
        <v>8089</v>
      </c>
      <c r="K12" s="445">
        <v>128573</v>
      </c>
      <c r="L12" s="445"/>
      <c r="M12" s="445">
        <f t="shared" si="0"/>
        <v>208226</v>
      </c>
    </row>
    <row r="13" spans="1:13" ht="27" customHeight="1">
      <c r="A13" s="294" t="s">
        <v>287</v>
      </c>
      <c r="B13" s="297" t="s">
        <v>824</v>
      </c>
      <c r="C13" s="445">
        <v>228</v>
      </c>
      <c r="D13" s="445"/>
      <c r="E13" s="445"/>
      <c r="F13" s="445">
        <v>1582</v>
      </c>
      <c r="G13" s="445"/>
      <c r="H13" s="445"/>
      <c r="I13" s="445"/>
      <c r="J13" s="445">
        <v>1041</v>
      </c>
      <c r="K13" s="445">
        <v>12208</v>
      </c>
      <c r="L13" s="445"/>
      <c r="M13" s="445">
        <f t="shared" si="0"/>
        <v>15059</v>
      </c>
    </row>
    <row r="14" spans="1:13" ht="16.5" customHeight="1">
      <c r="A14" s="294" t="s">
        <v>288</v>
      </c>
      <c r="B14" s="296" t="s">
        <v>815</v>
      </c>
      <c r="C14" s="445">
        <v>3300</v>
      </c>
      <c r="D14" s="445"/>
      <c r="E14" s="445"/>
      <c r="F14" s="445">
        <v>34596</v>
      </c>
      <c r="G14" s="445"/>
      <c r="H14" s="445"/>
      <c r="I14" s="445"/>
      <c r="J14" s="445">
        <v>2990</v>
      </c>
      <c r="K14" s="445">
        <v>309456</v>
      </c>
      <c r="L14" s="445"/>
      <c r="M14" s="445">
        <f t="shared" si="0"/>
        <v>350342</v>
      </c>
    </row>
    <row r="15" spans="1:13" ht="16.5" customHeight="1">
      <c r="A15" s="294" t="s">
        <v>289</v>
      </c>
      <c r="B15" s="296" t="s">
        <v>816</v>
      </c>
      <c r="C15" s="445"/>
      <c r="D15" s="445"/>
      <c r="E15" s="445"/>
      <c r="F15" s="445">
        <v>107626</v>
      </c>
      <c r="G15" s="445"/>
      <c r="H15" s="445"/>
      <c r="I15" s="445"/>
      <c r="J15" s="445">
        <v>22544</v>
      </c>
      <c r="K15" s="445">
        <v>107592</v>
      </c>
      <c r="L15" s="445"/>
      <c r="M15" s="445">
        <f t="shared" si="0"/>
        <v>237762</v>
      </c>
    </row>
    <row r="16" spans="1:13" ht="16.5" customHeight="1">
      <c r="A16" s="294" t="s">
        <v>290</v>
      </c>
      <c r="B16" s="296" t="s">
        <v>825</v>
      </c>
      <c r="C16" s="445"/>
      <c r="D16" s="445"/>
      <c r="E16" s="445"/>
      <c r="F16" s="445">
        <v>152751</v>
      </c>
      <c r="G16" s="445"/>
      <c r="H16" s="445">
        <v>59000</v>
      </c>
      <c r="I16" s="445"/>
      <c r="J16" s="445">
        <v>29675</v>
      </c>
      <c r="K16" s="445">
        <v>344124</v>
      </c>
      <c r="L16" s="445"/>
      <c r="M16" s="445">
        <f t="shared" si="0"/>
        <v>585550</v>
      </c>
    </row>
    <row r="17" spans="1:13" ht="16.5" customHeight="1">
      <c r="A17" s="294" t="s">
        <v>431</v>
      </c>
      <c r="B17" s="296" t="s">
        <v>826</v>
      </c>
      <c r="C17" s="445"/>
      <c r="D17" s="445"/>
      <c r="E17" s="445"/>
      <c r="F17" s="445">
        <v>17305</v>
      </c>
      <c r="G17" s="445"/>
      <c r="H17" s="445">
        <v>6000</v>
      </c>
      <c r="I17" s="445"/>
      <c r="J17" s="445">
        <v>19909</v>
      </c>
      <c r="K17" s="445">
        <v>72162</v>
      </c>
      <c r="L17" s="445"/>
      <c r="M17" s="445">
        <f t="shared" si="0"/>
        <v>115376</v>
      </c>
    </row>
    <row r="18" spans="1:13" ht="16.5" customHeight="1">
      <c r="A18" s="294" t="s">
        <v>291</v>
      </c>
      <c r="B18" s="296" t="s">
        <v>827</v>
      </c>
      <c r="C18" s="445"/>
      <c r="D18" s="445"/>
      <c r="E18" s="445"/>
      <c r="F18" s="445">
        <v>9498</v>
      </c>
      <c r="G18" s="445"/>
      <c r="H18" s="445"/>
      <c r="I18" s="445"/>
      <c r="J18" s="445">
        <v>17000</v>
      </c>
      <c r="K18" s="445">
        <v>76647</v>
      </c>
      <c r="L18" s="445"/>
      <c r="M18" s="445">
        <f t="shared" si="0"/>
        <v>103145</v>
      </c>
    </row>
    <row r="19" spans="1:13" ht="16.5" customHeight="1">
      <c r="A19" s="294" t="s">
        <v>292</v>
      </c>
      <c r="B19" s="296" t="s">
        <v>167</v>
      </c>
      <c r="C19" s="445"/>
      <c r="D19" s="445"/>
      <c r="E19" s="445"/>
      <c r="F19" s="445">
        <v>97081</v>
      </c>
      <c r="G19" s="445"/>
      <c r="H19" s="445"/>
      <c r="I19" s="445"/>
      <c r="J19" s="445">
        <v>2879</v>
      </c>
      <c r="K19" s="445"/>
      <c r="L19" s="445"/>
      <c r="M19" s="445">
        <f t="shared" si="0"/>
        <v>99960</v>
      </c>
    </row>
    <row r="20" spans="1:13" ht="14.25" customHeight="1">
      <c r="A20" s="447"/>
      <c r="B20" s="448" t="s">
        <v>958</v>
      </c>
      <c r="C20" s="449">
        <f aca="true" t="shared" si="1" ref="C20:M20">SUM(C3:C19)</f>
        <v>290455</v>
      </c>
      <c r="D20" s="449">
        <f t="shared" si="1"/>
        <v>0</v>
      </c>
      <c r="E20" s="449">
        <f t="shared" si="1"/>
        <v>0</v>
      </c>
      <c r="F20" s="449">
        <f t="shared" si="1"/>
        <v>1095878</v>
      </c>
      <c r="G20" s="449">
        <f t="shared" si="1"/>
        <v>5000</v>
      </c>
      <c r="H20" s="449">
        <f t="shared" si="1"/>
        <v>65000</v>
      </c>
      <c r="I20" s="449">
        <f t="shared" si="1"/>
        <v>0</v>
      </c>
      <c r="J20" s="449">
        <f t="shared" si="1"/>
        <v>387881</v>
      </c>
      <c r="K20" s="449">
        <f t="shared" si="1"/>
        <v>4357718</v>
      </c>
      <c r="L20" s="449">
        <f t="shared" si="1"/>
        <v>0</v>
      </c>
      <c r="M20" s="449">
        <f t="shared" si="1"/>
        <v>6201932</v>
      </c>
    </row>
    <row r="21" spans="3:11" ht="13.5" customHeight="1">
      <c r="C21" s="450"/>
      <c r="D21" s="450"/>
      <c r="E21" s="450"/>
      <c r="F21" s="450"/>
      <c r="G21" s="450"/>
      <c r="H21" s="450"/>
      <c r="I21" s="450"/>
      <c r="J21" s="450"/>
      <c r="K21" s="450"/>
    </row>
    <row r="22" spans="3:11" ht="13.5" customHeight="1">
      <c r="C22" s="450"/>
      <c r="D22" s="450"/>
      <c r="E22" s="450"/>
      <c r="F22" s="450"/>
      <c r="G22" s="450"/>
      <c r="H22" s="450"/>
      <c r="I22" s="450"/>
      <c r="J22" s="450"/>
      <c r="K22" s="450"/>
    </row>
    <row r="23" spans="3:11" ht="13.5" customHeight="1">
      <c r="C23" s="450"/>
      <c r="D23" s="450"/>
      <c r="E23" s="450"/>
      <c r="F23" s="450"/>
      <c r="G23" s="450"/>
      <c r="H23" s="450"/>
      <c r="I23" s="450"/>
      <c r="J23" s="450"/>
      <c r="K23" s="450"/>
    </row>
    <row r="24" ht="13.5" customHeight="1"/>
    <row r="25" ht="13.5" customHeight="1"/>
    <row r="26" ht="13.5" customHeight="1"/>
  </sheetData>
  <sheetProtection/>
  <mergeCells count="5">
    <mergeCell ref="M1:M2"/>
    <mergeCell ref="J1:L1"/>
    <mergeCell ref="A1:A2"/>
    <mergeCell ref="B1:B2"/>
    <mergeCell ref="C1:I1"/>
  </mergeCells>
  <printOptions horizontalCentered="1"/>
  <pageMargins left="0.1968503937007874" right="0.1968503937007874" top="1.6141732283464567" bottom="0.984251968503937" header="0.8661417322834646" footer="0.5118110236220472"/>
  <pageSetup horizontalDpi="600" verticalDpi="600" orientation="landscape" paperSize="9" scale="90" r:id="rId1"/>
  <headerFooter alignWithMargins="0">
    <oddHeader>&amp;C&amp;"Times New Roman,Félkövér dőlt"ZALAEGERSZEG  MEGYEI JOGÚ VÁROS ÖNKORMÁNYZATA ÁLTAL IRÁNYÍTOTT KÖLTSÉGVETÉSI SZERVEK
  2015. ÉVI  BEVÉTELI ELŐIRÁNYZATAI&amp;R&amp;"Times New Roman,Félkövér dőlt"7. melléklet
Adatok: eer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2015-02-11T08:10:36Z</cp:lastPrinted>
  <dcterms:created xsi:type="dcterms:W3CDTF">2002-12-30T13:12:46Z</dcterms:created>
  <dcterms:modified xsi:type="dcterms:W3CDTF">2015-02-12T08:19:22Z</dcterms:modified>
  <cp:category/>
  <cp:version/>
  <cp:contentType/>
  <cp:contentStatus/>
</cp:coreProperties>
</file>