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8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5" r:id="rId5"/>
    <sheet name="4." sheetId="6" r:id="rId6"/>
    <sheet name="5." sheetId="7" r:id="rId7"/>
    <sheet name="6." sheetId="8" r:id="rId8"/>
    <sheet name="7." sheetId="9" r:id="rId9"/>
  </sheets>
  <definedNames>
    <definedName name="_xlnm.Print_Area" localSheetId="0">'1.'!$A$1:$I$34</definedName>
    <definedName name="_xlnm.Print_Area" localSheetId="6">'5.'!$A$1:$H$16</definedName>
    <definedName name="_xlnm.Print_Area" localSheetId="7">'6.'!$A$1:$E$69</definedName>
    <definedName name="_xlnm.Print_Area" localSheetId="8">'7.'!$A$1:$E$17</definedName>
  </definedNames>
  <calcPr fullCalcOnLoad="1"/>
</workbook>
</file>

<file path=xl/sharedStrings.xml><?xml version="1.0" encoding="utf-8"?>
<sst xmlns="http://schemas.openxmlformats.org/spreadsheetml/2006/main" count="491" uniqueCount="339">
  <si>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</si>
  <si>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</si>
  <si>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</si>
  <si>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</si>
  <si>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</si>
  <si>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</si>
  <si>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</si>
  <si>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</si>
  <si>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</si>
  <si>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</si>
  <si>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</si>
  <si>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</si>
  <si>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</si>
  <si>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</si>
  <si>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</si>
  <si>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</si>
  <si>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</si>
  <si>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</si>
  <si>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</si>
  <si>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</si>
  <si>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</si>
  <si>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</si>
  <si>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</si>
  <si>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</si>
  <si>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</si>
  <si>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</si>
  <si>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</si>
  <si>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</si>
  <si>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</si>
  <si>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</si>
  <si>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</si>
  <si>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</si>
  <si>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</si>
  <si>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</si>
  <si>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</si>
  <si>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</si>
  <si>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</si>
  <si>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</si>
  <si>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</si>
  <si>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</si>
  <si>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</si>
  <si>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</si>
  <si>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</si>
  <si>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</si>
  <si>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</si>
  <si>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2. Munkaadókat terhelő járulékok és szoc. hozzájárulási adó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</si>
  <si>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</si>
  <si>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</si>
  <si>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</si>
  <si>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</si>
  <si>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</si>
  <si>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</si>
  <si>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</si>
  <si>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 xml:space="preserve">     8.1. Egyéb felhalmozási célú támogatások ÁH-n belülre</t>
  </si>
  <si>
    <t xml:space="preserve">     8.2. Egyéb felhalmozási célú támogatások ÁH-n kívülre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</si>
  <si>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</si>
  <si>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</si>
  <si>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</si>
  <si>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</si>
  <si>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</si>
  <si>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</si>
  <si>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</si>
  <si>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</si>
  <si>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</si>
  <si>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</si>
  <si>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</si>
  <si>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</si>
  <si>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</si>
  <si>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</si>
  <si>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</si>
  <si>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</si>
  <si>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</si>
  <si>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</si>
  <si>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</si>
  <si>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</si>
  <si>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</si>
  <si>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</si>
  <si>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</si>
  <si>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</si>
  <si>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</si>
  <si>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</si>
  <si>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</si>
  <si>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</si>
  <si>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</si>
  <si>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</si>
  <si>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</si>
  <si>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</si>
  <si>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</si>
  <si>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Kötelező feladatok</t>
  </si>
  <si>
    <t>Önként vállalt feladatok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</si>
  <si>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</si>
  <si>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</si>
  <si>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</si>
  <si>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</si>
  <si>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</si>
  <si>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</si>
  <si>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</si>
  <si>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4.</t>
  </si>
  <si>
    <t>5.</t>
  </si>
  <si>
    <t>Ellátottak pénzbeli juttatásai</t>
  </si>
  <si>
    <t>II. FELHALMOZÁSI KIADÁSOK</t>
  </si>
  <si>
    <t xml:space="preserve"> - Felhalm. célú pénzeszköz átadás áht. kívülre</t>
  </si>
  <si>
    <t>I. MŰKÖDÉSI BEVÉTELEK</t>
  </si>
  <si>
    <t>Közhatalmi bevételek</t>
  </si>
  <si>
    <t>Egyéb működési bevételek</t>
  </si>
  <si>
    <t xml:space="preserve"> II. FELHALMOZÁSI BEVÉTELEK</t>
  </si>
  <si>
    <t>E</t>
  </si>
  <si>
    <t>1. sz. melléklet</t>
  </si>
  <si>
    <t>2.sz. melléklet</t>
  </si>
  <si>
    <t xml:space="preserve"> - Felhalm. célú pénzeszköz átadás áht. belülre</t>
  </si>
  <si>
    <t>Működési célú támogatások ÁH-n belülről</t>
  </si>
  <si>
    <t xml:space="preserve">     3.2. Termékek és szolgáltatások adói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</si>
  <si>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</si>
  <si>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</si>
  <si>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</si>
  <si>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</si>
  <si>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</si>
  <si>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</si>
  <si>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</si>
  <si>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</si>
  <si>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</si>
  <si>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</si>
  <si>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</si>
  <si>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</si>
  <si>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</si>
  <si>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</si>
  <si>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</si>
  <si>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</si>
  <si>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</si>
  <si>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</si>
  <si>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</si>
  <si>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</si>
  <si>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</si>
  <si>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</si>
  <si>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</si>
  <si>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</si>
  <si>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</si>
  <si>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4.1</t>
  </si>
  <si>
    <t>4.2</t>
  </si>
  <si>
    <t>4.3</t>
  </si>
  <si>
    <t>4.4</t>
  </si>
  <si>
    <t>4.5</t>
  </si>
  <si>
    <t>Lakhatással kapcsolatos ellátások</t>
  </si>
  <si>
    <t>Intézményi ellátottak pénzbeli juttatásai</t>
  </si>
  <si>
    <t>Egyéb nem intézményi ellátások</t>
  </si>
  <si>
    <t>Egyéb működési célú kiadások</t>
  </si>
  <si>
    <t>Egyéb működési célú támogatások áht. belülre</t>
  </si>
  <si>
    <t xml:space="preserve"> - Intézményfenntartó társulásnak átadott pée.</t>
  </si>
  <si>
    <t>5.1</t>
  </si>
  <si>
    <t>5.2</t>
  </si>
  <si>
    <t>Egyéb működési célú támogatások áht. kívülre</t>
  </si>
  <si>
    <t xml:space="preserve"> - Civil szervezetek támogatása</t>
  </si>
  <si>
    <t>5.3</t>
  </si>
  <si>
    <t>Tartalékok</t>
  </si>
  <si>
    <t>Beruházások</t>
  </si>
  <si>
    <t>Felújítások</t>
  </si>
  <si>
    <t>Egyéb felhalmozási célú kiadások</t>
  </si>
  <si>
    <t xml:space="preserve"> - Lakástámogatás</t>
  </si>
  <si>
    <t>Önkormányzatok működési támogatásai</t>
  </si>
  <si>
    <t xml:space="preserve"> - Helyi önk.-ok működésének általános támogatása</t>
  </si>
  <si>
    <t xml:space="preserve"> - Szoc.-is, gyermekjóléti és gyermekétkeztetési fel.tám</t>
  </si>
  <si>
    <t xml:space="preserve"> - Tel.önk.-ok kulturális feladatainak támogatása</t>
  </si>
  <si>
    <t>Egyéb működési célú támogatások ÁH-n belülről</t>
  </si>
  <si>
    <t xml:space="preserve"> - OEP finanszírozás</t>
  </si>
  <si>
    <t>III. FINANSZÍROZÁSI KIADÁSOK</t>
  </si>
  <si>
    <t>Központi, irányítószervi támogatás folyósítása</t>
  </si>
  <si>
    <t>Sorszám</t>
  </si>
  <si>
    <t>A/KÖLTSÉGVETÉSI KIADÁSOK ÖSSZESEN</t>
  </si>
  <si>
    <t>B/FINANSZÍROZÁSI KIADÁSOK</t>
  </si>
  <si>
    <t>KIADÁSOK ÖSSZESEN (A+B)</t>
  </si>
  <si>
    <t xml:space="preserve"> - Építésügyi feladatok támogatása</t>
  </si>
  <si>
    <t xml:space="preserve"> - Közfoglalkoztatási program támogatása</t>
  </si>
  <si>
    <t>1.1</t>
  </si>
  <si>
    <t>1.2</t>
  </si>
  <si>
    <t>Vagyoni típusú adók</t>
  </si>
  <si>
    <t xml:space="preserve"> - Építményadó</t>
  </si>
  <si>
    <t>Értékesítési és forgalmi adók</t>
  </si>
  <si>
    <t xml:space="preserve"> - Helyi iparűzési adó - állandó</t>
  </si>
  <si>
    <t xml:space="preserve"> - Helyi iparűzési adó - ideiglenes</t>
  </si>
  <si>
    <t>2.1</t>
  </si>
  <si>
    <t>2.2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</si>
  <si>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</si>
  <si>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</si>
  <si>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</si>
  <si>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</si>
  <si>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</si>
  <si>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</si>
  <si>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</si>
  <si>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</si>
  <si>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</si>
  <si>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</si>
  <si>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</si>
  <si>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</si>
  <si>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</si>
  <si>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</si>
  <si>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</si>
  <si>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</si>
  <si>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</si>
  <si>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</si>
  <si>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</si>
  <si>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>A/KÖLTSÉGVETÉSI BEVÉTELEK ÖSSZESEN:</t>
  </si>
  <si>
    <t>Maradvány igénybevétele</t>
  </si>
  <si>
    <t>III. FINANSZÍROZÁSI BEVÉTELEK</t>
  </si>
  <si>
    <t>B/FINANSZÍROZÁSI BEVÉTELEK</t>
  </si>
  <si>
    <t>BEVÉTELEK ÖSSZESEN (A+B)</t>
  </si>
  <si>
    <t>Hartai Közös Önkormányzati Hivatal</t>
  </si>
  <si>
    <t>Általános tartalék</t>
  </si>
  <si>
    <t>Általános tartalék összesen:</t>
  </si>
  <si>
    <t>Pályázati, fejlesztési tartalék</t>
  </si>
  <si>
    <t>Céltartalék összesen:</t>
  </si>
  <si>
    <t>TARTALÉKOK ÖSSZESEN:</t>
  </si>
  <si>
    <t>Ingatlanok beszerzése, létesítése</t>
  </si>
  <si>
    <t>Egyéb tárgyi eszközök beszerzése</t>
  </si>
  <si>
    <t>Beruházási célú ÁFA</t>
  </si>
  <si>
    <t>Beruházások  megnevezése</t>
  </si>
  <si>
    <t>BERUHÁZÁSOK ÖSSZESEN:</t>
  </si>
  <si>
    <t>6.sz.melléklet</t>
  </si>
  <si>
    <t>7.sz.melléklet</t>
  </si>
  <si>
    <t>KIADÁSOK</t>
  </si>
  <si>
    <t>BEVÉTELEK</t>
  </si>
  <si>
    <t>3.sz. melléklet</t>
  </si>
  <si>
    <t>3.6</t>
  </si>
  <si>
    <t>Kamatbevételek</t>
  </si>
  <si>
    <t>Elvonások, befizetések</t>
  </si>
  <si>
    <t>ÁH-on belüli megelőlegezések visszafizetése</t>
  </si>
  <si>
    <t>5.4</t>
  </si>
  <si>
    <t>ÖNKORMÁNYZAT:</t>
  </si>
  <si>
    <t>HIVATAL:</t>
  </si>
  <si>
    <t xml:space="preserve"> - Magánszemélyek kommunális adója</t>
  </si>
  <si>
    <t xml:space="preserve"> - Reklám- és propaganda kiadások</t>
  </si>
  <si>
    <t xml:space="preserve"> - Egyházak támogatása</t>
  </si>
  <si>
    <t xml:space="preserve"> - Vállalkozások támogatása</t>
  </si>
  <si>
    <t>Immateriális javak beszerzése</t>
  </si>
  <si>
    <t>rendezési terv módosítása</t>
  </si>
  <si>
    <t>Duna-sziget földvásárlás</t>
  </si>
  <si>
    <t>ÁFA</t>
  </si>
  <si>
    <t>2018. évi előirányzat</t>
  </si>
  <si>
    <t>Államigazgatási feladatok</t>
  </si>
  <si>
    <t xml:space="preserve">2018. évi tervezett előirányzat </t>
  </si>
  <si>
    <t>Készletértékesítés ellenértéke</t>
  </si>
  <si>
    <t>3.7</t>
  </si>
  <si>
    <t>Felhalmozási célú önkormányzati támogatások</t>
  </si>
  <si>
    <t>Egyéb felhalmozási célú támogatások bevételei</t>
  </si>
  <si>
    <t xml:space="preserve"> -Családsegítő Társulásnak átadott pée.</t>
  </si>
  <si>
    <t>JETA pályázat önerő - szálláshely</t>
  </si>
  <si>
    <t>Zárkerti infrastruktúra pályázat önerő</t>
  </si>
  <si>
    <t>Játszótéri pályázat önerő</t>
  </si>
  <si>
    <t>Arany J. u. 91.sz. ingatlan megvásárlása</t>
  </si>
  <si>
    <t>Temető parkoló kialakítása</t>
  </si>
  <si>
    <t>Településközpontban park kialakítása</t>
  </si>
  <si>
    <t>Művelődési Ház - gázfűtés kialakítása</t>
  </si>
  <si>
    <t>Duna-sziget energia ellátás</t>
  </si>
  <si>
    <t>Művelődési Ház - előtető építés</t>
  </si>
  <si>
    <t>KEHOP Szennyvízelvezetés pályázat - építés</t>
  </si>
  <si>
    <t>TOP Szoc. Pályázat - építés, műszaki ell., szakértő</t>
  </si>
  <si>
    <t>TOP Szoc. Pályázat - tervek</t>
  </si>
  <si>
    <t>Védőnő - kisértékű eszközök</t>
  </si>
  <si>
    <t>Háziorvos - kisértékú eszközök</t>
  </si>
  <si>
    <t>Faluház - kisértékű eszközök</t>
  </si>
  <si>
    <t>Faluház székek</t>
  </si>
  <si>
    <t>Bercsényi gyűjtemény - polcrendszer, székek</t>
  </si>
  <si>
    <t>Sport - konyhabútor</t>
  </si>
  <si>
    <t>Sport - gáztűzhely, hűtőgép</t>
  </si>
  <si>
    <t>Háziorvosi ellátás pályázat - orvosi eszközök, padok</t>
  </si>
  <si>
    <t>TOP Energetika pályázat - gépészet</t>
  </si>
  <si>
    <t>TOP Szoc.pályázat - eszközbeszerzés</t>
  </si>
  <si>
    <t>irodai bútorok beszerzése</t>
  </si>
  <si>
    <t>Eredeti ei.</t>
  </si>
  <si>
    <t>2018. évi költségvetése bevételeinek előirányzat módosítása</t>
  </si>
  <si>
    <t>2018. évi költségvetése kiadásainak előirányzat módosítása</t>
  </si>
  <si>
    <t>F</t>
  </si>
  <si>
    <t>2018 . évi költségvetése kiadásainak előirányzat módosítása</t>
  </si>
  <si>
    <t>Harta Nagyközség Önkormányzata 2018. évi beruházási kiadásainak előirányzat módosítása</t>
  </si>
  <si>
    <t>Harta Nagyközség Önkormányzata</t>
  </si>
  <si>
    <r>
      <t xml:space="preserve">Harta Nagyközség Önkormányzata 2018.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</si>
  <si>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 xml:space="preserve"> </t>
  </si>
  <si>
    <t xml:space="preserve"> - Működési célú ktgvetési tám. és kieg támogatás</t>
  </si>
  <si>
    <t xml:space="preserve"> - Eu-s programok támogatása </t>
  </si>
  <si>
    <t xml:space="preserve"> - Előző évi állami támogatás bevétele</t>
  </si>
  <si>
    <t>Könyvtár parkoló építése</t>
  </si>
  <si>
    <t>Kossuth L. u. nemespadka építése</t>
  </si>
  <si>
    <t>Informatikai eszközök beszerzése</t>
  </si>
  <si>
    <t>Közfoglalkoztatás - hűtőkamra</t>
  </si>
  <si>
    <t>Közfoglalkoztatás - hagyma-, burgonya kiszedő</t>
  </si>
  <si>
    <t>Közfoglalkoztatás - öntöződob</t>
  </si>
  <si>
    <t>Közfoglalkoztatás - hulladékgyűjtő</t>
  </si>
  <si>
    <t>Közfoglalkoztatás - kisértékű eszközök</t>
  </si>
  <si>
    <t>TOP-Mini bölcsőde laptop</t>
  </si>
  <si>
    <t>TOP-Mini bölcsőde kisértékű eszközök</t>
  </si>
  <si>
    <t>JETA Szálláshely pályázat - építés 2018.évi ütem</t>
  </si>
  <si>
    <t>EFOP-3.9.2 pályázat - tabletek, interaktív projektcsomag</t>
  </si>
  <si>
    <t>EFOP-3.9.2 pályázat - kisértékű eszközök</t>
  </si>
  <si>
    <t>EFOP-3.9.2 pályázat - árnyékolórendszer</t>
  </si>
  <si>
    <t>bojler</t>
  </si>
  <si>
    <t>kisértékű eszközök, laptop</t>
  </si>
  <si>
    <t>Foglalkoztatással, munkanélküliséggel kapcs.ell.</t>
  </si>
  <si>
    <t>Harta Nagyközség Önkormányzata 2018. évben tervezett tartalékai</t>
  </si>
  <si>
    <t>G</t>
  </si>
  <si>
    <t>Családi támogatások</t>
  </si>
  <si>
    <t>Tárgyalóasztal, számítógépasztal, székek</t>
  </si>
  <si>
    <t>H</t>
  </si>
  <si>
    <t>6 db szekrény</t>
  </si>
  <si>
    <t>irodaszék</t>
  </si>
  <si>
    <t>Mód. III.</t>
  </si>
  <si>
    <t>Mód. IV.</t>
  </si>
  <si>
    <t>Mód. IV. előirányzat megbontása</t>
  </si>
  <si>
    <t xml:space="preserve"> - Elszámolásból származó bevételek</t>
  </si>
  <si>
    <t xml:space="preserve"> - Gyermekvédelmi támogatás</t>
  </si>
  <si>
    <t>3.8</t>
  </si>
  <si>
    <t>3.9</t>
  </si>
  <si>
    <t>Részesedésből származó pü-i műveletek</t>
  </si>
  <si>
    <t>Biztosító által fizett kártérítés</t>
  </si>
  <si>
    <t>Részesedések értékesítése</t>
  </si>
  <si>
    <t>4.sz. melléklet</t>
  </si>
  <si>
    <t>Téli rezsicsökkentés tüzelőanyag</t>
  </si>
  <si>
    <t>VP Konyha pályázat</t>
  </si>
  <si>
    <t>Mód. III. előirányzat</t>
  </si>
  <si>
    <t>Mód. IV. előirányzat</t>
  </si>
  <si>
    <t>TOP Energetika pályázat</t>
  </si>
  <si>
    <t>Hűtőkamra - Műv.Ház</t>
  </si>
  <si>
    <t>Parkoló</t>
  </si>
  <si>
    <t>Műv.Ház színpad</t>
  </si>
  <si>
    <t>kamera, videofigyelő</t>
  </si>
  <si>
    <t>Karbantartók - kisértékű eszközök, EKG</t>
  </si>
  <si>
    <t>Napelemes utcai lámpa</t>
  </si>
  <si>
    <t>Kisértékű eszközök</t>
  </si>
  <si>
    <t>Műv.Ház fűtés</t>
  </si>
  <si>
    <t>telefon</t>
  </si>
  <si>
    <t>Harta Nagyközség Önkormányzata 2018. évi felújítási kiadásainak előirányzat módosítása</t>
  </si>
  <si>
    <t>Felújítás megnevezése</t>
  </si>
  <si>
    <t>Ingatlanok felújítása</t>
  </si>
  <si>
    <t>Háziorvosi ellátás pályázat - rendelő felújítása</t>
  </si>
  <si>
    <t>TOP Energetika pályázat - szigetelés, műszaki ell.</t>
  </si>
  <si>
    <t>TOP Mini bölcsőde felújítás</t>
  </si>
  <si>
    <t>TOP Orvosi rendelő felújítás</t>
  </si>
  <si>
    <t>EFOP-3.9.2 pályázat óvoda padlóburkolat felújítása</t>
  </si>
  <si>
    <t>Felújítási célú ÁFA</t>
  </si>
  <si>
    <t>FELÚJÍTÁS ÖSSZESEN:</t>
  </si>
  <si>
    <t>5.sz.melléklet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</si>
</sst>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#,##0.0"/>
    <numFmt numFmtId="169" formatCode="0.0"/>
  </numFmts>
  <fonts count="79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b/>
      <sz val="12"/>
      <color indexed="8"/>
      <name val="Calibri"/>
      <family val="2"/>
    </font>
    <font>
      <b/>
      <sz val="13"/>
      <name val="Arial CE"/>
      <family val="2"/>
    </font>
    <font>
      <sz val="13"/>
      <name val="Arial CE"/>
      <family val="2"/>
    </font>
    <font>
      <sz val="11"/>
      <name val="Times New Roman CE"/>
      <family val="0"/>
    </font>
    <font>
      <b/>
      <u val="single"/>
      <sz val="12"/>
      <name val="Times New Roman CE"/>
      <family val="1"/>
    </font>
    <font>
      <b/>
      <sz val="13"/>
      <name val="Times New Roman CE"/>
      <family val="0"/>
    </font>
    <font>
      <sz val="13"/>
      <color indexed="8"/>
      <name val="Calibri"/>
      <family val="2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i/>
      <sz val="13"/>
      <name val="Arial CE"/>
      <family val="0"/>
    </font>
    <font>
      <b/>
      <sz val="13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Arial"/>
      <family val="2"/>
    </font>
    <font>
      <b/>
      <sz val="14"/>
      <name val="Times New Roman CE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14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2" fillId="25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7" borderId="7" applyNumberFormat="0" applyFont="0" applyAlignment="0" applyProtection="0"/>
    <xf numFmtId="0" fontId="71" fillId="28" borderId="0" applyNumberFormat="0" applyBorder="0" applyAlignment="0" applyProtection="0"/>
    <xf numFmtId="0" fontId="72" fillId="29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0" fontId="78" fillId="29" borderId="1" applyNumberFormat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164" fontId="2" fillId="0" borderId="0" xfId="56" applyNumberFormat="1" applyFont="1" applyFill="1" applyBorder="1" applyAlignment="1" applyProtection="1">
      <alignment horizontal="centerContinuous" vertical="center"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0" xfId="56" applyFont="1" applyFill="1" applyBorder="1" applyAlignment="1" applyProtection="1">
      <alignment horizontal="left" vertical="center" wrapText="1" indent="2"/>
      <protection/>
    </xf>
    <xf numFmtId="0" fontId="6" fillId="0" borderId="10" xfId="56" applyFont="1" applyFill="1" applyBorder="1" applyAlignment="1" applyProtection="1">
      <alignment horizontal="left" vertical="center" wrapText="1" indent="6"/>
      <protection/>
    </xf>
    <xf numFmtId="0" fontId="1" fillId="0" borderId="0" xfId="56" applyFill="1">
      <alignment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2" xfId="56" applyFont="1" applyFill="1" applyBorder="1" applyAlignment="1" applyProtection="1">
      <alignment horizontal="left" vertical="center" wrapText="1" indent="6"/>
      <protection/>
    </xf>
    <xf numFmtId="166" fontId="0" fillId="0" borderId="0" xfId="46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readingOrder="1"/>
    </xf>
    <xf numFmtId="0" fontId="3" fillId="0" borderId="0" xfId="0" applyFont="1" applyFill="1" applyBorder="1" applyAlignment="1" applyProtection="1">
      <alignment horizontal="center" readingOrder="1"/>
      <protection/>
    </xf>
    <xf numFmtId="0" fontId="1" fillId="0" borderId="0" xfId="56" applyFill="1" applyAlignment="1">
      <alignment horizontal="center" readingOrder="1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4" xfId="56" applyFont="1" applyFill="1" applyBorder="1" applyAlignment="1" applyProtection="1">
      <alignment horizontal="center" vertical="center" wrapText="1" readingOrder="1"/>
      <protection/>
    </xf>
    <xf numFmtId="0" fontId="5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10" xfId="56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15" xfId="56" applyFont="1" applyFill="1" applyBorder="1" applyAlignment="1" applyProtection="1">
      <alignment horizontal="center" vertical="center" wrapText="1" readingOrder="1"/>
      <protection/>
    </xf>
    <xf numFmtId="0" fontId="5" fillId="0" borderId="16" xfId="56" applyFont="1" applyFill="1" applyBorder="1" applyAlignment="1" applyProtection="1">
      <alignment horizontal="center" vertical="center" wrapText="1"/>
      <protection/>
    </xf>
    <xf numFmtId="49" fontId="5" fillId="0" borderId="17" xfId="56" applyNumberFormat="1" applyFont="1" applyFill="1" applyBorder="1" applyAlignment="1" applyProtection="1">
      <alignment horizontal="center" vertical="center" wrapText="1"/>
      <protection/>
    </xf>
    <xf numFmtId="164" fontId="5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8" xfId="56" applyNumberFormat="1" applyFont="1" applyFill="1" applyBorder="1" applyAlignment="1" applyProtection="1">
      <alignment horizontal="right" vertical="center" wrapText="1" readingOrder="1"/>
      <protection/>
    </xf>
    <xf numFmtId="164" fontId="7" fillId="0" borderId="18" xfId="56" applyNumberFormat="1" applyFont="1" applyFill="1" applyBorder="1" applyAlignment="1" applyProtection="1">
      <alignment horizontal="right" vertical="center" wrapText="1" readingOrder="1"/>
      <protection/>
    </xf>
    <xf numFmtId="3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32" borderId="17" xfId="56" applyFont="1" applyFill="1" applyBorder="1" applyAlignment="1" applyProtection="1">
      <alignment horizontal="center" vertical="center" wrapText="1"/>
      <protection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164" fontId="5" fillId="32" borderId="18" xfId="56" applyNumberFormat="1" applyFont="1" applyFill="1" applyBorder="1" applyAlignment="1" applyProtection="1">
      <alignment horizontal="right" vertical="center" wrapText="1" readingOrder="1"/>
      <protection/>
    </xf>
    <xf numFmtId="0" fontId="0" fillId="32" borderId="0" xfId="0" applyFill="1" applyAlignment="1">
      <alignment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0" fontId="3" fillId="32" borderId="10" xfId="56" applyFont="1" applyFill="1" applyBorder="1" applyAlignment="1" applyProtection="1">
      <alignment horizontal="left" vertical="center" wrapText="1" indent="1"/>
      <protection/>
    </xf>
    <xf numFmtId="164" fontId="8" fillId="32" borderId="18" xfId="56" applyNumberFormat="1" applyFont="1" applyFill="1" applyBorder="1" applyAlignment="1" applyProtection="1">
      <alignment horizontal="right" vertical="center" wrapText="1" readingOrder="1"/>
      <protection/>
    </xf>
    <xf numFmtId="49" fontId="5" fillId="0" borderId="19" xfId="56" applyNumberFormat="1" applyFont="1" applyFill="1" applyBorder="1" applyAlignment="1" applyProtection="1">
      <alignment horizontal="center" vertical="center" wrapText="1"/>
      <protection/>
    </xf>
    <xf numFmtId="0" fontId="6" fillId="0" borderId="20" xfId="56" applyFont="1" applyFill="1" applyBorder="1" applyAlignment="1" applyProtection="1">
      <alignment horizontal="left" vertical="center" wrapText="1" indent="2"/>
      <protection/>
    </xf>
    <xf numFmtId="164" fontId="6" fillId="0" borderId="21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22" xfId="56" applyFont="1" applyFill="1" applyBorder="1" applyAlignment="1" applyProtection="1">
      <alignment horizontal="center" vertical="center" wrapText="1" readingOrder="1"/>
      <protection/>
    </xf>
    <xf numFmtId="0" fontId="4" fillId="0" borderId="23" xfId="56" applyFont="1" applyFill="1" applyBorder="1" applyAlignment="1" applyProtection="1">
      <alignment horizontal="center" vertical="center" wrapText="1" readingOrder="1"/>
      <protection/>
    </xf>
    <xf numFmtId="164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4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8" fillId="32" borderId="24" xfId="56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vertical="center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10" xfId="0" applyFont="1" applyBorder="1" applyAlignment="1">
      <alignment vertical="center" textRotation="90"/>
    </xf>
    <xf numFmtId="0" fontId="15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" fillId="0" borderId="26" xfId="0" applyNumberFormat="1" applyFont="1" applyFill="1" applyBorder="1" applyAlignment="1">
      <alignment horizontal="center" vertical="center" textRotation="90" wrapText="1"/>
    </xf>
    <xf numFmtId="164" fontId="2" fillId="0" borderId="26" xfId="0" applyNumberFormat="1" applyFont="1" applyFill="1" applyBorder="1" applyAlignment="1" applyProtection="1">
      <alignment horizontal="center" vertical="center" wrapText="1"/>
      <protection/>
    </xf>
    <xf numFmtId="164" fontId="2" fillId="0" borderId="27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>
      <alignment horizontal="center" vertical="center" wrapText="1"/>
    </xf>
    <xf numFmtId="164" fontId="2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30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1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 applyProtection="1">
      <alignment horizontal="center" vertical="center" wrapText="1"/>
      <protection/>
    </xf>
    <xf numFmtId="164" fontId="2" fillId="0" borderId="26" xfId="0" applyNumberFormat="1" applyFont="1" applyFill="1" applyBorder="1" applyAlignment="1" applyProtection="1">
      <alignment horizontal="right" vertical="center" wrapText="1"/>
      <protection/>
    </xf>
    <xf numFmtId="164" fontId="23" fillId="0" borderId="0" xfId="0" applyNumberFormat="1" applyFont="1" applyFill="1" applyAlignment="1">
      <alignment vertical="center" wrapText="1"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3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32" borderId="24" xfId="56" applyNumberFormat="1" applyFont="1" applyFill="1" applyBorder="1" applyAlignment="1" applyProtection="1">
      <alignment horizontal="right" vertical="center" wrapText="1" readingOrder="1"/>
      <protection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  <xf numFmtId="0" fontId="0" fillId="0" borderId="33" xfId="0" applyFont="1" applyBorder="1" applyAlignment="1">
      <alignment horizontal="left" vertical="center" wrapText="1"/>
    </xf>
    <xf numFmtId="164" fontId="1" fillId="0" borderId="34" xfId="0" applyNumberFormat="1" applyFont="1" applyFill="1" applyBorder="1" applyAlignment="1" applyProtection="1">
      <alignment horizontal="center" vertical="center" wrapText="1"/>
      <protection/>
    </xf>
    <xf numFmtId="164" fontId="29" fillId="0" borderId="35" xfId="0" applyNumberFormat="1" applyFont="1" applyFill="1" applyBorder="1" applyAlignment="1" applyProtection="1">
      <alignment horizontal="right" vertical="center" wrapText="1"/>
      <protection/>
    </xf>
    <xf numFmtId="164" fontId="29" fillId="0" borderId="31" xfId="0" applyNumberFormat="1" applyFont="1" applyFill="1" applyBorder="1" applyAlignment="1" applyProtection="1">
      <alignment horizontal="right" vertical="center" wrapText="1"/>
      <protection/>
    </xf>
    <xf numFmtId="164" fontId="1" fillId="0" borderId="34" xfId="0" applyNumberFormat="1" applyFont="1" applyFill="1" applyBorder="1" applyAlignment="1" applyProtection="1">
      <alignment horizontal="right" vertical="center" wrapText="1"/>
      <protection/>
    </xf>
    <xf numFmtId="164" fontId="1" fillId="0" borderId="36" xfId="0" applyNumberFormat="1" applyFont="1" applyFill="1" applyBorder="1" applyAlignment="1" applyProtection="1">
      <alignment horizontal="center"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8" xfId="56" applyFont="1" applyFill="1" applyBorder="1" applyAlignment="1" applyProtection="1">
      <alignment horizontal="left" vertical="center" wrapText="1" indent="1"/>
      <protection/>
    </xf>
    <xf numFmtId="164" fontId="6" fillId="0" borderId="38" xfId="56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33" xfId="56" applyFont="1" applyFill="1" applyBorder="1" applyAlignment="1" applyProtection="1">
      <alignment horizontal="center" vertical="center" wrapText="1"/>
      <protection/>
    </xf>
    <xf numFmtId="3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Font="1" applyBorder="1" applyAlignment="1">
      <alignment horizontal="center" vertical="top"/>
    </xf>
    <xf numFmtId="0" fontId="19" fillId="0" borderId="33" xfId="0" applyFont="1" applyBorder="1" applyAlignment="1">
      <alignment horizontal="right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49" fontId="32" fillId="0" borderId="10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3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10" xfId="0" applyFont="1" applyBorder="1" applyAlignment="1">
      <alignment vertical="center" textRotation="90"/>
    </xf>
    <xf numFmtId="0" fontId="19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3" fontId="31" fillId="0" borderId="10" xfId="0" applyNumberFormat="1" applyFont="1" applyBorder="1" applyAlignment="1">
      <alignment horizontal="right"/>
    </xf>
    <xf numFmtId="49" fontId="33" fillId="0" borderId="10" xfId="0" applyNumberFormat="1" applyFont="1" applyBorder="1" applyAlignment="1">
      <alignment/>
    </xf>
    <xf numFmtId="49" fontId="33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49" fontId="32" fillId="0" borderId="10" xfId="0" applyNumberFormat="1" applyFont="1" applyBorder="1" applyAlignment="1">
      <alignment/>
    </xf>
    <xf numFmtId="0" fontId="3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7" fillId="0" borderId="10" xfId="0" applyFont="1" applyBorder="1" applyAlignment="1">
      <alignment horizontal="center"/>
    </xf>
    <xf numFmtId="3" fontId="33" fillId="0" borderId="10" xfId="0" applyNumberFormat="1" applyFont="1" applyBorder="1" applyAlignment="1">
      <alignment horizontal="left"/>
    </xf>
    <xf numFmtId="3" fontId="37" fillId="0" borderId="10" xfId="0" applyNumberFormat="1" applyFont="1" applyBorder="1" applyAlignment="1">
      <alignment/>
    </xf>
    <xf numFmtId="0" fontId="19" fillId="0" borderId="16" xfId="0" applyFont="1" applyBorder="1" applyAlignment="1" applyProtection="1">
      <alignment horizontal="center" vertical="center" textRotation="90"/>
      <protection locked="0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3" fontId="37" fillId="0" borderId="20" xfId="0" applyNumberFormat="1" applyFont="1" applyBorder="1" applyAlignment="1">
      <alignment/>
    </xf>
    <xf numFmtId="0" fontId="4" fillId="0" borderId="41" xfId="56" applyFont="1" applyFill="1" applyBorder="1" applyAlignment="1" applyProtection="1">
      <alignment horizontal="center" vertical="center" wrapText="1"/>
      <protection/>
    </xf>
    <xf numFmtId="0" fontId="4" fillId="0" borderId="18" xfId="56" applyFont="1" applyFill="1" applyBorder="1" applyAlignment="1" applyProtection="1">
      <alignment horizontal="center" vertical="center" wrapText="1"/>
      <protection/>
    </xf>
    <xf numFmtId="164" fontId="40" fillId="0" borderId="0" xfId="0" applyNumberFormat="1" applyFont="1" applyFill="1" applyAlignment="1">
      <alignment vertical="center" wrapText="1"/>
    </xf>
    <xf numFmtId="164" fontId="40" fillId="0" borderId="0" xfId="0" applyNumberFormat="1" applyFont="1" applyFill="1" applyAlignment="1">
      <alignment horizontal="center" vertical="center" wrapText="1"/>
    </xf>
    <xf numFmtId="164" fontId="40" fillId="0" borderId="0" xfId="0" applyNumberFormat="1" applyFont="1" applyFill="1" applyAlignment="1" applyProtection="1">
      <alignment horizontal="center" vertical="center" wrapText="1"/>
      <protection/>
    </xf>
    <xf numFmtId="164" fontId="41" fillId="0" borderId="0" xfId="0" applyNumberFormat="1" applyFont="1" applyFill="1" applyAlignment="1" applyProtection="1">
      <alignment horizontal="center" vertical="center" wrapText="1"/>
      <protection/>
    </xf>
    <xf numFmtId="164" fontId="39" fillId="0" borderId="26" xfId="0" applyNumberFormat="1" applyFont="1" applyFill="1" applyBorder="1" applyAlignment="1">
      <alignment horizontal="center" vertical="center" textRotation="90" wrapText="1"/>
    </xf>
    <xf numFmtId="164" fontId="39" fillId="0" borderId="42" xfId="0" applyNumberFormat="1" applyFont="1" applyFill="1" applyBorder="1" applyAlignment="1" applyProtection="1">
      <alignment horizontal="center" vertical="center" wrapText="1"/>
      <protection/>
    </xf>
    <xf numFmtId="164" fontId="39" fillId="0" borderId="43" xfId="0" applyNumberFormat="1" applyFont="1" applyFill="1" applyBorder="1" applyAlignment="1" applyProtection="1">
      <alignment horizontal="center" vertical="center" wrapText="1"/>
      <protection/>
    </xf>
    <xf numFmtId="164" fontId="42" fillId="0" borderId="44" xfId="0" applyNumberFormat="1" applyFont="1" applyFill="1" applyBorder="1" applyAlignment="1" applyProtection="1">
      <alignment horizontal="center" vertical="center" wrapText="1"/>
      <protection/>
    </xf>
    <xf numFmtId="164" fontId="39" fillId="0" borderId="45" xfId="0" applyNumberFormat="1" applyFont="1" applyFill="1" applyBorder="1" applyAlignment="1" applyProtection="1">
      <alignment horizontal="center" vertical="center" wrapText="1"/>
      <protection/>
    </xf>
    <xf numFmtId="164" fontId="39" fillId="0" borderId="46" xfId="0" applyNumberFormat="1" applyFont="1" applyFill="1" applyBorder="1" applyAlignment="1" applyProtection="1">
      <alignment horizontal="center" vertical="center" wrapText="1"/>
      <protection/>
    </xf>
    <xf numFmtId="164" fontId="39" fillId="0" borderId="47" xfId="0" applyNumberFormat="1" applyFont="1" applyFill="1" applyBorder="1" applyAlignment="1" applyProtection="1">
      <alignment horizontal="center" vertical="center" wrapText="1"/>
      <protection/>
    </xf>
    <xf numFmtId="164" fontId="42" fillId="0" borderId="31" xfId="0" applyNumberFormat="1" applyFont="1" applyFill="1" applyBorder="1" applyAlignment="1">
      <alignment horizontal="center" vertical="center" wrapText="1"/>
    </xf>
    <xf numFmtId="164" fontId="39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39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42" fillId="0" borderId="30" xfId="0" applyNumberFormat="1" applyFont="1" applyFill="1" applyBorder="1" applyAlignment="1">
      <alignment horizontal="center" vertical="center" wrapText="1"/>
    </xf>
    <xf numFmtId="164" fontId="42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42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39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42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42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42" fillId="0" borderId="37" xfId="0" applyNumberFormat="1" applyFont="1" applyFill="1" applyBorder="1" applyAlignment="1">
      <alignment horizontal="center" vertical="center" wrapText="1"/>
    </xf>
    <xf numFmtId="164" fontId="39" fillId="0" borderId="32" xfId="0" applyNumberFormat="1" applyFont="1" applyFill="1" applyBorder="1" applyAlignment="1" applyProtection="1">
      <alignment horizontal="center" vertical="center" wrapText="1"/>
      <protection/>
    </xf>
    <xf numFmtId="164" fontId="39" fillId="0" borderId="26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19" fillId="0" borderId="12" xfId="0" applyFont="1" applyBorder="1" applyAlignment="1">
      <alignment/>
    </xf>
    <xf numFmtId="0" fontId="19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19" fillId="0" borderId="12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0" xfId="0" applyFont="1" applyBorder="1" applyAlignment="1">
      <alignment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3" fillId="0" borderId="52" xfId="0" applyFont="1" applyBorder="1" applyAlignment="1">
      <alignment vertical="center" textRotation="90"/>
    </xf>
    <xf numFmtId="0" fontId="13" fillId="0" borderId="53" xfId="0" applyFont="1" applyBorder="1" applyAlignment="1">
      <alignment vertical="center" textRotation="90"/>
    </xf>
    <xf numFmtId="0" fontId="19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19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14" fillId="0" borderId="52" xfId="0" applyFont="1" applyBorder="1" applyAlignment="1">
      <alignment vertical="center" textRotation="90"/>
    </xf>
    <xf numFmtId="0" fontId="14" fillId="0" borderId="53" xfId="0" applyFont="1" applyBorder="1" applyAlignment="1">
      <alignment vertical="center" textRotation="90"/>
    </xf>
    <xf numFmtId="0" fontId="30" fillId="0" borderId="51" xfId="0" applyFont="1" applyBorder="1" applyAlignment="1">
      <alignment horizontal="center" vertical="center"/>
    </xf>
    <xf numFmtId="3" fontId="30" fillId="0" borderId="12" xfId="0" applyNumberFormat="1" applyFont="1" applyBorder="1" applyAlignment="1">
      <alignment vertical="center" wrapText="1"/>
    </xf>
    <xf numFmtId="3" fontId="30" fillId="0" borderId="25" xfId="0" applyNumberFormat="1" applyFont="1" applyBorder="1" applyAlignment="1">
      <alignment vertical="center" wrapText="1"/>
    </xf>
    <xf numFmtId="3" fontId="30" fillId="0" borderId="29" xfId="0" applyNumberFormat="1" applyFont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Alignment="1">
      <alignment/>
    </xf>
    <xf numFmtId="3" fontId="33" fillId="0" borderId="12" xfId="0" applyNumberFormat="1" applyFont="1" applyBorder="1" applyAlignment="1">
      <alignment vertical="center" wrapText="1"/>
    </xf>
    <xf numFmtId="3" fontId="33" fillId="0" borderId="25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vertical="center" wrapText="1"/>
    </xf>
    <xf numFmtId="3" fontId="19" fillId="0" borderId="25" xfId="0" applyNumberFormat="1" applyFont="1" applyBorder="1" applyAlignment="1">
      <alignment vertical="center" wrapText="1"/>
    </xf>
    <xf numFmtId="3" fontId="19" fillId="0" borderId="56" xfId="0" applyNumberFormat="1" applyFont="1" applyBorder="1" applyAlignment="1">
      <alignment vertical="center" wrapText="1"/>
    </xf>
    <xf numFmtId="3" fontId="19" fillId="0" borderId="57" xfId="0" applyNumberFormat="1" applyFont="1" applyBorder="1" applyAlignment="1">
      <alignment vertical="center" wrapText="1"/>
    </xf>
    <xf numFmtId="0" fontId="37" fillId="0" borderId="58" xfId="0" applyFont="1" applyBorder="1" applyAlignment="1">
      <alignment vertical="center" wrapText="1"/>
    </xf>
    <xf numFmtId="0" fontId="30" fillId="0" borderId="40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3" fontId="30" fillId="0" borderId="40" xfId="0" applyNumberFormat="1" applyFont="1" applyBorder="1" applyAlignment="1">
      <alignment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right" vertical="center" wrapText="1"/>
    </xf>
    <xf numFmtId="3" fontId="33" fillId="0" borderId="25" xfId="0" applyNumberFormat="1" applyFont="1" applyBorder="1" applyAlignment="1">
      <alignment horizontal="right" vertical="center" wrapText="1"/>
    </xf>
    <xf numFmtId="0" fontId="36" fillId="0" borderId="40" xfId="0" applyFont="1" applyBorder="1" applyAlignment="1">
      <alignment vertical="center" wrapText="1"/>
    </xf>
    <xf numFmtId="0" fontId="36" fillId="0" borderId="61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right" vertical="center" wrapText="1"/>
    </xf>
    <xf numFmtId="0" fontId="38" fillId="0" borderId="62" xfId="0" applyFont="1" applyBorder="1" applyAlignment="1">
      <alignment horizontal="right"/>
    </xf>
    <xf numFmtId="164" fontId="27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28" fillId="0" borderId="63" xfId="0" applyNumberFormat="1" applyFont="1" applyFill="1" applyBorder="1" applyAlignment="1" applyProtection="1">
      <alignment horizontal="left" vertical="center" wrapText="1"/>
      <protection/>
    </xf>
    <xf numFmtId="0" fontId="11" fillId="0" borderId="60" xfId="0" applyFont="1" applyBorder="1" applyAlignment="1">
      <alignment horizontal="left" vertical="center" wrapText="1"/>
    </xf>
    <xf numFmtId="164" fontId="28" fillId="0" borderId="64" xfId="0" applyNumberFormat="1" applyFont="1" applyFill="1" applyBorder="1" applyAlignment="1" applyProtection="1">
      <alignment horizontal="left" vertical="center" wrapText="1"/>
      <protection/>
    </xf>
    <xf numFmtId="0" fontId="11" fillId="0" borderId="65" xfId="0" applyFont="1" applyBorder="1" applyAlignment="1">
      <alignment horizontal="left" vertical="center" wrapText="1"/>
    </xf>
    <xf numFmtId="16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Alignment="1">
      <alignment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9">
      <selection activeCell="C4" sqref="C4"/>
    </sheetView>
  </sheetViews>
  <sheetFormatPr defaultColWidth="9.140625" defaultRowHeight="15"/>
  <cols>
    <col min="2" max="2" width="48.00390625" style="0" customWidth="1"/>
    <col min="3" max="3" width="15.28125" style="0" customWidth="1"/>
    <col min="4" max="4" width="16.421875" style="0" customWidth="1"/>
    <col min="5" max="5" width="14.57421875" style="12" customWidth="1"/>
    <col min="6" max="6" width="43.00390625" style="10" customWidth="1"/>
    <col min="7" max="8" width="15.140625" style="10" customWidth="1"/>
    <col min="9" max="9" width="13.140625" style="10" customWidth="1"/>
  </cols>
  <sheetData>
    <row r="1" spans="1:9" ht="13.5" customHeight="1">
      <c r="A1" s="188" t="s">
        <v>274</v>
      </c>
      <c r="B1" s="188"/>
      <c r="C1" s="188"/>
      <c r="D1" s="188"/>
      <c r="E1" s="188"/>
      <c r="F1" s="188"/>
      <c r="G1" s="188"/>
      <c r="H1" s="188"/>
      <c r="I1" s="188"/>
    </row>
    <row r="2" spans="1:9" ht="18" customHeight="1" thickBot="1">
      <c r="A2" s="1" t="s">
        <v>0</v>
      </c>
      <c r="B2" s="1"/>
      <c r="C2" s="1"/>
      <c r="D2" s="1"/>
      <c r="E2" s="13" t="s">
        <v>33</v>
      </c>
      <c r="F2" s="19" t="s">
        <v>3</v>
      </c>
      <c r="G2" s="19"/>
      <c r="H2" s="19"/>
      <c r="I2" s="11" t="s">
        <v>107</v>
      </c>
    </row>
    <row r="3" spans="1:9" ht="22.5" customHeight="1">
      <c r="A3" s="21" t="s">
        <v>1</v>
      </c>
      <c r="B3" s="7" t="s">
        <v>2</v>
      </c>
      <c r="C3" s="20" t="s">
        <v>236</v>
      </c>
      <c r="D3" s="20" t="s">
        <v>303</v>
      </c>
      <c r="E3" s="20" t="s">
        <v>304</v>
      </c>
      <c r="F3" s="7" t="s">
        <v>4</v>
      </c>
      <c r="G3" s="20" t="s">
        <v>236</v>
      </c>
      <c r="H3" s="42" t="s">
        <v>303</v>
      </c>
      <c r="I3" s="42" t="s">
        <v>304</v>
      </c>
    </row>
    <row r="4" spans="1:9" ht="11.25" customHeight="1">
      <c r="A4" s="15"/>
      <c r="B4" s="162" t="s">
        <v>6</v>
      </c>
      <c r="C4" s="110" t="s">
        <v>7</v>
      </c>
      <c r="D4" s="16" t="s">
        <v>8</v>
      </c>
      <c r="E4" s="16" t="s">
        <v>9</v>
      </c>
      <c r="F4" s="163" t="s">
        <v>106</v>
      </c>
      <c r="G4" s="110" t="s">
        <v>270</v>
      </c>
      <c r="H4" s="43" t="s">
        <v>297</v>
      </c>
      <c r="I4" s="43" t="s">
        <v>300</v>
      </c>
    </row>
    <row r="5" spans="1:9" ht="15" customHeight="1">
      <c r="A5" s="22" t="s">
        <v>74</v>
      </c>
      <c r="B5" s="6" t="s">
        <v>34</v>
      </c>
      <c r="C5" s="25">
        <f>SUM(C6+C7)</f>
        <v>205115</v>
      </c>
      <c r="D5" s="25">
        <f>SUM(D6+D7)</f>
        <v>317273</v>
      </c>
      <c r="E5" s="25">
        <f>SUM(E6+E7)</f>
        <v>257658</v>
      </c>
      <c r="F5" s="6" t="s">
        <v>10</v>
      </c>
      <c r="G5" s="44">
        <v>120637</v>
      </c>
      <c r="H5" s="44">
        <v>173730</v>
      </c>
      <c r="I5" s="44">
        <v>174105</v>
      </c>
    </row>
    <row r="6" spans="1:9" ht="15" customHeight="1">
      <c r="A6" s="22" t="s">
        <v>20</v>
      </c>
      <c r="B6" s="2" t="s">
        <v>35</v>
      </c>
      <c r="C6" s="25">
        <v>161468</v>
      </c>
      <c r="D6" s="25">
        <v>172415</v>
      </c>
      <c r="E6" s="25">
        <v>173586</v>
      </c>
      <c r="F6" s="6" t="s">
        <v>45</v>
      </c>
      <c r="G6" s="44">
        <v>22536</v>
      </c>
      <c r="H6" s="44">
        <v>29637</v>
      </c>
      <c r="I6" s="44">
        <v>30427</v>
      </c>
    </row>
    <row r="7" spans="1:9" ht="15" customHeight="1">
      <c r="A7" s="22" t="s">
        <v>21</v>
      </c>
      <c r="B7" s="2" t="s">
        <v>36</v>
      </c>
      <c r="C7" s="25">
        <v>43647</v>
      </c>
      <c r="D7" s="25">
        <v>144858</v>
      </c>
      <c r="E7" s="25">
        <v>84072</v>
      </c>
      <c r="F7" s="6" t="s">
        <v>11</v>
      </c>
      <c r="G7" s="44">
        <v>90646</v>
      </c>
      <c r="H7" s="44">
        <v>153421</v>
      </c>
      <c r="I7" s="44">
        <v>142675</v>
      </c>
    </row>
    <row r="8" spans="1:9" s="30" customFormat="1" ht="13.5" customHeight="1">
      <c r="A8" s="22" t="s">
        <v>22</v>
      </c>
      <c r="B8" s="6" t="s">
        <v>37</v>
      </c>
      <c r="C8" s="94">
        <v>290530</v>
      </c>
      <c r="D8" s="94">
        <v>382500</v>
      </c>
      <c r="E8" s="94">
        <v>256186</v>
      </c>
      <c r="F8" s="6" t="s">
        <v>12</v>
      </c>
      <c r="G8" s="44">
        <v>16057</v>
      </c>
      <c r="H8" s="44">
        <v>16722</v>
      </c>
      <c r="I8" s="44">
        <v>16722</v>
      </c>
    </row>
    <row r="9" spans="1:9" ht="12.75" customHeight="1">
      <c r="A9" s="22" t="s">
        <v>23</v>
      </c>
      <c r="B9" s="6" t="s">
        <v>38</v>
      </c>
      <c r="C9" s="25">
        <f>SUM(C10:C12)</f>
        <v>114360</v>
      </c>
      <c r="D9" s="25">
        <f>SUM(D10:D12)</f>
        <v>114360</v>
      </c>
      <c r="E9" s="25">
        <f>SUM(E10:E12)</f>
        <v>122160</v>
      </c>
      <c r="F9" s="6" t="s">
        <v>46</v>
      </c>
      <c r="G9" s="44">
        <f>SUM(G10:G13)</f>
        <v>105405</v>
      </c>
      <c r="H9" s="44">
        <v>105560</v>
      </c>
      <c r="I9" s="44">
        <f>SUM(I10:I13)</f>
        <v>179294</v>
      </c>
    </row>
    <row r="10" spans="1:9" ht="12" customHeight="1">
      <c r="A10" s="22" t="s">
        <v>24</v>
      </c>
      <c r="B10" s="2" t="s">
        <v>39</v>
      </c>
      <c r="C10" s="24">
        <v>21500</v>
      </c>
      <c r="D10" s="24">
        <v>21500</v>
      </c>
      <c r="E10" s="24">
        <v>22500</v>
      </c>
      <c r="F10" s="2" t="s">
        <v>47</v>
      </c>
      <c r="G10" s="45">
        <v>0</v>
      </c>
      <c r="H10" s="45">
        <v>0</v>
      </c>
      <c r="I10" s="45">
        <v>0</v>
      </c>
    </row>
    <row r="11" spans="1:9" ht="12" customHeight="1">
      <c r="A11" s="22" t="s">
        <v>25</v>
      </c>
      <c r="B11" s="2" t="s">
        <v>111</v>
      </c>
      <c r="C11" s="24">
        <v>92550</v>
      </c>
      <c r="D11" s="24">
        <v>92550</v>
      </c>
      <c r="E11" s="24">
        <v>99100</v>
      </c>
      <c r="F11" s="2" t="s">
        <v>48</v>
      </c>
      <c r="G11" s="44">
        <v>67410</v>
      </c>
      <c r="H11" s="44">
        <v>71568</v>
      </c>
      <c r="I11" s="44">
        <v>71568</v>
      </c>
    </row>
    <row r="12" spans="1:9" ht="12.75" customHeight="1">
      <c r="A12" s="22" t="s">
        <v>26</v>
      </c>
      <c r="B12" s="2" t="s">
        <v>40</v>
      </c>
      <c r="C12" s="24">
        <v>310</v>
      </c>
      <c r="D12" s="24">
        <v>310</v>
      </c>
      <c r="E12" s="24">
        <v>560</v>
      </c>
      <c r="F12" s="2" t="s">
        <v>49</v>
      </c>
      <c r="G12" s="46">
        <v>11000</v>
      </c>
      <c r="H12" s="46">
        <v>11000</v>
      </c>
      <c r="I12" s="46">
        <v>11000</v>
      </c>
    </row>
    <row r="13" spans="1:9" ht="14.25" customHeight="1">
      <c r="A13" s="22" t="s">
        <v>27</v>
      </c>
      <c r="B13" s="6" t="s">
        <v>41</v>
      </c>
      <c r="C13" s="25">
        <v>13926</v>
      </c>
      <c r="D13" s="25">
        <v>13926</v>
      </c>
      <c r="E13" s="25">
        <v>15659</v>
      </c>
      <c r="F13" s="2" t="s">
        <v>50</v>
      </c>
      <c r="G13" s="46">
        <v>26995</v>
      </c>
      <c r="H13" s="46">
        <v>22992</v>
      </c>
      <c r="I13" s="46">
        <v>96726</v>
      </c>
    </row>
    <row r="14" spans="1:9" ht="13.5" customHeight="1">
      <c r="A14" s="22" t="s">
        <v>28</v>
      </c>
      <c r="B14" s="6" t="s">
        <v>42</v>
      </c>
      <c r="C14" s="31">
        <v>0</v>
      </c>
      <c r="D14" s="31">
        <v>0</v>
      </c>
      <c r="E14" s="31">
        <v>5440</v>
      </c>
      <c r="F14" s="6" t="s">
        <v>51</v>
      </c>
      <c r="G14" s="47">
        <v>399778</v>
      </c>
      <c r="H14" s="47">
        <v>429456</v>
      </c>
      <c r="I14" s="47">
        <v>279967</v>
      </c>
    </row>
    <row r="15" spans="1:9" ht="14.25" customHeight="1">
      <c r="A15" s="22" t="s">
        <v>29</v>
      </c>
      <c r="B15" s="6" t="s">
        <v>43</v>
      </c>
      <c r="C15" s="31">
        <v>0</v>
      </c>
      <c r="D15" s="31">
        <v>0</v>
      </c>
      <c r="E15" s="31">
        <v>0</v>
      </c>
      <c r="F15" s="6" t="s">
        <v>52</v>
      </c>
      <c r="G15" s="47">
        <v>59310</v>
      </c>
      <c r="H15" s="47">
        <v>132610</v>
      </c>
      <c r="I15" s="47">
        <v>46990</v>
      </c>
    </row>
    <row r="16" spans="1:9" ht="13.5" customHeight="1">
      <c r="A16" s="22" t="s">
        <v>5</v>
      </c>
      <c r="B16" s="6" t="s">
        <v>44</v>
      </c>
      <c r="C16" s="28">
        <v>14998</v>
      </c>
      <c r="D16" s="28">
        <v>37637</v>
      </c>
      <c r="E16" s="28">
        <v>37637</v>
      </c>
      <c r="F16" s="6" t="s">
        <v>58</v>
      </c>
      <c r="G16" s="44">
        <f>SUM(G17+G18)</f>
        <v>2500</v>
      </c>
      <c r="H16" s="44">
        <f>SUM(H17+H18)</f>
        <v>2500</v>
      </c>
      <c r="I16" s="44">
        <f>SUM(I17+I18)</f>
        <v>2500</v>
      </c>
    </row>
    <row r="17" spans="1:9" ht="13.5" customHeight="1">
      <c r="A17" s="22" t="s">
        <v>30</v>
      </c>
      <c r="B17" s="2"/>
      <c r="C17" s="24"/>
      <c r="D17" s="24"/>
      <c r="E17" s="24"/>
      <c r="F17" s="2" t="s">
        <v>53</v>
      </c>
      <c r="G17" s="45">
        <v>0</v>
      </c>
      <c r="H17" s="45">
        <v>0</v>
      </c>
      <c r="I17" s="45">
        <v>0</v>
      </c>
    </row>
    <row r="18" spans="1:9" ht="13.5" customHeight="1">
      <c r="A18" s="22" t="s">
        <v>31</v>
      </c>
      <c r="B18" s="2"/>
      <c r="C18" s="24"/>
      <c r="D18" s="24"/>
      <c r="E18" s="24"/>
      <c r="F18" s="2" t="s">
        <v>54</v>
      </c>
      <c r="G18" s="46">
        <v>2500</v>
      </c>
      <c r="H18" s="46">
        <v>2500</v>
      </c>
      <c r="I18" s="46">
        <v>2500</v>
      </c>
    </row>
    <row r="19" spans="1:9" ht="12.75" customHeight="1">
      <c r="A19" s="22" t="s">
        <v>32</v>
      </c>
      <c r="B19" s="17" t="s">
        <v>55</v>
      </c>
      <c r="C19" s="23">
        <f>SUM(C5+C9+C13+C15)</f>
        <v>333401</v>
      </c>
      <c r="D19" s="23">
        <f>SUM(D5+D9+D13+D15)</f>
        <v>445559</v>
      </c>
      <c r="E19" s="23">
        <f>SUM(E5+E9+E13+E15)</f>
        <v>395477</v>
      </c>
      <c r="F19" s="17" t="s">
        <v>57</v>
      </c>
      <c r="G19" s="48">
        <f>SUM(G5:G9)</f>
        <v>355281</v>
      </c>
      <c r="H19" s="48">
        <f>SUM(H5:H9)</f>
        <v>479070</v>
      </c>
      <c r="I19" s="48">
        <f>SUM(I5:I9)</f>
        <v>543223</v>
      </c>
    </row>
    <row r="20" spans="1:9" ht="13.5" customHeight="1">
      <c r="A20" s="22" t="s">
        <v>75</v>
      </c>
      <c r="B20" s="17" t="s">
        <v>56</v>
      </c>
      <c r="C20" s="23">
        <f>SUM(C8+C14+C16)</f>
        <v>305528</v>
      </c>
      <c r="D20" s="23">
        <f>SUM(D8+D14+D16)</f>
        <v>420137</v>
      </c>
      <c r="E20" s="23">
        <f>SUM(E8+E14+E16)</f>
        <v>299263</v>
      </c>
      <c r="F20" s="17" t="s">
        <v>59</v>
      </c>
      <c r="G20" s="48">
        <f>SUM(G14:G16)</f>
        <v>461588</v>
      </c>
      <c r="H20" s="48">
        <f>SUM(H14:H16)</f>
        <v>564566</v>
      </c>
      <c r="I20" s="48">
        <f>SUM(I14:I16)</f>
        <v>329457</v>
      </c>
    </row>
    <row r="21" spans="1:9" s="35" customFormat="1" ht="12.75" customHeight="1">
      <c r="A21" s="32">
        <v>17</v>
      </c>
      <c r="B21" s="33" t="s">
        <v>60</v>
      </c>
      <c r="C21" s="34">
        <f>SUM(C19+C20)</f>
        <v>638929</v>
      </c>
      <c r="D21" s="34">
        <f>SUM(D19+D20)</f>
        <v>865696</v>
      </c>
      <c r="E21" s="34">
        <f>SUM(E19+E20)</f>
        <v>694740</v>
      </c>
      <c r="F21" s="33" t="s">
        <v>61</v>
      </c>
      <c r="G21" s="49">
        <f>SUM(G19+G20)</f>
        <v>816869</v>
      </c>
      <c r="H21" s="49">
        <f>SUM(H19+H20)</f>
        <v>1043636</v>
      </c>
      <c r="I21" s="49">
        <f>SUM(I19+I20)</f>
        <v>872680</v>
      </c>
    </row>
    <row r="22" spans="1:9" ht="14.25" customHeight="1">
      <c r="A22" s="22" t="s">
        <v>76</v>
      </c>
      <c r="B22" s="8"/>
      <c r="C22" s="26"/>
      <c r="D22" s="26"/>
      <c r="E22" s="26"/>
      <c r="F22" s="9" t="s">
        <v>13</v>
      </c>
      <c r="G22" s="47">
        <v>6441</v>
      </c>
      <c r="H22" s="47">
        <v>6441</v>
      </c>
      <c r="I22" s="47">
        <v>6441</v>
      </c>
    </row>
    <row r="23" spans="1:9" ht="13.5" customHeight="1">
      <c r="A23" s="22" t="s">
        <v>77</v>
      </c>
      <c r="B23" s="3"/>
      <c r="C23" s="25"/>
      <c r="D23" s="25"/>
      <c r="E23" s="25"/>
      <c r="F23" s="4" t="s">
        <v>14</v>
      </c>
      <c r="G23" s="50">
        <v>0</v>
      </c>
      <c r="H23" s="50">
        <v>0</v>
      </c>
      <c r="I23" s="50">
        <v>0</v>
      </c>
    </row>
    <row r="24" spans="1:9" ht="13.5" customHeight="1">
      <c r="A24" s="22" t="s">
        <v>78</v>
      </c>
      <c r="B24" s="3"/>
      <c r="C24" s="25"/>
      <c r="D24" s="25"/>
      <c r="E24" s="25"/>
      <c r="F24" s="33" t="s">
        <v>15</v>
      </c>
      <c r="G24" s="95">
        <f>SUM(G22:G23)</f>
        <v>6441</v>
      </c>
      <c r="H24" s="95">
        <f>SUM(H22:H23)</f>
        <v>6441</v>
      </c>
      <c r="I24" s="95">
        <f>SUM(I22:I23)</f>
        <v>6441</v>
      </c>
    </row>
    <row r="25" spans="1:9" ht="20.25" customHeight="1">
      <c r="A25" s="22" t="s">
        <v>79</v>
      </c>
      <c r="B25" s="18" t="s">
        <v>73</v>
      </c>
      <c r="C25" s="23">
        <f>SUM(C26)</f>
        <v>184381</v>
      </c>
      <c r="D25" s="23">
        <f>SUM(D26)</f>
        <v>184381</v>
      </c>
      <c r="E25" s="23">
        <f>SUM(E26)</f>
        <v>184381</v>
      </c>
      <c r="F25" s="36" t="s">
        <v>16</v>
      </c>
      <c r="G25" s="51">
        <f>SUM(C21-G21)</f>
        <v>-177940</v>
      </c>
      <c r="H25" s="51">
        <f>SUM(D21-H21)</f>
        <v>-177940</v>
      </c>
      <c r="I25" s="51">
        <f>SUM(E21-I21)</f>
        <v>-177940</v>
      </c>
    </row>
    <row r="26" spans="1:9" ht="15.75" customHeight="1">
      <c r="A26" s="22" t="s">
        <v>80</v>
      </c>
      <c r="B26" s="18" t="s">
        <v>62</v>
      </c>
      <c r="C26" s="23">
        <f>SUM(C27+C28)</f>
        <v>184381</v>
      </c>
      <c r="D26" s="23">
        <f>SUM(D27+D28)</f>
        <v>184381</v>
      </c>
      <c r="E26" s="23">
        <f>SUM(E27+E28)</f>
        <v>184381</v>
      </c>
      <c r="F26" s="108" t="s">
        <v>17</v>
      </c>
      <c r="G26" s="24">
        <f aca="true" t="shared" si="0" ref="G26:I27">SUM(C19-G19)</f>
        <v>-21880</v>
      </c>
      <c r="H26" s="24">
        <f t="shared" si="0"/>
        <v>-33511</v>
      </c>
      <c r="I26" s="52">
        <f t="shared" si="0"/>
        <v>-147746</v>
      </c>
    </row>
    <row r="27" spans="1:9" ht="12.75" customHeight="1">
      <c r="A27" s="22" t="s">
        <v>81</v>
      </c>
      <c r="B27" s="3" t="s">
        <v>63</v>
      </c>
      <c r="C27" s="25">
        <v>28321</v>
      </c>
      <c r="D27" s="25">
        <v>39952</v>
      </c>
      <c r="E27" s="25">
        <v>154187</v>
      </c>
      <c r="F27" s="2" t="s">
        <v>18</v>
      </c>
      <c r="G27" s="46">
        <f t="shared" si="0"/>
        <v>-156060</v>
      </c>
      <c r="H27" s="46">
        <f t="shared" si="0"/>
        <v>-144429</v>
      </c>
      <c r="I27" s="46">
        <f t="shared" si="0"/>
        <v>-30194</v>
      </c>
    </row>
    <row r="28" spans="1:9" ht="12.75" customHeight="1">
      <c r="A28" s="22" t="s">
        <v>82</v>
      </c>
      <c r="B28" s="3" t="s">
        <v>64</v>
      </c>
      <c r="C28" s="26">
        <v>156060</v>
      </c>
      <c r="D28" s="26">
        <v>144429</v>
      </c>
      <c r="E28" s="26">
        <v>30194</v>
      </c>
      <c r="F28" s="2"/>
      <c r="G28" s="46"/>
      <c r="H28" s="46"/>
      <c r="I28" s="46"/>
    </row>
    <row r="29" spans="1:9" ht="12.75" customHeight="1">
      <c r="A29" s="22" t="s">
        <v>83</v>
      </c>
      <c r="B29" s="18" t="s">
        <v>71</v>
      </c>
      <c r="C29" s="29">
        <v>0</v>
      </c>
      <c r="D29" s="29">
        <v>0</v>
      </c>
      <c r="E29" s="29">
        <v>0</v>
      </c>
      <c r="F29" s="2"/>
      <c r="G29" s="46"/>
      <c r="H29" s="46"/>
      <c r="I29" s="46"/>
    </row>
    <row r="30" spans="1:9" ht="15.75" customHeight="1">
      <c r="A30" s="22" t="s">
        <v>84</v>
      </c>
      <c r="B30" s="3" t="s">
        <v>65</v>
      </c>
      <c r="C30" s="28">
        <v>0</v>
      </c>
      <c r="D30" s="28">
        <v>0</v>
      </c>
      <c r="E30" s="28">
        <v>0</v>
      </c>
      <c r="F30" s="2"/>
      <c r="G30" s="46"/>
      <c r="H30" s="46"/>
      <c r="I30" s="46"/>
    </row>
    <row r="31" spans="1:9" ht="12.75" customHeight="1">
      <c r="A31" s="22" t="s">
        <v>85</v>
      </c>
      <c r="B31" s="3" t="s">
        <v>66</v>
      </c>
      <c r="C31" s="28">
        <v>0</v>
      </c>
      <c r="D31" s="28">
        <v>0</v>
      </c>
      <c r="E31" s="28">
        <v>0</v>
      </c>
      <c r="F31" s="2"/>
      <c r="G31" s="46"/>
      <c r="H31" s="46"/>
      <c r="I31" s="46"/>
    </row>
    <row r="32" spans="1:9" s="35" customFormat="1" ht="13.5" customHeight="1">
      <c r="A32" s="32">
        <v>28</v>
      </c>
      <c r="B32" s="37" t="s">
        <v>72</v>
      </c>
      <c r="C32" s="38">
        <f>SUM(C21+C25)</f>
        <v>823310</v>
      </c>
      <c r="D32" s="38">
        <f>SUM(D21+D25)</f>
        <v>1050077</v>
      </c>
      <c r="E32" s="38">
        <f>SUM(E21+E25)</f>
        <v>879121</v>
      </c>
      <c r="F32" s="37" t="s">
        <v>19</v>
      </c>
      <c r="G32" s="53">
        <f>SUM(G21+G24)</f>
        <v>823310</v>
      </c>
      <c r="H32" s="53">
        <f>SUM(H21+H24)</f>
        <v>1050077</v>
      </c>
      <c r="I32" s="53">
        <f>SUM(I21+I24)</f>
        <v>879121</v>
      </c>
    </row>
    <row r="33" spans="1:9" ht="13.5" customHeight="1">
      <c r="A33" s="22" t="s">
        <v>86</v>
      </c>
      <c r="B33" s="6" t="s">
        <v>67</v>
      </c>
      <c r="C33" s="27">
        <f aca="true" t="shared" si="1" ref="C33:E34">SUM(C19+C27)</f>
        <v>361722</v>
      </c>
      <c r="D33" s="27">
        <f t="shared" si="1"/>
        <v>485511</v>
      </c>
      <c r="E33" s="27">
        <f t="shared" si="1"/>
        <v>549664</v>
      </c>
      <c r="F33" s="6" t="s">
        <v>69</v>
      </c>
      <c r="G33" s="46">
        <f aca="true" t="shared" si="2" ref="G33:I34">SUM(G19+G22)</f>
        <v>361722</v>
      </c>
      <c r="H33" s="46">
        <f t="shared" si="2"/>
        <v>485511</v>
      </c>
      <c r="I33" s="46">
        <f t="shared" si="2"/>
        <v>549664</v>
      </c>
    </row>
    <row r="34" spans="1:9" ht="13.5" customHeight="1" thickBot="1">
      <c r="A34" s="39" t="s">
        <v>87</v>
      </c>
      <c r="B34" s="40" t="s">
        <v>68</v>
      </c>
      <c r="C34" s="41">
        <f t="shared" si="1"/>
        <v>461588</v>
      </c>
      <c r="D34" s="41">
        <f t="shared" si="1"/>
        <v>564566</v>
      </c>
      <c r="E34" s="41">
        <f t="shared" si="1"/>
        <v>329457</v>
      </c>
      <c r="F34" s="40" t="s">
        <v>70</v>
      </c>
      <c r="G34" s="109">
        <f t="shared" si="2"/>
        <v>461588</v>
      </c>
      <c r="H34" s="109">
        <f t="shared" si="2"/>
        <v>564566</v>
      </c>
      <c r="I34" s="109">
        <f t="shared" si="2"/>
        <v>329457</v>
      </c>
    </row>
    <row r="35" spans="1:5" ht="12.75" customHeight="1">
      <c r="A35" s="5"/>
      <c r="B35" s="5"/>
      <c r="C35" s="5"/>
      <c r="D35" s="5"/>
      <c r="E35" s="14"/>
    </row>
  </sheetData>
  <sheetProtection/>
  <mergeCells count="1">
    <mergeCell ref="A1:I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31">
      <selection activeCell="P57" sqref="P57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55.421875" style="0" customWidth="1"/>
    <col min="11" max="12" width="19.421875" style="0" customWidth="1"/>
    <col min="13" max="13" width="16.8515625" style="0" customWidth="1"/>
    <col min="14" max="14" width="14.421875" style="0" customWidth="1"/>
    <col min="15" max="15" width="13.8515625" style="0" customWidth="1"/>
    <col min="16" max="16" width="17.8515625" style="0" customWidth="1"/>
  </cols>
  <sheetData>
    <row r="1" spans="8:17" ht="15">
      <c r="H1" s="203"/>
      <c r="I1" s="203"/>
      <c r="J1" s="203"/>
      <c r="K1" s="203"/>
      <c r="L1" s="203"/>
      <c r="M1" s="203"/>
      <c r="N1" s="203"/>
      <c r="O1" s="203"/>
      <c r="P1" s="203"/>
      <c r="Q1" s="54"/>
    </row>
    <row r="2" spans="8:16" s="54" customFormat="1" ht="19.5" customHeight="1">
      <c r="H2" s="204" t="s">
        <v>273</v>
      </c>
      <c r="I2" s="204"/>
      <c r="J2" s="204"/>
      <c r="K2" s="204"/>
      <c r="L2" s="204"/>
      <c r="M2" s="204"/>
      <c r="N2" s="204"/>
      <c r="O2" s="204"/>
      <c r="P2" s="204"/>
    </row>
    <row r="3" spans="8:16" ht="16.5">
      <c r="H3" s="205" t="s">
        <v>268</v>
      </c>
      <c r="I3" s="205"/>
      <c r="J3" s="205"/>
      <c r="K3" s="205"/>
      <c r="L3" s="205"/>
      <c r="M3" s="205"/>
      <c r="N3" s="205"/>
      <c r="O3" s="205"/>
      <c r="P3" s="205"/>
    </row>
    <row r="4" spans="8:16" ht="20.25" customHeight="1">
      <c r="H4" s="113"/>
      <c r="I4" s="113"/>
      <c r="J4" s="113"/>
      <c r="K4" s="113"/>
      <c r="L4" s="113"/>
      <c r="M4" s="113"/>
      <c r="N4" s="113" t="s">
        <v>33</v>
      </c>
      <c r="O4" s="113"/>
      <c r="P4" s="114" t="s">
        <v>108</v>
      </c>
    </row>
    <row r="5" spans="1:16" s="59" customFormat="1" ht="16.5">
      <c r="A5" s="208" t="s">
        <v>166</v>
      </c>
      <c r="B5" s="55"/>
      <c r="C5" s="55"/>
      <c r="D5" s="55"/>
      <c r="E5" s="55"/>
      <c r="F5" s="55"/>
      <c r="G5" s="55"/>
      <c r="H5" s="196" t="s">
        <v>219</v>
      </c>
      <c r="I5" s="196"/>
      <c r="J5" s="197"/>
      <c r="K5" s="210" t="s">
        <v>267</v>
      </c>
      <c r="L5" s="210" t="s">
        <v>303</v>
      </c>
      <c r="M5" s="210" t="s">
        <v>304</v>
      </c>
      <c r="N5" s="200" t="s">
        <v>305</v>
      </c>
      <c r="O5" s="206"/>
      <c r="P5" s="207"/>
    </row>
    <row r="6" spans="1:16" s="56" customFormat="1" ht="45.75" customHeight="1">
      <c r="A6" s="209"/>
      <c r="B6" s="55"/>
      <c r="C6" s="55"/>
      <c r="D6" s="55"/>
      <c r="E6" s="55"/>
      <c r="F6" s="55"/>
      <c r="G6" s="55"/>
      <c r="H6" s="198"/>
      <c r="I6" s="198"/>
      <c r="J6" s="199"/>
      <c r="K6" s="211"/>
      <c r="L6" s="211"/>
      <c r="M6" s="211"/>
      <c r="N6" s="115" t="s">
        <v>88</v>
      </c>
      <c r="O6" s="115" t="s">
        <v>89</v>
      </c>
      <c r="P6" s="115" t="s">
        <v>237</v>
      </c>
    </row>
    <row r="7" spans="1:16" s="56" customFormat="1" ht="17.25">
      <c r="A7" s="64"/>
      <c r="B7" s="55"/>
      <c r="C7" s="55"/>
      <c r="D7" s="55"/>
      <c r="E7" s="55"/>
      <c r="F7" s="55"/>
      <c r="G7" s="55"/>
      <c r="H7" s="200" t="s">
        <v>6</v>
      </c>
      <c r="I7" s="201"/>
      <c r="J7" s="202"/>
      <c r="K7" s="115" t="s">
        <v>7</v>
      </c>
      <c r="L7" s="115" t="s">
        <v>8</v>
      </c>
      <c r="M7" s="115" t="s">
        <v>9</v>
      </c>
      <c r="N7" s="115" t="s">
        <v>106</v>
      </c>
      <c r="O7" s="115" t="s">
        <v>270</v>
      </c>
      <c r="P7" s="115" t="s">
        <v>297</v>
      </c>
    </row>
    <row r="8" spans="1:16" s="60" customFormat="1" ht="16.5">
      <c r="A8" s="67">
        <v>1</v>
      </c>
      <c r="H8" s="192" t="s">
        <v>102</v>
      </c>
      <c r="I8" s="193"/>
      <c r="J8" s="194"/>
      <c r="K8" s="119">
        <f aca="true" t="shared" si="0" ref="K8:P8">SUM(K9+K23+K36)</f>
        <v>327411</v>
      </c>
      <c r="L8" s="119">
        <f t="shared" si="0"/>
        <v>437739</v>
      </c>
      <c r="M8" s="119">
        <f t="shared" si="0"/>
        <v>387657</v>
      </c>
      <c r="N8" s="119">
        <f t="shared" si="0"/>
        <v>382609</v>
      </c>
      <c r="O8" s="119">
        <f t="shared" si="0"/>
        <v>5048</v>
      </c>
      <c r="P8" s="119">
        <f t="shared" si="0"/>
        <v>0</v>
      </c>
    </row>
    <row r="9" spans="1:16" s="62" customFormat="1" ht="17.25">
      <c r="A9" s="66">
        <v>2</v>
      </c>
      <c r="H9" s="120" t="s">
        <v>91</v>
      </c>
      <c r="I9" s="121"/>
      <c r="J9" s="121" t="s">
        <v>110</v>
      </c>
      <c r="K9" s="122">
        <f>SUM(K10+K16)</f>
        <v>205115</v>
      </c>
      <c r="L9" s="122">
        <f>SUM(L10+L16)</f>
        <v>315443</v>
      </c>
      <c r="M9" s="122">
        <f>SUM(M10+M16)</f>
        <v>255828</v>
      </c>
      <c r="N9" s="122">
        <f>SUM(N10+N16)</f>
        <v>253668</v>
      </c>
      <c r="O9" s="122">
        <f>SUM(O10+O16)</f>
        <v>2160</v>
      </c>
      <c r="P9" s="122">
        <f>SUM(P10:P24)</f>
        <v>0</v>
      </c>
    </row>
    <row r="10" spans="1:16" s="63" customFormat="1" ht="16.5">
      <c r="A10" s="65">
        <v>3</v>
      </c>
      <c r="H10" s="123"/>
      <c r="I10" s="124" t="s">
        <v>172</v>
      </c>
      <c r="J10" s="123" t="s">
        <v>158</v>
      </c>
      <c r="K10" s="125">
        <f>SUM(K11:K15)</f>
        <v>161468</v>
      </c>
      <c r="L10" s="125">
        <f>SUM(L11:L15)</f>
        <v>172415</v>
      </c>
      <c r="M10" s="125">
        <f>SUM(M11:M15)</f>
        <v>173586</v>
      </c>
      <c r="N10" s="125">
        <f>SUM(N11:N15)</f>
        <v>173586</v>
      </c>
      <c r="O10" s="125">
        <f>SUM(O11:O13)</f>
        <v>0</v>
      </c>
      <c r="P10" s="125">
        <f>SUM(P11:P13)</f>
        <v>0</v>
      </c>
    </row>
    <row r="11" spans="1:16" s="63" customFormat="1" ht="16.5">
      <c r="A11" s="65">
        <v>4</v>
      </c>
      <c r="H11" s="123"/>
      <c r="I11" s="124"/>
      <c r="J11" s="126" t="s">
        <v>159</v>
      </c>
      <c r="K11" s="125">
        <v>80561</v>
      </c>
      <c r="L11" s="125">
        <v>80561</v>
      </c>
      <c r="M11" s="125">
        <v>80658</v>
      </c>
      <c r="N11" s="125">
        <v>80658</v>
      </c>
      <c r="O11" s="125">
        <v>0</v>
      </c>
      <c r="P11" s="125">
        <v>0</v>
      </c>
    </row>
    <row r="12" spans="1:16" s="63" customFormat="1" ht="16.5">
      <c r="A12" s="65">
        <v>5</v>
      </c>
      <c r="H12" s="123"/>
      <c r="I12" s="124"/>
      <c r="J12" s="126" t="s">
        <v>160</v>
      </c>
      <c r="K12" s="125">
        <v>76200</v>
      </c>
      <c r="L12" s="125">
        <v>86428</v>
      </c>
      <c r="M12" s="125">
        <v>80671</v>
      </c>
      <c r="N12" s="125">
        <v>80671</v>
      </c>
      <c r="O12" s="125">
        <v>0</v>
      </c>
      <c r="P12" s="125">
        <v>0</v>
      </c>
    </row>
    <row r="13" spans="1:16" s="63" customFormat="1" ht="16.5">
      <c r="A13" s="65">
        <v>6</v>
      </c>
      <c r="H13" s="123"/>
      <c r="I13" s="124"/>
      <c r="J13" s="126" t="s">
        <v>161</v>
      </c>
      <c r="K13" s="125">
        <v>4254</v>
      </c>
      <c r="L13" s="125">
        <v>4254</v>
      </c>
      <c r="M13" s="125">
        <v>4254</v>
      </c>
      <c r="N13" s="125">
        <v>4254</v>
      </c>
      <c r="O13" s="125">
        <v>0</v>
      </c>
      <c r="P13" s="125">
        <v>0</v>
      </c>
    </row>
    <row r="14" spans="1:16" s="63" customFormat="1" ht="16.5">
      <c r="A14" s="65">
        <v>7</v>
      </c>
      <c r="H14" s="123"/>
      <c r="I14" s="124"/>
      <c r="J14" s="126" t="s">
        <v>276</v>
      </c>
      <c r="K14" s="125">
        <v>453</v>
      </c>
      <c r="L14" s="125">
        <v>1172</v>
      </c>
      <c r="M14" s="125">
        <v>7885</v>
      </c>
      <c r="N14" s="125">
        <v>7885</v>
      </c>
      <c r="O14" s="125">
        <v>0</v>
      </c>
      <c r="P14" s="125">
        <v>0</v>
      </c>
    </row>
    <row r="15" spans="1:16" s="63" customFormat="1" ht="16.5">
      <c r="A15" s="65">
        <v>8</v>
      </c>
      <c r="H15" s="123"/>
      <c r="I15" s="124"/>
      <c r="J15" s="126" t="s">
        <v>306</v>
      </c>
      <c r="K15" s="125">
        <v>0</v>
      </c>
      <c r="L15" s="125">
        <v>0</v>
      </c>
      <c r="M15" s="125">
        <v>118</v>
      </c>
      <c r="N15" s="125">
        <v>118</v>
      </c>
      <c r="O15" s="125">
        <v>0</v>
      </c>
      <c r="P15" s="125">
        <v>0</v>
      </c>
    </row>
    <row r="16" spans="1:16" s="63" customFormat="1" ht="16.5">
      <c r="A16" s="65">
        <v>9</v>
      </c>
      <c r="H16" s="123"/>
      <c r="I16" s="124" t="s">
        <v>173</v>
      </c>
      <c r="J16" s="123" t="s">
        <v>162</v>
      </c>
      <c r="K16" s="125">
        <f>SUM(K17:K22)</f>
        <v>43647</v>
      </c>
      <c r="L16" s="125">
        <f>SUM(L17:L22)</f>
        <v>143028</v>
      </c>
      <c r="M16" s="125">
        <f>SUM(M17:M22)</f>
        <v>82242</v>
      </c>
      <c r="N16" s="125">
        <f>SUM(N17:N22)</f>
        <v>80082</v>
      </c>
      <c r="O16" s="125">
        <f>SUM(O17:O21)</f>
        <v>2160</v>
      </c>
      <c r="P16" s="125">
        <f>SUM(P17:P19)</f>
        <v>0</v>
      </c>
    </row>
    <row r="17" spans="1:16" s="63" customFormat="1" ht="16.5">
      <c r="A17" s="65">
        <v>10</v>
      </c>
      <c r="H17" s="123"/>
      <c r="I17" s="124"/>
      <c r="J17" s="126" t="s">
        <v>163</v>
      </c>
      <c r="K17" s="127">
        <v>28800</v>
      </c>
      <c r="L17" s="127">
        <v>28800</v>
      </c>
      <c r="M17" s="127">
        <v>29400</v>
      </c>
      <c r="N17" s="127">
        <v>29400</v>
      </c>
      <c r="O17" s="127">
        <v>0</v>
      </c>
      <c r="P17" s="127">
        <v>0</v>
      </c>
    </row>
    <row r="18" spans="1:16" s="63" customFormat="1" ht="16.5">
      <c r="A18" s="65">
        <v>11</v>
      </c>
      <c r="H18" s="123"/>
      <c r="I18" s="124"/>
      <c r="J18" s="126" t="s">
        <v>170</v>
      </c>
      <c r="K18" s="127">
        <v>2160</v>
      </c>
      <c r="L18" s="127">
        <v>2160</v>
      </c>
      <c r="M18" s="127">
        <v>2160</v>
      </c>
      <c r="N18" s="127">
        <v>0</v>
      </c>
      <c r="O18" s="127">
        <v>2160</v>
      </c>
      <c r="P18" s="127">
        <v>0</v>
      </c>
    </row>
    <row r="19" spans="1:16" s="63" customFormat="1" ht="16.5">
      <c r="A19" s="65">
        <v>12</v>
      </c>
      <c r="H19" s="123"/>
      <c r="I19" s="124"/>
      <c r="J19" s="126" t="s">
        <v>171</v>
      </c>
      <c r="K19" s="127">
        <v>12687</v>
      </c>
      <c r="L19" s="127">
        <v>51400</v>
      </c>
      <c r="M19" s="127">
        <v>50017</v>
      </c>
      <c r="N19" s="127">
        <v>50017</v>
      </c>
      <c r="O19" s="127">
        <v>0</v>
      </c>
      <c r="P19" s="127">
        <v>0</v>
      </c>
    </row>
    <row r="20" spans="1:16" s="63" customFormat="1" ht="16.5">
      <c r="A20" s="65">
        <v>13</v>
      </c>
      <c r="H20" s="123"/>
      <c r="I20" s="124"/>
      <c r="J20" s="126" t="s">
        <v>277</v>
      </c>
      <c r="K20" s="127">
        <v>0</v>
      </c>
      <c r="L20" s="127">
        <v>60550</v>
      </c>
      <c r="M20" s="127">
        <v>0</v>
      </c>
      <c r="N20" s="127">
        <v>0</v>
      </c>
      <c r="O20" s="127">
        <v>0</v>
      </c>
      <c r="P20" s="127">
        <v>0</v>
      </c>
    </row>
    <row r="21" spans="1:16" s="63" customFormat="1" ht="16.5">
      <c r="A21" s="65">
        <v>14</v>
      </c>
      <c r="H21" s="123"/>
      <c r="I21" s="124"/>
      <c r="J21" s="126" t="s">
        <v>278</v>
      </c>
      <c r="K21" s="127">
        <v>0</v>
      </c>
      <c r="L21" s="127">
        <v>118</v>
      </c>
      <c r="M21" s="127">
        <v>0</v>
      </c>
      <c r="N21" s="127">
        <v>0</v>
      </c>
      <c r="O21" s="127">
        <v>0</v>
      </c>
      <c r="P21" s="127">
        <v>0</v>
      </c>
    </row>
    <row r="22" spans="1:16" s="63" customFormat="1" ht="16.5">
      <c r="A22" s="65">
        <v>15</v>
      </c>
      <c r="H22" s="123"/>
      <c r="I22" s="124"/>
      <c r="J22" s="126" t="s">
        <v>307</v>
      </c>
      <c r="K22" s="127">
        <v>0</v>
      </c>
      <c r="L22" s="127">
        <v>0</v>
      </c>
      <c r="M22" s="127">
        <v>665</v>
      </c>
      <c r="N22" s="127">
        <v>665</v>
      </c>
      <c r="O22" s="127">
        <v>0</v>
      </c>
      <c r="P22" s="127">
        <v>0</v>
      </c>
    </row>
    <row r="23" spans="1:16" s="62" customFormat="1" ht="17.25">
      <c r="A23" s="65">
        <v>16</v>
      </c>
      <c r="H23" s="120" t="s">
        <v>93</v>
      </c>
      <c r="I23" s="120"/>
      <c r="J23" s="121" t="s">
        <v>103</v>
      </c>
      <c r="K23" s="122">
        <f aca="true" t="shared" si="1" ref="K23:P23">SUM(K24+K27+K30+K32+K34)</f>
        <v>114300</v>
      </c>
      <c r="L23" s="122">
        <f t="shared" si="1"/>
        <v>114300</v>
      </c>
      <c r="M23" s="122">
        <f t="shared" si="1"/>
        <v>122100</v>
      </c>
      <c r="N23" s="122">
        <f t="shared" si="1"/>
        <v>122100</v>
      </c>
      <c r="O23" s="122">
        <f t="shared" si="1"/>
        <v>0</v>
      </c>
      <c r="P23" s="122">
        <f t="shared" si="1"/>
        <v>0</v>
      </c>
    </row>
    <row r="24" spans="1:16" s="63" customFormat="1" ht="16.5">
      <c r="A24" s="65">
        <v>17</v>
      </c>
      <c r="H24" s="123"/>
      <c r="I24" s="124" t="s">
        <v>179</v>
      </c>
      <c r="J24" s="123" t="s">
        <v>174</v>
      </c>
      <c r="K24" s="125">
        <f aca="true" t="shared" si="2" ref="K24:P24">SUM(K25:K26)</f>
        <v>21500</v>
      </c>
      <c r="L24" s="125">
        <f t="shared" si="2"/>
        <v>21500</v>
      </c>
      <c r="M24" s="125">
        <f t="shared" si="2"/>
        <v>22500</v>
      </c>
      <c r="N24" s="125">
        <f>SUM(N25:N26)</f>
        <v>22500</v>
      </c>
      <c r="O24" s="125">
        <f t="shared" si="2"/>
        <v>0</v>
      </c>
      <c r="P24" s="125">
        <f t="shared" si="2"/>
        <v>0</v>
      </c>
    </row>
    <row r="25" spans="1:16" s="58" customFormat="1" ht="16.5">
      <c r="A25" s="65">
        <v>18</v>
      </c>
      <c r="H25" s="126"/>
      <c r="I25" s="128"/>
      <c r="J25" s="126" t="s">
        <v>175</v>
      </c>
      <c r="K25" s="127">
        <v>11500</v>
      </c>
      <c r="L25" s="127">
        <v>11500</v>
      </c>
      <c r="M25" s="127">
        <v>11500</v>
      </c>
      <c r="N25" s="127">
        <v>11500</v>
      </c>
      <c r="O25" s="127">
        <v>0</v>
      </c>
      <c r="P25" s="127">
        <v>0</v>
      </c>
    </row>
    <row r="26" spans="1:16" s="58" customFormat="1" ht="16.5">
      <c r="A26" s="65">
        <v>19</v>
      </c>
      <c r="H26" s="126"/>
      <c r="I26" s="128"/>
      <c r="J26" s="126" t="s">
        <v>228</v>
      </c>
      <c r="K26" s="127">
        <v>10000</v>
      </c>
      <c r="L26" s="127">
        <v>10000</v>
      </c>
      <c r="M26" s="127">
        <v>11000</v>
      </c>
      <c r="N26" s="127">
        <v>11000</v>
      </c>
      <c r="O26" s="127">
        <v>0</v>
      </c>
      <c r="P26" s="127">
        <v>0</v>
      </c>
    </row>
    <row r="27" spans="1:16" s="58" customFormat="1" ht="16.5">
      <c r="A27" s="65">
        <v>20</v>
      </c>
      <c r="H27" s="126"/>
      <c r="I27" s="124" t="s">
        <v>180</v>
      </c>
      <c r="J27" s="123" t="s">
        <v>176</v>
      </c>
      <c r="K27" s="125">
        <f>SUM(K28+K29)</f>
        <v>80000</v>
      </c>
      <c r="L27" s="125">
        <f>SUM(L28+L29)</f>
        <v>80000</v>
      </c>
      <c r="M27" s="125">
        <f>SUM(M28+M29)</f>
        <v>86000</v>
      </c>
      <c r="N27" s="125">
        <f>SUM(N28+N29)</f>
        <v>86000</v>
      </c>
      <c r="O27" s="125">
        <f>SUM(O28:O30)</f>
        <v>0</v>
      </c>
      <c r="P27" s="125">
        <f>SUM(P28:P30)</f>
        <v>0</v>
      </c>
    </row>
    <row r="28" spans="1:16" s="58" customFormat="1" ht="16.5">
      <c r="A28" s="65">
        <v>21</v>
      </c>
      <c r="H28" s="126"/>
      <c r="I28" s="128"/>
      <c r="J28" s="126" t="s">
        <v>177</v>
      </c>
      <c r="K28" s="127">
        <v>80000</v>
      </c>
      <c r="L28" s="127">
        <v>80000</v>
      </c>
      <c r="M28" s="127">
        <v>86000</v>
      </c>
      <c r="N28" s="127">
        <v>86000</v>
      </c>
      <c r="O28" s="127">
        <v>0</v>
      </c>
      <c r="P28" s="127">
        <v>0</v>
      </c>
    </row>
    <row r="29" spans="1:16" s="58" customFormat="1" ht="16.5">
      <c r="A29" s="65">
        <v>22</v>
      </c>
      <c r="H29" s="126"/>
      <c r="I29" s="128"/>
      <c r="J29" s="126" t="s">
        <v>178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</row>
    <row r="30" spans="1:16" s="58" customFormat="1" ht="16.5">
      <c r="A30" s="65">
        <v>23</v>
      </c>
      <c r="H30" s="126"/>
      <c r="I30" s="124" t="s">
        <v>181</v>
      </c>
      <c r="J30" s="123" t="s">
        <v>182</v>
      </c>
      <c r="K30" s="125">
        <f>SUM(K31)</f>
        <v>12300</v>
      </c>
      <c r="L30" s="125">
        <f>SUM(L31)</f>
        <v>12300</v>
      </c>
      <c r="M30" s="125">
        <f>SUM(M31)</f>
        <v>12800</v>
      </c>
      <c r="N30" s="125">
        <f>SUM(N31)</f>
        <v>12800</v>
      </c>
      <c r="O30" s="125"/>
      <c r="P30" s="125"/>
    </row>
    <row r="31" spans="1:16" s="58" customFormat="1" ht="16.5">
      <c r="A31" s="65">
        <v>24</v>
      </c>
      <c r="H31" s="126"/>
      <c r="I31" s="124"/>
      <c r="J31" s="126" t="s">
        <v>183</v>
      </c>
      <c r="K31" s="127">
        <v>12300</v>
      </c>
      <c r="L31" s="127">
        <v>12300</v>
      </c>
      <c r="M31" s="127">
        <v>12800</v>
      </c>
      <c r="N31" s="127">
        <v>12800</v>
      </c>
      <c r="O31" s="127">
        <v>0</v>
      </c>
      <c r="P31" s="127">
        <v>0</v>
      </c>
    </row>
    <row r="32" spans="1:16" s="58" customFormat="1" ht="16.5">
      <c r="A32" s="65">
        <v>25</v>
      </c>
      <c r="H32" s="126"/>
      <c r="I32" s="124" t="s">
        <v>184</v>
      </c>
      <c r="J32" s="123" t="s">
        <v>185</v>
      </c>
      <c r="K32" s="125">
        <f aca="true" t="shared" si="3" ref="K32:P32">SUM(K33)</f>
        <v>250</v>
      </c>
      <c r="L32" s="125">
        <f t="shared" si="3"/>
        <v>250</v>
      </c>
      <c r="M32" s="125">
        <f t="shared" si="3"/>
        <v>300</v>
      </c>
      <c r="N32" s="125">
        <f t="shared" si="3"/>
        <v>300</v>
      </c>
      <c r="O32" s="125">
        <f t="shared" si="3"/>
        <v>0</v>
      </c>
      <c r="P32" s="125">
        <f t="shared" si="3"/>
        <v>0</v>
      </c>
    </row>
    <row r="33" spans="1:16" s="58" customFormat="1" ht="16.5">
      <c r="A33" s="65">
        <v>26</v>
      </c>
      <c r="H33" s="126"/>
      <c r="I33" s="124"/>
      <c r="J33" s="126" t="s">
        <v>186</v>
      </c>
      <c r="K33" s="127">
        <v>250</v>
      </c>
      <c r="L33" s="127">
        <v>250</v>
      </c>
      <c r="M33" s="127">
        <v>300</v>
      </c>
      <c r="N33" s="127">
        <v>300</v>
      </c>
      <c r="O33" s="127">
        <v>0</v>
      </c>
      <c r="P33" s="127">
        <v>0</v>
      </c>
    </row>
    <row r="34" spans="1:16" s="58" customFormat="1" ht="16.5">
      <c r="A34" s="65">
        <v>27</v>
      </c>
      <c r="H34" s="126"/>
      <c r="I34" s="124" t="s">
        <v>187</v>
      </c>
      <c r="J34" s="123" t="s">
        <v>188</v>
      </c>
      <c r="K34" s="125">
        <f>SUM(K35)</f>
        <v>250</v>
      </c>
      <c r="L34" s="125">
        <f>SUM(L35)</f>
        <v>250</v>
      </c>
      <c r="M34" s="125">
        <f>SUM(M35)</f>
        <v>500</v>
      </c>
      <c r="N34" s="125">
        <f>SUM(N35)</f>
        <v>500</v>
      </c>
      <c r="O34" s="125">
        <v>0</v>
      </c>
      <c r="P34" s="125">
        <v>0</v>
      </c>
    </row>
    <row r="35" spans="1:16" s="58" customFormat="1" ht="16.5">
      <c r="A35" s="65">
        <v>28</v>
      </c>
      <c r="H35" s="126"/>
      <c r="I35" s="124"/>
      <c r="J35" s="126" t="s">
        <v>189</v>
      </c>
      <c r="K35" s="127">
        <v>250</v>
      </c>
      <c r="L35" s="127">
        <v>250</v>
      </c>
      <c r="M35" s="127">
        <v>500</v>
      </c>
      <c r="N35" s="127">
        <v>500</v>
      </c>
      <c r="O35" s="127">
        <v>0</v>
      </c>
      <c r="P35" s="127">
        <v>0</v>
      </c>
    </row>
    <row r="36" spans="1:16" s="62" customFormat="1" ht="17.25">
      <c r="A36" s="65">
        <v>29</v>
      </c>
      <c r="H36" s="120" t="s">
        <v>95</v>
      </c>
      <c r="I36" s="120"/>
      <c r="J36" s="121" t="s">
        <v>190</v>
      </c>
      <c r="K36" s="122">
        <f>SUM(K37:K45)</f>
        <v>7996</v>
      </c>
      <c r="L36" s="122">
        <f>SUM(L37:L45)</f>
        <v>7996</v>
      </c>
      <c r="M36" s="122">
        <f>SUM(M37:M45)</f>
        <v>9729</v>
      </c>
      <c r="N36" s="122">
        <f>SUM(N37:N45)</f>
        <v>6841</v>
      </c>
      <c r="O36" s="122">
        <f>SUM(O37:O45)</f>
        <v>2888</v>
      </c>
      <c r="P36" s="122">
        <f>SUM(P38:P45)</f>
        <v>0</v>
      </c>
    </row>
    <row r="37" spans="1:16" s="62" customFormat="1" ht="17.25">
      <c r="A37" s="65">
        <v>30</v>
      </c>
      <c r="H37" s="120"/>
      <c r="I37" s="124" t="s">
        <v>112</v>
      </c>
      <c r="J37" s="123" t="s">
        <v>239</v>
      </c>
      <c r="K37" s="125">
        <v>833</v>
      </c>
      <c r="L37" s="125">
        <v>833</v>
      </c>
      <c r="M37" s="125">
        <v>833</v>
      </c>
      <c r="N37" s="125">
        <v>833</v>
      </c>
      <c r="O37" s="125">
        <v>0</v>
      </c>
      <c r="P37" s="125">
        <v>0</v>
      </c>
    </row>
    <row r="38" spans="1:16" s="58" customFormat="1" ht="16.5">
      <c r="A38" s="65">
        <v>31</v>
      </c>
      <c r="H38" s="126"/>
      <c r="I38" s="124" t="s">
        <v>116</v>
      </c>
      <c r="J38" s="123" t="s">
        <v>191</v>
      </c>
      <c r="K38" s="125">
        <v>6208</v>
      </c>
      <c r="L38" s="125">
        <v>6208</v>
      </c>
      <c r="M38" s="125">
        <v>6550</v>
      </c>
      <c r="N38" s="125">
        <v>5096</v>
      </c>
      <c r="O38" s="125">
        <v>1454</v>
      </c>
      <c r="P38" s="125">
        <v>0</v>
      </c>
    </row>
    <row r="39" spans="1:16" s="58" customFormat="1" ht="16.5">
      <c r="A39" s="65">
        <v>32</v>
      </c>
      <c r="H39" s="126"/>
      <c r="I39" s="124" t="s">
        <v>120</v>
      </c>
      <c r="J39" s="123" t="s">
        <v>192</v>
      </c>
      <c r="K39" s="125">
        <v>65</v>
      </c>
      <c r="L39" s="125">
        <v>65</v>
      </c>
      <c r="M39" s="125">
        <v>0</v>
      </c>
      <c r="N39" s="125">
        <v>0</v>
      </c>
      <c r="O39" s="125">
        <v>0</v>
      </c>
      <c r="P39" s="125">
        <v>0</v>
      </c>
    </row>
    <row r="40" spans="1:16" s="58" customFormat="1" ht="16.5">
      <c r="A40" s="65">
        <v>33</v>
      </c>
      <c r="H40" s="126"/>
      <c r="I40" s="124" t="s">
        <v>129</v>
      </c>
      <c r="J40" s="123" t="s">
        <v>193</v>
      </c>
      <c r="K40" s="125">
        <v>222</v>
      </c>
      <c r="L40" s="125">
        <v>222</v>
      </c>
      <c r="M40" s="125">
        <v>0</v>
      </c>
      <c r="N40" s="125">
        <v>0</v>
      </c>
      <c r="O40" s="125">
        <v>0</v>
      </c>
      <c r="P40" s="125">
        <v>0</v>
      </c>
    </row>
    <row r="41" spans="1:16" s="58" customFormat="1" ht="16.5">
      <c r="A41" s="65">
        <v>34</v>
      </c>
      <c r="H41" s="126"/>
      <c r="I41" s="124" t="s">
        <v>132</v>
      </c>
      <c r="J41" s="123" t="s">
        <v>194</v>
      </c>
      <c r="K41" s="125">
        <v>510</v>
      </c>
      <c r="L41" s="125">
        <v>510</v>
      </c>
      <c r="M41" s="125">
        <v>510</v>
      </c>
      <c r="N41" s="125">
        <v>376</v>
      </c>
      <c r="O41" s="125">
        <v>134</v>
      </c>
      <c r="P41" s="125">
        <v>0</v>
      </c>
    </row>
    <row r="42" spans="1:16" s="58" customFormat="1" ht="16.5">
      <c r="A42" s="65">
        <v>35</v>
      </c>
      <c r="H42" s="126"/>
      <c r="I42" s="124" t="s">
        <v>221</v>
      </c>
      <c r="J42" s="123" t="s">
        <v>222</v>
      </c>
      <c r="K42" s="125">
        <v>100</v>
      </c>
      <c r="L42" s="125">
        <v>100</v>
      </c>
      <c r="M42" s="125">
        <v>1</v>
      </c>
      <c r="N42" s="125">
        <v>1</v>
      </c>
      <c r="O42" s="125">
        <v>0</v>
      </c>
      <c r="P42" s="125">
        <v>0</v>
      </c>
    </row>
    <row r="43" spans="1:16" s="58" customFormat="1" ht="16.5">
      <c r="A43" s="65">
        <v>36</v>
      </c>
      <c r="H43" s="126"/>
      <c r="I43" s="124" t="s">
        <v>240</v>
      </c>
      <c r="J43" s="123" t="s">
        <v>310</v>
      </c>
      <c r="K43" s="125">
        <v>0</v>
      </c>
      <c r="L43" s="125">
        <v>0</v>
      </c>
      <c r="M43" s="125">
        <v>135</v>
      </c>
      <c r="N43" s="125">
        <v>135</v>
      </c>
      <c r="O43" s="125">
        <v>0</v>
      </c>
      <c r="P43" s="125">
        <v>0</v>
      </c>
    </row>
    <row r="44" spans="1:16" s="58" customFormat="1" ht="16.5">
      <c r="A44" s="65">
        <v>37</v>
      </c>
      <c r="H44" s="126"/>
      <c r="I44" s="124" t="s">
        <v>308</v>
      </c>
      <c r="J44" s="123" t="s">
        <v>311</v>
      </c>
      <c r="K44" s="125">
        <v>0</v>
      </c>
      <c r="L44" s="125">
        <v>0</v>
      </c>
      <c r="M44" s="125">
        <v>400</v>
      </c>
      <c r="N44" s="125">
        <v>400</v>
      </c>
      <c r="O44" s="125">
        <v>0</v>
      </c>
      <c r="P44" s="125">
        <v>0</v>
      </c>
    </row>
    <row r="45" spans="1:16" s="58" customFormat="1" ht="16.5">
      <c r="A45" s="65">
        <v>38</v>
      </c>
      <c r="H45" s="126"/>
      <c r="I45" s="124" t="s">
        <v>309</v>
      </c>
      <c r="J45" s="123" t="s">
        <v>104</v>
      </c>
      <c r="K45" s="125">
        <v>58</v>
      </c>
      <c r="L45" s="125">
        <v>58</v>
      </c>
      <c r="M45" s="125">
        <v>1300</v>
      </c>
      <c r="N45" s="125">
        <v>0</v>
      </c>
      <c r="O45" s="125">
        <v>1300</v>
      </c>
      <c r="P45" s="125">
        <v>0</v>
      </c>
    </row>
    <row r="46" spans="1:16" s="57" customFormat="1" ht="16.5">
      <c r="A46" s="65">
        <v>40</v>
      </c>
      <c r="H46" s="192" t="s">
        <v>105</v>
      </c>
      <c r="I46" s="193"/>
      <c r="J46" s="194"/>
      <c r="K46" s="129">
        <f aca="true" t="shared" si="4" ref="K46:P46">SUM(K47+K52+K55)</f>
        <v>305528</v>
      </c>
      <c r="L46" s="129">
        <f t="shared" si="4"/>
        <v>420137</v>
      </c>
      <c r="M46" s="129">
        <f t="shared" si="4"/>
        <v>299263</v>
      </c>
      <c r="N46" s="129">
        <f t="shared" si="4"/>
        <v>96972</v>
      </c>
      <c r="O46" s="129">
        <f t="shared" si="4"/>
        <v>202291</v>
      </c>
      <c r="P46" s="129">
        <f t="shared" si="4"/>
        <v>0</v>
      </c>
    </row>
    <row r="47" spans="1:16" s="58" customFormat="1" ht="17.25">
      <c r="A47" s="65">
        <v>41</v>
      </c>
      <c r="H47" s="120" t="s">
        <v>91</v>
      </c>
      <c r="I47" s="126"/>
      <c r="J47" s="130" t="s">
        <v>195</v>
      </c>
      <c r="K47" s="122">
        <f aca="true" t="shared" si="5" ref="K47:P47">SUM(K48:K49)</f>
        <v>290530</v>
      </c>
      <c r="L47" s="122">
        <f t="shared" si="5"/>
        <v>382500</v>
      </c>
      <c r="M47" s="122">
        <f t="shared" si="5"/>
        <v>256186</v>
      </c>
      <c r="N47" s="122">
        <f t="shared" si="5"/>
        <v>91532</v>
      </c>
      <c r="O47" s="122">
        <f t="shared" si="5"/>
        <v>164654</v>
      </c>
      <c r="P47" s="122">
        <f t="shared" si="5"/>
        <v>0</v>
      </c>
    </row>
    <row r="48" spans="1:16" s="63" customFormat="1" ht="16.5">
      <c r="A48" s="65">
        <v>42</v>
      </c>
      <c r="H48" s="123"/>
      <c r="I48" s="124" t="s">
        <v>172</v>
      </c>
      <c r="J48" s="123" t="s">
        <v>241</v>
      </c>
      <c r="K48" s="125">
        <v>11186</v>
      </c>
      <c r="L48" s="125">
        <v>11186</v>
      </c>
      <c r="M48" s="125">
        <v>11186</v>
      </c>
      <c r="N48" s="125">
        <v>11186</v>
      </c>
      <c r="O48" s="125">
        <v>0</v>
      </c>
      <c r="P48" s="125">
        <v>0</v>
      </c>
    </row>
    <row r="49" spans="1:16" s="63" customFormat="1" ht="16.5">
      <c r="A49" s="65">
        <v>43</v>
      </c>
      <c r="H49" s="123"/>
      <c r="I49" s="124" t="s">
        <v>173</v>
      </c>
      <c r="J49" s="123" t="s">
        <v>242</v>
      </c>
      <c r="K49" s="125">
        <f>SUM(K50:K51)</f>
        <v>279344</v>
      </c>
      <c r="L49" s="125">
        <v>371314</v>
      </c>
      <c r="M49" s="125">
        <f>SUM(M50:M51)</f>
        <v>245000</v>
      </c>
      <c r="N49" s="125">
        <f>SUM(N50:N51)</f>
        <v>80346</v>
      </c>
      <c r="O49" s="125">
        <f>SUM(O50:O51)</f>
        <v>164654</v>
      </c>
      <c r="P49" s="125">
        <v>0</v>
      </c>
    </row>
    <row r="50" spans="1:16" s="63" customFormat="1" ht="16.5">
      <c r="A50" s="65">
        <v>44</v>
      </c>
      <c r="H50" s="123"/>
      <c r="I50" s="124"/>
      <c r="J50" s="126" t="s">
        <v>171</v>
      </c>
      <c r="K50" s="127">
        <v>0</v>
      </c>
      <c r="L50" s="127">
        <v>3469</v>
      </c>
      <c r="M50" s="127">
        <v>7450</v>
      </c>
      <c r="N50" s="127">
        <v>7450</v>
      </c>
      <c r="O50" s="127">
        <v>0</v>
      </c>
      <c r="P50" s="125">
        <v>0</v>
      </c>
    </row>
    <row r="51" spans="1:16" s="63" customFormat="1" ht="16.5">
      <c r="A51" s="65">
        <v>45</v>
      </c>
      <c r="H51" s="123"/>
      <c r="I51" s="124"/>
      <c r="J51" s="126" t="s">
        <v>277</v>
      </c>
      <c r="K51" s="127">
        <v>279344</v>
      </c>
      <c r="L51" s="127">
        <v>367845</v>
      </c>
      <c r="M51" s="127">
        <v>237550</v>
      </c>
      <c r="N51" s="127">
        <v>72896</v>
      </c>
      <c r="O51" s="127">
        <v>164654</v>
      </c>
      <c r="P51" s="125"/>
    </row>
    <row r="52" spans="1:16" s="62" customFormat="1" ht="17.25">
      <c r="A52" s="65">
        <v>46</v>
      </c>
      <c r="H52" s="120" t="s">
        <v>93</v>
      </c>
      <c r="I52" s="121"/>
      <c r="J52" s="121" t="s">
        <v>196</v>
      </c>
      <c r="K52" s="122">
        <f>SUM(K53:K54)</f>
        <v>0</v>
      </c>
      <c r="L52" s="122">
        <f>SUM(L53:L54)</f>
        <v>0</v>
      </c>
      <c r="M52" s="122">
        <f>SUM(M53:M54)</f>
        <v>5440</v>
      </c>
      <c r="N52" s="122">
        <f>SUM(N53+N54)</f>
        <v>5440</v>
      </c>
      <c r="O52" s="122">
        <f>SUM(O53)</f>
        <v>0</v>
      </c>
      <c r="P52" s="122">
        <f>SUM(P53)</f>
        <v>0</v>
      </c>
    </row>
    <row r="53" spans="1:16" s="58" customFormat="1" ht="16.5">
      <c r="A53" s="65">
        <v>47</v>
      </c>
      <c r="H53" s="126"/>
      <c r="I53" s="124" t="s">
        <v>179</v>
      </c>
      <c r="J53" s="123" t="s">
        <v>197</v>
      </c>
      <c r="K53" s="127">
        <v>0</v>
      </c>
      <c r="L53" s="127">
        <v>0</v>
      </c>
      <c r="M53" s="127">
        <v>5200</v>
      </c>
      <c r="N53" s="127">
        <v>5200</v>
      </c>
      <c r="O53" s="127">
        <v>0</v>
      </c>
      <c r="P53" s="127">
        <v>0</v>
      </c>
    </row>
    <row r="54" spans="1:16" s="58" customFormat="1" ht="16.5">
      <c r="A54" s="65">
        <v>48</v>
      </c>
      <c r="H54" s="126"/>
      <c r="I54" s="124" t="s">
        <v>180</v>
      </c>
      <c r="J54" s="123" t="s">
        <v>312</v>
      </c>
      <c r="K54" s="127">
        <v>0</v>
      </c>
      <c r="L54" s="127">
        <v>0</v>
      </c>
      <c r="M54" s="127">
        <v>240</v>
      </c>
      <c r="N54" s="127">
        <v>240</v>
      </c>
      <c r="O54" s="127">
        <v>0</v>
      </c>
      <c r="P54" s="127">
        <v>0</v>
      </c>
    </row>
    <row r="55" spans="1:16" s="58" customFormat="1" ht="17.25">
      <c r="A55" s="65">
        <v>49</v>
      </c>
      <c r="H55" s="120" t="s">
        <v>95</v>
      </c>
      <c r="I55" s="121"/>
      <c r="J55" s="121" t="s">
        <v>198</v>
      </c>
      <c r="K55" s="122">
        <f aca="true" t="shared" si="6" ref="K55:P55">SUM(K56)</f>
        <v>14998</v>
      </c>
      <c r="L55" s="122">
        <f t="shared" si="6"/>
        <v>37637</v>
      </c>
      <c r="M55" s="122">
        <f t="shared" si="6"/>
        <v>37637</v>
      </c>
      <c r="N55" s="122">
        <f t="shared" si="6"/>
        <v>0</v>
      </c>
      <c r="O55" s="122">
        <f t="shared" si="6"/>
        <v>37637</v>
      </c>
      <c r="P55" s="122">
        <f t="shared" si="6"/>
        <v>0</v>
      </c>
    </row>
    <row r="56" spans="1:16" s="58" customFormat="1" ht="16.5">
      <c r="A56" s="65">
        <v>50</v>
      </c>
      <c r="H56" s="126"/>
      <c r="I56" s="124" t="s">
        <v>112</v>
      </c>
      <c r="J56" s="123" t="s">
        <v>199</v>
      </c>
      <c r="K56" s="125">
        <v>14998</v>
      </c>
      <c r="L56" s="125">
        <v>37637</v>
      </c>
      <c r="M56" s="125">
        <v>37637</v>
      </c>
      <c r="N56" s="125">
        <v>0</v>
      </c>
      <c r="O56" s="125">
        <v>37637</v>
      </c>
      <c r="P56" s="125">
        <v>0</v>
      </c>
    </row>
    <row r="57" spans="1:16" s="61" customFormat="1" ht="21" customHeight="1">
      <c r="A57" s="65">
        <v>51</v>
      </c>
      <c r="H57" s="189" t="s">
        <v>200</v>
      </c>
      <c r="I57" s="190"/>
      <c r="J57" s="195"/>
      <c r="K57" s="129">
        <f aca="true" t="shared" si="7" ref="K57:P57">SUM(K8,K46)</f>
        <v>632939</v>
      </c>
      <c r="L57" s="129">
        <f t="shared" si="7"/>
        <v>857876</v>
      </c>
      <c r="M57" s="129">
        <f t="shared" si="7"/>
        <v>686920</v>
      </c>
      <c r="N57" s="129">
        <f t="shared" si="7"/>
        <v>479581</v>
      </c>
      <c r="O57" s="129">
        <f t="shared" si="7"/>
        <v>207339</v>
      </c>
      <c r="P57" s="129">
        <f t="shared" si="7"/>
        <v>0</v>
      </c>
    </row>
    <row r="58" spans="1:16" s="59" customFormat="1" ht="16.5">
      <c r="A58" s="65">
        <v>52</v>
      </c>
      <c r="H58" s="116" t="s">
        <v>202</v>
      </c>
      <c r="I58" s="117"/>
      <c r="J58" s="118"/>
      <c r="K58" s="129"/>
      <c r="L58" s="129"/>
      <c r="M58" s="129"/>
      <c r="N58" s="129"/>
      <c r="O58" s="129"/>
      <c r="P58" s="129"/>
    </row>
    <row r="59" spans="1:16" s="59" customFormat="1" ht="17.25">
      <c r="A59" s="65">
        <v>53</v>
      </c>
      <c r="H59" s="131" t="s">
        <v>91</v>
      </c>
      <c r="I59" s="132"/>
      <c r="J59" s="133" t="s">
        <v>201</v>
      </c>
      <c r="K59" s="134">
        <v>183990</v>
      </c>
      <c r="L59" s="134">
        <v>183990</v>
      </c>
      <c r="M59" s="134">
        <v>183990</v>
      </c>
      <c r="N59" s="134">
        <v>86003</v>
      </c>
      <c r="O59" s="134">
        <v>97987</v>
      </c>
      <c r="P59" s="134">
        <v>0</v>
      </c>
    </row>
    <row r="60" spans="1:16" s="58" customFormat="1" ht="14.25" customHeight="1">
      <c r="A60" s="65">
        <v>54</v>
      </c>
      <c r="B60" s="59"/>
      <c r="C60" s="59"/>
      <c r="D60" s="59"/>
      <c r="E60" s="59"/>
      <c r="F60" s="59"/>
      <c r="G60" s="59"/>
      <c r="H60" s="189" t="s">
        <v>203</v>
      </c>
      <c r="I60" s="190"/>
      <c r="J60" s="191"/>
      <c r="K60" s="129">
        <f aca="true" t="shared" si="8" ref="K60:P60">SUM(K59)</f>
        <v>183990</v>
      </c>
      <c r="L60" s="129">
        <f t="shared" si="8"/>
        <v>183990</v>
      </c>
      <c r="M60" s="129">
        <f t="shared" si="8"/>
        <v>183990</v>
      </c>
      <c r="N60" s="129">
        <f t="shared" si="8"/>
        <v>86003</v>
      </c>
      <c r="O60" s="129">
        <f t="shared" si="8"/>
        <v>97987</v>
      </c>
      <c r="P60" s="129">
        <f t="shared" si="8"/>
        <v>0</v>
      </c>
    </row>
    <row r="61" spans="1:16" s="58" customFormat="1" ht="16.5">
      <c r="A61" s="65">
        <v>55</v>
      </c>
      <c r="B61" s="59"/>
      <c r="C61" s="59"/>
      <c r="D61" s="59"/>
      <c r="E61" s="59"/>
      <c r="F61" s="59"/>
      <c r="G61" s="59"/>
      <c r="H61" s="189" t="s">
        <v>204</v>
      </c>
      <c r="I61" s="190"/>
      <c r="J61" s="191"/>
      <c r="K61" s="129">
        <f aca="true" t="shared" si="9" ref="K61:P61">SUM(K57+K60)</f>
        <v>816929</v>
      </c>
      <c r="L61" s="129">
        <f t="shared" si="9"/>
        <v>1041866</v>
      </c>
      <c r="M61" s="129">
        <f t="shared" si="9"/>
        <v>870910</v>
      </c>
      <c r="N61" s="129">
        <f t="shared" si="9"/>
        <v>565584</v>
      </c>
      <c r="O61" s="129">
        <f t="shared" si="9"/>
        <v>305326</v>
      </c>
      <c r="P61" s="129">
        <f t="shared" si="9"/>
        <v>0</v>
      </c>
    </row>
    <row r="62" spans="8:20" ht="17.25">
      <c r="H62" s="135"/>
      <c r="I62" s="135"/>
      <c r="J62" s="135"/>
      <c r="K62" s="135"/>
      <c r="L62" s="135"/>
      <c r="M62" s="135"/>
      <c r="N62" s="135"/>
      <c r="O62" s="135"/>
      <c r="P62" s="135"/>
      <c r="T62" s="56"/>
    </row>
  </sheetData>
  <sheetProtection/>
  <mergeCells count="15">
    <mergeCell ref="H1:P1"/>
    <mergeCell ref="H2:P2"/>
    <mergeCell ref="H3:P3"/>
    <mergeCell ref="N5:P5"/>
    <mergeCell ref="A5:A6"/>
    <mergeCell ref="K5:K6"/>
    <mergeCell ref="M5:M6"/>
    <mergeCell ref="L5:L6"/>
    <mergeCell ref="H60:J60"/>
    <mergeCell ref="H61:J61"/>
    <mergeCell ref="H8:J8"/>
    <mergeCell ref="H46:J46"/>
    <mergeCell ref="H57:J57"/>
    <mergeCell ref="H5:J6"/>
    <mergeCell ref="H7:J7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9">
      <selection activeCell="O52" sqref="O52"/>
    </sheetView>
  </sheetViews>
  <sheetFormatPr defaultColWidth="9.140625" defaultRowHeight="15"/>
  <cols>
    <col min="1" max="1" width="4.8515625" style="135" customWidth="1"/>
    <col min="2" max="6" width="9.140625" style="135" hidden="1" customWidth="1"/>
    <col min="7" max="7" width="0.85546875" style="135" hidden="1" customWidth="1"/>
    <col min="8" max="8" width="3.57421875" style="135" bestFit="1" customWidth="1"/>
    <col min="9" max="9" width="4.421875" style="135" customWidth="1"/>
    <col min="10" max="10" width="49.8515625" style="135" customWidth="1"/>
    <col min="11" max="12" width="18.8515625" style="135" customWidth="1"/>
    <col min="13" max="13" width="17.57421875" style="135" customWidth="1"/>
    <col min="14" max="14" width="12.8515625" style="135" customWidth="1"/>
    <col min="15" max="15" width="12.7109375" style="135" customWidth="1"/>
    <col min="16" max="16" width="18.421875" style="135" customWidth="1"/>
    <col min="17" max="16384" width="9.140625" style="135" customWidth="1"/>
  </cols>
  <sheetData>
    <row r="1" spans="8:17" ht="17.25">
      <c r="H1" s="212"/>
      <c r="I1" s="212"/>
      <c r="J1" s="212"/>
      <c r="K1" s="212"/>
      <c r="L1" s="212"/>
      <c r="M1" s="212"/>
      <c r="N1" s="212"/>
      <c r="O1" s="212"/>
      <c r="P1" s="212"/>
      <c r="Q1" s="136"/>
    </row>
    <row r="2" spans="8:16" s="136" customFormat="1" ht="19.5" customHeight="1">
      <c r="H2" s="204" t="s">
        <v>273</v>
      </c>
      <c r="I2" s="204"/>
      <c r="J2" s="204"/>
      <c r="K2" s="204"/>
      <c r="L2" s="204"/>
      <c r="M2" s="204"/>
      <c r="N2" s="204"/>
      <c r="O2" s="204"/>
      <c r="P2" s="204"/>
    </row>
    <row r="3" spans="8:16" ht="17.25">
      <c r="H3" s="205" t="s">
        <v>269</v>
      </c>
      <c r="I3" s="205"/>
      <c r="J3" s="205"/>
      <c r="K3" s="205"/>
      <c r="L3" s="205"/>
      <c r="M3" s="205"/>
      <c r="N3" s="205"/>
      <c r="O3" s="205"/>
      <c r="P3" s="205"/>
    </row>
    <row r="4" spans="8:16" ht="20.25" customHeight="1">
      <c r="H4" s="113"/>
      <c r="I4" s="113"/>
      <c r="J4" s="113"/>
      <c r="K4" s="113"/>
      <c r="L4" s="113"/>
      <c r="M4" s="113"/>
      <c r="N4" s="113" t="s">
        <v>33</v>
      </c>
      <c r="O4" s="113"/>
      <c r="P4" s="114" t="s">
        <v>220</v>
      </c>
    </row>
    <row r="5" spans="1:16" s="56" customFormat="1" ht="14.25" customHeight="1">
      <c r="A5" s="215" t="s">
        <v>166</v>
      </c>
      <c r="H5" s="196" t="s">
        <v>218</v>
      </c>
      <c r="I5" s="196"/>
      <c r="J5" s="197"/>
      <c r="K5" s="213" t="s">
        <v>267</v>
      </c>
      <c r="L5" s="210" t="s">
        <v>303</v>
      </c>
      <c r="M5" s="210" t="s">
        <v>304</v>
      </c>
      <c r="N5" s="200" t="s">
        <v>305</v>
      </c>
      <c r="O5" s="206"/>
      <c r="P5" s="207"/>
    </row>
    <row r="6" spans="1:16" s="56" customFormat="1" ht="45.75" customHeight="1">
      <c r="A6" s="216"/>
      <c r="H6" s="198"/>
      <c r="I6" s="198"/>
      <c r="J6" s="199"/>
      <c r="K6" s="214"/>
      <c r="L6" s="211"/>
      <c r="M6" s="211"/>
      <c r="N6" s="115" t="s">
        <v>88</v>
      </c>
      <c r="O6" s="115" t="s">
        <v>89</v>
      </c>
      <c r="P6" s="115" t="s">
        <v>237</v>
      </c>
    </row>
    <row r="7" spans="1:16" s="56" customFormat="1" ht="17.25">
      <c r="A7" s="137"/>
      <c r="H7" s="200" t="s">
        <v>6</v>
      </c>
      <c r="I7" s="201"/>
      <c r="J7" s="202"/>
      <c r="K7" s="115" t="s">
        <v>7</v>
      </c>
      <c r="L7" s="115" t="s">
        <v>8</v>
      </c>
      <c r="M7" s="138" t="s">
        <v>9</v>
      </c>
      <c r="N7" s="115" t="s">
        <v>106</v>
      </c>
      <c r="O7" s="115" t="s">
        <v>270</v>
      </c>
      <c r="P7" s="115" t="s">
        <v>297</v>
      </c>
    </row>
    <row r="8" spans="1:16" s="140" customFormat="1" ht="16.5">
      <c r="A8" s="139">
        <v>1</v>
      </c>
      <c r="H8" s="192" t="s">
        <v>90</v>
      </c>
      <c r="I8" s="193"/>
      <c r="J8" s="194"/>
      <c r="K8" s="129">
        <f>SUM(K9+K10+K11+K33+K39)</f>
        <v>288851</v>
      </c>
      <c r="L8" s="129">
        <f>SUM(L9+L10+L11+L33+L39)</f>
        <v>410506</v>
      </c>
      <c r="M8" s="129">
        <f>SUM(M9+M10+M11+M33+M39)</f>
        <v>474664</v>
      </c>
      <c r="N8" s="129">
        <f>SUM(N9+N10+N11+N33+N39)</f>
        <v>390074</v>
      </c>
      <c r="O8" s="129">
        <f>SUM(O9+O10+O11+O33+O39)</f>
        <v>84590</v>
      </c>
      <c r="P8" s="129">
        <f>SUM(P9:P39)</f>
        <v>0</v>
      </c>
    </row>
    <row r="9" spans="1:16" s="93" customFormat="1" ht="17.25">
      <c r="A9" s="139">
        <v>2</v>
      </c>
      <c r="H9" s="120" t="s">
        <v>91</v>
      </c>
      <c r="I9" s="126"/>
      <c r="J9" s="121" t="s">
        <v>92</v>
      </c>
      <c r="K9" s="141">
        <v>73811</v>
      </c>
      <c r="L9" s="141">
        <v>125149</v>
      </c>
      <c r="M9" s="141">
        <v>125149</v>
      </c>
      <c r="N9" s="141">
        <v>102284</v>
      </c>
      <c r="O9" s="122">
        <v>22865</v>
      </c>
      <c r="P9" s="122">
        <v>0</v>
      </c>
    </row>
    <row r="10" spans="1:16" s="93" customFormat="1" ht="17.25">
      <c r="A10" s="139">
        <v>3</v>
      </c>
      <c r="H10" s="120" t="s">
        <v>93</v>
      </c>
      <c r="I10" s="126"/>
      <c r="J10" s="121" t="s">
        <v>94</v>
      </c>
      <c r="K10" s="122">
        <v>13470</v>
      </c>
      <c r="L10" s="122">
        <v>20199</v>
      </c>
      <c r="M10" s="122">
        <v>20199</v>
      </c>
      <c r="N10" s="122">
        <v>15126</v>
      </c>
      <c r="O10" s="122">
        <v>5073</v>
      </c>
      <c r="P10" s="122">
        <v>0</v>
      </c>
    </row>
    <row r="11" spans="1:16" s="93" customFormat="1" ht="17.25">
      <c r="A11" s="139">
        <v>4</v>
      </c>
      <c r="H11" s="120" t="s">
        <v>95</v>
      </c>
      <c r="I11" s="126"/>
      <c r="J11" s="121" t="s">
        <v>96</v>
      </c>
      <c r="K11" s="122">
        <f>SUM(K12+K15+K18+K26+K29)</f>
        <v>80108</v>
      </c>
      <c r="L11" s="122">
        <f>SUM(L12+L15+L18+L26+L29)</f>
        <v>142876</v>
      </c>
      <c r="M11" s="122">
        <f>SUM(M12+M15+M18+M26+M29)</f>
        <v>133300</v>
      </c>
      <c r="N11" s="122">
        <f>SUM(N12+N15+N18+N26+N29)</f>
        <v>87648</v>
      </c>
      <c r="O11" s="122">
        <f>SUM(O12+O15+O18+O26+O29)</f>
        <v>45652</v>
      </c>
      <c r="P11" s="122">
        <v>0</v>
      </c>
    </row>
    <row r="12" spans="1:16" s="93" customFormat="1" ht="16.5">
      <c r="A12" s="139">
        <v>5</v>
      </c>
      <c r="H12" s="126"/>
      <c r="I12" s="124" t="s">
        <v>112</v>
      </c>
      <c r="J12" s="123" t="s">
        <v>113</v>
      </c>
      <c r="K12" s="125">
        <f aca="true" t="shared" si="0" ref="K12:P12">SUM(K13+K14)</f>
        <v>17575</v>
      </c>
      <c r="L12" s="125">
        <f t="shared" si="0"/>
        <v>30331</v>
      </c>
      <c r="M12" s="125">
        <f t="shared" si="0"/>
        <v>30331</v>
      </c>
      <c r="N12" s="125">
        <f t="shared" si="0"/>
        <v>26200</v>
      </c>
      <c r="O12" s="125">
        <f t="shared" si="0"/>
        <v>4131</v>
      </c>
      <c r="P12" s="125">
        <f t="shared" si="0"/>
        <v>0</v>
      </c>
    </row>
    <row r="13" spans="1:16" s="93" customFormat="1" ht="16.5">
      <c r="A13" s="139">
        <v>6</v>
      </c>
      <c r="H13" s="126"/>
      <c r="I13" s="142"/>
      <c r="J13" s="126" t="s">
        <v>114</v>
      </c>
      <c r="K13" s="127">
        <v>365</v>
      </c>
      <c r="L13" s="127">
        <v>2297</v>
      </c>
      <c r="M13" s="127">
        <v>2297</v>
      </c>
      <c r="N13" s="127">
        <v>1081</v>
      </c>
      <c r="O13" s="127">
        <v>1216</v>
      </c>
      <c r="P13" s="127">
        <v>0</v>
      </c>
    </row>
    <row r="14" spans="1:16" s="93" customFormat="1" ht="16.5">
      <c r="A14" s="139">
        <v>7</v>
      </c>
      <c r="H14" s="126"/>
      <c r="I14" s="142"/>
      <c r="J14" s="126" t="s">
        <v>115</v>
      </c>
      <c r="K14" s="127">
        <v>17210</v>
      </c>
      <c r="L14" s="127">
        <v>28034</v>
      </c>
      <c r="M14" s="127">
        <v>28034</v>
      </c>
      <c r="N14" s="127">
        <v>25119</v>
      </c>
      <c r="O14" s="127">
        <v>2915</v>
      </c>
      <c r="P14" s="127">
        <v>0</v>
      </c>
    </row>
    <row r="15" spans="1:16" s="93" customFormat="1" ht="16.5">
      <c r="A15" s="139">
        <v>8</v>
      </c>
      <c r="H15" s="126"/>
      <c r="I15" s="124" t="s">
        <v>116</v>
      </c>
      <c r="J15" s="123" t="s">
        <v>117</v>
      </c>
      <c r="K15" s="125">
        <f aca="true" t="shared" si="1" ref="K15:P15">SUM(K16+K17)</f>
        <v>1727</v>
      </c>
      <c r="L15" s="125">
        <f t="shared" si="1"/>
        <v>1927</v>
      </c>
      <c r="M15" s="125">
        <f t="shared" si="1"/>
        <v>2050</v>
      </c>
      <c r="N15" s="125">
        <f t="shared" si="1"/>
        <v>1970</v>
      </c>
      <c r="O15" s="125">
        <f t="shared" si="1"/>
        <v>80</v>
      </c>
      <c r="P15" s="125">
        <f t="shared" si="1"/>
        <v>0</v>
      </c>
    </row>
    <row r="16" spans="1:16" s="93" customFormat="1" ht="16.5">
      <c r="A16" s="139">
        <v>9</v>
      </c>
      <c r="H16" s="126"/>
      <c r="I16" s="143"/>
      <c r="J16" s="126" t="s">
        <v>118</v>
      </c>
      <c r="K16" s="127">
        <v>1377</v>
      </c>
      <c r="L16" s="127">
        <v>1577</v>
      </c>
      <c r="M16" s="127">
        <v>1700</v>
      </c>
      <c r="N16" s="127">
        <v>1620</v>
      </c>
      <c r="O16" s="127">
        <v>80</v>
      </c>
      <c r="P16" s="127">
        <v>0</v>
      </c>
    </row>
    <row r="17" spans="1:16" s="93" customFormat="1" ht="16.5">
      <c r="A17" s="139">
        <v>10</v>
      </c>
      <c r="H17" s="126"/>
      <c r="I17" s="143"/>
      <c r="J17" s="126" t="s">
        <v>119</v>
      </c>
      <c r="K17" s="127">
        <v>350</v>
      </c>
      <c r="L17" s="127">
        <v>350</v>
      </c>
      <c r="M17" s="127">
        <v>350</v>
      </c>
      <c r="N17" s="127">
        <v>350</v>
      </c>
      <c r="O17" s="127">
        <v>0</v>
      </c>
      <c r="P17" s="127">
        <v>0</v>
      </c>
    </row>
    <row r="18" spans="1:16" s="93" customFormat="1" ht="16.5">
      <c r="A18" s="139">
        <v>11</v>
      </c>
      <c r="H18" s="126"/>
      <c r="I18" s="124" t="s">
        <v>120</v>
      </c>
      <c r="J18" s="123" t="s">
        <v>121</v>
      </c>
      <c r="K18" s="125">
        <f aca="true" t="shared" si="2" ref="K18:P18">SUM(K19:K25)</f>
        <v>44835</v>
      </c>
      <c r="L18" s="125">
        <f t="shared" si="2"/>
        <v>70088</v>
      </c>
      <c r="M18" s="125">
        <f t="shared" si="2"/>
        <v>70789</v>
      </c>
      <c r="N18" s="125">
        <f t="shared" si="2"/>
        <v>38029</v>
      </c>
      <c r="O18" s="125">
        <f t="shared" si="2"/>
        <v>32760</v>
      </c>
      <c r="P18" s="125">
        <f t="shared" si="2"/>
        <v>0</v>
      </c>
    </row>
    <row r="19" spans="1:16" s="93" customFormat="1" ht="16.5">
      <c r="A19" s="139">
        <v>12</v>
      </c>
      <c r="H19" s="126"/>
      <c r="I19" s="143"/>
      <c r="J19" s="126" t="s">
        <v>122</v>
      </c>
      <c r="K19" s="127">
        <v>8540</v>
      </c>
      <c r="L19" s="127">
        <v>8540</v>
      </c>
      <c r="M19" s="127">
        <v>8540</v>
      </c>
      <c r="N19" s="127">
        <v>6550</v>
      </c>
      <c r="O19" s="127">
        <v>1990</v>
      </c>
      <c r="P19" s="127">
        <v>0</v>
      </c>
    </row>
    <row r="20" spans="1:16" s="93" customFormat="1" ht="16.5">
      <c r="A20" s="139">
        <v>13</v>
      </c>
      <c r="H20" s="126"/>
      <c r="I20" s="143"/>
      <c r="J20" s="126" t="s">
        <v>123</v>
      </c>
      <c r="K20" s="127">
        <v>1265</v>
      </c>
      <c r="L20" s="127">
        <v>1265</v>
      </c>
      <c r="M20" s="127">
        <v>1465</v>
      </c>
      <c r="N20" s="127">
        <v>660</v>
      </c>
      <c r="O20" s="127">
        <v>805</v>
      </c>
      <c r="P20" s="127">
        <v>0</v>
      </c>
    </row>
    <row r="21" spans="1:16" s="93" customFormat="1" ht="16.5">
      <c r="A21" s="139">
        <v>14</v>
      </c>
      <c r="H21" s="126"/>
      <c r="I21" s="143"/>
      <c r="J21" s="126" t="s">
        <v>124</v>
      </c>
      <c r="K21" s="127">
        <v>1040</v>
      </c>
      <c r="L21" s="127">
        <v>2720</v>
      </c>
      <c r="M21" s="127">
        <v>2720</v>
      </c>
      <c r="N21" s="127">
        <v>240</v>
      </c>
      <c r="O21" s="127">
        <v>2480</v>
      </c>
      <c r="P21" s="127">
        <v>0</v>
      </c>
    </row>
    <row r="22" spans="1:16" s="93" customFormat="1" ht="16.5">
      <c r="A22" s="139">
        <v>15</v>
      </c>
      <c r="H22" s="126"/>
      <c r="I22" s="143"/>
      <c r="J22" s="126" t="s">
        <v>125</v>
      </c>
      <c r="K22" s="127">
        <v>2799</v>
      </c>
      <c r="L22" s="127">
        <v>2977</v>
      </c>
      <c r="M22" s="127">
        <v>3477</v>
      </c>
      <c r="N22" s="127">
        <v>3337</v>
      </c>
      <c r="O22" s="127">
        <v>140</v>
      </c>
      <c r="P22" s="127">
        <v>0</v>
      </c>
    </row>
    <row r="23" spans="1:16" s="93" customFormat="1" ht="16.5">
      <c r="A23" s="139">
        <v>16</v>
      </c>
      <c r="H23" s="126"/>
      <c r="I23" s="143"/>
      <c r="J23" s="126" t="s">
        <v>126</v>
      </c>
      <c r="K23" s="127">
        <v>65</v>
      </c>
      <c r="L23" s="127">
        <v>65</v>
      </c>
      <c r="M23" s="127">
        <v>65</v>
      </c>
      <c r="N23" s="127">
        <v>65</v>
      </c>
      <c r="O23" s="127">
        <v>0</v>
      </c>
      <c r="P23" s="127">
        <v>0</v>
      </c>
    </row>
    <row r="24" spans="1:16" s="93" customFormat="1" ht="16.5">
      <c r="A24" s="139">
        <v>17</v>
      </c>
      <c r="H24" s="126"/>
      <c r="I24" s="143"/>
      <c r="J24" s="126" t="s">
        <v>127</v>
      </c>
      <c r="K24" s="127">
        <v>12521</v>
      </c>
      <c r="L24" s="127">
        <v>20238</v>
      </c>
      <c r="M24" s="127">
        <v>20238</v>
      </c>
      <c r="N24" s="127">
        <v>7955</v>
      </c>
      <c r="O24" s="127">
        <v>12283</v>
      </c>
      <c r="P24" s="127">
        <v>0</v>
      </c>
    </row>
    <row r="25" spans="1:16" s="93" customFormat="1" ht="16.5">
      <c r="A25" s="139">
        <v>18</v>
      </c>
      <c r="H25" s="126"/>
      <c r="I25" s="143"/>
      <c r="J25" s="126" t="s">
        <v>128</v>
      </c>
      <c r="K25" s="127">
        <v>18605</v>
      </c>
      <c r="L25" s="127">
        <v>34283</v>
      </c>
      <c r="M25" s="127">
        <v>34284</v>
      </c>
      <c r="N25" s="127">
        <v>19222</v>
      </c>
      <c r="O25" s="127">
        <v>15062</v>
      </c>
      <c r="P25" s="127">
        <v>0</v>
      </c>
    </row>
    <row r="26" spans="1:16" s="93" customFormat="1" ht="16.5">
      <c r="A26" s="139">
        <v>19</v>
      </c>
      <c r="H26" s="126"/>
      <c r="I26" s="124" t="s">
        <v>129</v>
      </c>
      <c r="J26" s="123" t="s">
        <v>130</v>
      </c>
      <c r="K26" s="125">
        <f aca="true" t="shared" si="3" ref="K26:P26">SUM(K27:K28)</f>
        <v>835</v>
      </c>
      <c r="L26" s="125">
        <f t="shared" si="3"/>
        <v>847</v>
      </c>
      <c r="M26" s="125">
        <f t="shared" si="3"/>
        <v>847</v>
      </c>
      <c r="N26" s="125">
        <f t="shared" si="3"/>
        <v>707</v>
      </c>
      <c r="O26" s="125">
        <f t="shared" si="3"/>
        <v>140</v>
      </c>
      <c r="P26" s="125">
        <f t="shared" si="3"/>
        <v>0</v>
      </c>
    </row>
    <row r="27" spans="1:16" s="93" customFormat="1" ht="16.5">
      <c r="A27" s="139">
        <v>20</v>
      </c>
      <c r="H27" s="126"/>
      <c r="I27" s="143"/>
      <c r="J27" s="126" t="s">
        <v>131</v>
      </c>
      <c r="K27" s="127">
        <v>170</v>
      </c>
      <c r="L27" s="127">
        <v>182</v>
      </c>
      <c r="M27" s="127">
        <v>182</v>
      </c>
      <c r="N27" s="127">
        <v>42</v>
      </c>
      <c r="O27" s="127">
        <v>140</v>
      </c>
      <c r="P27" s="127">
        <v>0</v>
      </c>
    </row>
    <row r="28" spans="1:16" s="93" customFormat="1" ht="16.5">
      <c r="A28" s="139">
        <v>21</v>
      </c>
      <c r="H28" s="126"/>
      <c r="I28" s="143"/>
      <c r="J28" s="126" t="s">
        <v>229</v>
      </c>
      <c r="K28" s="127">
        <v>665</v>
      </c>
      <c r="L28" s="127">
        <v>665</v>
      </c>
      <c r="M28" s="127">
        <v>665</v>
      </c>
      <c r="N28" s="127">
        <v>665</v>
      </c>
      <c r="O28" s="127">
        <v>0</v>
      </c>
      <c r="P28" s="127">
        <v>0</v>
      </c>
    </row>
    <row r="29" spans="1:16" s="93" customFormat="1" ht="16.5">
      <c r="A29" s="139">
        <v>22</v>
      </c>
      <c r="H29" s="126"/>
      <c r="I29" s="124" t="s">
        <v>132</v>
      </c>
      <c r="J29" s="123" t="s">
        <v>133</v>
      </c>
      <c r="K29" s="125">
        <f aca="true" t="shared" si="4" ref="K29:P29">SUM(K30:K32)</f>
        <v>15136</v>
      </c>
      <c r="L29" s="125">
        <f t="shared" si="4"/>
        <v>39683</v>
      </c>
      <c r="M29" s="125">
        <f t="shared" si="4"/>
        <v>29283</v>
      </c>
      <c r="N29" s="125">
        <f t="shared" si="4"/>
        <v>20742</v>
      </c>
      <c r="O29" s="125">
        <f t="shared" si="4"/>
        <v>8541</v>
      </c>
      <c r="P29" s="125">
        <f t="shared" si="4"/>
        <v>0</v>
      </c>
    </row>
    <row r="30" spans="1:16" s="93" customFormat="1" ht="16.5">
      <c r="A30" s="139">
        <v>23</v>
      </c>
      <c r="H30" s="126"/>
      <c r="I30" s="143"/>
      <c r="J30" s="126" t="s">
        <v>134</v>
      </c>
      <c r="K30" s="127">
        <v>13950</v>
      </c>
      <c r="L30" s="127">
        <v>23497</v>
      </c>
      <c r="M30" s="127">
        <v>23498</v>
      </c>
      <c r="N30" s="127">
        <v>15057</v>
      </c>
      <c r="O30" s="127">
        <v>8441</v>
      </c>
      <c r="P30" s="127">
        <v>0</v>
      </c>
    </row>
    <row r="31" spans="1:16" s="93" customFormat="1" ht="16.5">
      <c r="A31" s="139">
        <v>24</v>
      </c>
      <c r="H31" s="126"/>
      <c r="I31" s="143"/>
      <c r="J31" s="126" t="s">
        <v>135</v>
      </c>
      <c r="K31" s="127">
        <v>400</v>
      </c>
      <c r="L31" s="127">
        <v>15400</v>
      </c>
      <c r="M31" s="127">
        <v>5000</v>
      </c>
      <c r="N31" s="127">
        <v>5000</v>
      </c>
      <c r="O31" s="127">
        <v>0</v>
      </c>
      <c r="P31" s="127">
        <v>0</v>
      </c>
    </row>
    <row r="32" spans="1:16" s="93" customFormat="1" ht="16.5">
      <c r="A32" s="139">
        <v>25</v>
      </c>
      <c r="H32" s="126"/>
      <c r="I32" s="143"/>
      <c r="J32" s="126" t="s">
        <v>136</v>
      </c>
      <c r="K32" s="127">
        <v>786</v>
      </c>
      <c r="L32" s="127">
        <v>786</v>
      </c>
      <c r="M32" s="127">
        <v>785</v>
      </c>
      <c r="N32" s="127">
        <v>685</v>
      </c>
      <c r="O32" s="127">
        <v>100</v>
      </c>
      <c r="P32" s="127">
        <v>0</v>
      </c>
    </row>
    <row r="33" spans="1:16" s="93" customFormat="1" ht="17.25">
      <c r="A33" s="139">
        <v>26</v>
      </c>
      <c r="H33" s="120" t="s">
        <v>97</v>
      </c>
      <c r="I33" s="121"/>
      <c r="J33" s="121" t="s">
        <v>99</v>
      </c>
      <c r="K33" s="122">
        <f>SUM(K34:K38)</f>
        <v>16057</v>
      </c>
      <c r="L33" s="122">
        <f>SUM(L34:L38)</f>
        <v>16722</v>
      </c>
      <c r="M33" s="122">
        <f>SUM(M34:M38)</f>
        <v>16722</v>
      </c>
      <c r="N33" s="122">
        <f>SUM(N34:N38)</f>
        <v>16722</v>
      </c>
      <c r="O33" s="122">
        <f>SUM(O34:O38)</f>
        <v>0</v>
      </c>
      <c r="P33" s="122">
        <v>0</v>
      </c>
    </row>
    <row r="34" spans="1:16" s="93" customFormat="1" ht="16.5">
      <c r="A34" s="139">
        <v>27</v>
      </c>
      <c r="H34" s="128"/>
      <c r="I34" s="124" t="s">
        <v>137</v>
      </c>
      <c r="J34" s="123" t="s">
        <v>298</v>
      </c>
      <c r="K34" s="125">
        <v>0</v>
      </c>
      <c r="L34" s="125">
        <v>665</v>
      </c>
      <c r="M34" s="125">
        <v>665</v>
      </c>
      <c r="N34" s="125">
        <v>665</v>
      </c>
      <c r="O34" s="125">
        <v>0</v>
      </c>
      <c r="P34" s="125">
        <v>0</v>
      </c>
    </row>
    <row r="35" spans="1:16" s="93" customFormat="1" ht="16.5">
      <c r="A35" s="139">
        <v>28</v>
      </c>
      <c r="H35" s="128"/>
      <c r="I35" s="124" t="s">
        <v>138</v>
      </c>
      <c r="J35" s="123" t="s">
        <v>295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</row>
    <row r="36" spans="1:16" s="93" customFormat="1" ht="16.5">
      <c r="A36" s="139">
        <v>29</v>
      </c>
      <c r="H36" s="128"/>
      <c r="I36" s="124" t="s">
        <v>139</v>
      </c>
      <c r="J36" s="123" t="s">
        <v>142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</row>
    <row r="37" spans="1:16" s="93" customFormat="1" ht="16.5">
      <c r="A37" s="139">
        <v>30</v>
      </c>
      <c r="H37" s="128"/>
      <c r="I37" s="124" t="s">
        <v>140</v>
      </c>
      <c r="J37" s="123" t="s">
        <v>143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</row>
    <row r="38" spans="1:16" s="93" customFormat="1" ht="16.5">
      <c r="A38" s="139">
        <v>31</v>
      </c>
      <c r="H38" s="128"/>
      <c r="I38" s="124" t="s">
        <v>141</v>
      </c>
      <c r="J38" s="123" t="s">
        <v>144</v>
      </c>
      <c r="K38" s="125">
        <v>16057</v>
      </c>
      <c r="L38" s="125">
        <v>16057</v>
      </c>
      <c r="M38" s="125">
        <v>16057</v>
      </c>
      <c r="N38" s="125">
        <v>16057</v>
      </c>
      <c r="O38" s="125">
        <v>0</v>
      </c>
      <c r="P38" s="125">
        <v>0</v>
      </c>
    </row>
    <row r="39" spans="1:16" s="93" customFormat="1" ht="17.25">
      <c r="A39" s="139">
        <v>32</v>
      </c>
      <c r="H39" s="120" t="s">
        <v>98</v>
      </c>
      <c r="I39" s="120"/>
      <c r="J39" s="121" t="s">
        <v>145</v>
      </c>
      <c r="K39" s="122">
        <f aca="true" t="shared" si="5" ref="K39:P39">SUM(K40+K41+K44+K48)</f>
        <v>105405</v>
      </c>
      <c r="L39" s="122">
        <f t="shared" si="5"/>
        <v>105560</v>
      </c>
      <c r="M39" s="122">
        <f t="shared" si="5"/>
        <v>179294</v>
      </c>
      <c r="N39" s="122">
        <f t="shared" si="5"/>
        <v>168294</v>
      </c>
      <c r="O39" s="122">
        <f t="shared" si="5"/>
        <v>11000</v>
      </c>
      <c r="P39" s="122">
        <f t="shared" si="5"/>
        <v>0</v>
      </c>
    </row>
    <row r="40" spans="1:16" s="93" customFormat="1" ht="17.25">
      <c r="A40" s="139">
        <v>33</v>
      </c>
      <c r="H40" s="120"/>
      <c r="I40" s="124" t="s">
        <v>148</v>
      </c>
      <c r="J40" s="123" t="s">
        <v>223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</row>
    <row r="41" spans="1:16" s="93" customFormat="1" ht="16.5">
      <c r="A41" s="139">
        <v>34</v>
      </c>
      <c r="H41" s="128"/>
      <c r="I41" s="124" t="s">
        <v>149</v>
      </c>
      <c r="J41" s="123" t="s">
        <v>146</v>
      </c>
      <c r="K41" s="125">
        <f>SUM(K42:K43)</f>
        <v>67410</v>
      </c>
      <c r="L41" s="125">
        <f>SUM(L42:L43)</f>
        <v>71568</v>
      </c>
      <c r="M41" s="125">
        <f>SUM(M42:M43)</f>
        <v>71568</v>
      </c>
      <c r="N41" s="125">
        <f>SUM(N42:N43)</f>
        <v>71568</v>
      </c>
      <c r="O41" s="125">
        <f>SUM(O43)</f>
        <v>0</v>
      </c>
      <c r="P41" s="125">
        <f>SUM(P43)</f>
        <v>0</v>
      </c>
    </row>
    <row r="42" spans="1:16" s="93" customFormat="1" ht="16.5">
      <c r="A42" s="139">
        <v>35</v>
      </c>
      <c r="H42" s="128"/>
      <c r="I42" s="124"/>
      <c r="J42" s="126" t="s">
        <v>147</v>
      </c>
      <c r="K42" s="127">
        <v>66812</v>
      </c>
      <c r="L42" s="127">
        <v>70970</v>
      </c>
      <c r="M42" s="127">
        <v>70970</v>
      </c>
      <c r="N42" s="127">
        <v>70970</v>
      </c>
      <c r="O42" s="127">
        <v>0</v>
      </c>
      <c r="P42" s="127">
        <v>0</v>
      </c>
    </row>
    <row r="43" spans="1:16" s="93" customFormat="1" ht="16.5">
      <c r="A43" s="139">
        <v>36</v>
      </c>
      <c r="H43" s="128"/>
      <c r="I43" s="128"/>
      <c r="J43" s="126" t="s">
        <v>243</v>
      </c>
      <c r="K43" s="127">
        <v>598</v>
      </c>
      <c r="L43" s="127">
        <v>598</v>
      </c>
      <c r="M43" s="127">
        <v>598</v>
      </c>
      <c r="N43" s="127">
        <v>598</v>
      </c>
      <c r="O43" s="127">
        <v>0</v>
      </c>
      <c r="P43" s="127">
        <v>0</v>
      </c>
    </row>
    <row r="44" spans="1:16" s="93" customFormat="1" ht="16.5">
      <c r="A44" s="139">
        <v>37</v>
      </c>
      <c r="H44" s="128"/>
      <c r="I44" s="124" t="s">
        <v>152</v>
      </c>
      <c r="J44" s="123" t="s">
        <v>150</v>
      </c>
      <c r="K44" s="125">
        <f aca="true" t="shared" si="6" ref="K44:P44">SUM(K45:K47)</f>
        <v>11000</v>
      </c>
      <c r="L44" s="125">
        <f t="shared" si="6"/>
        <v>11000</v>
      </c>
      <c r="M44" s="125">
        <f t="shared" si="6"/>
        <v>11000</v>
      </c>
      <c r="N44" s="125">
        <f t="shared" si="6"/>
        <v>0</v>
      </c>
      <c r="O44" s="125">
        <f t="shared" si="6"/>
        <v>11000</v>
      </c>
      <c r="P44" s="125">
        <f t="shared" si="6"/>
        <v>0</v>
      </c>
    </row>
    <row r="45" spans="1:16" s="93" customFormat="1" ht="16.5">
      <c r="A45" s="139">
        <v>38</v>
      </c>
      <c r="H45" s="128"/>
      <c r="I45" s="124"/>
      <c r="J45" s="126" t="s">
        <v>151</v>
      </c>
      <c r="K45" s="127">
        <v>8500</v>
      </c>
      <c r="L45" s="127">
        <v>8500</v>
      </c>
      <c r="M45" s="127">
        <v>8500</v>
      </c>
      <c r="N45" s="127">
        <v>0</v>
      </c>
      <c r="O45" s="127">
        <v>8500</v>
      </c>
      <c r="P45" s="127">
        <v>0</v>
      </c>
    </row>
    <row r="46" spans="1:16" s="93" customFormat="1" ht="16.5">
      <c r="A46" s="139">
        <v>39</v>
      </c>
      <c r="H46" s="128"/>
      <c r="I46" s="124"/>
      <c r="J46" s="126" t="s">
        <v>230</v>
      </c>
      <c r="K46" s="125">
        <v>1500</v>
      </c>
      <c r="L46" s="125">
        <v>1500</v>
      </c>
      <c r="M46" s="125">
        <v>1500</v>
      </c>
      <c r="N46" s="125"/>
      <c r="O46" s="125">
        <v>1500</v>
      </c>
      <c r="P46" s="125"/>
    </row>
    <row r="47" spans="1:16" s="93" customFormat="1" ht="16.5">
      <c r="A47" s="139">
        <v>40</v>
      </c>
      <c r="H47" s="128"/>
      <c r="I47" s="128"/>
      <c r="J47" s="126" t="s">
        <v>231</v>
      </c>
      <c r="K47" s="127">
        <v>1000</v>
      </c>
      <c r="L47" s="127">
        <v>1000</v>
      </c>
      <c r="M47" s="127">
        <v>1000</v>
      </c>
      <c r="N47" s="127">
        <v>0</v>
      </c>
      <c r="O47" s="127">
        <v>1000</v>
      </c>
      <c r="P47" s="127">
        <v>0</v>
      </c>
    </row>
    <row r="48" spans="1:16" s="93" customFormat="1" ht="16.5">
      <c r="A48" s="144">
        <v>41</v>
      </c>
      <c r="H48" s="128"/>
      <c r="I48" s="124" t="s">
        <v>225</v>
      </c>
      <c r="J48" s="123" t="s">
        <v>153</v>
      </c>
      <c r="K48" s="125">
        <v>26995</v>
      </c>
      <c r="L48" s="125">
        <v>22992</v>
      </c>
      <c r="M48" s="125">
        <v>96726</v>
      </c>
      <c r="N48" s="125">
        <v>96726</v>
      </c>
      <c r="O48" s="125">
        <v>0</v>
      </c>
      <c r="P48" s="125">
        <v>0</v>
      </c>
    </row>
    <row r="49" spans="1:16" s="140" customFormat="1" ht="16.5">
      <c r="A49" s="144">
        <v>42</v>
      </c>
      <c r="H49" s="116" t="s">
        <v>100</v>
      </c>
      <c r="I49" s="117"/>
      <c r="J49" s="118"/>
      <c r="K49" s="129">
        <f aca="true" t="shared" si="7" ref="K49:P49">SUM(K50:K52)</f>
        <v>461184</v>
      </c>
      <c r="L49" s="129">
        <f t="shared" si="7"/>
        <v>563744</v>
      </c>
      <c r="M49" s="129">
        <f t="shared" si="7"/>
        <v>328630</v>
      </c>
      <c r="N49" s="129">
        <f t="shared" si="7"/>
        <v>107894</v>
      </c>
      <c r="O49" s="129">
        <f t="shared" si="7"/>
        <v>220736</v>
      </c>
      <c r="P49" s="129">
        <f t="shared" si="7"/>
        <v>0</v>
      </c>
    </row>
    <row r="50" spans="1:16" s="145" customFormat="1" ht="17.25">
      <c r="A50" s="144">
        <v>43</v>
      </c>
      <c r="H50" s="120" t="s">
        <v>91</v>
      </c>
      <c r="I50" s="121"/>
      <c r="J50" s="121" t="s">
        <v>154</v>
      </c>
      <c r="K50" s="122">
        <v>399374</v>
      </c>
      <c r="L50" s="122">
        <v>428634</v>
      </c>
      <c r="M50" s="122">
        <v>279140</v>
      </c>
      <c r="N50" s="122">
        <v>61939</v>
      </c>
      <c r="O50" s="122">
        <v>217201</v>
      </c>
      <c r="P50" s="122">
        <v>0</v>
      </c>
    </row>
    <row r="51" spans="1:16" s="145" customFormat="1" ht="17.25">
      <c r="A51" s="139">
        <v>44</v>
      </c>
      <c r="H51" s="120" t="s">
        <v>93</v>
      </c>
      <c r="I51" s="121"/>
      <c r="J51" s="121" t="s">
        <v>155</v>
      </c>
      <c r="K51" s="122">
        <v>59310</v>
      </c>
      <c r="L51" s="122">
        <v>132610</v>
      </c>
      <c r="M51" s="122">
        <v>46990</v>
      </c>
      <c r="N51" s="122">
        <v>44455</v>
      </c>
      <c r="O51" s="122">
        <v>2535</v>
      </c>
      <c r="P51" s="122">
        <v>0</v>
      </c>
    </row>
    <row r="52" spans="1:16" s="145" customFormat="1" ht="17.25">
      <c r="A52" s="139">
        <v>45</v>
      </c>
      <c r="H52" s="120" t="s">
        <v>95</v>
      </c>
      <c r="I52" s="121"/>
      <c r="J52" s="121" t="s">
        <v>156</v>
      </c>
      <c r="K52" s="122">
        <f aca="true" t="shared" si="8" ref="K52:P52">SUM(K53:K55)</f>
        <v>2500</v>
      </c>
      <c r="L52" s="122">
        <f t="shared" si="8"/>
        <v>2500</v>
      </c>
      <c r="M52" s="122">
        <f t="shared" si="8"/>
        <v>2500</v>
      </c>
      <c r="N52" s="122">
        <f t="shared" si="8"/>
        <v>1500</v>
      </c>
      <c r="O52" s="122">
        <f t="shared" si="8"/>
        <v>1000</v>
      </c>
      <c r="P52" s="122">
        <f t="shared" si="8"/>
        <v>0</v>
      </c>
    </row>
    <row r="53" spans="1:16" s="93" customFormat="1" ht="16.5">
      <c r="A53" s="139">
        <v>46</v>
      </c>
      <c r="H53" s="126"/>
      <c r="I53" s="124" t="s">
        <v>112</v>
      </c>
      <c r="J53" s="123" t="s">
        <v>109</v>
      </c>
      <c r="K53" s="125">
        <v>0</v>
      </c>
      <c r="L53" s="125">
        <v>0</v>
      </c>
      <c r="M53" s="125">
        <v>0</v>
      </c>
      <c r="N53" s="125">
        <v>0</v>
      </c>
      <c r="O53" s="125">
        <v>0</v>
      </c>
      <c r="P53" s="125">
        <v>0</v>
      </c>
    </row>
    <row r="54" spans="1:16" s="93" customFormat="1" ht="16.5">
      <c r="A54" s="139">
        <v>47</v>
      </c>
      <c r="H54" s="126"/>
      <c r="I54" s="124" t="s">
        <v>116</v>
      </c>
      <c r="J54" s="123" t="s">
        <v>101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</row>
    <row r="55" spans="1:16" s="93" customFormat="1" ht="16.5">
      <c r="A55" s="139">
        <v>48</v>
      </c>
      <c r="H55" s="126"/>
      <c r="I55" s="124" t="s">
        <v>120</v>
      </c>
      <c r="J55" s="123" t="s">
        <v>157</v>
      </c>
      <c r="K55" s="125">
        <v>2500</v>
      </c>
      <c r="L55" s="125">
        <v>2500</v>
      </c>
      <c r="M55" s="125">
        <v>2500</v>
      </c>
      <c r="N55" s="125">
        <v>1500</v>
      </c>
      <c r="O55" s="125">
        <v>1000</v>
      </c>
      <c r="P55" s="125">
        <v>0</v>
      </c>
    </row>
    <row r="56" spans="1:16" s="146" customFormat="1" ht="16.5">
      <c r="A56" s="144">
        <v>49</v>
      </c>
      <c r="H56" s="189" t="s">
        <v>167</v>
      </c>
      <c r="I56" s="190"/>
      <c r="J56" s="195"/>
      <c r="K56" s="129">
        <f aca="true" t="shared" si="9" ref="K56:P56">SUM(K8,K49,)</f>
        <v>750035</v>
      </c>
      <c r="L56" s="129">
        <f t="shared" si="9"/>
        <v>974250</v>
      </c>
      <c r="M56" s="129">
        <f t="shared" si="9"/>
        <v>803294</v>
      </c>
      <c r="N56" s="129">
        <f t="shared" si="9"/>
        <v>497968</v>
      </c>
      <c r="O56" s="129">
        <f t="shared" si="9"/>
        <v>305326</v>
      </c>
      <c r="P56" s="129">
        <f t="shared" si="9"/>
        <v>0</v>
      </c>
    </row>
    <row r="57" spans="1:16" s="146" customFormat="1" ht="16.5">
      <c r="A57" s="139">
        <v>50</v>
      </c>
      <c r="H57" s="116" t="s">
        <v>164</v>
      </c>
      <c r="I57" s="117"/>
      <c r="J57" s="118"/>
      <c r="K57" s="129"/>
      <c r="L57" s="129"/>
      <c r="M57" s="129"/>
      <c r="N57" s="129"/>
      <c r="O57" s="129"/>
      <c r="P57" s="129"/>
    </row>
    <row r="58" spans="1:16" s="146" customFormat="1" ht="17.25">
      <c r="A58" s="139">
        <v>51</v>
      </c>
      <c r="H58" s="131" t="s">
        <v>91</v>
      </c>
      <c r="I58" s="147"/>
      <c r="J58" s="148" t="s">
        <v>224</v>
      </c>
      <c r="K58" s="125">
        <v>6441</v>
      </c>
      <c r="L58" s="125">
        <v>6441</v>
      </c>
      <c r="M58" s="125">
        <v>6441</v>
      </c>
      <c r="N58" s="125">
        <v>6441</v>
      </c>
      <c r="O58" s="125">
        <v>0</v>
      </c>
      <c r="P58" s="125">
        <v>0</v>
      </c>
    </row>
    <row r="59" spans="1:16" s="145" customFormat="1" ht="17.25">
      <c r="A59" s="144">
        <v>52</v>
      </c>
      <c r="H59" s="131" t="s">
        <v>93</v>
      </c>
      <c r="I59" s="132"/>
      <c r="J59" s="148" t="s">
        <v>165</v>
      </c>
      <c r="K59" s="125">
        <v>60453</v>
      </c>
      <c r="L59" s="125">
        <v>61175</v>
      </c>
      <c r="M59" s="125">
        <v>61175</v>
      </c>
      <c r="N59" s="125">
        <v>61175</v>
      </c>
      <c r="O59" s="125">
        <v>0</v>
      </c>
      <c r="P59" s="125">
        <v>0</v>
      </c>
    </row>
    <row r="60" spans="1:16" s="146" customFormat="1" ht="16.5">
      <c r="A60" s="139">
        <v>53</v>
      </c>
      <c r="H60" s="189" t="s">
        <v>168</v>
      </c>
      <c r="I60" s="190"/>
      <c r="J60" s="191"/>
      <c r="K60" s="129">
        <f aca="true" t="shared" si="10" ref="K60:P60">SUM(K58:K59)</f>
        <v>66894</v>
      </c>
      <c r="L60" s="129">
        <f t="shared" si="10"/>
        <v>67616</v>
      </c>
      <c r="M60" s="129">
        <f t="shared" si="10"/>
        <v>67616</v>
      </c>
      <c r="N60" s="129">
        <f t="shared" si="10"/>
        <v>67616</v>
      </c>
      <c r="O60" s="129">
        <f t="shared" si="10"/>
        <v>0</v>
      </c>
      <c r="P60" s="129">
        <f t="shared" si="10"/>
        <v>0</v>
      </c>
    </row>
    <row r="61" spans="1:16" s="146" customFormat="1" ht="16.5">
      <c r="A61" s="139">
        <v>54</v>
      </c>
      <c r="H61" s="189" t="s">
        <v>169</v>
      </c>
      <c r="I61" s="190"/>
      <c r="J61" s="191"/>
      <c r="K61" s="129">
        <f aca="true" t="shared" si="11" ref="K61:P61">SUM(K56+K60)</f>
        <v>816929</v>
      </c>
      <c r="L61" s="129">
        <f t="shared" si="11"/>
        <v>1041866</v>
      </c>
      <c r="M61" s="129">
        <f t="shared" si="11"/>
        <v>870910</v>
      </c>
      <c r="N61" s="129">
        <f t="shared" si="11"/>
        <v>565584</v>
      </c>
      <c r="O61" s="129">
        <f t="shared" si="11"/>
        <v>305326</v>
      </c>
      <c r="P61" s="129">
        <f t="shared" si="11"/>
        <v>0</v>
      </c>
    </row>
    <row r="62" ht="17.25">
      <c r="T62" s="56"/>
    </row>
  </sheetData>
  <sheetProtection/>
  <mergeCells count="14">
    <mergeCell ref="A5:A6"/>
    <mergeCell ref="H5:J6"/>
    <mergeCell ref="N5:P5"/>
    <mergeCell ref="H7:J7"/>
    <mergeCell ref="H8:J8"/>
    <mergeCell ref="H56:J56"/>
    <mergeCell ref="L5:L6"/>
    <mergeCell ref="H60:J60"/>
    <mergeCell ref="H61:J61"/>
    <mergeCell ref="H1:P1"/>
    <mergeCell ref="H2:P2"/>
    <mergeCell ref="H3:P3"/>
    <mergeCell ref="K5:K6"/>
    <mergeCell ref="M5:M6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J22" sqref="J22:J23"/>
    </sheetView>
  </sheetViews>
  <sheetFormatPr defaultColWidth="9.140625" defaultRowHeight="15"/>
  <cols>
    <col min="1" max="1" width="4.421875" style="135" customWidth="1"/>
    <col min="2" max="7" width="9.140625" style="135" hidden="1" customWidth="1"/>
    <col min="8" max="8" width="3.57421875" style="135" bestFit="1" customWidth="1"/>
    <col min="9" max="9" width="4.421875" style="135" customWidth="1"/>
    <col min="10" max="10" width="49.421875" style="135" customWidth="1"/>
    <col min="11" max="12" width="18.140625" style="135" customWidth="1"/>
    <col min="13" max="13" width="15.00390625" style="135" customWidth="1"/>
    <col min="14" max="14" width="14.00390625" style="135" customWidth="1"/>
    <col min="15" max="15" width="14.421875" style="135" customWidth="1"/>
    <col min="16" max="16" width="18.421875" style="135" customWidth="1"/>
    <col min="17" max="16384" width="9.140625" style="135" customWidth="1"/>
  </cols>
  <sheetData>
    <row r="1" spans="8:17" ht="17.25">
      <c r="H1" s="212"/>
      <c r="I1" s="212"/>
      <c r="J1" s="212"/>
      <c r="K1" s="212"/>
      <c r="L1" s="212"/>
      <c r="M1" s="212"/>
      <c r="N1" s="212"/>
      <c r="O1" s="212"/>
      <c r="P1" s="212"/>
      <c r="Q1" s="136"/>
    </row>
    <row r="2" spans="8:16" s="136" customFormat="1" ht="19.5" customHeight="1">
      <c r="H2" s="204" t="s">
        <v>205</v>
      </c>
      <c r="I2" s="204"/>
      <c r="J2" s="204"/>
      <c r="K2" s="204"/>
      <c r="L2" s="204"/>
      <c r="M2" s="204"/>
      <c r="N2" s="204"/>
      <c r="O2" s="204"/>
      <c r="P2" s="204"/>
    </row>
    <row r="3" spans="8:16" ht="17.25">
      <c r="H3" s="205" t="s">
        <v>271</v>
      </c>
      <c r="I3" s="205"/>
      <c r="J3" s="205"/>
      <c r="K3" s="205"/>
      <c r="L3" s="205"/>
      <c r="M3" s="205"/>
      <c r="N3" s="205"/>
      <c r="O3" s="205"/>
      <c r="P3" s="205"/>
    </row>
    <row r="4" spans="8:16" ht="17.25" customHeight="1">
      <c r="H4" s="113"/>
      <c r="I4" s="113"/>
      <c r="J4" s="113"/>
      <c r="K4" s="113"/>
      <c r="L4" s="113"/>
      <c r="M4" s="113"/>
      <c r="N4" s="113" t="s">
        <v>33</v>
      </c>
      <c r="O4" s="113"/>
      <c r="P4" s="114" t="s">
        <v>313</v>
      </c>
    </row>
    <row r="5" spans="1:16" s="56" customFormat="1" ht="14.25" customHeight="1">
      <c r="A5" s="215" t="s">
        <v>166</v>
      </c>
      <c r="H5" s="196" t="s">
        <v>218</v>
      </c>
      <c r="I5" s="196"/>
      <c r="J5" s="197"/>
      <c r="K5" s="210" t="s">
        <v>267</v>
      </c>
      <c r="L5" s="197" t="s">
        <v>303</v>
      </c>
      <c r="M5" s="197" t="s">
        <v>304</v>
      </c>
      <c r="N5" s="200" t="s">
        <v>305</v>
      </c>
      <c r="O5" s="206"/>
      <c r="P5" s="207"/>
    </row>
    <row r="6" spans="1:16" s="56" customFormat="1" ht="48.75" customHeight="1">
      <c r="A6" s="216"/>
      <c r="H6" s="198"/>
      <c r="I6" s="198"/>
      <c r="J6" s="199"/>
      <c r="K6" s="211"/>
      <c r="L6" s="217"/>
      <c r="M6" s="217"/>
      <c r="N6" s="115" t="s">
        <v>88</v>
      </c>
      <c r="O6" s="115" t="s">
        <v>89</v>
      </c>
      <c r="P6" s="115" t="s">
        <v>237</v>
      </c>
    </row>
    <row r="7" spans="1:16" s="56" customFormat="1" ht="17.25">
      <c r="A7" s="137"/>
      <c r="H7" s="200" t="s">
        <v>6</v>
      </c>
      <c r="I7" s="201"/>
      <c r="J7" s="202"/>
      <c r="K7" s="115" t="s">
        <v>7</v>
      </c>
      <c r="L7" s="115" t="s">
        <v>8</v>
      </c>
      <c r="M7" s="138" t="s">
        <v>9</v>
      </c>
      <c r="N7" s="115" t="s">
        <v>106</v>
      </c>
      <c r="O7" s="138" t="s">
        <v>270</v>
      </c>
      <c r="P7" s="115" t="s">
        <v>297</v>
      </c>
    </row>
    <row r="8" spans="1:16" s="140" customFormat="1" ht="16.5">
      <c r="A8" s="139">
        <v>1</v>
      </c>
      <c r="H8" s="192" t="s">
        <v>90</v>
      </c>
      <c r="I8" s="193"/>
      <c r="J8" s="194"/>
      <c r="K8" s="129">
        <f>SUM(K9:K11)</f>
        <v>66430</v>
      </c>
      <c r="L8" s="129">
        <f>SUM(L9:L11)</f>
        <v>68564</v>
      </c>
      <c r="M8" s="129">
        <f>SUM(M9:M11)</f>
        <v>68559</v>
      </c>
      <c r="N8" s="129">
        <f>SUM(N9+N10+N11+N31+N32)</f>
        <v>0</v>
      </c>
      <c r="O8" s="129">
        <f>SUM(O9+O10+O11+O31+O32)</f>
        <v>0</v>
      </c>
      <c r="P8" s="129">
        <f>SUM(P9:P11)</f>
        <v>68559</v>
      </c>
    </row>
    <row r="9" spans="1:16" s="93" customFormat="1" ht="17.25">
      <c r="A9" s="139">
        <v>2</v>
      </c>
      <c r="H9" s="120" t="s">
        <v>91</v>
      </c>
      <c r="I9" s="126"/>
      <c r="J9" s="121" t="s">
        <v>92</v>
      </c>
      <c r="K9" s="122">
        <v>46826</v>
      </c>
      <c r="L9" s="122">
        <v>48581</v>
      </c>
      <c r="M9" s="122">
        <v>48956</v>
      </c>
      <c r="N9" s="141">
        <v>0</v>
      </c>
      <c r="O9" s="122">
        <v>0</v>
      </c>
      <c r="P9" s="122">
        <v>48956</v>
      </c>
    </row>
    <row r="10" spans="1:16" s="93" customFormat="1" ht="17.25">
      <c r="A10" s="139">
        <v>3</v>
      </c>
      <c r="H10" s="120" t="s">
        <v>93</v>
      </c>
      <c r="I10" s="126"/>
      <c r="J10" s="121" t="s">
        <v>94</v>
      </c>
      <c r="K10" s="122">
        <v>9066</v>
      </c>
      <c r="L10" s="122">
        <v>9438</v>
      </c>
      <c r="M10" s="122">
        <v>10228</v>
      </c>
      <c r="N10" s="122">
        <v>0</v>
      </c>
      <c r="O10" s="122">
        <v>0</v>
      </c>
      <c r="P10" s="122">
        <v>10228</v>
      </c>
    </row>
    <row r="11" spans="1:16" s="93" customFormat="1" ht="17.25">
      <c r="A11" s="139">
        <v>4</v>
      </c>
      <c r="H11" s="120" t="s">
        <v>95</v>
      </c>
      <c r="I11" s="126"/>
      <c r="J11" s="121" t="s">
        <v>96</v>
      </c>
      <c r="K11" s="122">
        <f aca="true" t="shared" si="0" ref="K11:P11">SUM(K12+K15+K18+K25+K27)</f>
        <v>10538</v>
      </c>
      <c r="L11" s="122">
        <f t="shared" si="0"/>
        <v>10545</v>
      </c>
      <c r="M11" s="122">
        <f t="shared" si="0"/>
        <v>9375</v>
      </c>
      <c r="N11" s="122">
        <f t="shared" si="0"/>
        <v>0</v>
      </c>
      <c r="O11" s="122">
        <f t="shared" si="0"/>
        <v>0</v>
      </c>
      <c r="P11" s="122">
        <f t="shared" si="0"/>
        <v>9375</v>
      </c>
    </row>
    <row r="12" spans="1:16" s="93" customFormat="1" ht="16.5">
      <c r="A12" s="139">
        <v>5</v>
      </c>
      <c r="H12" s="126"/>
      <c r="I12" s="149" t="s">
        <v>112</v>
      </c>
      <c r="J12" s="123" t="s">
        <v>113</v>
      </c>
      <c r="K12" s="125">
        <f>SUM(K13+K14)</f>
        <v>1803</v>
      </c>
      <c r="L12" s="125">
        <f>SUM(L13+L14)</f>
        <v>1787</v>
      </c>
      <c r="M12" s="125">
        <f>SUM(M13+M14)</f>
        <v>1182</v>
      </c>
      <c r="N12" s="125">
        <f>SUM(N13+N14)</f>
        <v>0</v>
      </c>
      <c r="O12" s="125"/>
      <c r="P12" s="125">
        <f>SUM(P13+P14)</f>
        <v>1182</v>
      </c>
    </row>
    <row r="13" spans="1:16" s="93" customFormat="1" ht="16.5">
      <c r="A13" s="139">
        <v>6</v>
      </c>
      <c r="H13" s="126"/>
      <c r="I13" s="142"/>
      <c r="J13" s="126" t="s">
        <v>114</v>
      </c>
      <c r="K13" s="127">
        <v>308</v>
      </c>
      <c r="L13" s="127">
        <v>308</v>
      </c>
      <c r="M13" s="127">
        <v>308</v>
      </c>
      <c r="N13" s="127">
        <v>0</v>
      </c>
      <c r="O13" s="127">
        <v>0</v>
      </c>
      <c r="P13" s="127">
        <v>308</v>
      </c>
    </row>
    <row r="14" spans="1:16" s="93" customFormat="1" ht="16.5">
      <c r="A14" s="139">
        <v>7</v>
      </c>
      <c r="H14" s="126"/>
      <c r="I14" s="142"/>
      <c r="J14" s="126" t="s">
        <v>115</v>
      </c>
      <c r="K14" s="127">
        <v>1495</v>
      </c>
      <c r="L14" s="127">
        <v>1479</v>
      </c>
      <c r="M14" s="127">
        <v>874</v>
      </c>
      <c r="N14" s="127">
        <v>0</v>
      </c>
      <c r="O14" s="127">
        <v>0</v>
      </c>
      <c r="P14" s="127">
        <v>874</v>
      </c>
    </row>
    <row r="15" spans="1:16" s="93" customFormat="1" ht="16.5">
      <c r="A15" s="139">
        <v>8</v>
      </c>
      <c r="H15" s="126"/>
      <c r="I15" s="124" t="s">
        <v>116</v>
      </c>
      <c r="J15" s="123" t="s">
        <v>117</v>
      </c>
      <c r="K15" s="125">
        <f aca="true" t="shared" si="1" ref="K15:P15">SUM(K16+K17)</f>
        <v>1382</v>
      </c>
      <c r="L15" s="125">
        <f t="shared" si="1"/>
        <v>1382</v>
      </c>
      <c r="M15" s="125">
        <f t="shared" si="1"/>
        <v>982</v>
      </c>
      <c r="N15" s="125">
        <f t="shared" si="1"/>
        <v>0</v>
      </c>
      <c r="O15" s="125">
        <f t="shared" si="1"/>
        <v>0</v>
      </c>
      <c r="P15" s="125">
        <f t="shared" si="1"/>
        <v>982</v>
      </c>
    </row>
    <row r="16" spans="1:16" s="93" customFormat="1" ht="16.5">
      <c r="A16" s="139">
        <v>9</v>
      </c>
      <c r="H16" s="126"/>
      <c r="I16" s="143"/>
      <c r="J16" s="126" t="s">
        <v>118</v>
      </c>
      <c r="K16" s="127">
        <v>932</v>
      </c>
      <c r="L16" s="127">
        <v>932</v>
      </c>
      <c r="M16" s="127">
        <v>532</v>
      </c>
      <c r="N16" s="127">
        <v>0</v>
      </c>
      <c r="O16" s="127">
        <v>0</v>
      </c>
      <c r="P16" s="127">
        <v>532</v>
      </c>
    </row>
    <row r="17" spans="1:16" s="93" customFormat="1" ht="16.5">
      <c r="A17" s="139">
        <v>10</v>
      </c>
      <c r="H17" s="126"/>
      <c r="I17" s="143"/>
      <c r="J17" s="126" t="s">
        <v>119</v>
      </c>
      <c r="K17" s="127">
        <v>450</v>
      </c>
      <c r="L17" s="127">
        <v>450</v>
      </c>
      <c r="M17" s="127">
        <v>450</v>
      </c>
      <c r="N17" s="127">
        <v>0</v>
      </c>
      <c r="O17" s="127">
        <v>0</v>
      </c>
      <c r="P17" s="127">
        <v>450</v>
      </c>
    </row>
    <row r="18" spans="1:16" s="93" customFormat="1" ht="16.5">
      <c r="A18" s="139">
        <v>11</v>
      </c>
      <c r="H18" s="126"/>
      <c r="I18" s="124" t="s">
        <v>120</v>
      </c>
      <c r="J18" s="123" t="s">
        <v>121</v>
      </c>
      <c r="K18" s="125">
        <f aca="true" t="shared" si="2" ref="K18:P18">SUM(K19:K24)</f>
        <v>5159</v>
      </c>
      <c r="L18" s="125">
        <f t="shared" si="2"/>
        <v>5159</v>
      </c>
      <c r="M18" s="125">
        <f t="shared" si="2"/>
        <v>4994</v>
      </c>
      <c r="N18" s="125">
        <f t="shared" si="2"/>
        <v>0</v>
      </c>
      <c r="O18" s="125">
        <f t="shared" si="2"/>
        <v>0</v>
      </c>
      <c r="P18" s="125">
        <f t="shared" si="2"/>
        <v>4994</v>
      </c>
    </row>
    <row r="19" spans="1:16" s="93" customFormat="1" ht="16.5">
      <c r="A19" s="139">
        <v>12</v>
      </c>
      <c r="H19" s="126"/>
      <c r="I19" s="143"/>
      <c r="J19" s="126" t="s">
        <v>122</v>
      </c>
      <c r="K19" s="127">
        <v>1215</v>
      </c>
      <c r="L19" s="127">
        <v>1215</v>
      </c>
      <c r="M19" s="127">
        <v>1050</v>
      </c>
      <c r="N19" s="127">
        <v>0</v>
      </c>
      <c r="O19" s="127">
        <v>0</v>
      </c>
      <c r="P19" s="127">
        <v>1050</v>
      </c>
    </row>
    <row r="20" spans="1:16" s="93" customFormat="1" ht="16.5">
      <c r="A20" s="139">
        <v>13</v>
      </c>
      <c r="H20" s="126"/>
      <c r="I20" s="143"/>
      <c r="J20" s="126" t="s">
        <v>123</v>
      </c>
      <c r="K20" s="127">
        <v>250</v>
      </c>
      <c r="L20" s="127">
        <v>250</v>
      </c>
      <c r="M20" s="127">
        <v>250</v>
      </c>
      <c r="N20" s="127">
        <v>0</v>
      </c>
      <c r="O20" s="127">
        <v>0</v>
      </c>
      <c r="P20" s="127">
        <v>250</v>
      </c>
    </row>
    <row r="21" spans="1:16" s="93" customFormat="1" ht="16.5">
      <c r="A21" s="139">
        <v>14</v>
      </c>
      <c r="H21" s="126"/>
      <c r="I21" s="143"/>
      <c r="J21" s="126" t="s">
        <v>124</v>
      </c>
      <c r="K21" s="127">
        <v>1080</v>
      </c>
      <c r="L21" s="127">
        <v>1080</v>
      </c>
      <c r="M21" s="127">
        <v>1080</v>
      </c>
      <c r="N21" s="127">
        <v>0</v>
      </c>
      <c r="O21" s="127">
        <v>0</v>
      </c>
      <c r="P21" s="127">
        <v>1080</v>
      </c>
    </row>
    <row r="22" spans="1:16" s="93" customFormat="1" ht="16.5">
      <c r="A22" s="139">
        <v>15</v>
      </c>
      <c r="H22" s="126"/>
      <c r="I22" s="143"/>
      <c r="J22" s="126" t="s">
        <v>125</v>
      </c>
      <c r="K22" s="127">
        <v>100</v>
      </c>
      <c r="L22" s="127">
        <v>100</v>
      </c>
      <c r="M22" s="127">
        <v>100</v>
      </c>
      <c r="N22" s="127">
        <v>0</v>
      </c>
      <c r="O22" s="127">
        <v>0</v>
      </c>
      <c r="P22" s="127">
        <v>100</v>
      </c>
    </row>
    <row r="23" spans="1:16" s="93" customFormat="1" ht="16.5">
      <c r="A23" s="139">
        <v>16</v>
      </c>
      <c r="H23" s="126"/>
      <c r="I23" s="143"/>
      <c r="J23" s="126" t="s">
        <v>127</v>
      </c>
      <c r="K23" s="127">
        <v>1373</v>
      </c>
      <c r="L23" s="127">
        <v>1373</v>
      </c>
      <c r="M23" s="127">
        <v>1373</v>
      </c>
      <c r="N23" s="127">
        <v>0</v>
      </c>
      <c r="O23" s="127">
        <v>0</v>
      </c>
      <c r="P23" s="127">
        <v>1373</v>
      </c>
    </row>
    <row r="24" spans="1:16" s="93" customFormat="1" ht="16.5">
      <c r="A24" s="139">
        <v>17</v>
      </c>
      <c r="H24" s="126"/>
      <c r="I24" s="143"/>
      <c r="J24" s="126" t="s">
        <v>128</v>
      </c>
      <c r="K24" s="127">
        <v>1141</v>
      </c>
      <c r="L24" s="127">
        <v>1141</v>
      </c>
      <c r="M24" s="127">
        <v>1141</v>
      </c>
      <c r="N24" s="127">
        <v>0</v>
      </c>
      <c r="O24" s="127">
        <v>0</v>
      </c>
      <c r="P24" s="127">
        <v>1141</v>
      </c>
    </row>
    <row r="25" spans="1:16" s="93" customFormat="1" ht="16.5">
      <c r="A25" s="139">
        <v>18</v>
      </c>
      <c r="H25" s="126"/>
      <c r="I25" s="124" t="s">
        <v>129</v>
      </c>
      <c r="J25" s="123" t="s">
        <v>130</v>
      </c>
      <c r="K25" s="125">
        <f>SUM(K26)</f>
        <v>420</v>
      </c>
      <c r="L25" s="125">
        <f>SUM(L26)</f>
        <v>420</v>
      </c>
      <c r="M25" s="125">
        <f>SUM(M26)</f>
        <v>420</v>
      </c>
      <c r="N25" s="125">
        <v>0</v>
      </c>
      <c r="O25" s="125">
        <v>0</v>
      </c>
      <c r="P25" s="125">
        <f>SUM(P26)</f>
        <v>420</v>
      </c>
    </row>
    <row r="26" spans="1:16" s="93" customFormat="1" ht="16.5">
      <c r="A26" s="139">
        <v>19</v>
      </c>
      <c r="H26" s="126"/>
      <c r="I26" s="143"/>
      <c r="J26" s="126" t="s">
        <v>131</v>
      </c>
      <c r="K26" s="127">
        <v>420</v>
      </c>
      <c r="L26" s="127">
        <v>420</v>
      </c>
      <c r="M26" s="127">
        <v>420</v>
      </c>
      <c r="N26" s="127">
        <v>0</v>
      </c>
      <c r="O26" s="127">
        <v>0</v>
      </c>
      <c r="P26" s="127">
        <v>420</v>
      </c>
    </row>
    <row r="27" spans="1:16" s="93" customFormat="1" ht="16.5">
      <c r="A27" s="139">
        <v>20</v>
      </c>
      <c r="H27" s="126"/>
      <c r="I27" s="124" t="s">
        <v>132</v>
      </c>
      <c r="J27" s="123" t="s">
        <v>133</v>
      </c>
      <c r="K27" s="125">
        <f aca="true" t="shared" si="3" ref="K27:P27">SUM(K28:K30)</f>
        <v>1774</v>
      </c>
      <c r="L27" s="125">
        <f t="shared" si="3"/>
        <v>1797</v>
      </c>
      <c r="M27" s="125">
        <f t="shared" si="3"/>
        <v>1797</v>
      </c>
      <c r="N27" s="125">
        <f t="shared" si="3"/>
        <v>0</v>
      </c>
      <c r="O27" s="125">
        <f t="shared" si="3"/>
        <v>0</v>
      </c>
      <c r="P27" s="125">
        <f t="shared" si="3"/>
        <v>1797</v>
      </c>
    </row>
    <row r="28" spans="1:16" s="93" customFormat="1" ht="16.5">
      <c r="A28" s="139">
        <v>21</v>
      </c>
      <c r="H28" s="126"/>
      <c r="I28" s="143"/>
      <c r="J28" s="126" t="s">
        <v>134</v>
      </c>
      <c r="K28" s="127">
        <v>1774</v>
      </c>
      <c r="L28" s="127">
        <v>1792</v>
      </c>
      <c r="M28" s="127">
        <v>1791</v>
      </c>
      <c r="N28" s="127">
        <v>0</v>
      </c>
      <c r="O28" s="127">
        <v>0</v>
      </c>
      <c r="P28" s="127">
        <v>1791</v>
      </c>
    </row>
    <row r="29" spans="1:16" s="93" customFormat="1" ht="16.5">
      <c r="A29" s="139">
        <v>22</v>
      </c>
      <c r="H29" s="126"/>
      <c r="I29" s="143"/>
      <c r="J29" s="126" t="s">
        <v>135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</row>
    <row r="30" spans="1:16" s="93" customFormat="1" ht="16.5">
      <c r="A30" s="139">
        <v>23</v>
      </c>
      <c r="H30" s="126"/>
      <c r="I30" s="143"/>
      <c r="J30" s="126" t="s">
        <v>136</v>
      </c>
      <c r="K30" s="127">
        <v>0</v>
      </c>
      <c r="L30" s="127">
        <v>5</v>
      </c>
      <c r="M30" s="127">
        <v>6</v>
      </c>
      <c r="N30" s="127">
        <v>0</v>
      </c>
      <c r="O30" s="127">
        <v>0</v>
      </c>
      <c r="P30" s="127">
        <v>6</v>
      </c>
    </row>
    <row r="31" spans="1:16" s="93" customFormat="1" ht="17.25">
      <c r="A31" s="139">
        <v>24</v>
      </c>
      <c r="H31" s="120" t="s">
        <v>97</v>
      </c>
      <c r="I31" s="121"/>
      <c r="J31" s="121" t="s">
        <v>99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</row>
    <row r="32" spans="1:16" s="93" customFormat="1" ht="17.25">
      <c r="A32" s="139">
        <v>25</v>
      </c>
      <c r="H32" s="120" t="s">
        <v>98</v>
      </c>
      <c r="I32" s="120"/>
      <c r="J32" s="121" t="s">
        <v>145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</row>
    <row r="33" spans="1:16" s="140" customFormat="1" ht="19.5" customHeight="1">
      <c r="A33" s="139">
        <v>26</v>
      </c>
      <c r="H33" s="116" t="s">
        <v>100</v>
      </c>
      <c r="I33" s="117"/>
      <c r="J33" s="118"/>
      <c r="K33" s="129">
        <f aca="true" t="shared" si="4" ref="K33:P33">SUM(K34:K36)</f>
        <v>404</v>
      </c>
      <c r="L33" s="129">
        <f t="shared" si="4"/>
        <v>822</v>
      </c>
      <c r="M33" s="129">
        <f t="shared" si="4"/>
        <v>827</v>
      </c>
      <c r="N33" s="129">
        <f t="shared" si="4"/>
        <v>0</v>
      </c>
      <c r="O33" s="129">
        <f t="shared" si="4"/>
        <v>0</v>
      </c>
      <c r="P33" s="129">
        <f t="shared" si="4"/>
        <v>827</v>
      </c>
    </row>
    <row r="34" spans="1:16" s="145" customFormat="1" ht="17.25">
      <c r="A34" s="144">
        <v>27</v>
      </c>
      <c r="H34" s="120" t="s">
        <v>91</v>
      </c>
      <c r="I34" s="121"/>
      <c r="J34" s="121" t="s">
        <v>154</v>
      </c>
      <c r="K34" s="122">
        <v>404</v>
      </c>
      <c r="L34" s="122">
        <v>822</v>
      </c>
      <c r="M34" s="122">
        <v>827</v>
      </c>
      <c r="N34" s="122">
        <v>0</v>
      </c>
      <c r="O34" s="122">
        <v>0</v>
      </c>
      <c r="P34" s="122">
        <v>827</v>
      </c>
    </row>
    <row r="35" spans="1:16" s="145" customFormat="1" ht="17.25">
      <c r="A35" s="144">
        <v>28</v>
      </c>
      <c r="H35" s="120" t="s">
        <v>93</v>
      </c>
      <c r="I35" s="121"/>
      <c r="J35" s="121" t="s">
        <v>155</v>
      </c>
      <c r="K35" s="122">
        <v>0</v>
      </c>
      <c r="L35" s="122">
        <v>0</v>
      </c>
      <c r="M35" s="122">
        <v>0</v>
      </c>
      <c r="N35" s="122">
        <v>0</v>
      </c>
      <c r="O35" s="122">
        <v>0</v>
      </c>
      <c r="P35" s="122">
        <v>0</v>
      </c>
    </row>
    <row r="36" spans="1:16" s="145" customFormat="1" ht="17.25">
      <c r="A36" s="144">
        <v>29</v>
      </c>
      <c r="H36" s="120" t="s">
        <v>95</v>
      </c>
      <c r="I36" s="121"/>
      <c r="J36" s="121" t="s">
        <v>156</v>
      </c>
      <c r="K36" s="122">
        <v>0</v>
      </c>
      <c r="L36" s="122">
        <v>0</v>
      </c>
      <c r="M36" s="122">
        <v>0</v>
      </c>
      <c r="N36" s="122">
        <v>0</v>
      </c>
      <c r="O36" s="122">
        <v>0</v>
      </c>
      <c r="P36" s="122">
        <v>0</v>
      </c>
    </row>
    <row r="37" spans="1:16" s="146" customFormat="1" ht="19.5" customHeight="1">
      <c r="A37" s="139">
        <v>30</v>
      </c>
      <c r="H37" s="189" t="s">
        <v>167</v>
      </c>
      <c r="I37" s="190"/>
      <c r="J37" s="195"/>
      <c r="K37" s="129">
        <f aca="true" t="shared" si="5" ref="K37:P37">SUM(K8,K33,)</f>
        <v>66834</v>
      </c>
      <c r="L37" s="129">
        <f t="shared" si="5"/>
        <v>69386</v>
      </c>
      <c r="M37" s="129">
        <f t="shared" si="5"/>
        <v>69386</v>
      </c>
      <c r="N37" s="129">
        <f t="shared" si="5"/>
        <v>0</v>
      </c>
      <c r="O37" s="129">
        <f t="shared" si="5"/>
        <v>0</v>
      </c>
      <c r="P37" s="129">
        <f t="shared" si="5"/>
        <v>69386</v>
      </c>
    </row>
    <row r="38" spans="1:16" s="146" customFormat="1" ht="16.5">
      <c r="A38" s="139">
        <v>31</v>
      </c>
      <c r="H38" s="116" t="s">
        <v>164</v>
      </c>
      <c r="I38" s="117"/>
      <c r="J38" s="118"/>
      <c r="K38" s="129"/>
      <c r="L38" s="129"/>
      <c r="M38" s="129"/>
      <c r="N38" s="129"/>
      <c r="O38" s="129"/>
      <c r="P38" s="129"/>
    </row>
    <row r="39" spans="1:16" s="145" customFormat="1" ht="17.25">
      <c r="A39" s="144">
        <v>32</v>
      </c>
      <c r="H39" s="131" t="s">
        <v>91</v>
      </c>
      <c r="I39" s="132"/>
      <c r="J39" s="133" t="s">
        <v>165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</row>
    <row r="40" spans="1:16" s="146" customFormat="1" ht="16.5">
      <c r="A40" s="139">
        <v>33</v>
      </c>
      <c r="H40" s="189" t="s">
        <v>168</v>
      </c>
      <c r="I40" s="190"/>
      <c r="J40" s="191"/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</row>
    <row r="41" spans="1:16" s="146" customFormat="1" ht="18.75" customHeight="1">
      <c r="A41" s="139">
        <v>34</v>
      </c>
      <c r="H41" s="189" t="s">
        <v>169</v>
      </c>
      <c r="I41" s="190"/>
      <c r="J41" s="191"/>
      <c r="K41" s="129">
        <f aca="true" t="shared" si="6" ref="K41:P41">SUM(K37+K40)</f>
        <v>66834</v>
      </c>
      <c r="L41" s="129">
        <f t="shared" si="6"/>
        <v>69386</v>
      </c>
      <c r="M41" s="129">
        <f t="shared" si="6"/>
        <v>69386</v>
      </c>
      <c r="N41" s="129">
        <f t="shared" si="6"/>
        <v>0</v>
      </c>
      <c r="O41" s="129">
        <f t="shared" si="6"/>
        <v>0</v>
      </c>
      <c r="P41" s="129">
        <f t="shared" si="6"/>
        <v>69386</v>
      </c>
    </row>
    <row r="42" ht="17.25">
      <c r="T42" s="56"/>
    </row>
  </sheetData>
  <sheetProtection/>
  <mergeCells count="14">
    <mergeCell ref="A5:A6"/>
    <mergeCell ref="H5:J6"/>
    <mergeCell ref="N5:P5"/>
    <mergeCell ref="H7:J7"/>
    <mergeCell ref="H8:J8"/>
    <mergeCell ref="H37:J37"/>
    <mergeCell ref="H40:J40"/>
    <mergeCell ref="H41:J41"/>
    <mergeCell ref="H1:P1"/>
    <mergeCell ref="H2:P2"/>
    <mergeCell ref="H3:P3"/>
    <mergeCell ref="K5:K6"/>
    <mergeCell ref="M5:M6"/>
    <mergeCell ref="L5:L6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28" sqref="B28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7109375" style="0" customWidth="1"/>
    <col min="4" max="4" width="18.28125" style="0" customWidth="1"/>
    <col min="6" max="6" width="17.7109375" style="0" customWidth="1"/>
    <col min="8" max="8" width="15.28125" style="0" customWidth="1"/>
  </cols>
  <sheetData>
    <row r="1" ht="19.5" customHeight="1">
      <c r="A1" s="55"/>
    </row>
    <row r="2" ht="38.25" customHeight="1"/>
    <row r="3" spans="1:8" s="68" customFormat="1" ht="74.25" customHeight="1">
      <c r="A3" s="221" t="s">
        <v>296</v>
      </c>
      <c r="B3" s="221"/>
      <c r="C3" s="221"/>
      <c r="D3" s="222"/>
      <c r="E3" s="222"/>
      <c r="F3" s="222"/>
      <c r="G3" s="223"/>
      <c r="H3" s="223"/>
    </row>
    <row r="4" spans="1:8" ht="21" customHeight="1" thickBot="1">
      <c r="A4" s="135"/>
      <c r="B4" s="150"/>
      <c r="C4" s="151" t="s">
        <v>33</v>
      </c>
      <c r="D4" s="152"/>
      <c r="E4" s="135"/>
      <c r="F4" s="152"/>
      <c r="G4" s="245" t="s">
        <v>338</v>
      </c>
      <c r="H4" s="245"/>
    </row>
    <row r="5" spans="1:8" s="68" customFormat="1" ht="54.75" customHeight="1">
      <c r="A5" s="156" t="s">
        <v>166</v>
      </c>
      <c r="B5" s="157" t="s">
        <v>206</v>
      </c>
      <c r="C5" s="235" t="s">
        <v>238</v>
      </c>
      <c r="D5" s="242"/>
      <c r="E5" s="235" t="s">
        <v>303</v>
      </c>
      <c r="F5" s="236"/>
      <c r="G5" s="235" t="s">
        <v>304</v>
      </c>
      <c r="H5" s="236"/>
    </row>
    <row r="6" spans="1:8" ht="15" customHeight="1">
      <c r="A6" s="158"/>
      <c r="B6" s="153" t="s">
        <v>6</v>
      </c>
      <c r="C6" s="237" t="s">
        <v>7</v>
      </c>
      <c r="D6" s="243"/>
      <c r="E6" s="237" t="s">
        <v>8</v>
      </c>
      <c r="F6" s="238"/>
      <c r="G6" s="237" t="s">
        <v>9</v>
      </c>
      <c r="H6" s="238"/>
    </row>
    <row r="7" spans="1:8" s="55" customFormat="1" ht="15" customHeight="1">
      <c r="A7" s="159">
        <v>1</v>
      </c>
      <c r="B7" s="127" t="s">
        <v>206</v>
      </c>
      <c r="C7" s="239">
        <v>3000</v>
      </c>
      <c r="D7" s="244"/>
      <c r="E7" s="239">
        <v>3000</v>
      </c>
      <c r="F7" s="240"/>
      <c r="G7" s="239">
        <v>3000</v>
      </c>
      <c r="H7" s="240"/>
    </row>
    <row r="8" spans="1:8" s="55" customFormat="1" ht="15" customHeight="1">
      <c r="A8" s="159">
        <v>2</v>
      </c>
      <c r="B8" s="129" t="s">
        <v>207</v>
      </c>
      <c r="C8" s="226">
        <f>SUM(C7)</f>
        <v>3000</v>
      </c>
      <c r="D8" s="241"/>
      <c r="E8" s="226">
        <f>SUM(E7)</f>
        <v>3000</v>
      </c>
      <c r="F8" s="227"/>
      <c r="G8" s="226">
        <f>SUM(G7)</f>
        <v>3000</v>
      </c>
      <c r="H8" s="227"/>
    </row>
    <row r="9" spans="1:8" s="55" customFormat="1" ht="15" customHeight="1">
      <c r="A9" s="159">
        <v>3</v>
      </c>
      <c r="B9" s="154" t="s">
        <v>244</v>
      </c>
      <c r="C9" s="224">
        <v>9999</v>
      </c>
      <c r="D9" s="231"/>
      <c r="E9" s="224">
        <v>0</v>
      </c>
      <c r="F9" s="225"/>
      <c r="G9" s="224">
        <v>0</v>
      </c>
      <c r="H9" s="225"/>
    </row>
    <row r="10" spans="1:8" s="55" customFormat="1" ht="15" customHeight="1">
      <c r="A10" s="159">
        <v>4</v>
      </c>
      <c r="B10" s="154" t="s">
        <v>245</v>
      </c>
      <c r="C10" s="232">
        <v>178</v>
      </c>
      <c r="D10" s="231"/>
      <c r="E10" s="232">
        <v>0</v>
      </c>
      <c r="F10" s="233"/>
      <c r="G10" s="232">
        <v>0</v>
      </c>
      <c r="H10" s="233"/>
    </row>
    <row r="11" spans="1:9" s="55" customFormat="1" ht="15" customHeight="1">
      <c r="A11" s="159">
        <v>6</v>
      </c>
      <c r="B11" s="154" t="s">
        <v>246</v>
      </c>
      <c r="C11" s="218">
        <v>1200</v>
      </c>
      <c r="D11" s="234"/>
      <c r="E11" s="218">
        <v>1200</v>
      </c>
      <c r="F11" s="219"/>
      <c r="G11" s="218">
        <v>1200</v>
      </c>
      <c r="H11" s="219"/>
      <c r="I11" s="55" t="s">
        <v>275</v>
      </c>
    </row>
    <row r="12" spans="1:8" s="55" customFormat="1" ht="15" customHeight="1">
      <c r="A12" s="159">
        <v>7</v>
      </c>
      <c r="B12" s="154" t="s">
        <v>314</v>
      </c>
      <c r="C12" s="218">
        <v>0</v>
      </c>
      <c r="D12" s="234"/>
      <c r="E12" s="218">
        <v>1212</v>
      </c>
      <c r="F12" s="219"/>
      <c r="G12" s="220">
        <v>1212</v>
      </c>
      <c r="H12" s="219"/>
    </row>
    <row r="13" spans="1:8" s="55" customFormat="1" ht="15" customHeight="1">
      <c r="A13" s="159">
        <v>8</v>
      </c>
      <c r="B13" s="154" t="s">
        <v>315</v>
      </c>
      <c r="C13" s="218">
        <v>0</v>
      </c>
      <c r="D13" s="234"/>
      <c r="E13" s="218">
        <v>9999</v>
      </c>
      <c r="F13" s="219"/>
      <c r="G13" s="220">
        <v>9999</v>
      </c>
      <c r="H13" s="219"/>
    </row>
    <row r="14" spans="1:8" s="55" customFormat="1" ht="15" customHeight="1">
      <c r="A14" s="159">
        <v>9</v>
      </c>
      <c r="B14" s="154" t="s">
        <v>208</v>
      </c>
      <c r="C14" s="224">
        <v>12618</v>
      </c>
      <c r="D14" s="241"/>
      <c r="E14" s="224">
        <v>7581</v>
      </c>
      <c r="F14" s="225"/>
      <c r="G14" s="224">
        <v>81315</v>
      </c>
      <c r="H14" s="225"/>
    </row>
    <row r="15" spans="1:8" ht="15" customHeight="1">
      <c r="A15" s="159">
        <v>10</v>
      </c>
      <c r="B15" s="155" t="s">
        <v>209</v>
      </c>
      <c r="C15" s="226">
        <f>SUM(C9:C14)</f>
        <v>23995</v>
      </c>
      <c r="D15" s="231"/>
      <c r="E15" s="226">
        <f>SUM(E9:E14)</f>
        <v>19992</v>
      </c>
      <c r="F15" s="227"/>
      <c r="G15" s="226">
        <f>SUM(G9:G14)</f>
        <v>93726</v>
      </c>
      <c r="H15" s="227"/>
    </row>
    <row r="16" spans="1:8" s="70" customFormat="1" ht="15" customHeight="1" thickBot="1">
      <c r="A16" s="160">
        <v>11</v>
      </c>
      <c r="B16" s="161" t="s">
        <v>210</v>
      </c>
      <c r="C16" s="228">
        <f>SUM(C8+C15)</f>
        <v>26995</v>
      </c>
      <c r="D16" s="230"/>
      <c r="E16" s="228">
        <f>SUM(E8+E15)</f>
        <v>22992</v>
      </c>
      <c r="F16" s="229"/>
      <c r="G16" s="228">
        <f>SUM(G8+G15)</f>
        <v>96726</v>
      </c>
      <c r="H16" s="229"/>
    </row>
    <row r="18" ht="15">
      <c r="D18" s="69"/>
    </row>
  </sheetData>
  <sheetProtection/>
  <mergeCells count="38">
    <mergeCell ref="E13:F13"/>
    <mergeCell ref="G13:H13"/>
    <mergeCell ref="G4:H4"/>
    <mergeCell ref="C9:D9"/>
    <mergeCell ref="C10:D10"/>
    <mergeCell ref="C11:D11"/>
    <mergeCell ref="G10:H10"/>
    <mergeCell ref="G11:H11"/>
    <mergeCell ref="C13:D13"/>
    <mergeCell ref="E9:F9"/>
    <mergeCell ref="E8:F8"/>
    <mergeCell ref="E7:F7"/>
    <mergeCell ref="E6:F6"/>
    <mergeCell ref="C5:D5"/>
    <mergeCell ref="C6:D6"/>
    <mergeCell ref="C7:D7"/>
    <mergeCell ref="C8:D8"/>
    <mergeCell ref="E5:F5"/>
    <mergeCell ref="E14:F14"/>
    <mergeCell ref="E11:F11"/>
    <mergeCell ref="E10:F10"/>
    <mergeCell ref="C12:D12"/>
    <mergeCell ref="G5:H5"/>
    <mergeCell ref="G6:H6"/>
    <mergeCell ref="G7:H7"/>
    <mergeCell ref="G8:H8"/>
    <mergeCell ref="G9:H9"/>
    <mergeCell ref="C14:D14"/>
    <mergeCell ref="E12:F12"/>
    <mergeCell ref="G12:H12"/>
    <mergeCell ref="A3:H3"/>
    <mergeCell ref="G14:H14"/>
    <mergeCell ref="G15:H15"/>
    <mergeCell ref="G16:H16"/>
    <mergeCell ref="E16:F16"/>
    <mergeCell ref="C16:D16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6.8515625" style="71" customWidth="1"/>
    <col min="2" max="2" width="54.8515625" style="72" customWidth="1"/>
    <col min="3" max="4" width="31.00390625" style="72" customWidth="1"/>
    <col min="5" max="5" width="28.8515625" style="71" customWidth="1"/>
    <col min="6" max="7" width="11.00390625" style="71" customWidth="1"/>
    <col min="8" max="8" width="11.8515625" style="71" customWidth="1"/>
    <col min="9" max="16384" width="9.140625" style="71" customWidth="1"/>
  </cols>
  <sheetData>
    <row r="1" spans="5:6" ht="15">
      <c r="E1" s="246" t="s">
        <v>216</v>
      </c>
      <c r="F1" s="246"/>
    </row>
    <row r="3" spans="1:5" ht="20.25" customHeight="1">
      <c r="A3" s="247" t="s">
        <v>272</v>
      </c>
      <c r="B3" s="248"/>
      <c r="C3" s="248"/>
      <c r="D3" s="248"/>
      <c r="E3" s="248"/>
    </row>
    <row r="5" spans="1:6" ht="26.25" customHeight="1" thickBot="1">
      <c r="A5" s="72"/>
      <c r="B5" s="73"/>
      <c r="C5" s="73"/>
      <c r="D5" s="73"/>
      <c r="E5" s="90" t="s">
        <v>33</v>
      </c>
      <c r="F5" s="72"/>
    </row>
    <row r="6" spans="1:5" s="77" customFormat="1" ht="49.5" customHeight="1" thickBot="1">
      <c r="A6" s="74" t="s">
        <v>166</v>
      </c>
      <c r="B6" s="75" t="s">
        <v>214</v>
      </c>
      <c r="C6" s="76" t="s">
        <v>236</v>
      </c>
      <c r="D6" s="76" t="s">
        <v>316</v>
      </c>
      <c r="E6" s="76" t="s">
        <v>317</v>
      </c>
    </row>
    <row r="7" spans="1:6" s="79" customFormat="1" ht="18" customHeight="1" thickBot="1">
      <c r="A7" s="92"/>
      <c r="B7" s="75" t="s">
        <v>6</v>
      </c>
      <c r="C7" s="78" t="s">
        <v>7</v>
      </c>
      <c r="D7" s="78" t="s">
        <v>8</v>
      </c>
      <c r="E7" s="78" t="s">
        <v>9</v>
      </c>
      <c r="F7" s="73"/>
    </row>
    <row r="8" spans="1:6" s="79" customFormat="1" ht="18" customHeight="1">
      <c r="A8" s="249" t="s">
        <v>226</v>
      </c>
      <c r="B8" s="250"/>
      <c r="C8" s="100">
        <f>SUM(C9+C11+C30+C35+C58)</f>
        <v>399374</v>
      </c>
      <c r="D8" s="100">
        <f>SUM(D9+D11+D30+D35+D58)</f>
        <v>428634</v>
      </c>
      <c r="E8" s="100">
        <f>SUM(E9+E11+E30+E35+E58)</f>
        <v>279140</v>
      </c>
      <c r="F8" s="73"/>
    </row>
    <row r="9" spans="1:6" s="79" customFormat="1" ht="18" customHeight="1">
      <c r="A9" s="103">
        <v>1</v>
      </c>
      <c r="B9" s="80" t="s">
        <v>232</v>
      </c>
      <c r="C9" s="101">
        <f>SUM(C10)</f>
        <v>3354</v>
      </c>
      <c r="D9" s="101">
        <f>SUM(D10)</f>
        <v>3354</v>
      </c>
      <c r="E9" s="101">
        <f>SUM(E10)</f>
        <v>3354</v>
      </c>
      <c r="F9" s="73"/>
    </row>
    <row r="10" spans="1:6" s="79" customFormat="1" ht="18" customHeight="1">
      <c r="A10" s="103">
        <v>2</v>
      </c>
      <c r="B10" s="82" t="s">
        <v>233</v>
      </c>
      <c r="C10" s="102">
        <v>3354</v>
      </c>
      <c r="D10" s="102">
        <v>3354</v>
      </c>
      <c r="E10" s="102">
        <v>3354</v>
      </c>
      <c r="F10" s="73"/>
    </row>
    <row r="11" spans="1:6" ht="15.75" customHeight="1">
      <c r="A11" s="84">
        <v>3</v>
      </c>
      <c r="B11" s="80" t="s">
        <v>211</v>
      </c>
      <c r="C11" s="85">
        <f>SUM(C12:C29)</f>
        <v>338557</v>
      </c>
      <c r="D11" s="85">
        <f>SUM(D12:D29)</f>
        <v>353531</v>
      </c>
      <c r="E11" s="85">
        <f>SUM(E12:E29)</f>
        <v>241957</v>
      </c>
      <c r="F11" s="72"/>
    </row>
    <row r="12" spans="1:6" ht="15.75" customHeight="1">
      <c r="A12" s="84">
        <v>4</v>
      </c>
      <c r="B12" s="82" t="s">
        <v>247</v>
      </c>
      <c r="C12" s="83">
        <v>2000</v>
      </c>
      <c r="D12" s="83">
        <v>2000</v>
      </c>
      <c r="E12" s="83">
        <v>2000</v>
      </c>
      <c r="F12" s="72"/>
    </row>
    <row r="13" spans="1:6" ht="15.75" customHeight="1">
      <c r="A13" s="84">
        <v>5</v>
      </c>
      <c r="B13" s="82" t="s">
        <v>248</v>
      </c>
      <c r="C13" s="83">
        <v>500</v>
      </c>
      <c r="D13" s="83">
        <v>500</v>
      </c>
      <c r="E13" s="107">
        <v>0</v>
      </c>
      <c r="F13" s="72"/>
    </row>
    <row r="14" spans="1:6" ht="15.75" customHeight="1">
      <c r="A14" s="84">
        <v>6</v>
      </c>
      <c r="B14" s="82" t="s">
        <v>249</v>
      </c>
      <c r="C14" s="83">
        <v>3000</v>
      </c>
      <c r="D14" s="83">
        <v>3000</v>
      </c>
      <c r="E14" s="107">
        <v>0</v>
      </c>
      <c r="F14" s="72"/>
    </row>
    <row r="15" spans="1:6" ht="15.75" customHeight="1">
      <c r="A15" s="84">
        <v>7</v>
      </c>
      <c r="B15" s="82" t="s">
        <v>250</v>
      </c>
      <c r="C15" s="83">
        <v>945</v>
      </c>
      <c r="D15" s="83">
        <v>945</v>
      </c>
      <c r="E15" s="107">
        <v>0</v>
      </c>
      <c r="F15" s="72"/>
    </row>
    <row r="16" spans="1:6" ht="15.75" customHeight="1">
      <c r="A16" s="84">
        <v>8</v>
      </c>
      <c r="B16" s="82" t="s">
        <v>252</v>
      </c>
      <c r="C16" s="83">
        <v>2400</v>
      </c>
      <c r="D16" s="107">
        <v>0</v>
      </c>
      <c r="E16" s="107">
        <v>0</v>
      </c>
      <c r="F16" s="72"/>
    </row>
    <row r="17" spans="1:6" ht="15.75" customHeight="1">
      <c r="A17" s="84">
        <v>9</v>
      </c>
      <c r="B17" s="82" t="s">
        <v>234</v>
      </c>
      <c r="C17" s="83">
        <v>1300</v>
      </c>
      <c r="D17" s="83">
        <v>1300</v>
      </c>
      <c r="E17" s="83">
        <v>1300</v>
      </c>
      <c r="F17" s="72"/>
    </row>
    <row r="18" spans="1:6" ht="15.75" customHeight="1">
      <c r="A18" s="84">
        <v>10</v>
      </c>
      <c r="B18" s="82" t="s">
        <v>251</v>
      </c>
      <c r="C18" s="83">
        <v>2700</v>
      </c>
      <c r="D18" s="83">
        <v>2700</v>
      </c>
      <c r="E18" s="83">
        <v>1350</v>
      </c>
      <c r="F18" s="72"/>
    </row>
    <row r="19" spans="1:6" ht="15.75" customHeight="1">
      <c r="A19" s="84">
        <v>11</v>
      </c>
      <c r="B19" s="82" t="s">
        <v>253</v>
      </c>
      <c r="C19" s="83">
        <v>276486</v>
      </c>
      <c r="D19" s="83">
        <v>261486</v>
      </c>
      <c r="E19" s="83">
        <v>134282</v>
      </c>
      <c r="F19" s="72"/>
    </row>
    <row r="20" spans="1:6" ht="15.75" customHeight="1">
      <c r="A20" s="84">
        <v>12</v>
      </c>
      <c r="B20" s="82" t="s">
        <v>254</v>
      </c>
      <c r="C20" s="83">
        <v>47021</v>
      </c>
      <c r="D20" s="83">
        <v>53289</v>
      </c>
      <c r="E20" s="83">
        <v>39795</v>
      </c>
      <c r="F20" s="72"/>
    </row>
    <row r="21" spans="1:6" ht="15.75" customHeight="1">
      <c r="A21" s="84">
        <v>13</v>
      </c>
      <c r="B21" s="82" t="s">
        <v>255</v>
      </c>
      <c r="C21" s="83">
        <v>2205</v>
      </c>
      <c r="D21" s="83">
        <v>2205</v>
      </c>
      <c r="E21" s="83">
        <v>2205</v>
      </c>
      <c r="F21" s="72"/>
    </row>
    <row r="22" spans="1:6" ht="15.75" customHeight="1">
      <c r="A22" s="84">
        <v>14</v>
      </c>
      <c r="B22" s="82" t="s">
        <v>279</v>
      </c>
      <c r="C22" s="107">
        <v>0</v>
      </c>
      <c r="D22" s="83">
        <v>1354</v>
      </c>
      <c r="E22" s="83">
        <v>1354</v>
      </c>
      <c r="F22" s="72"/>
    </row>
    <row r="23" spans="1:6" ht="15.75" customHeight="1">
      <c r="A23" s="84">
        <v>15</v>
      </c>
      <c r="B23" s="82" t="s">
        <v>280</v>
      </c>
      <c r="C23" s="107">
        <v>0</v>
      </c>
      <c r="D23" s="83">
        <v>1205</v>
      </c>
      <c r="E23" s="83">
        <v>1205</v>
      </c>
      <c r="F23" s="72"/>
    </row>
    <row r="24" spans="1:6" ht="15.75" customHeight="1">
      <c r="A24" s="84">
        <v>16</v>
      </c>
      <c r="B24" s="82" t="s">
        <v>289</v>
      </c>
      <c r="C24" s="107">
        <v>0</v>
      </c>
      <c r="D24" s="83">
        <v>22282</v>
      </c>
      <c r="E24" s="83">
        <v>22282</v>
      </c>
      <c r="F24" s="72"/>
    </row>
    <row r="25" spans="1:6" ht="15.75" customHeight="1">
      <c r="A25" s="84">
        <v>17</v>
      </c>
      <c r="B25" s="82" t="s">
        <v>292</v>
      </c>
      <c r="C25" s="107">
        <v>0</v>
      </c>
      <c r="D25" s="83">
        <v>1265</v>
      </c>
      <c r="E25" s="107">
        <v>0</v>
      </c>
      <c r="F25" s="72"/>
    </row>
    <row r="26" spans="1:6" ht="15.75" customHeight="1">
      <c r="A26" s="84">
        <v>18</v>
      </c>
      <c r="B26" s="82" t="s">
        <v>319</v>
      </c>
      <c r="C26" s="107">
        <v>0</v>
      </c>
      <c r="D26" s="107">
        <v>0</v>
      </c>
      <c r="E26" s="107">
        <v>1200</v>
      </c>
      <c r="F26" s="72"/>
    </row>
    <row r="27" spans="1:6" ht="15.75" customHeight="1">
      <c r="A27" s="84">
        <v>19</v>
      </c>
      <c r="B27" s="82" t="s">
        <v>320</v>
      </c>
      <c r="C27" s="107">
        <v>0</v>
      </c>
      <c r="D27" s="107">
        <v>0</v>
      </c>
      <c r="E27" s="107">
        <v>500</v>
      </c>
      <c r="F27" s="72"/>
    </row>
    <row r="28" spans="1:6" ht="15.75" customHeight="1">
      <c r="A28" s="81">
        <v>20</v>
      </c>
      <c r="B28" s="82" t="s">
        <v>321</v>
      </c>
      <c r="C28" s="107">
        <v>0</v>
      </c>
      <c r="D28" s="107">
        <v>0</v>
      </c>
      <c r="E28" s="107">
        <v>200</v>
      </c>
      <c r="F28" s="72"/>
    </row>
    <row r="29" spans="1:6" ht="15.75" customHeight="1">
      <c r="A29" s="84">
        <v>21</v>
      </c>
      <c r="B29" s="82" t="s">
        <v>318</v>
      </c>
      <c r="C29" s="107">
        <v>0</v>
      </c>
      <c r="D29" s="107">
        <v>0</v>
      </c>
      <c r="E29" s="107">
        <v>34284</v>
      </c>
      <c r="F29" s="72"/>
    </row>
    <row r="30" spans="1:6" ht="15.75" customHeight="1">
      <c r="A30" s="81">
        <v>22</v>
      </c>
      <c r="B30" s="80" t="s">
        <v>281</v>
      </c>
      <c r="C30" s="111">
        <f>SUM(C34:C34)</f>
        <v>0</v>
      </c>
      <c r="D30" s="111">
        <f>SUM(D31:D34)</f>
        <v>2382</v>
      </c>
      <c r="E30" s="111">
        <f>SUM(E31:E34)</f>
        <v>2925</v>
      </c>
      <c r="F30" s="72"/>
    </row>
    <row r="31" spans="1:6" s="97" customFormat="1" ht="15.75" customHeight="1">
      <c r="A31" s="84">
        <v>23</v>
      </c>
      <c r="B31" s="82" t="s">
        <v>287</v>
      </c>
      <c r="C31" s="107">
        <v>0</v>
      </c>
      <c r="D31" s="107">
        <v>157</v>
      </c>
      <c r="E31" s="107">
        <v>0</v>
      </c>
      <c r="F31" s="96"/>
    </row>
    <row r="32" spans="1:6" s="97" customFormat="1" ht="15.75" customHeight="1">
      <c r="A32" s="84">
        <v>24</v>
      </c>
      <c r="B32" s="82" t="s">
        <v>290</v>
      </c>
      <c r="C32" s="107">
        <v>0</v>
      </c>
      <c r="D32" s="107">
        <v>1883</v>
      </c>
      <c r="E32" s="107">
        <v>2200</v>
      </c>
      <c r="F32" s="96"/>
    </row>
    <row r="33" spans="1:6" s="97" customFormat="1" ht="15.75" customHeight="1">
      <c r="A33" s="84">
        <v>25</v>
      </c>
      <c r="B33" s="82" t="s">
        <v>322</v>
      </c>
      <c r="C33" s="107"/>
      <c r="D33" s="107"/>
      <c r="E33" s="107">
        <v>383</v>
      </c>
      <c r="F33" s="96"/>
    </row>
    <row r="34" spans="1:6" ht="15.75" customHeight="1">
      <c r="A34" s="84">
        <v>26</v>
      </c>
      <c r="B34" s="82" t="s">
        <v>294</v>
      </c>
      <c r="C34" s="107">
        <v>0</v>
      </c>
      <c r="D34" s="83">
        <v>342</v>
      </c>
      <c r="E34" s="83">
        <v>342</v>
      </c>
      <c r="F34" s="72"/>
    </row>
    <row r="35" spans="1:6" ht="15.75" customHeight="1">
      <c r="A35" s="84">
        <v>27</v>
      </c>
      <c r="B35" s="80" t="s">
        <v>212</v>
      </c>
      <c r="C35" s="85">
        <f>SUM(C36:C57)</f>
        <v>32806</v>
      </c>
      <c r="D35" s="85">
        <f>SUM(D36:D57)</f>
        <v>35437</v>
      </c>
      <c r="E35" s="85">
        <f>SUM(E36:E57)</f>
        <v>11500</v>
      </c>
      <c r="F35" s="72"/>
    </row>
    <row r="36" spans="1:6" ht="15.75" customHeight="1">
      <c r="A36" s="84">
        <v>28</v>
      </c>
      <c r="B36" s="82" t="s">
        <v>256</v>
      </c>
      <c r="C36" s="83">
        <v>30</v>
      </c>
      <c r="D36" s="83">
        <v>30</v>
      </c>
      <c r="E36" s="83">
        <v>30</v>
      </c>
      <c r="F36" s="72"/>
    </row>
    <row r="37" spans="1:6" ht="15.75" customHeight="1">
      <c r="A37" s="84">
        <v>29</v>
      </c>
      <c r="B37" s="82" t="s">
        <v>257</v>
      </c>
      <c r="C37" s="83">
        <v>50</v>
      </c>
      <c r="D37" s="83">
        <v>50</v>
      </c>
      <c r="E37" s="83">
        <v>400</v>
      </c>
      <c r="F37" s="72"/>
    </row>
    <row r="38" spans="1:6" ht="15.75" customHeight="1">
      <c r="A38" s="84">
        <v>30</v>
      </c>
      <c r="B38" s="82" t="s">
        <v>323</v>
      </c>
      <c r="C38" s="83">
        <v>160</v>
      </c>
      <c r="D38" s="83">
        <v>160</v>
      </c>
      <c r="E38" s="83">
        <v>160</v>
      </c>
      <c r="F38" s="72"/>
    </row>
    <row r="39" spans="1:6" ht="15.75" customHeight="1">
      <c r="A39" s="84">
        <v>31</v>
      </c>
      <c r="B39" s="82" t="s">
        <v>258</v>
      </c>
      <c r="C39" s="83">
        <v>150</v>
      </c>
      <c r="D39" s="83">
        <v>150</v>
      </c>
      <c r="E39" s="83">
        <v>150</v>
      </c>
      <c r="F39" s="72"/>
    </row>
    <row r="40" spans="1:6" ht="15.75" customHeight="1">
      <c r="A40" s="84">
        <v>32</v>
      </c>
      <c r="B40" s="82" t="s">
        <v>259</v>
      </c>
      <c r="C40" s="83">
        <v>1200</v>
      </c>
      <c r="D40" s="107">
        <v>0</v>
      </c>
      <c r="E40" s="107">
        <v>0</v>
      </c>
      <c r="F40" s="72"/>
    </row>
    <row r="41" spans="1:6" ht="15.75" customHeight="1">
      <c r="A41" s="84">
        <v>33</v>
      </c>
      <c r="B41" s="82" t="s">
        <v>260</v>
      </c>
      <c r="C41" s="83">
        <v>757</v>
      </c>
      <c r="D41" s="83">
        <v>757</v>
      </c>
      <c r="E41" s="83">
        <v>800</v>
      </c>
      <c r="F41" s="72"/>
    </row>
    <row r="42" spans="1:6" ht="15.75" customHeight="1">
      <c r="A42" s="84">
        <v>34</v>
      </c>
      <c r="B42" s="82" t="s">
        <v>261</v>
      </c>
      <c r="C42" s="83">
        <v>70</v>
      </c>
      <c r="D42" s="83">
        <v>70</v>
      </c>
      <c r="E42" s="83">
        <v>70</v>
      </c>
      <c r="F42" s="72"/>
    </row>
    <row r="43" spans="1:6" ht="15.75" customHeight="1">
      <c r="A43" s="84">
        <v>35</v>
      </c>
      <c r="B43" s="82" t="s">
        <v>262</v>
      </c>
      <c r="C43" s="83">
        <v>150</v>
      </c>
      <c r="D43" s="83">
        <v>150</v>
      </c>
      <c r="E43" s="83">
        <v>150</v>
      </c>
      <c r="F43" s="72"/>
    </row>
    <row r="44" spans="1:6" ht="15.75" customHeight="1">
      <c r="A44" s="84">
        <v>36</v>
      </c>
      <c r="B44" s="82" t="s">
        <v>263</v>
      </c>
      <c r="C44" s="83">
        <v>913</v>
      </c>
      <c r="D44" s="83">
        <v>913</v>
      </c>
      <c r="E44" s="83">
        <v>913</v>
      </c>
      <c r="F44" s="72"/>
    </row>
    <row r="45" spans="1:6" ht="15.75" customHeight="1">
      <c r="A45" s="84">
        <v>37</v>
      </c>
      <c r="B45" s="82" t="s">
        <v>264</v>
      </c>
      <c r="C45" s="83">
        <v>25997</v>
      </c>
      <c r="D45" s="83">
        <v>25997</v>
      </c>
      <c r="E45" s="83">
        <v>5000</v>
      </c>
      <c r="F45" s="72"/>
    </row>
    <row r="46" spans="1:6" ht="15.75" customHeight="1">
      <c r="A46" s="84">
        <v>38</v>
      </c>
      <c r="B46" s="82" t="s">
        <v>265</v>
      </c>
      <c r="C46" s="83">
        <v>3329</v>
      </c>
      <c r="D46" s="83">
        <v>3329</v>
      </c>
      <c r="E46" s="107">
        <v>0</v>
      </c>
      <c r="F46" s="72"/>
    </row>
    <row r="47" spans="1:6" ht="15.75" customHeight="1">
      <c r="A47" s="84">
        <v>39</v>
      </c>
      <c r="B47" s="82" t="s">
        <v>282</v>
      </c>
      <c r="C47" s="107">
        <v>0</v>
      </c>
      <c r="D47" s="83">
        <v>1181</v>
      </c>
      <c r="E47" s="107">
        <v>0</v>
      </c>
      <c r="F47" s="72"/>
    </row>
    <row r="48" spans="1:6" ht="15.75" customHeight="1">
      <c r="A48" s="84">
        <v>40</v>
      </c>
      <c r="B48" s="82" t="s">
        <v>283</v>
      </c>
      <c r="C48" s="107">
        <v>0</v>
      </c>
      <c r="D48" s="83">
        <v>310</v>
      </c>
      <c r="E48" s="83">
        <v>340</v>
      </c>
      <c r="F48" s="72"/>
    </row>
    <row r="49" spans="1:6" ht="15.75" customHeight="1">
      <c r="A49" s="84">
        <v>41</v>
      </c>
      <c r="B49" s="82" t="s">
        <v>284</v>
      </c>
      <c r="C49" s="107">
        <v>0</v>
      </c>
      <c r="D49" s="83">
        <v>510</v>
      </c>
      <c r="E49" s="83">
        <v>530</v>
      </c>
      <c r="F49" s="72"/>
    </row>
    <row r="50" spans="1:6" ht="15.75" customHeight="1">
      <c r="A50" s="84">
        <v>42</v>
      </c>
      <c r="B50" s="82" t="s">
        <v>285</v>
      </c>
      <c r="C50" s="107">
        <v>0</v>
      </c>
      <c r="D50" s="83">
        <v>390</v>
      </c>
      <c r="E50" s="83">
        <v>390</v>
      </c>
      <c r="F50" s="72"/>
    </row>
    <row r="51" spans="1:6" ht="15.75" customHeight="1">
      <c r="A51" s="84">
        <v>43</v>
      </c>
      <c r="B51" s="82" t="s">
        <v>286</v>
      </c>
      <c r="C51" s="107">
        <v>0</v>
      </c>
      <c r="D51" s="83">
        <v>340</v>
      </c>
      <c r="E51" s="83">
        <v>360</v>
      </c>
      <c r="F51" s="72"/>
    </row>
    <row r="52" spans="1:6" ht="15.75" customHeight="1">
      <c r="A52" s="84">
        <v>44</v>
      </c>
      <c r="B52" s="82" t="s">
        <v>288</v>
      </c>
      <c r="C52" s="107">
        <v>0</v>
      </c>
      <c r="D52" s="83">
        <v>539</v>
      </c>
      <c r="E52" s="83">
        <v>200</v>
      </c>
      <c r="F52" s="72"/>
    </row>
    <row r="53" spans="1:6" ht="15.75" customHeight="1">
      <c r="A53" s="84">
        <v>45</v>
      </c>
      <c r="B53" s="82" t="s">
        <v>291</v>
      </c>
      <c r="C53" s="107">
        <v>0</v>
      </c>
      <c r="D53" s="83">
        <v>321</v>
      </c>
      <c r="E53" s="83">
        <v>321</v>
      </c>
      <c r="F53" s="72"/>
    </row>
    <row r="54" spans="1:6" ht="15.75" customHeight="1">
      <c r="A54" s="84">
        <v>46</v>
      </c>
      <c r="B54" s="82" t="s">
        <v>299</v>
      </c>
      <c r="C54" s="107">
        <v>0</v>
      </c>
      <c r="D54" s="83">
        <v>240</v>
      </c>
      <c r="E54" s="83">
        <v>240</v>
      </c>
      <c r="F54" s="72"/>
    </row>
    <row r="55" spans="1:6" ht="15.75" customHeight="1">
      <c r="A55" s="84">
        <v>47</v>
      </c>
      <c r="B55" s="82" t="s">
        <v>326</v>
      </c>
      <c r="C55" s="107">
        <v>0</v>
      </c>
      <c r="D55" s="107">
        <v>0</v>
      </c>
      <c r="E55" s="83">
        <v>920</v>
      </c>
      <c r="F55" s="72"/>
    </row>
    <row r="56" spans="1:6" ht="15.75" customHeight="1">
      <c r="A56" s="84">
        <v>48</v>
      </c>
      <c r="B56" s="82" t="s">
        <v>324</v>
      </c>
      <c r="C56" s="107">
        <v>0</v>
      </c>
      <c r="D56" s="107">
        <v>0</v>
      </c>
      <c r="E56" s="83">
        <v>150</v>
      </c>
      <c r="F56" s="72"/>
    </row>
    <row r="57" spans="1:6" ht="15.75" customHeight="1">
      <c r="A57" s="84">
        <v>49</v>
      </c>
      <c r="B57" s="82" t="s">
        <v>325</v>
      </c>
      <c r="C57" s="107">
        <v>0</v>
      </c>
      <c r="D57" s="107">
        <v>0</v>
      </c>
      <c r="E57" s="83">
        <v>376</v>
      </c>
      <c r="F57" s="72"/>
    </row>
    <row r="58" spans="1:6" ht="15.75" customHeight="1">
      <c r="A58" s="84">
        <v>50</v>
      </c>
      <c r="B58" s="80" t="s">
        <v>213</v>
      </c>
      <c r="C58" s="91">
        <f>SUM(C59:C59)</f>
        <v>24657</v>
      </c>
      <c r="D58" s="91">
        <f>SUM(D59:D59)</f>
        <v>33930</v>
      </c>
      <c r="E58" s="91">
        <f>SUM(E59:E59)</f>
        <v>19404</v>
      </c>
      <c r="F58" s="72"/>
    </row>
    <row r="59" spans="1:6" ht="15.75" customHeight="1" thickBot="1">
      <c r="A59" s="84">
        <v>51</v>
      </c>
      <c r="B59" s="82" t="s">
        <v>235</v>
      </c>
      <c r="C59" s="105">
        <v>24657</v>
      </c>
      <c r="D59" s="105">
        <v>33930</v>
      </c>
      <c r="E59" s="105">
        <v>19404</v>
      </c>
      <c r="F59" s="72"/>
    </row>
    <row r="60" spans="1:6" ht="15.75" customHeight="1">
      <c r="A60" s="251" t="s">
        <v>227</v>
      </c>
      <c r="B60" s="252"/>
      <c r="C60" s="104">
        <f>SUM(C61+C67)</f>
        <v>404</v>
      </c>
      <c r="D60" s="104">
        <f>SUM(D61+D67)</f>
        <v>822</v>
      </c>
      <c r="E60" s="104">
        <f>SUM(E61+E67)</f>
        <v>827</v>
      </c>
      <c r="F60" s="72"/>
    </row>
    <row r="61" spans="1:6" ht="15.75" customHeight="1">
      <c r="A61" s="112">
        <v>52</v>
      </c>
      <c r="B61" s="80" t="s">
        <v>212</v>
      </c>
      <c r="C61" s="91">
        <f>SUM(C62:C66)</f>
        <v>404</v>
      </c>
      <c r="D61" s="91">
        <f>SUM(D62:D66)</f>
        <v>805</v>
      </c>
      <c r="E61" s="91">
        <f>SUM(E62:E66)</f>
        <v>809</v>
      </c>
      <c r="F61" s="72"/>
    </row>
    <row r="62" spans="1:6" ht="15.75" customHeight="1">
      <c r="A62" s="99">
        <v>53</v>
      </c>
      <c r="B62" s="98" t="s">
        <v>266</v>
      </c>
      <c r="C62" s="83">
        <v>404</v>
      </c>
      <c r="D62" s="83">
        <v>404</v>
      </c>
      <c r="E62" s="83">
        <v>404</v>
      </c>
      <c r="F62" s="72"/>
    </row>
    <row r="63" spans="1:6" s="97" customFormat="1" ht="15.75" customHeight="1">
      <c r="A63" s="84">
        <v>54</v>
      </c>
      <c r="B63" s="98" t="s">
        <v>293</v>
      </c>
      <c r="C63" s="107">
        <v>0</v>
      </c>
      <c r="D63" s="83">
        <v>40</v>
      </c>
      <c r="E63" s="83">
        <v>35</v>
      </c>
      <c r="F63" s="96"/>
    </row>
    <row r="64" spans="1:6" s="97" customFormat="1" ht="15.75" customHeight="1">
      <c r="A64" s="84">
        <v>55</v>
      </c>
      <c r="B64" s="98" t="s">
        <v>301</v>
      </c>
      <c r="C64" s="107">
        <v>0</v>
      </c>
      <c r="D64" s="83">
        <v>340</v>
      </c>
      <c r="E64" s="83">
        <v>340</v>
      </c>
      <c r="F64" s="96"/>
    </row>
    <row r="65" spans="1:6" s="97" customFormat="1" ht="15.75" customHeight="1">
      <c r="A65" s="84">
        <v>56</v>
      </c>
      <c r="B65" s="98" t="s">
        <v>302</v>
      </c>
      <c r="C65" s="107">
        <v>0</v>
      </c>
      <c r="D65" s="83">
        <v>21</v>
      </c>
      <c r="E65" s="83">
        <v>21</v>
      </c>
      <c r="F65" s="96"/>
    </row>
    <row r="66" spans="1:6" s="97" customFormat="1" ht="15.75" customHeight="1">
      <c r="A66" s="84">
        <v>57</v>
      </c>
      <c r="B66" s="98" t="s">
        <v>327</v>
      </c>
      <c r="C66" s="107">
        <v>0</v>
      </c>
      <c r="D66" s="107">
        <v>0</v>
      </c>
      <c r="E66" s="83">
        <v>9</v>
      </c>
      <c r="F66" s="96"/>
    </row>
    <row r="67" spans="1:6" ht="15.75" customHeight="1">
      <c r="A67" s="84">
        <v>58</v>
      </c>
      <c r="B67" s="80" t="s">
        <v>213</v>
      </c>
      <c r="C67" s="106">
        <f>SUM(C68)</f>
        <v>0</v>
      </c>
      <c r="D67" s="106">
        <f>SUM(D68)</f>
        <v>17</v>
      </c>
      <c r="E67" s="106">
        <f>SUM(E68)</f>
        <v>18</v>
      </c>
      <c r="F67" s="72"/>
    </row>
    <row r="68" spans="1:6" ht="15.75" customHeight="1" thickBot="1">
      <c r="A68" s="84">
        <v>59</v>
      </c>
      <c r="B68" s="82" t="s">
        <v>235</v>
      </c>
      <c r="C68" s="107">
        <v>0</v>
      </c>
      <c r="D68" s="107">
        <v>17</v>
      </c>
      <c r="E68" s="107">
        <v>18</v>
      </c>
      <c r="F68" s="72"/>
    </row>
    <row r="69" spans="1:6" s="89" customFormat="1" ht="18" customHeight="1" thickBot="1">
      <c r="A69" s="86">
        <v>60</v>
      </c>
      <c r="B69" s="87" t="s">
        <v>215</v>
      </c>
      <c r="C69" s="88">
        <f>SUM(C8+C60)</f>
        <v>399778</v>
      </c>
      <c r="D69" s="88">
        <f>SUM(D8+D60)</f>
        <v>429456</v>
      </c>
      <c r="E69" s="88">
        <f>SUM(E8+E60)</f>
        <v>279967</v>
      </c>
      <c r="F69" s="77"/>
    </row>
  </sheetData>
  <sheetProtection/>
  <mergeCells count="4">
    <mergeCell ref="E1:F1"/>
    <mergeCell ref="A3:E3"/>
    <mergeCell ref="A8:B8"/>
    <mergeCell ref="A60:B60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77" zoomScaleNormal="77" zoomScalePageLayoutView="0" workbookViewId="0" topLeftCell="A1">
      <selection activeCell="B15" sqref="B15"/>
    </sheetView>
  </sheetViews>
  <sheetFormatPr defaultColWidth="9.140625" defaultRowHeight="15"/>
  <cols>
    <col min="1" max="1" width="16.8515625" style="71" customWidth="1"/>
    <col min="2" max="2" width="54.8515625" style="72" customWidth="1"/>
    <col min="3" max="4" width="31.8515625" style="72" customWidth="1"/>
    <col min="5" max="5" width="34.00390625" style="71" customWidth="1"/>
    <col min="6" max="7" width="11.00390625" style="71" customWidth="1"/>
    <col min="8" max="8" width="11.8515625" style="71" customWidth="1"/>
    <col min="9" max="16384" width="9.140625" style="71" customWidth="1"/>
  </cols>
  <sheetData>
    <row r="1" spans="5:6" ht="15">
      <c r="E1" s="246" t="s">
        <v>217</v>
      </c>
      <c r="F1" s="246"/>
    </row>
    <row r="3" spans="1:5" ht="20.25" customHeight="1">
      <c r="A3" s="253" t="s">
        <v>328</v>
      </c>
      <c r="B3" s="254"/>
      <c r="C3" s="254"/>
      <c r="D3" s="254"/>
      <c r="E3" s="254"/>
    </row>
    <row r="4" spans="1:5" ht="18.75">
      <c r="A4" s="164"/>
      <c r="B4" s="165"/>
      <c r="C4" s="165"/>
      <c r="D4" s="165"/>
      <c r="E4" s="164"/>
    </row>
    <row r="5" spans="1:6" ht="26.25" customHeight="1" thickBot="1">
      <c r="A5" s="165"/>
      <c r="B5" s="166"/>
      <c r="C5" s="166"/>
      <c r="D5" s="166"/>
      <c r="E5" s="167" t="s">
        <v>33</v>
      </c>
      <c r="F5" s="72"/>
    </row>
    <row r="6" spans="1:5" s="77" customFormat="1" ht="56.25" customHeight="1" thickBot="1">
      <c r="A6" s="168" t="s">
        <v>166</v>
      </c>
      <c r="B6" s="169" t="s">
        <v>329</v>
      </c>
      <c r="C6" s="170" t="s">
        <v>236</v>
      </c>
      <c r="D6" s="170" t="s">
        <v>303</v>
      </c>
      <c r="E6" s="170" t="s">
        <v>304</v>
      </c>
    </row>
    <row r="7" spans="1:6" s="79" customFormat="1" ht="18" customHeight="1" thickBot="1">
      <c r="A7" s="171"/>
      <c r="B7" s="172" t="s">
        <v>6</v>
      </c>
      <c r="C7" s="173" t="s">
        <v>7</v>
      </c>
      <c r="D7" s="174" t="s">
        <v>8</v>
      </c>
      <c r="E7" s="174" t="s">
        <v>9</v>
      </c>
      <c r="F7" s="73"/>
    </row>
    <row r="8" spans="1:6" ht="15.75" customHeight="1">
      <c r="A8" s="175">
        <v>1</v>
      </c>
      <c r="B8" s="176" t="s">
        <v>330</v>
      </c>
      <c r="C8" s="177">
        <f>SUM(C9:C14)</f>
        <v>46724</v>
      </c>
      <c r="D8" s="177">
        <f>SUM(D9:D14)</f>
        <v>104441</v>
      </c>
      <c r="E8" s="177">
        <f>SUM(E9:E14)</f>
        <v>37000</v>
      </c>
      <c r="F8" s="72"/>
    </row>
    <row r="9" spans="1:6" ht="15.75" customHeight="1">
      <c r="A9" s="178">
        <v>2</v>
      </c>
      <c r="B9" s="179" t="s">
        <v>331</v>
      </c>
      <c r="C9" s="180">
        <v>8381</v>
      </c>
      <c r="D9" s="180">
        <v>8381</v>
      </c>
      <c r="E9" s="181">
        <v>0</v>
      </c>
      <c r="F9" s="72"/>
    </row>
    <row r="10" spans="1:6" ht="15.75" customHeight="1">
      <c r="A10" s="175">
        <v>3</v>
      </c>
      <c r="B10" s="179" t="s">
        <v>332</v>
      </c>
      <c r="C10" s="180">
        <v>38343</v>
      </c>
      <c r="D10" s="180">
        <v>38343</v>
      </c>
      <c r="E10" s="180">
        <v>30000</v>
      </c>
      <c r="F10" s="72"/>
    </row>
    <row r="11" spans="1:6" ht="15.75" customHeight="1">
      <c r="A11" s="175">
        <v>4</v>
      </c>
      <c r="B11" s="179" t="s">
        <v>333</v>
      </c>
      <c r="C11" s="181">
        <v>0</v>
      </c>
      <c r="D11" s="180">
        <v>6512</v>
      </c>
      <c r="E11" s="180">
        <v>3300</v>
      </c>
      <c r="F11" s="72"/>
    </row>
    <row r="12" spans="1:6" ht="15.75" customHeight="1">
      <c r="A12" s="175">
        <v>5</v>
      </c>
      <c r="B12" s="179" t="s">
        <v>334</v>
      </c>
      <c r="C12" s="181">
        <v>0</v>
      </c>
      <c r="D12" s="180">
        <v>50260</v>
      </c>
      <c r="E12" s="180">
        <v>2900</v>
      </c>
      <c r="F12" s="72"/>
    </row>
    <row r="13" spans="1:6" ht="15.75" customHeight="1">
      <c r="A13" s="175">
        <v>6</v>
      </c>
      <c r="B13" s="179" t="s">
        <v>335</v>
      </c>
      <c r="C13" s="181">
        <v>0</v>
      </c>
      <c r="D13" s="180">
        <v>945</v>
      </c>
      <c r="E13" s="181">
        <v>0</v>
      </c>
      <c r="F13" s="72"/>
    </row>
    <row r="14" spans="1:6" ht="15.75" customHeight="1">
      <c r="A14" s="175">
        <v>7</v>
      </c>
      <c r="B14" s="179" t="s">
        <v>321</v>
      </c>
      <c r="C14" s="181">
        <v>0</v>
      </c>
      <c r="D14" s="181">
        <v>0</v>
      </c>
      <c r="E14" s="181">
        <v>800</v>
      </c>
      <c r="F14" s="72"/>
    </row>
    <row r="15" spans="1:6" ht="15.75" customHeight="1">
      <c r="A15" s="175">
        <v>8</v>
      </c>
      <c r="B15" s="176" t="s">
        <v>336</v>
      </c>
      <c r="C15" s="182">
        <f>SUM(C16)</f>
        <v>12586</v>
      </c>
      <c r="D15" s="182">
        <f>SUM(D16)</f>
        <v>28169</v>
      </c>
      <c r="E15" s="182">
        <f>SUM(E16)</f>
        <v>9990</v>
      </c>
      <c r="F15" s="72"/>
    </row>
    <row r="16" spans="1:6" ht="15.75" customHeight="1" thickBot="1">
      <c r="A16" s="178">
        <v>9</v>
      </c>
      <c r="B16" s="183" t="s">
        <v>235</v>
      </c>
      <c r="C16" s="184">
        <v>12586</v>
      </c>
      <c r="D16" s="184">
        <v>28169</v>
      </c>
      <c r="E16" s="184">
        <v>9990</v>
      </c>
      <c r="F16" s="72"/>
    </row>
    <row r="17" spans="1:6" s="89" customFormat="1" ht="18" customHeight="1" thickBot="1">
      <c r="A17" s="185">
        <v>10</v>
      </c>
      <c r="B17" s="186" t="s">
        <v>337</v>
      </c>
      <c r="C17" s="187">
        <f>SUM(C8+C15)</f>
        <v>59310</v>
      </c>
      <c r="D17" s="187">
        <f>SUM(D8+D15)</f>
        <v>132610</v>
      </c>
      <c r="E17" s="187">
        <f>SUM(E8+E15)</f>
        <v>46990</v>
      </c>
      <c r="F17" s="77"/>
    </row>
  </sheetData>
  <sheetProtection/>
  <mergeCells count="2">
    <mergeCell ref="E1:F1"/>
    <mergeCell ref="A3:E3"/>
  </mergeCells>
  <printOptions/>
  <pageMargins left="0.7" right="0.7" top="0.75" bottom="0.75" header="0.3" footer="0.3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2019-03-25T06:39:25Z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26cd3365-566e-4ce5-a7b1-79a94fd37595</vt:lpwstr>
  </property>
</Properties>
</file>