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19\2. 2019. 02. 21\4. napirend mellékletei - 2019. évi költségvetés\"/>
    </mc:Choice>
  </mc:AlternateContent>
  <xr:revisionPtr revIDLastSave="0" documentId="13_ncr:1_{C9B62489-DAA7-45D3-8673-701EEA3BC7D2}" xr6:coauthVersionLast="40" xr6:coauthVersionMax="40" xr10:uidLastSave="{00000000-0000-0000-0000-000000000000}"/>
  <bookViews>
    <workbookView xWindow="-120" yWindow="-120" windowWidth="29040" windowHeight="15840" tabRatio="813" activeTab="3" xr2:uid="{00000000-000D-0000-FFFF-FFFF00000000}"/>
  </bookViews>
  <sheets>
    <sheet name="1.sz.mell. Működési mérleg" sheetId="1" r:id="rId1"/>
    <sheet name="2.sz.mell. Felhalm. mérleg" sheetId="2" r:id="rId2"/>
    <sheet name="3.sz.mell. Kiem. előirányz." sheetId="3" r:id="rId3"/>
    <sheet name="4.sz.mell. Köt. és önk. váll. " sheetId="4" r:id="rId4"/>
    <sheet name="Munka1" sheetId="8" r:id="rId5"/>
  </sheets>
  <definedNames>
    <definedName name="_xlnm.Print_Area" localSheetId="0">'1.sz.mell. Működési mérleg'!$A$1:$E$26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3" l="1"/>
  <c r="C19" i="3"/>
  <c r="E141" i="4" l="1"/>
  <c r="D141" i="4"/>
  <c r="C141" i="4"/>
  <c r="E136" i="4"/>
  <c r="D136" i="4"/>
  <c r="C136" i="4"/>
  <c r="E131" i="4"/>
  <c r="D131" i="4"/>
  <c r="C131" i="4"/>
  <c r="E127" i="4"/>
  <c r="E146" i="4" s="1"/>
  <c r="D127" i="4"/>
  <c r="D146" i="4" s="1"/>
  <c r="C127" i="4"/>
  <c r="C146" i="4" s="1"/>
  <c r="E123" i="4"/>
  <c r="D123" i="4"/>
  <c r="C123" i="4"/>
  <c r="E109" i="4"/>
  <c r="D109" i="4"/>
  <c r="C109" i="4"/>
  <c r="E93" i="4"/>
  <c r="E126" i="4" s="1"/>
  <c r="D93" i="4"/>
  <c r="D126" i="4" s="1"/>
  <c r="D147" i="4" s="1"/>
  <c r="C93" i="4"/>
  <c r="E80" i="4"/>
  <c r="D80" i="4"/>
  <c r="C80" i="4"/>
  <c r="E76" i="4"/>
  <c r="D76" i="4"/>
  <c r="C76" i="4"/>
  <c r="E73" i="4"/>
  <c r="D73" i="4"/>
  <c r="C73" i="4"/>
  <c r="E68" i="4"/>
  <c r="E86" i="4" s="1"/>
  <c r="D68" i="4"/>
  <c r="C68" i="4"/>
  <c r="E64" i="4"/>
  <c r="D64" i="4"/>
  <c r="C64" i="4"/>
  <c r="E58" i="4"/>
  <c r="D58" i="4"/>
  <c r="C58" i="4"/>
  <c r="E53" i="4"/>
  <c r="D53" i="4"/>
  <c r="C53" i="4"/>
  <c r="E47" i="4"/>
  <c r="D47" i="4"/>
  <c r="C47" i="4"/>
  <c r="E36" i="4"/>
  <c r="D36" i="4"/>
  <c r="C36" i="4"/>
  <c r="C30" i="4"/>
  <c r="C29" i="4" s="1"/>
  <c r="E29" i="4"/>
  <c r="E63" i="4" s="1"/>
  <c r="D29" i="4"/>
  <c r="E22" i="4"/>
  <c r="D22" i="4"/>
  <c r="C22" i="4"/>
  <c r="E15" i="4"/>
  <c r="D15" i="4"/>
  <c r="C15" i="4"/>
  <c r="E8" i="4"/>
  <c r="D8" i="4"/>
  <c r="D63" i="4" s="1"/>
  <c r="C8" i="4"/>
  <c r="D86" i="4" l="1"/>
  <c r="D157" i="4" s="1"/>
  <c r="C126" i="4"/>
  <c r="C147" i="4" s="1"/>
  <c r="C86" i="4"/>
  <c r="C157" i="4" s="1"/>
  <c r="C63" i="4"/>
  <c r="D156" i="4"/>
  <c r="E157" i="4"/>
  <c r="E147" i="4"/>
  <c r="E156" i="4"/>
  <c r="E87" i="4"/>
  <c r="C133" i="3"/>
  <c r="C143" i="3" s="1"/>
  <c r="C120" i="3"/>
  <c r="C106" i="3"/>
  <c r="C90" i="3"/>
  <c r="C70" i="3"/>
  <c r="C83" i="3" s="1"/>
  <c r="C152" i="3" s="1"/>
  <c r="C33" i="3"/>
  <c r="C27" i="3"/>
  <c r="C26" i="3"/>
  <c r="C12" i="3"/>
  <c r="C5" i="3"/>
  <c r="E26" i="2"/>
  <c r="C26" i="2"/>
  <c r="E13" i="2"/>
  <c r="E27" i="2" s="1"/>
  <c r="C13" i="2"/>
  <c r="E23" i="1"/>
  <c r="C20" i="1"/>
  <c r="C23" i="1" s="1"/>
  <c r="E14" i="1"/>
  <c r="C14" i="1"/>
  <c r="D87" i="4" l="1"/>
  <c r="C123" i="3"/>
  <c r="C144" i="3" s="1"/>
  <c r="C27" i="2"/>
  <c r="E24" i="1"/>
  <c r="C87" i="4"/>
  <c r="C156" i="4"/>
  <c r="C84" i="3"/>
  <c r="C24" i="1"/>
  <c r="C151" i="3" l="1"/>
</calcChain>
</file>

<file path=xl/sharedStrings.xml><?xml version="1.0" encoding="utf-8"?>
<sst xmlns="http://schemas.openxmlformats.org/spreadsheetml/2006/main" count="738" uniqueCount="336">
  <si>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</si>
  <si>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</si>
  <si>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</si>
  <si>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</si>
  <si>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</si>
  <si>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</si>
  <si>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</si>
  <si>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</si>
  <si>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</si>
  <si>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</si>
  <si>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</si>
  <si>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</si>
  <si>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</si>
  <si>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</si>
  <si>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</si>
  <si>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</si>
  <si>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</si>
  <si>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</si>
  <si>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</si>
  <si>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</si>
  <si>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</si>
  <si>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</si>
  <si>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</si>
  <si>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</si>
  <si>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Tartalékok+ pályázati önrész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</si>
  <si>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</si>
  <si>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</si>
  <si>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</si>
  <si>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</si>
  <si>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</si>
  <si>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</si>
  <si>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</si>
  <si>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</si>
  <si>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</si>
  <si>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</si>
  <si>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</si>
  <si>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</si>
  <si>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</si>
  <si>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</si>
  <si>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</si>
  <si>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</si>
  <si>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</si>
  <si>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</si>
  <si>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</si>
  <si>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</si>
  <si>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</si>
  <si>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</si>
  <si>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</si>
  <si>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</si>
  <si>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</si>
  <si>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</si>
  <si>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</si>
  <si>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</si>
  <si>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</si>
  <si>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</si>
  <si>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</si>
  <si>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</si>
  <si>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</si>
  <si>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</si>
  <si>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</si>
  <si>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</si>
  <si>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</si>
  <si>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</si>
  <si>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</si>
  <si>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</si>
  <si>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</si>
  <si>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</si>
  <si>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 xml:space="preserve">II. Felhalmozási célú bevételek és kiadások mérlege
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</si>
  <si>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</si>
  <si>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</si>
  <si>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</si>
  <si>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</si>
  <si>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</si>
  <si>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</si>
  <si>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</si>
  <si>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</si>
  <si>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</si>
  <si>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</si>
  <si>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</si>
  <si>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</si>
  <si>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</si>
  <si>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</si>
  <si>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</si>
  <si>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</si>
  <si>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</si>
  <si>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</si>
  <si>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</si>
  <si>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</si>
  <si>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</si>
  <si>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</si>
  <si>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</si>
  <si>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</si>
  <si>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</si>
  <si>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</si>
  <si>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</si>
  <si>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</si>
  <si>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</si>
  <si>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</si>
  <si>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</si>
  <si>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</si>
  <si>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</si>
  <si>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</si>
  <si>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</si>
  <si>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</si>
  <si>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</si>
  <si>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</si>
  <si>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</si>
  <si>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</si>
  <si>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</si>
  <si>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</si>
  <si>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</si>
  <si>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</si>
  <si>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</si>
  <si>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</si>
  <si>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</si>
  <si>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</si>
  <si>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</si>
  <si>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</si>
  <si>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</si>
  <si>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</si>
  <si>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</si>
  <si>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</si>
  <si>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</si>
  <si>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</si>
  <si>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</si>
  <si>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</si>
  <si>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</si>
  <si>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</si>
  <si>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</si>
  <si>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</si>
  <si>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</si>
  <si>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</si>
  <si>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</si>
  <si>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</si>
  <si>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</si>
  <si>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</si>
  <si>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</si>
  <si>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</si>
  <si>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</si>
  <si>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</si>
  <si>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</si>
  <si>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</si>
  <si>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</si>
  <si>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</si>
  <si>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</si>
  <si>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</si>
  <si>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</si>
  <si>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</si>
  <si>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</si>
  <si>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</si>
  <si>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</si>
  <si>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</si>
  <si>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</si>
  <si>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</si>
  <si>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</si>
  <si>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</si>
  <si>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</si>
  <si>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</si>
  <si>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</si>
  <si>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</si>
  <si>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</si>
  <si>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</si>
  <si>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</si>
  <si>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</si>
  <si>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</si>
  <si>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</si>
  <si>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</si>
  <si>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</si>
  <si>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</si>
  <si>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</si>
  <si>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</si>
  <si>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</si>
  <si>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</si>
  <si>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</si>
  <si>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</si>
  <si>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</si>
  <si>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</si>
  <si>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</si>
  <si>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</si>
  <si>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</si>
  <si>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</si>
  <si>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</si>
  <si>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</si>
  <si>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</si>
  <si>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</si>
  <si>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</si>
  <si>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</si>
  <si>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</si>
  <si>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</si>
  <si>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</si>
  <si>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</si>
  <si>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</si>
  <si>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</si>
  <si>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</si>
  <si>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</si>
  <si>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</si>
  <si>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</si>
  <si>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</si>
  <si>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</si>
  <si>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</si>
  <si>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</si>
  <si>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</si>
  <si>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</si>
  <si>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</si>
  <si>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</si>
  <si>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</si>
  <si>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</si>
  <si>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</si>
  <si>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</si>
  <si>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</si>
  <si>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</si>
  <si>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</si>
  <si>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</si>
  <si>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</si>
  <si>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</si>
  <si>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</si>
  <si>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</si>
  <si>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</si>
  <si>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</si>
  <si>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</si>
  <si>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</si>
  <si>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</si>
  <si>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</si>
  <si>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</si>
  <si>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</si>
  <si>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</si>
  <si>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</si>
  <si>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</si>
  <si>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</si>
  <si>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</si>
  <si>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</si>
  <si>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</si>
  <si>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</si>
  <si>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</si>
  <si>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</si>
  <si>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</si>
  <si>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</si>
  <si>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</si>
  <si>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</si>
  <si>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</si>
  <si>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</si>
  <si>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</si>
  <si>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</si>
  <si>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</si>
  <si>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</si>
  <si>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</si>
  <si>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</si>
  <si>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</si>
  <si>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</si>
  <si>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</si>
  <si>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</si>
  <si>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</si>
  <si>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</si>
  <si>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</si>
  <si>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</si>
  <si>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</si>
  <si>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</si>
  <si>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</si>
  <si>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</si>
  <si>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</si>
  <si>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</si>
  <si>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</si>
  <si>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</si>
  <si>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</si>
  <si>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</si>
  <si>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</si>
  <si>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</si>
  <si>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</si>
  <si>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</si>
  <si>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</si>
  <si>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</si>
  <si>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</si>
  <si>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</si>
  <si>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</si>
  <si>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</si>
  <si>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</si>
  <si>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</si>
  <si>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</si>
  <si>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</si>
  <si>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</si>
  <si>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</si>
  <si>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</si>
  <si>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</si>
  <si>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</si>
  <si>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</si>
  <si>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</si>
  <si>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</si>
  <si>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</si>
  <si>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</si>
  <si>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</si>
  <si>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</si>
  <si>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</si>
  <si>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</si>
  <si>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</si>
  <si>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</si>
  <si>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</si>
  <si>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</si>
  <si>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</si>
  <si>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</si>
  <si>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</si>
  <si>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</si>
  <si>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</si>
  <si>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</si>
  <si>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</si>
  <si>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</si>
  <si>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</si>
  <si>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</si>
  <si>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</si>
  <si>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</si>
  <si>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</si>
  <si>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</si>
  <si>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</si>
  <si>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</si>
  <si>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</si>
  <si>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</si>
  <si>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</si>
  <si>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</si>
  <si>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</si>
  <si>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</si>
  <si>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</si>
  <si>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</si>
  <si>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</si>
  <si>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</si>
  <si>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</si>
  <si>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2019. évi előirányzat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</si>
  <si>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</si>
  <si>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</si>
  <si>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</si>
  <si>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</si>
  <si>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</si>
  <si>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</si>
  <si>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</si>
  <si>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</si>
  <si>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</si>
  <si>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</si>
  <si>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Feladat meg-nevezése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</si>
</sst>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274">
    <xf numFmtId="0" fontId="0" fillId="0" borderId="0" xfId="0"/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centerContinuous" vertical="center" wrapText="1"/>
    </xf>
    <xf numFmtId="164" fontId="4" fillId="0" borderId="3" xfId="0" applyNumberFormat="1" applyFont="1" applyBorder="1" applyAlignment="1">
      <alignment horizontal="centerContinuous" vertical="center" wrapText="1"/>
    </xf>
    <xf numFmtId="164" fontId="4" fillId="0" borderId="4" xfId="0" applyNumberFormat="1" applyFont="1" applyBorder="1" applyAlignment="1">
      <alignment horizontal="centerContinuous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left" vertical="center" wrapText="1" indent="1"/>
    </xf>
    <xf numFmtId="164" fontId="5" fillId="0" borderId="9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left" vertical="center" wrapText="1" indent="1"/>
    </xf>
    <xf numFmtId="164" fontId="5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2" fillId="0" borderId="18" xfId="0" applyNumberFormat="1" applyFont="1" applyBorder="1" applyAlignment="1">
      <alignment horizontal="left" vertical="center" wrapText="1" indent="1"/>
    </xf>
    <xf numFmtId="164" fontId="5" fillId="0" borderId="18" xfId="0" applyNumberFormat="1" applyFont="1" applyBorder="1" applyAlignment="1">
      <alignment horizontal="left" vertical="center" wrapText="1" indent="1"/>
    </xf>
    <xf numFmtId="164" fontId="2" fillId="0" borderId="13" xfId="0" applyNumberFormat="1" applyFont="1" applyBorder="1" applyAlignment="1">
      <alignment horizontal="right" vertical="center" wrapText="1" indent="1"/>
    </xf>
    <xf numFmtId="164" fontId="4" fillId="0" borderId="21" xfId="0" applyNumberFormat="1" applyFont="1" applyBorder="1" applyAlignment="1">
      <alignment horizontal="right" vertical="center" wrapText="1" inden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Continuous" vertical="center"/>
    </xf>
    <xf numFmtId="164" fontId="7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164" fontId="9" fillId="0" borderId="2" xfId="0" applyNumberFormat="1" applyFont="1" applyBorder="1" applyAlignment="1">
      <alignment horizontal="centerContinuous" vertical="center" wrapText="1"/>
    </xf>
    <xf numFmtId="164" fontId="9" fillId="0" borderId="3" xfId="0" applyNumberFormat="1" applyFont="1" applyBorder="1" applyAlignment="1">
      <alignment horizontal="centerContinuous" vertical="center" wrapText="1"/>
    </xf>
    <xf numFmtId="164" fontId="9" fillId="0" borderId="4" xfId="0" applyNumberFormat="1" applyFont="1" applyBorder="1" applyAlignment="1">
      <alignment horizontal="centerContinuous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Border="1" applyAlignment="1">
      <alignment horizontal="left" vertical="center" wrapText="1" indent="1"/>
    </xf>
    <xf numFmtId="164" fontId="10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9" fillId="0" borderId="4" xfId="0" applyNumberFormat="1" applyFont="1" applyBorder="1" applyAlignment="1">
      <alignment horizontal="right" vertical="center" wrapText="1" indent="1"/>
    </xf>
    <xf numFmtId="164" fontId="6" fillId="0" borderId="1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left" vertical="center" wrapText="1" indent="1"/>
    </xf>
    <xf numFmtId="164" fontId="8" fillId="0" borderId="19" xfId="0" applyNumberFormat="1" applyFont="1" applyBorder="1" applyAlignment="1">
      <alignment horizontal="right" vertical="center" wrapText="1" indent="1"/>
    </xf>
    <xf numFmtId="164" fontId="10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6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left" vertical="center" wrapText="1" indent="1"/>
    </xf>
    <xf numFmtId="164" fontId="8" fillId="0" borderId="13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Border="1" applyAlignment="1">
      <alignment horizontal="right" vertical="center" wrapText="1" indent="1"/>
    </xf>
    <xf numFmtId="164" fontId="11" fillId="0" borderId="12" xfId="0" applyNumberFormat="1" applyFont="1" applyBorder="1" applyAlignment="1" applyProtection="1">
      <alignment horizontal="left" vertical="center" wrapText="1" indent="1"/>
      <protection locked="0"/>
    </xf>
    <xf numFmtId="164" fontId="2" fillId="0" borderId="0" xfId="0" applyNumberFormat="1" applyFont="1" applyAlignment="1">
      <alignment textRotation="180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left" vertical="center" wrapText="1" indent="2"/>
    </xf>
    <xf numFmtId="164" fontId="5" fillId="0" borderId="13" xfId="0" applyNumberFormat="1" applyFont="1" applyBorder="1" applyAlignment="1">
      <alignment horizontal="left" vertical="center" wrapText="1" indent="2"/>
    </xf>
    <xf numFmtId="164" fontId="2" fillId="0" borderId="13" xfId="0" applyNumberFormat="1" applyFont="1" applyBorder="1" applyAlignment="1">
      <alignment horizontal="left" vertical="center" wrapText="1" indent="1"/>
    </xf>
    <xf numFmtId="164" fontId="5" fillId="0" borderId="8" xfId="0" applyNumberFormat="1" applyFont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Border="1" applyAlignment="1">
      <alignment horizontal="left" vertical="center" wrapText="1" indent="2"/>
    </xf>
    <xf numFmtId="164" fontId="5" fillId="0" borderId="24" xfId="0" applyNumberFormat="1" applyFont="1" applyBorder="1" applyAlignment="1">
      <alignment horizontal="left" vertical="center" wrapText="1" indent="2"/>
    </xf>
    <xf numFmtId="0" fontId="2" fillId="0" borderId="25" xfId="0" applyFont="1" applyBorder="1" applyAlignment="1">
      <alignment horizontal="right" vertical="center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49" fontId="1" fillId="0" borderId="26" xfId="1" applyNumberFormat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left" vertical="center" wrapText="1" indent="1"/>
    </xf>
    <xf numFmtId="164" fontId="1" fillId="0" borderId="4" xfId="1" applyNumberFormat="1" applyFont="1" applyBorder="1" applyAlignment="1">
      <alignment horizontal="right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 indent="1"/>
    </xf>
    <xf numFmtId="164" fontId="15" fillId="0" borderId="10" xfId="1" applyNumberFormat="1" applyFont="1" applyBorder="1" applyAlignment="1" applyProtection="1">
      <alignment horizontal="right" vertical="center" wrapText="1"/>
      <protection locked="0"/>
    </xf>
    <xf numFmtId="49" fontId="15" fillId="0" borderId="12" xfId="1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 indent="1"/>
    </xf>
    <xf numFmtId="164" fontId="15" fillId="0" borderId="14" xfId="1" applyNumberFormat="1" applyFont="1" applyBorder="1" applyAlignment="1" applyProtection="1">
      <alignment horizontal="right" vertical="center" wrapText="1"/>
      <protection locked="0"/>
    </xf>
    <xf numFmtId="49" fontId="15" fillId="0" borderId="24" xfId="1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/>
      <protection locked="0"/>
    </xf>
    <xf numFmtId="164" fontId="3" fillId="0" borderId="4" xfId="1" applyNumberFormat="1" applyFont="1" applyBorder="1" applyAlignment="1">
      <alignment horizontal="right" vertical="center" wrapText="1"/>
    </xf>
    <xf numFmtId="164" fontId="15" fillId="0" borderId="10" xfId="1" applyNumberFormat="1" applyFont="1" applyBorder="1" applyAlignment="1">
      <alignment horizontal="right" vertical="center" wrapText="1"/>
    </xf>
    <xf numFmtId="164" fontId="13" fillId="0" borderId="14" xfId="1" applyNumberFormat="1" applyBorder="1" applyAlignment="1" applyProtection="1">
      <alignment horizontal="right" vertical="center" wrapText="1"/>
      <protection locked="0"/>
    </xf>
    <xf numFmtId="164" fontId="13" fillId="0" borderId="30" xfId="1" applyNumberFormat="1" applyBorder="1" applyAlignment="1" applyProtection="1">
      <alignment horizontal="right" vertical="center" wrapText="1"/>
      <protection locked="0"/>
    </xf>
    <xf numFmtId="164" fontId="13" fillId="0" borderId="10" xfId="1" applyNumberFormat="1" applyBorder="1" applyAlignment="1" applyProtection="1">
      <alignment horizontal="right" vertical="center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 wrapText="1"/>
    </xf>
    <xf numFmtId="164" fontId="1" fillId="0" borderId="4" xfId="1" applyNumberFormat="1" applyFont="1" applyBorder="1" applyAlignment="1" applyProtection="1">
      <alignment horizontal="right" vertical="center" wrapText="1"/>
      <protection locked="0"/>
    </xf>
    <xf numFmtId="49" fontId="7" fillId="0" borderId="31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 inden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164" fontId="3" fillId="0" borderId="33" xfId="1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/>
    </xf>
    <xf numFmtId="0" fontId="1" fillId="0" borderId="27" xfId="1" applyFont="1" applyBorder="1" applyAlignment="1">
      <alignment vertical="center" wrapText="1"/>
    </xf>
    <xf numFmtId="164" fontId="1" fillId="0" borderId="28" xfId="1" applyNumberFormat="1" applyFont="1" applyBorder="1" applyAlignment="1">
      <alignment horizontal="right" vertical="center" wrapText="1" indent="1"/>
    </xf>
    <xf numFmtId="49" fontId="15" fillId="0" borderId="34" xfId="1" applyNumberFormat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left" vertical="center" wrapText="1" indent="1"/>
    </xf>
    <xf numFmtId="164" fontId="15" fillId="0" borderId="36" xfId="1" applyNumberFormat="1" applyFont="1" applyBorder="1" applyAlignment="1" applyProtection="1">
      <alignment horizontal="right" vertical="center" wrapText="1" indent="1"/>
      <protection locked="0"/>
    </xf>
    <xf numFmtId="0" fontId="15" fillId="0" borderId="13" xfId="1" applyFont="1" applyBorder="1" applyAlignment="1">
      <alignment horizontal="left" vertical="center" wrapText="1" indent="1"/>
    </xf>
    <xf numFmtId="164" fontId="15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5" fillId="0" borderId="37" xfId="1" applyFont="1" applyBorder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0" fontId="15" fillId="0" borderId="13" xfId="1" applyFont="1" applyBorder="1" applyAlignment="1">
      <alignment horizontal="left" indent="6"/>
    </xf>
    <xf numFmtId="0" fontId="15" fillId="0" borderId="13" xfId="1" applyFont="1" applyBorder="1" applyAlignment="1">
      <alignment horizontal="left" vertical="center" wrapText="1" indent="6"/>
    </xf>
    <xf numFmtId="49" fontId="15" fillId="0" borderId="18" xfId="1" applyNumberFormat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 wrapText="1" indent="6"/>
    </xf>
    <xf numFmtId="49" fontId="15" fillId="0" borderId="38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left" vertical="center" wrapText="1" indent="6"/>
    </xf>
    <xf numFmtId="164" fontId="15" fillId="0" borderId="40" xfId="1" applyNumberFormat="1" applyFont="1" applyBorder="1" applyAlignment="1" applyProtection="1">
      <alignment horizontal="right" vertical="center" wrapText="1" indent="1"/>
      <protection locked="0"/>
    </xf>
    <xf numFmtId="0" fontId="1" fillId="0" borderId="3" xfId="1" applyFont="1" applyBorder="1" applyAlignment="1">
      <alignment vertical="center" wrapText="1"/>
    </xf>
    <xf numFmtId="164" fontId="1" fillId="0" borderId="4" xfId="1" applyNumberFormat="1" applyFont="1" applyBorder="1" applyAlignment="1">
      <alignment horizontal="right" vertical="center" wrapText="1" indent="1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5" fillId="0" borderId="29" xfId="1" applyFont="1" applyBorder="1" applyAlignment="1">
      <alignment horizontal="left" vertical="center" wrapText="1" indent="1"/>
    </xf>
    <xf numFmtId="164" fontId="15" fillId="0" borderId="41" xfId="1" applyNumberFormat="1" applyFont="1" applyBorder="1" applyAlignment="1" applyProtection="1">
      <alignment horizontal="right" vertical="center" wrapText="1" indent="1"/>
      <protection locked="0"/>
    </xf>
    <xf numFmtId="0" fontId="15" fillId="0" borderId="9" xfId="1" applyFont="1" applyBorder="1" applyAlignment="1">
      <alignment horizontal="left" vertical="center" wrapText="1" indent="6"/>
    </xf>
    <xf numFmtId="164" fontId="15" fillId="0" borderId="42" xfId="1" applyNumberFormat="1" applyFont="1" applyBorder="1" applyAlignment="1" applyProtection="1">
      <alignment horizontal="right" vertical="center" wrapText="1" indent="1"/>
      <protection locked="0"/>
    </xf>
    <xf numFmtId="0" fontId="3" fillId="0" borderId="3" xfId="1" applyFont="1" applyBorder="1" applyAlignment="1">
      <alignment horizontal="left" vertical="center" wrapText="1" indent="1"/>
    </xf>
    <xf numFmtId="0" fontId="15" fillId="0" borderId="9" xfId="1" applyFont="1" applyBorder="1" applyAlignment="1">
      <alignment horizontal="left" vertical="center" wrapText="1" indent="1"/>
    </xf>
    <xf numFmtId="0" fontId="15" fillId="0" borderId="19" xfId="1" applyFont="1" applyBorder="1" applyAlignment="1">
      <alignment horizontal="left" vertical="center" wrapText="1" indent="1"/>
    </xf>
    <xf numFmtId="164" fontId="3" fillId="0" borderId="4" xfId="1" applyNumberFormat="1" applyFont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 indent="1"/>
    </xf>
    <xf numFmtId="164" fontId="7" fillId="0" borderId="4" xfId="0" quotePrefix="1" applyNumberFormat="1" applyFont="1" applyBorder="1" applyAlignment="1">
      <alignment horizontal="right" vertical="center" wrapText="1" indent="1"/>
    </xf>
    <xf numFmtId="164" fontId="7" fillId="0" borderId="0" xfId="0" quotePrefix="1" applyNumberFormat="1" applyFont="1" applyAlignment="1">
      <alignment horizontal="right" vertical="center" wrapText="1" indent="1"/>
    </xf>
    <xf numFmtId="49" fontId="13" fillId="0" borderId="0" xfId="1" applyNumberFormat="1" applyAlignment="1">
      <alignment horizontal="center" vertical="center"/>
    </xf>
    <xf numFmtId="0" fontId="13" fillId="0" borderId="0" xfId="1"/>
    <xf numFmtId="0" fontId="13" fillId="0" borderId="0" xfId="1" applyAlignment="1">
      <alignment horizontal="right" vertical="center" indent="1"/>
    </xf>
    <xf numFmtId="0" fontId="3" fillId="0" borderId="6" xfId="1" applyFont="1" applyBorder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49" fontId="17" fillId="0" borderId="2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164" fontId="17" fillId="0" borderId="4" xfId="1" applyNumberFormat="1" applyFont="1" applyBorder="1" applyAlignment="1">
      <alignment horizontal="right" vertical="center" wrapText="1" indent="1"/>
    </xf>
    <xf numFmtId="49" fontId="18" fillId="0" borderId="0" xfId="1" applyNumberFormat="1" applyFont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horizontal="right" vertical="center"/>
    </xf>
    <xf numFmtId="49" fontId="19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wrapText="1"/>
    </xf>
    <xf numFmtId="0" fontId="19" fillId="0" borderId="0" xfId="1" applyFont="1" applyAlignment="1">
      <alignment horizontal="center" vertical="center" wrapText="1"/>
    </xf>
    <xf numFmtId="0" fontId="20" fillId="0" borderId="25" xfId="0" applyFont="1" applyBorder="1" applyAlignment="1">
      <alignment horizontal="right" vertical="center"/>
    </xf>
    <xf numFmtId="49" fontId="19" fillId="0" borderId="2" xfId="1" applyNumberFormat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49" fontId="19" fillId="0" borderId="26" xfId="1" applyNumberFormat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left" vertical="center" wrapText="1" indent="1"/>
    </xf>
    <xf numFmtId="164" fontId="19" fillId="0" borderId="43" xfId="1" applyNumberFormat="1" applyFont="1" applyBorder="1" applyAlignment="1">
      <alignment horizontal="right" vertical="center" wrapText="1"/>
    </xf>
    <xf numFmtId="164" fontId="19" fillId="0" borderId="6" xfId="1" applyNumberFormat="1" applyFont="1" applyBorder="1" applyAlignment="1">
      <alignment horizontal="right" vertical="center" wrapText="1"/>
    </xf>
    <xf numFmtId="164" fontId="19" fillId="0" borderId="21" xfId="1" applyNumberFormat="1" applyFont="1" applyBorder="1" applyAlignment="1">
      <alignment horizontal="right"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49" xfId="0" applyFont="1" applyBorder="1" applyAlignment="1">
      <alignment horizontal="left" vertical="center" wrapText="1" indent="1"/>
    </xf>
    <xf numFmtId="164" fontId="18" fillId="0" borderId="50" xfId="1" applyNumberFormat="1" applyFont="1" applyBorder="1" applyAlignment="1" applyProtection="1">
      <alignment horizontal="right" vertical="center" wrapText="1"/>
      <protection locked="0"/>
    </xf>
    <xf numFmtId="164" fontId="18" fillId="0" borderId="7" xfId="1" applyNumberFormat="1" applyFont="1" applyBorder="1" applyAlignment="1" applyProtection="1">
      <alignment horizontal="right" vertical="center" wrapText="1"/>
      <protection locked="0"/>
    </xf>
    <xf numFmtId="164" fontId="18" fillId="0" borderId="51" xfId="1" applyNumberFormat="1" applyFont="1" applyBorder="1" applyAlignment="1" applyProtection="1">
      <alignment horizontal="right" vertical="center" wrapText="1"/>
      <protection locked="0"/>
    </xf>
    <xf numFmtId="49" fontId="18" fillId="0" borderId="12" xfId="1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1"/>
    </xf>
    <xf numFmtId="164" fontId="18" fillId="0" borderId="52" xfId="1" applyNumberFormat="1" applyFont="1" applyBorder="1" applyAlignment="1" applyProtection="1">
      <alignment horizontal="right" vertical="center" wrapText="1"/>
      <protection locked="0"/>
    </xf>
    <xf numFmtId="164" fontId="18" fillId="0" borderId="11" xfId="1" applyNumberFormat="1" applyFont="1" applyBorder="1" applyAlignment="1" applyProtection="1">
      <alignment horizontal="right" vertical="center" wrapText="1"/>
      <protection locked="0"/>
    </xf>
    <xf numFmtId="164" fontId="18" fillId="0" borderId="41" xfId="1" applyNumberFormat="1" applyFont="1" applyBorder="1" applyAlignment="1" applyProtection="1">
      <alignment horizontal="right" vertical="center" wrapText="1"/>
      <protection locked="0"/>
    </xf>
    <xf numFmtId="49" fontId="18" fillId="0" borderId="24" xfId="1" applyNumberFormat="1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 indent="1"/>
    </xf>
    <xf numFmtId="0" fontId="19" fillId="0" borderId="45" xfId="0" applyFont="1" applyBorder="1" applyAlignment="1">
      <alignment horizontal="left" vertical="center" wrapText="1" indent="1"/>
    </xf>
    <xf numFmtId="164" fontId="18" fillId="0" borderId="54" xfId="1" applyNumberFormat="1" applyFont="1" applyBorder="1" applyAlignment="1" applyProtection="1">
      <alignment horizontal="right" vertical="center" wrapText="1"/>
      <protection locked="0"/>
    </xf>
    <xf numFmtId="164" fontId="18" fillId="0" borderId="55" xfId="1" applyNumberFormat="1" applyFont="1" applyBorder="1" applyAlignment="1" applyProtection="1">
      <alignment horizontal="right" vertical="center" wrapText="1"/>
      <protection locked="0"/>
    </xf>
    <xf numFmtId="164" fontId="18" fillId="0" borderId="42" xfId="1" applyNumberFormat="1" applyFont="1" applyBorder="1" applyAlignment="1" applyProtection="1">
      <alignment horizontal="right" vertical="center" wrapText="1"/>
      <protection locked="0"/>
    </xf>
    <xf numFmtId="164" fontId="18" fillId="0" borderId="50" xfId="1" applyNumberFormat="1" applyFont="1" applyBorder="1" applyAlignment="1">
      <alignment horizontal="right" vertical="center" wrapText="1"/>
    </xf>
    <xf numFmtId="164" fontId="18" fillId="0" borderId="7" xfId="1" applyNumberFormat="1" applyFont="1" applyBorder="1" applyAlignment="1">
      <alignment horizontal="right" vertical="center" wrapText="1"/>
    </xf>
    <xf numFmtId="164" fontId="18" fillId="0" borderId="51" xfId="1" applyNumberFormat="1" applyFont="1" applyBorder="1" applyAlignment="1">
      <alignment horizontal="right" vertical="center" wrapText="1"/>
    </xf>
    <xf numFmtId="49" fontId="18" fillId="0" borderId="31" xfId="1" applyNumberFormat="1" applyFont="1" applyBorder="1" applyAlignment="1">
      <alignment horizontal="center" vertical="center" wrapText="1"/>
    </xf>
    <xf numFmtId="0" fontId="18" fillId="0" borderId="56" xfId="0" applyFont="1" applyBorder="1" applyAlignment="1">
      <alignment horizontal="left" vertical="center" wrapText="1" indent="1"/>
    </xf>
    <xf numFmtId="164" fontId="18" fillId="0" borderId="57" xfId="1" applyNumberFormat="1" applyFont="1" applyBorder="1" applyAlignment="1" applyProtection="1">
      <alignment horizontal="right" vertical="center" wrapText="1"/>
      <protection locked="0"/>
    </xf>
    <xf numFmtId="164" fontId="18" fillId="0" borderId="5" xfId="1" applyNumberFormat="1" applyFont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Border="1" applyAlignment="1" applyProtection="1">
      <alignment horizontal="right" vertical="center" wrapText="1"/>
      <protection locked="0"/>
    </xf>
    <xf numFmtId="49" fontId="19" fillId="0" borderId="43" xfId="1" applyNumberFormat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 indent="1"/>
    </xf>
    <xf numFmtId="49" fontId="19" fillId="0" borderId="2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164" fontId="19" fillId="0" borderId="43" xfId="1" applyNumberFormat="1" applyFont="1" applyBorder="1" applyAlignment="1" applyProtection="1">
      <alignment horizontal="right" vertical="center" wrapText="1"/>
      <protection locked="0"/>
    </xf>
    <xf numFmtId="164" fontId="19" fillId="0" borderId="6" xfId="1" applyNumberFormat="1" applyFont="1" applyBorder="1" applyAlignment="1" applyProtection="1">
      <alignment horizontal="right" vertical="center" wrapText="1"/>
      <protection locked="0"/>
    </xf>
    <xf numFmtId="164" fontId="19" fillId="0" borderId="21" xfId="1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164" fontId="19" fillId="0" borderId="0" xfId="1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46" xfId="1" applyFont="1" applyBorder="1" applyAlignment="1">
      <alignment vertical="center" wrapText="1"/>
    </xf>
    <xf numFmtId="164" fontId="19" fillId="0" borderId="47" xfId="1" applyNumberFormat="1" applyFont="1" applyBorder="1" applyAlignment="1">
      <alignment horizontal="right" vertical="center" wrapText="1"/>
    </xf>
    <xf numFmtId="164" fontId="19" fillId="0" borderId="1" xfId="1" applyNumberFormat="1" applyFont="1" applyBorder="1" applyAlignment="1">
      <alignment horizontal="right" vertical="center" wrapText="1"/>
    </xf>
    <xf numFmtId="164" fontId="19" fillId="0" borderId="28" xfId="1" applyNumberFormat="1" applyFont="1" applyBorder="1" applyAlignment="1">
      <alignment horizontal="right" vertical="center" wrapText="1"/>
    </xf>
    <xf numFmtId="49" fontId="18" fillId="0" borderId="34" xfId="1" applyNumberFormat="1" applyFont="1" applyBorder="1" applyAlignment="1">
      <alignment horizontal="center" vertical="center" wrapText="1"/>
    </xf>
    <xf numFmtId="0" fontId="18" fillId="0" borderId="59" xfId="1" applyFont="1" applyBorder="1" applyAlignment="1">
      <alignment horizontal="left" vertical="center" wrapText="1" indent="1"/>
    </xf>
    <xf numFmtId="164" fontId="18" fillId="0" borderId="60" xfId="1" applyNumberFormat="1" applyFont="1" applyBorder="1" applyAlignment="1" applyProtection="1">
      <alignment horizontal="right" vertical="center" wrapText="1"/>
      <protection locked="0"/>
    </xf>
    <xf numFmtId="164" fontId="18" fillId="0" borderId="22" xfId="1" applyNumberFormat="1" applyFont="1" applyBorder="1" applyAlignment="1" applyProtection="1">
      <alignment horizontal="right" vertical="center" wrapText="1"/>
      <protection locked="0"/>
    </xf>
    <xf numFmtId="164" fontId="18" fillId="0" borderId="36" xfId="1" applyNumberFormat="1" applyFont="1" applyBorder="1" applyAlignment="1" applyProtection="1">
      <alignment horizontal="right" vertical="center" wrapText="1"/>
      <protection locked="0"/>
    </xf>
    <xf numFmtId="0" fontId="18" fillId="0" borderId="16" xfId="1" applyFont="1" applyBorder="1" applyAlignment="1">
      <alignment horizontal="lef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/>
      <protection locked="0"/>
    </xf>
    <xf numFmtId="164" fontId="18" fillId="0" borderId="30" xfId="1" applyNumberFormat="1" applyFont="1" applyBorder="1" applyAlignment="1" applyProtection="1">
      <alignment horizontal="right" vertical="center" wrapText="1"/>
      <protection locked="0"/>
    </xf>
    <xf numFmtId="0" fontId="18" fillId="0" borderId="61" xfId="1" applyFont="1" applyBorder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8" fillId="0" borderId="16" xfId="1" applyFont="1" applyBorder="1" applyAlignment="1">
      <alignment horizontal="left" indent="6"/>
    </xf>
    <xf numFmtId="0" fontId="18" fillId="0" borderId="16" xfId="1" applyFont="1" applyBorder="1" applyAlignment="1">
      <alignment horizontal="left" vertical="center" wrapText="1" indent="6"/>
    </xf>
    <xf numFmtId="49" fontId="18" fillId="0" borderId="18" xfId="1" applyNumberFormat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left" vertical="center" wrapText="1" indent="6"/>
    </xf>
    <xf numFmtId="49" fontId="18" fillId="0" borderId="38" xfId="1" applyNumberFormat="1" applyFont="1" applyBorder="1" applyAlignment="1">
      <alignment horizontal="center" vertical="center" wrapText="1"/>
    </xf>
    <xf numFmtId="0" fontId="18" fillId="0" borderId="62" xfId="1" applyFont="1" applyBorder="1" applyAlignment="1">
      <alignment horizontal="left" vertical="center" wrapText="1" indent="6"/>
    </xf>
    <xf numFmtId="164" fontId="18" fillId="0" borderId="63" xfId="1" applyNumberFormat="1" applyFont="1" applyBorder="1" applyAlignment="1" applyProtection="1">
      <alignment horizontal="right" vertical="center" wrapText="1"/>
      <protection locked="0"/>
    </xf>
    <xf numFmtId="164" fontId="18" fillId="0" borderId="23" xfId="1" applyNumberFormat="1" applyFont="1" applyBorder="1" applyAlignment="1" applyProtection="1">
      <alignment horizontal="right" vertical="center" wrapText="1"/>
      <protection locked="0"/>
    </xf>
    <xf numFmtId="164" fontId="18" fillId="0" borderId="40" xfId="1" applyNumberFormat="1" applyFont="1" applyBorder="1" applyAlignment="1" applyProtection="1">
      <alignment horizontal="right" vertical="center" wrapText="1"/>
      <protection locked="0"/>
    </xf>
    <xf numFmtId="0" fontId="19" fillId="0" borderId="45" xfId="1" applyFont="1" applyBorder="1" applyAlignment="1">
      <alignment vertical="center" wrapText="1"/>
    </xf>
    <xf numFmtId="164" fontId="19" fillId="0" borderId="4" xfId="1" applyNumberFormat="1" applyFont="1" applyBorder="1" applyAlignment="1">
      <alignment horizontal="right" vertical="center" wrapText="1"/>
    </xf>
    <xf numFmtId="164" fontId="18" fillId="0" borderId="10" xfId="1" applyNumberFormat="1" applyFont="1" applyBorder="1" applyAlignment="1" applyProtection="1">
      <alignment horizontal="right" vertical="center" wrapText="1"/>
      <protection locked="0"/>
    </xf>
    <xf numFmtId="0" fontId="18" fillId="0" borderId="53" xfId="1" applyFont="1" applyBorder="1" applyAlignment="1">
      <alignment horizontal="left" vertical="center" wrapText="1" indent="1"/>
    </xf>
    <xf numFmtId="0" fontId="18" fillId="0" borderId="49" xfId="1" applyFont="1" applyBorder="1" applyAlignment="1">
      <alignment horizontal="left" vertical="center" wrapText="1" indent="6"/>
    </xf>
    <xf numFmtId="0" fontId="18" fillId="0" borderId="49" xfId="1" applyFont="1" applyBorder="1" applyAlignment="1">
      <alignment horizontal="left" vertical="center" wrapText="1" indent="1"/>
    </xf>
    <xf numFmtId="0" fontId="19" fillId="0" borderId="21" xfId="1" applyFont="1" applyBorder="1" applyAlignment="1">
      <alignment horizontal="left" vertical="center" wrapText="1" indent="1"/>
    </xf>
    <xf numFmtId="0" fontId="18" fillId="0" borderId="64" xfId="1" applyFont="1" applyBorder="1" applyAlignment="1">
      <alignment horizontal="left" vertical="center" wrapText="1" indent="1"/>
    </xf>
    <xf numFmtId="164" fontId="19" fillId="0" borderId="43" xfId="0" applyNumberFormat="1" applyFont="1" applyBorder="1" applyAlignment="1">
      <alignment horizontal="right" vertical="center" wrapText="1"/>
    </xf>
    <xf numFmtId="164" fontId="19" fillId="0" borderId="6" xfId="0" applyNumberFormat="1" applyFont="1" applyBorder="1" applyAlignment="1">
      <alignment horizontal="right" vertical="center" wrapText="1"/>
    </xf>
    <xf numFmtId="164" fontId="19" fillId="0" borderId="4" xfId="0" applyNumberFormat="1" applyFont="1" applyBorder="1" applyAlignment="1">
      <alignment horizontal="right" vertical="center" wrapText="1"/>
    </xf>
    <xf numFmtId="164" fontId="19" fillId="0" borderId="43" xfId="0" quotePrefix="1" applyNumberFormat="1" applyFont="1" applyBorder="1" applyAlignment="1">
      <alignment horizontal="right" vertical="center" wrapText="1"/>
    </xf>
    <xf numFmtId="164" fontId="19" fillId="0" borderId="6" xfId="0" quotePrefix="1" applyNumberFormat="1" applyFont="1" applyBorder="1" applyAlignment="1">
      <alignment horizontal="right" vertical="center" wrapText="1"/>
    </xf>
    <xf numFmtId="164" fontId="19" fillId="0" borderId="4" xfId="0" quotePrefix="1" applyNumberFormat="1" applyFont="1" applyBorder="1" applyAlignment="1">
      <alignment horizontal="right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left" vertical="center" wrapText="1" indent="1"/>
    </xf>
    <xf numFmtId="164" fontId="19" fillId="0" borderId="0" xfId="0" quotePrefix="1" applyNumberFormat="1" applyFont="1" applyAlignment="1">
      <alignment horizontal="right" vertical="center" wrapText="1"/>
    </xf>
    <xf numFmtId="0" fontId="19" fillId="0" borderId="6" xfId="1" applyFont="1" applyBorder="1" applyAlignment="1">
      <alignment horizontal="right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0" fontId="19" fillId="0" borderId="2" xfId="1" applyFont="1" applyBorder="1" applyAlignment="1">
      <alignment vertical="center" wrapText="1"/>
    </xf>
    <xf numFmtId="164" fontId="19" fillId="0" borderId="4" xfId="1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3" fillId="0" borderId="0" xfId="1" applyFont="1" applyAlignment="1">
      <alignment horizontal="center"/>
    </xf>
    <xf numFmtId="164" fontId="14" fillId="0" borderId="25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4" fillId="0" borderId="25" xfId="1" applyNumberFormat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3" fillId="0" borderId="44" xfId="1" applyFont="1" applyBorder="1" applyAlignment="1">
      <alignment horizontal="left"/>
    </xf>
    <xf numFmtId="164" fontId="20" fillId="0" borderId="25" xfId="1" applyNumberFormat="1" applyFont="1" applyBorder="1" applyAlignment="1">
      <alignment horizontal="left" vertical="center"/>
    </xf>
    <xf numFmtId="164" fontId="19" fillId="0" borderId="0" xfId="1" applyNumberFormat="1" applyFont="1" applyAlignment="1">
      <alignment horizontal="center" vertical="center"/>
    </xf>
    <xf numFmtId="164" fontId="20" fillId="0" borderId="0" xfId="1" applyNumberFormat="1" applyFont="1" applyAlignment="1">
      <alignment horizontal="left"/>
    </xf>
    <xf numFmtId="0" fontId="19" fillId="0" borderId="43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26"/>
  <sheetViews>
    <sheetView view="pageLayout" zoomScaleNormal="100" workbookViewId="0">
      <selection activeCell="J18" sqref="J18"/>
    </sheetView>
  </sheetViews>
  <sheetFormatPr defaultRowHeight="15" x14ac:dyDescent="0.25"/>
  <cols>
    <col min="1" max="1" width="6.7109375" customWidth="1"/>
    <col min="2" max="2" width="49.5703125" customWidth="1"/>
    <col min="3" max="3" width="13.5703125" customWidth="1"/>
    <col min="4" max="4" width="49.42578125" customWidth="1"/>
    <col min="5" max="5" width="13.28515625" customWidth="1"/>
  </cols>
  <sheetData>
    <row r="1" spans="1:6" x14ac:dyDescent="0.25">
      <c r="D1" s="258" t="s">
        <v>66</v>
      </c>
      <c r="E1" s="258"/>
    </row>
    <row r="2" spans="1:6" ht="24" customHeight="1" x14ac:dyDescent="0.25">
      <c r="A2" s="30"/>
      <c r="B2" s="257" t="s">
        <v>0</v>
      </c>
      <c r="C2" s="257"/>
      <c r="D2" s="257"/>
      <c r="E2" s="31"/>
      <c r="F2" s="68"/>
    </row>
    <row r="3" spans="1:6" ht="27" customHeight="1" thickBot="1" x14ac:dyDescent="0.3">
      <c r="A3" s="30"/>
      <c r="B3" s="32" t="s">
        <v>1</v>
      </c>
      <c r="C3" s="33"/>
      <c r="D3" s="33"/>
      <c r="E3" s="34" t="s">
        <v>2</v>
      </c>
      <c r="F3" s="68"/>
    </row>
    <row r="4" spans="1:6" ht="15.75" thickBot="1" x14ac:dyDescent="0.3">
      <c r="A4" s="255" t="s">
        <v>3</v>
      </c>
      <c r="B4" s="35" t="s">
        <v>4</v>
      </c>
      <c r="C4" s="36"/>
      <c r="D4" s="35" t="s">
        <v>5</v>
      </c>
      <c r="E4" s="37"/>
      <c r="F4" s="68"/>
    </row>
    <row r="5" spans="1:6" ht="26.25" thickBot="1" x14ac:dyDescent="0.3">
      <c r="A5" s="256"/>
      <c r="B5" s="38" t="s">
        <v>6</v>
      </c>
      <c r="C5" s="39" t="s">
        <v>324</v>
      </c>
      <c r="D5" s="38" t="s">
        <v>6</v>
      </c>
      <c r="E5" s="40" t="s">
        <v>324</v>
      </c>
      <c r="F5" s="68"/>
    </row>
    <row r="6" spans="1:6" ht="15.75" thickBot="1" x14ac:dyDescent="0.3">
      <c r="A6" s="41">
        <v>1</v>
      </c>
      <c r="B6" s="38">
        <v>2</v>
      </c>
      <c r="C6" s="39" t="s">
        <v>7</v>
      </c>
      <c r="D6" s="38" t="s">
        <v>8</v>
      </c>
      <c r="E6" s="40" t="s">
        <v>9</v>
      </c>
      <c r="F6" s="68"/>
    </row>
    <row r="7" spans="1:6" x14ac:dyDescent="0.25">
      <c r="A7" s="42" t="s">
        <v>10</v>
      </c>
      <c r="B7" s="43" t="s">
        <v>11</v>
      </c>
      <c r="C7" s="44">
        <v>18563330</v>
      </c>
      <c r="D7" s="43" t="s">
        <v>12</v>
      </c>
      <c r="E7" s="45">
        <v>9810586</v>
      </c>
      <c r="F7" s="68"/>
    </row>
    <row r="8" spans="1:6" ht="25.5" x14ac:dyDescent="0.25">
      <c r="A8" s="46" t="s">
        <v>13</v>
      </c>
      <c r="B8" s="47" t="s">
        <v>14</v>
      </c>
      <c r="C8" s="48">
        <v>2703508</v>
      </c>
      <c r="D8" s="47" t="s">
        <v>15</v>
      </c>
      <c r="E8" s="49">
        <v>1638345</v>
      </c>
      <c r="F8" s="68"/>
    </row>
    <row r="9" spans="1:6" x14ac:dyDescent="0.25">
      <c r="A9" s="46" t="s">
        <v>7</v>
      </c>
      <c r="B9" s="47" t="s">
        <v>16</v>
      </c>
      <c r="C9" s="48"/>
      <c r="D9" s="47" t="s">
        <v>17</v>
      </c>
      <c r="E9" s="49">
        <v>11771378</v>
      </c>
      <c r="F9" s="68"/>
    </row>
    <row r="10" spans="1:6" x14ac:dyDescent="0.25">
      <c r="A10" s="46" t="s">
        <v>8</v>
      </c>
      <c r="B10" s="47" t="s">
        <v>18</v>
      </c>
      <c r="C10" s="48">
        <v>2810418</v>
      </c>
      <c r="D10" s="47" t="s">
        <v>19</v>
      </c>
      <c r="E10" s="49">
        <v>2703000</v>
      </c>
      <c r="F10" s="68"/>
    </row>
    <row r="11" spans="1:6" x14ac:dyDescent="0.25">
      <c r="A11" s="46" t="s">
        <v>9</v>
      </c>
      <c r="B11" s="50" t="s">
        <v>20</v>
      </c>
      <c r="C11" s="48"/>
      <c r="D11" s="47" t="s">
        <v>21</v>
      </c>
      <c r="E11" s="49">
        <v>878254</v>
      </c>
      <c r="F11" s="68"/>
    </row>
    <row r="12" spans="1:6" x14ac:dyDescent="0.25">
      <c r="A12" s="46" t="s">
        <v>22</v>
      </c>
      <c r="B12" s="47" t="s">
        <v>23</v>
      </c>
      <c r="C12" s="51"/>
      <c r="D12" s="52" t="s">
        <v>24</v>
      </c>
      <c r="E12" s="49">
        <v>4552161</v>
      </c>
      <c r="F12" s="68"/>
    </row>
    <row r="13" spans="1:6" ht="15.75" thickBot="1" x14ac:dyDescent="0.3">
      <c r="A13" s="46" t="s">
        <v>25</v>
      </c>
      <c r="B13" s="47" t="s">
        <v>26</v>
      </c>
      <c r="C13" s="48">
        <v>161600</v>
      </c>
      <c r="D13" s="53"/>
      <c r="E13" s="49"/>
      <c r="F13" s="68"/>
    </row>
    <row r="14" spans="1:6" ht="15.75" thickBot="1" x14ac:dyDescent="0.3">
      <c r="A14" s="41" t="s">
        <v>27</v>
      </c>
      <c r="B14" s="54" t="s">
        <v>28</v>
      </c>
      <c r="C14" s="55">
        <f>SUM(C7+C8+C10+C11+C13)</f>
        <v>24238856</v>
      </c>
      <c r="D14" s="54" t="s">
        <v>29</v>
      </c>
      <c r="E14" s="56">
        <f>SUM(E7:E13)</f>
        <v>31353724</v>
      </c>
      <c r="F14" s="68"/>
    </row>
    <row r="15" spans="1:6" x14ac:dyDescent="0.25">
      <c r="A15" s="57" t="s">
        <v>30</v>
      </c>
      <c r="B15" s="58" t="s">
        <v>31</v>
      </c>
      <c r="C15" s="59">
        <v>7857402</v>
      </c>
      <c r="D15" s="47" t="s">
        <v>32</v>
      </c>
      <c r="E15" s="60"/>
      <c r="F15" s="68"/>
    </row>
    <row r="16" spans="1:6" x14ac:dyDescent="0.25">
      <c r="A16" s="57" t="s">
        <v>33</v>
      </c>
      <c r="B16" s="47" t="s">
        <v>34</v>
      </c>
      <c r="C16" s="48">
        <v>7857402</v>
      </c>
      <c r="D16" s="47" t="s">
        <v>35</v>
      </c>
      <c r="E16" s="49"/>
      <c r="F16" s="68"/>
    </row>
    <row r="17" spans="1:6" x14ac:dyDescent="0.25">
      <c r="A17" s="57" t="s">
        <v>36</v>
      </c>
      <c r="B17" s="47" t="s">
        <v>37</v>
      </c>
      <c r="C17" s="48"/>
      <c r="D17" s="47" t="s">
        <v>38</v>
      </c>
      <c r="E17" s="49"/>
      <c r="F17" s="68"/>
    </row>
    <row r="18" spans="1:6" x14ac:dyDescent="0.25">
      <c r="A18" s="57" t="s">
        <v>39</v>
      </c>
      <c r="B18" s="47" t="s">
        <v>40</v>
      </c>
      <c r="C18" s="48"/>
      <c r="D18" s="47" t="s">
        <v>41</v>
      </c>
      <c r="E18" s="49"/>
      <c r="F18" s="68"/>
    </row>
    <row r="19" spans="1:6" x14ac:dyDescent="0.25">
      <c r="A19" s="57" t="s">
        <v>42</v>
      </c>
      <c r="B19" s="47" t="s">
        <v>43</v>
      </c>
      <c r="C19" s="48"/>
      <c r="D19" s="61" t="s">
        <v>44</v>
      </c>
      <c r="E19" s="49"/>
      <c r="F19" s="68"/>
    </row>
    <row r="20" spans="1:6" x14ac:dyDescent="0.25">
      <c r="A20" s="62" t="s">
        <v>45</v>
      </c>
      <c r="B20" s="63" t="s">
        <v>46</v>
      </c>
      <c r="C20" s="64">
        <f>SUM(C21:C22)</f>
        <v>0</v>
      </c>
      <c r="D20" s="47" t="s">
        <v>47</v>
      </c>
      <c r="E20" s="49"/>
      <c r="F20" s="68"/>
    </row>
    <row r="21" spans="1:6" x14ac:dyDescent="0.25">
      <c r="A21" s="62" t="s">
        <v>48</v>
      </c>
      <c r="B21" s="61" t="s">
        <v>49</v>
      </c>
      <c r="C21" s="65"/>
      <c r="D21" s="43" t="s">
        <v>50</v>
      </c>
      <c r="E21" s="60">
        <v>742534</v>
      </c>
      <c r="F21" s="68"/>
    </row>
    <row r="22" spans="1:6" ht="15.75" thickBot="1" x14ac:dyDescent="0.3">
      <c r="A22" s="62" t="s">
        <v>51</v>
      </c>
      <c r="B22" s="47" t="s">
        <v>52</v>
      </c>
      <c r="C22" s="48"/>
      <c r="D22" s="67" t="s">
        <v>53</v>
      </c>
      <c r="E22" s="49"/>
      <c r="F22" s="68"/>
    </row>
    <row r="23" spans="1:6" ht="26.25" thickBot="1" x14ac:dyDescent="0.3">
      <c r="A23" s="41" t="s">
        <v>54</v>
      </c>
      <c r="B23" s="54" t="s">
        <v>55</v>
      </c>
      <c r="C23" s="55">
        <f>SUM(C15,C20)</f>
        <v>7857402</v>
      </c>
      <c r="D23" s="54" t="s">
        <v>56</v>
      </c>
      <c r="E23" s="56">
        <f>SUM(E15:E22)</f>
        <v>742534</v>
      </c>
      <c r="F23" s="68"/>
    </row>
    <row r="24" spans="1:6" ht="15.75" thickBot="1" x14ac:dyDescent="0.3">
      <c r="A24" s="41" t="s">
        <v>57</v>
      </c>
      <c r="B24" s="54" t="s">
        <v>58</v>
      </c>
      <c r="C24" s="66">
        <f>SUM(C14,C23)</f>
        <v>32096258</v>
      </c>
      <c r="D24" s="54" t="s">
        <v>59</v>
      </c>
      <c r="E24" s="66">
        <f>SUM(E14,E23)</f>
        <v>32096258</v>
      </c>
      <c r="F24" s="68"/>
    </row>
    <row r="25" spans="1:6" ht="15.75" thickBot="1" x14ac:dyDescent="0.3">
      <c r="A25" s="41" t="s">
        <v>60</v>
      </c>
      <c r="B25" s="54" t="s">
        <v>61</v>
      </c>
      <c r="C25" s="66"/>
      <c r="D25" s="54" t="s">
        <v>62</v>
      </c>
      <c r="E25" s="66"/>
      <c r="F25" s="68"/>
    </row>
    <row r="26" spans="1:6" ht="15.75" thickBot="1" x14ac:dyDescent="0.3">
      <c r="A26" s="41" t="s">
        <v>63</v>
      </c>
      <c r="B26" s="54" t="s">
        <v>64</v>
      </c>
      <c r="C26" s="66"/>
      <c r="D26" s="54" t="s">
        <v>65</v>
      </c>
      <c r="E26" s="66"/>
      <c r="F26" s="68"/>
    </row>
  </sheetData>
  <mergeCells count="3">
    <mergeCell ref="A4:A5"/>
    <mergeCell ref="B2:D2"/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E29"/>
  <sheetViews>
    <sheetView view="pageLayout" topLeftCell="A4" zoomScaleNormal="100" workbookViewId="0">
      <selection activeCell="E12" sqref="E12"/>
    </sheetView>
  </sheetViews>
  <sheetFormatPr defaultRowHeight="15" x14ac:dyDescent="0.25"/>
  <cols>
    <col min="1" max="1" width="6.7109375" customWidth="1"/>
    <col min="2" max="2" width="51.140625" customWidth="1"/>
    <col min="3" max="3" width="15.140625" customWidth="1"/>
    <col min="4" max="4" width="53.7109375" customWidth="1"/>
    <col min="5" max="5" width="12.42578125" customWidth="1"/>
    <col min="6" max="6" width="20.140625" customWidth="1"/>
  </cols>
  <sheetData>
    <row r="1" spans="1:5" x14ac:dyDescent="0.25">
      <c r="D1" s="261" t="s">
        <v>106</v>
      </c>
      <c r="E1" s="261"/>
    </row>
    <row r="2" spans="1:5" ht="31.5" x14ac:dyDescent="0.25">
      <c r="A2" s="4"/>
      <c r="B2" s="1" t="s">
        <v>67</v>
      </c>
      <c r="C2" s="2"/>
      <c r="D2" s="2"/>
      <c r="E2" s="2"/>
    </row>
    <row r="3" spans="1:5" ht="16.5" thickBot="1" x14ac:dyDescent="0.3">
      <c r="A3" s="4"/>
      <c r="B3" s="3" t="s">
        <v>1</v>
      </c>
      <c r="C3" s="5"/>
      <c r="D3" s="4"/>
      <c r="E3" s="5" t="s">
        <v>68</v>
      </c>
    </row>
    <row r="4" spans="1:5" ht="15.75" customHeight="1" thickBot="1" x14ac:dyDescent="0.3">
      <c r="A4" s="259" t="s">
        <v>3</v>
      </c>
      <c r="B4" s="6" t="s">
        <v>4</v>
      </c>
      <c r="C4" s="7"/>
      <c r="D4" s="6" t="s">
        <v>5</v>
      </c>
      <c r="E4" s="8"/>
    </row>
    <row r="5" spans="1:5" ht="26.25" thickBot="1" x14ac:dyDescent="0.3">
      <c r="A5" s="260"/>
      <c r="B5" s="9" t="s">
        <v>6</v>
      </c>
      <c r="C5" s="10" t="s">
        <v>324</v>
      </c>
      <c r="D5" s="9" t="s">
        <v>6</v>
      </c>
      <c r="E5" s="11" t="s">
        <v>324</v>
      </c>
    </row>
    <row r="6" spans="1:5" ht="15.75" thickBot="1" x14ac:dyDescent="0.3">
      <c r="A6" s="12">
        <v>1</v>
      </c>
      <c r="B6" s="9">
        <v>2</v>
      </c>
      <c r="C6" s="10">
        <v>3</v>
      </c>
      <c r="D6" s="9">
        <v>4</v>
      </c>
      <c r="E6" s="11">
        <v>5</v>
      </c>
    </row>
    <row r="7" spans="1:5" x14ac:dyDescent="0.25">
      <c r="A7" s="13" t="s">
        <v>10</v>
      </c>
      <c r="B7" s="14" t="s">
        <v>69</v>
      </c>
      <c r="C7" s="15">
        <v>6329761</v>
      </c>
      <c r="D7" s="14" t="s">
        <v>70</v>
      </c>
      <c r="E7" s="16"/>
    </row>
    <row r="8" spans="1:5" x14ac:dyDescent="0.25">
      <c r="A8" s="17" t="s">
        <v>13</v>
      </c>
      <c r="B8" s="18" t="s">
        <v>71</v>
      </c>
      <c r="C8" s="19">
        <v>6329761</v>
      </c>
      <c r="D8" s="18" t="s">
        <v>72</v>
      </c>
      <c r="E8" s="20"/>
    </row>
    <row r="9" spans="1:5" x14ac:dyDescent="0.25">
      <c r="A9" s="17" t="s">
        <v>7</v>
      </c>
      <c r="B9" s="18" t="s">
        <v>73</v>
      </c>
      <c r="C9" s="19"/>
      <c r="D9" s="18" t="s">
        <v>74</v>
      </c>
      <c r="E9" s="16">
        <v>10325100</v>
      </c>
    </row>
    <row r="10" spans="1:5" x14ac:dyDescent="0.25">
      <c r="A10" s="17" t="s">
        <v>8</v>
      </c>
      <c r="B10" s="18" t="s">
        <v>75</v>
      </c>
      <c r="C10" s="19"/>
      <c r="D10" s="18" t="s">
        <v>76</v>
      </c>
      <c r="E10" s="20">
        <v>6329761</v>
      </c>
    </row>
    <row r="11" spans="1:5" x14ac:dyDescent="0.25">
      <c r="A11" s="17" t="s">
        <v>9</v>
      </c>
      <c r="B11" s="18" t="s">
        <v>77</v>
      </c>
      <c r="C11" s="19"/>
      <c r="D11" s="18" t="s">
        <v>78</v>
      </c>
      <c r="E11" s="20"/>
    </row>
    <row r="12" spans="1:5" ht="15.75" thickBot="1" x14ac:dyDescent="0.3">
      <c r="A12" s="17" t="s">
        <v>22</v>
      </c>
      <c r="B12" s="18" t="s">
        <v>79</v>
      </c>
      <c r="C12" s="21"/>
      <c r="D12" s="22" t="s">
        <v>80</v>
      </c>
      <c r="E12" s="20"/>
    </row>
    <row r="13" spans="1:5" ht="15.75" thickBot="1" x14ac:dyDescent="0.3">
      <c r="A13" s="12" t="s">
        <v>25</v>
      </c>
      <c r="B13" s="23" t="s">
        <v>81</v>
      </c>
      <c r="C13" s="24">
        <f>SUM(C7,C9,C10,C12)</f>
        <v>6329761</v>
      </c>
      <c r="D13" s="23" t="s">
        <v>82</v>
      </c>
      <c r="E13" s="25">
        <f>SUM(E7,E9,E11,E12)</f>
        <v>10325100</v>
      </c>
    </row>
    <row r="14" spans="1:5" x14ac:dyDescent="0.25">
      <c r="A14" s="69" t="s">
        <v>27</v>
      </c>
      <c r="B14" s="26" t="s">
        <v>83</v>
      </c>
      <c r="C14" s="70">
        <v>3995339</v>
      </c>
      <c r="D14" s="18" t="s">
        <v>32</v>
      </c>
      <c r="E14" s="16"/>
    </row>
    <row r="15" spans="1:5" x14ac:dyDescent="0.25">
      <c r="A15" s="69" t="s">
        <v>30</v>
      </c>
      <c r="B15" s="71" t="s">
        <v>84</v>
      </c>
      <c r="C15" s="19">
        <v>3995339</v>
      </c>
      <c r="D15" s="18" t="s">
        <v>85</v>
      </c>
      <c r="E15" s="20"/>
    </row>
    <row r="16" spans="1:5" x14ac:dyDescent="0.25">
      <c r="A16" s="69" t="s">
        <v>33</v>
      </c>
      <c r="B16" s="71" t="s">
        <v>86</v>
      </c>
      <c r="C16" s="19"/>
      <c r="D16" s="18" t="s">
        <v>38</v>
      </c>
      <c r="E16" s="20"/>
    </row>
    <row r="17" spans="1:5" x14ac:dyDescent="0.25">
      <c r="A17" s="69" t="s">
        <v>36</v>
      </c>
      <c r="B17" s="71" t="s">
        <v>87</v>
      </c>
      <c r="C17" s="19"/>
      <c r="D17" s="18" t="s">
        <v>41</v>
      </c>
      <c r="E17" s="20"/>
    </row>
    <row r="18" spans="1:5" x14ac:dyDescent="0.25">
      <c r="A18" s="69" t="s">
        <v>39</v>
      </c>
      <c r="B18" s="71" t="s">
        <v>88</v>
      </c>
      <c r="C18" s="19"/>
      <c r="D18" s="27" t="s">
        <v>44</v>
      </c>
      <c r="E18" s="20"/>
    </row>
    <row r="19" spans="1:5" x14ac:dyDescent="0.25">
      <c r="A19" s="69" t="s">
        <v>42</v>
      </c>
      <c r="B19" s="72" t="s">
        <v>89</v>
      </c>
      <c r="C19" s="19"/>
      <c r="D19" s="18" t="s">
        <v>90</v>
      </c>
      <c r="E19" s="20"/>
    </row>
    <row r="20" spans="1:5" x14ac:dyDescent="0.25">
      <c r="A20" s="69" t="s">
        <v>45</v>
      </c>
      <c r="B20" s="73" t="s">
        <v>91</v>
      </c>
      <c r="C20" s="28"/>
      <c r="D20" s="14" t="s">
        <v>92</v>
      </c>
      <c r="E20" s="20"/>
    </row>
    <row r="21" spans="1:5" x14ac:dyDescent="0.25">
      <c r="A21" s="69" t="s">
        <v>48</v>
      </c>
      <c r="B21" s="72" t="s">
        <v>93</v>
      </c>
      <c r="C21" s="19"/>
      <c r="D21" s="14" t="s">
        <v>94</v>
      </c>
      <c r="E21" s="20"/>
    </row>
    <row r="22" spans="1:5" x14ac:dyDescent="0.25">
      <c r="A22" s="69" t="s">
        <v>51</v>
      </c>
      <c r="B22" s="72" t="s">
        <v>95</v>
      </c>
      <c r="C22" s="19"/>
      <c r="D22" s="74"/>
      <c r="E22" s="20"/>
    </row>
    <row r="23" spans="1:5" x14ac:dyDescent="0.25">
      <c r="A23" s="69" t="s">
        <v>54</v>
      </c>
      <c r="B23" s="71" t="s">
        <v>96</v>
      </c>
      <c r="C23" s="19"/>
      <c r="D23" s="74"/>
      <c r="E23" s="20"/>
    </row>
    <row r="24" spans="1:5" x14ac:dyDescent="0.25">
      <c r="A24" s="69" t="s">
        <v>57</v>
      </c>
      <c r="B24" s="75" t="s">
        <v>97</v>
      </c>
      <c r="C24" s="19"/>
      <c r="D24" s="22"/>
      <c r="E24" s="20"/>
    </row>
    <row r="25" spans="1:5" ht="15.75" thickBot="1" x14ac:dyDescent="0.3">
      <c r="A25" s="69" t="s">
        <v>60</v>
      </c>
      <c r="B25" s="76" t="s">
        <v>98</v>
      </c>
      <c r="C25" s="19"/>
      <c r="D25" s="74"/>
      <c r="E25" s="20"/>
    </row>
    <row r="26" spans="1:5" ht="15.75" thickBot="1" x14ac:dyDescent="0.3">
      <c r="A26" s="12" t="s">
        <v>63</v>
      </c>
      <c r="B26" s="23" t="s">
        <v>99</v>
      </c>
      <c r="C26" s="24">
        <f>SUM(C14,C20)</f>
        <v>3995339</v>
      </c>
      <c r="D26" s="23" t="s">
        <v>100</v>
      </c>
      <c r="E26" s="25">
        <f>SUM(E14:E25)</f>
        <v>0</v>
      </c>
    </row>
    <row r="27" spans="1:5" ht="15.75" thickBot="1" x14ac:dyDescent="0.3">
      <c r="A27" s="12" t="s">
        <v>101</v>
      </c>
      <c r="B27" s="23" t="s">
        <v>102</v>
      </c>
      <c r="C27" s="29">
        <f>SUM(C13,C26)</f>
        <v>10325100</v>
      </c>
      <c r="D27" s="23" t="s">
        <v>103</v>
      </c>
      <c r="E27" s="29">
        <f>SUM(E13,E26)</f>
        <v>10325100</v>
      </c>
    </row>
    <row r="28" spans="1:5" ht="15.75" thickBot="1" x14ac:dyDescent="0.3">
      <c r="A28" s="12" t="s">
        <v>104</v>
      </c>
      <c r="B28" s="23" t="s">
        <v>61</v>
      </c>
      <c r="C28" s="29"/>
      <c r="D28" s="23" t="s">
        <v>62</v>
      </c>
      <c r="E28" s="29"/>
    </row>
    <row r="29" spans="1:5" ht="15.75" thickBot="1" x14ac:dyDescent="0.3">
      <c r="A29" s="12" t="s">
        <v>105</v>
      </c>
      <c r="B29" s="23" t="s">
        <v>64</v>
      </c>
      <c r="C29" s="29"/>
      <c r="D29" s="23" t="s">
        <v>65</v>
      </c>
      <c r="E29" s="29"/>
    </row>
  </sheetData>
  <mergeCells count="2">
    <mergeCell ref="A4:A5"/>
    <mergeCell ref="D1:E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C153"/>
  <sheetViews>
    <sheetView view="pageLayout" zoomScaleNormal="100" workbookViewId="0">
      <selection activeCell="B4" sqref="B4"/>
    </sheetView>
  </sheetViews>
  <sheetFormatPr defaultRowHeight="15" x14ac:dyDescent="0.25"/>
  <cols>
    <col min="1" max="1" width="6.140625" bestFit="1" customWidth="1"/>
    <col min="2" max="2" width="82.28515625" customWidth="1"/>
    <col min="3" max="3" width="18" customWidth="1"/>
  </cols>
  <sheetData>
    <row r="1" spans="1:3" ht="15.75" x14ac:dyDescent="0.25">
      <c r="A1" s="264" t="s">
        <v>107</v>
      </c>
      <c r="B1" s="264"/>
      <c r="C1" s="264"/>
    </row>
    <row r="2" spans="1:3" ht="15.75" thickBot="1" x14ac:dyDescent="0.3">
      <c r="A2" s="263"/>
      <c r="B2" s="263"/>
      <c r="C2" s="77" t="s">
        <v>68</v>
      </c>
    </row>
    <row r="3" spans="1:3" ht="32.25" thickBot="1" x14ac:dyDescent="0.3">
      <c r="A3" s="78" t="s">
        <v>3</v>
      </c>
      <c r="B3" s="79" t="s">
        <v>108</v>
      </c>
      <c r="C3" s="80" t="s">
        <v>324</v>
      </c>
    </row>
    <row r="4" spans="1:3" ht="16.5" thickBot="1" x14ac:dyDescent="0.3">
      <c r="A4" s="81">
        <v>1</v>
      </c>
      <c r="B4" s="82">
        <v>2</v>
      </c>
      <c r="C4" s="83">
        <v>3</v>
      </c>
    </row>
    <row r="5" spans="1:3" ht="16.5" thickBot="1" x14ac:dyDescent="0.3">
      <c r="A5" s="78" t="s">
        <v>10</v>
      </c>
      <c r="B5" s="84" t="s">
        <v>109</v>
      </c>
      <c r="C5" s="85">
        <f>SUM(C6:C11)</f>
        <v>18563330</v>
      </c>
    </row>
    <row r="6" spans="1:3" ht="15.75" x14ac:dyDescent="0.25">
      <c r="A6" s="86" t="s">
        <v>110</v>
      </c>
      <c r="B6" s="87" t="s">
        <v>111</v>
      </c>
      <c r="C6" s="88">
        <v>10910890</v>
      </c>
    </row>
    <row r="7" spans="1:3" ht="15.75" x14ac:dyDescent="0.25">
      <c r="A7" s="89" t="s">
        <v>112</v>
      </c>
      <c r="B7" s="90" t="s">
        <v>113</v>
      </c>
      <c r="C7" s="91"/>
    </row>
    <row r="8" spans="1:3" ht="15.75" x14ac:dyDescent="0.25">
      <c r="A8" s="89" t="s">
        <v>114</v>
      </c>
      <c r="B8" s="90" t="s">
        <v>115</v>
      </c>
      <c r="C8" s="91">
        <v>5852440</v>
      </c>
    </row>
    <row r="9" spans="1:3" ht="15.75" x14ac:dyDescent="0.25">
      <c r="A9" s="89" t="s">
        <v>116</v>
      </c>
      <c r="B9" s="90" t="s">
        <v>117</v>
      </c>
      <c r="C9" s="91">
        <v>1800000</v>
      </c>
    </row>
    <row r="10" spans="1:3" ht="15.75" x14ac:dyDescent="0.25">
      <c r="A10" s="89" t="s">
        <v>118</v>
      </c>
      <c r="B10" s="90" t="s">
        <v>119</v>
      </c>
      <c r="C10" s="91"/>
    </row>
    <row r="11" spans="1:3" ht="16.5" thickBot="1" x14ac:dyDescent="0.3">
      <c r="A11" s="92" t="s">
        <v>120</v>
      </c>
      <c r="B11" s="93" t="s">
        <v>121</v>
      </c>
      <c r="C11" s="91"/>
    </row>
    <row r="12" spans="1:3" ht="16.5" thickBot="1" x14ac:dyDescent="0.3">
      <c r="A12" s="78" t="s">
        <v>13</v>
      </c>
      <c r="B12" s="94" t="s">
        <v>122</v>
      </c>
      <c r="C12" s="85">
        <f>SUM(C13:C17)</f>
        <v>2703508</v>
      </c>
    </row>
    <row r="13" spans="1:3" ht="15.75" x14ac:dyDescent="0.25">
      <c r="A13" s="86" t="s">
        <v>123</v>
      </c>
      <c r="B13" s="87" t="s">
        <v>124</v>
      </c>
      <c r="C13" s="88"/>
    </row>
    <row r="14" spans="1:3" ht="15.75" x14ac:dyDescent="0.25">
      <c r="A14" s="89" t="s">
        <v>125</v>
      </c>
      <c r="B14" s="90" t="s">
        <v>126</v>
      </c>
      <c r="C14" s="91"/>
    </row>
    <row r="15" spans="1:3" ht="15.75" x14ac:dyDescent="0.25">
      <c r="A15" s="89" t="s">
        <v>127</v>
      </c>
      <c r="B15" s="90" t="s">
        <v>128</v>
      </c>
      <c r="C15" s="91"/>
    </row>
    <row r="16" spans="1:3" ht="15.75" x14ac:dyDescent="0.25">
      <c r="A16" s="89" t="s">
        <v>129</v>
      </c>
      <c r="B16" s="90" t="s">
        <v>130</v>
      </c>
      <c r="C16" s="91"/>
    </row>
    <row r="17" spans="1:3" ht="15.75" x14ac:dyDescent="0.25">
      <c r="A17" s="89" t="s">
        <v>131</v>
      </c>
      <c r="B17" s="90" t="s">
        <v>132</v>
      </c>
      <c r="C17" s="91">
        <v>2703508</v>
      </c>
    </row>
    <row r="18" spans="1:3" ht="16.5" thickBot="1" x14ac:dyDescent="0.3">
      <c r="A18" s="92" t="s">
        <v>133</v>
      </c>
      <c r="B18" s="93" t="s">
        <v>134</v>
      </c>
      <c r="C18" s="95"/>
    </row>
    <row r="19" spans="1:3" ht="16.5" thickBot="1" x14ac:dyDescent="0.3">
      <c r="A19" s="78" t="s">
        <v>7</v>
      </c>
      <c r="B19" s="84" t="s">
        <v>135</v>
      </c>
      <c r="C19" s="85">
        <f>SUM(C20:C24)</f>
        <v>6329761</v>
      </c>
    </row>
    <row r="20" spans="1:3" ht="15.75" x14ac:dyDescent="0.25">
      <c r="A20" s="86" t="s">
        <v>136</v>
      </c>
      <c r="B20" s="87" t="s">
        <v>137</v>
      </c>
      <c r="C20" s="88"/>
    </row>
    <row r="21" spans="1:3" ht="15.75" x14ac:dyDescent="0.25">
      <c r="A21" s="89" t="s">
        <v>138</v>
      </c>
      <c r="B21" s="90" t="s">
        <v>139</v>
      </c>
      <c r="C21" s="91"/>
    </row>
    <row r="22" spans="1:3" ht="15.75" x14ac:dyDescent="0.25">
      <c r="A22" s="89" t="s">
        <v>140</v>
      </c>
      <c r="B22" s="90" t="s">
        <v>141</v>
      </c>
      <c r="C22" s="91"/>
    </row>
    <row r="23" spans="1:3" ht="15.75" x14ac:dyDescent="0.25">
      <c r="A23" s="89" t="s">
        <v>142</v>
      </c>
      <c r="B23" s="90" t="s">
        <v>143</v>
      </c>
      <c r="C23" s="91"/>
    </row>
    <row r="24" spans="1:3" ht="15.75" x14ac:dyDescent="0.25">
      <c r="A24" s="89" t="s">
        <v>144</v>
      </c>
      <c r="B24" s="90" t="s">
        <v>145</v>
      </c>
      <c r="C24" s="91">
        <v>6329761</v>
      </c>
    </row>
    <row r="25" spans="1:3" ht="16.5" thickBot="1" x14ac:dyDescent="0.3">
      <c r="A25" s="92" t="s">
        <v>146</v>
      </c>
      <c r="B25" s="93" t="s">
        <v>147</v>
      </c>
      <c r="C25" s="95">
        <v>6329761</v>
      </c>
    </row>
    <row r="26" spans="1:3" ht="16.5" thickBot="1" x14ac:dyDescent="0.3">
      <c r="A26" s="78" t="s">
        <v>148</v>
      </c>
      <c r="B26" s="84" t="s">
        <v>149</v>
      </c>
      <c r="C26" s="96">
        <f>SUM(C27,C30,C31,C32)</f>
        <v>2810418</v>
      </c>
    </row>
    <row r="27" spans="1:3" ht="15.75" x14ac:dyDescent="0.25">
      <c r="A27" s="86" t="s">
        <v>150</v>
      </c>
      <c r="B27" s="87" t="s">
        <v>151</v>
      </c>
      <c r="C27" s="97">
        <f>SUM(C28:C29)</f>
        <v>2095418</v>
      </c>
    </row>
    <row r="28" spans="1:3" ht="15.75" x14ac:dyDescent="0.25">
      <c r="A28" s="89" t="s">
        <v>152</v>
      </c>
      <c r="B28" s="90" t="s">
        <v>153</v>
      </c>
      <c r="C28" s="91">
        <v>2095418</v>
      </c>
    </row>
    <row r="29" spans="1:3" ht="15.75" x14ac:dyDescent="0.25">
      <c r="A29" s="89" t="s">
        <v>154</v>
      </c>
      <c r="B29" s="90" t="s">
        <v>155</v>
      </c>
      <c r="C29" s="91"/>
    </row>
    <row r="30" spans="1:3" ht="15.75" x14ac:dyDescent="0.25">
      <c r="A30" s="89" t="s">
        <v>156</v>
      </c>
      <c r="B30" s="90" t="s">
        <v>157</v>
      </c>
      <c r="C30" s="91">
        <v>700000</v>
      </c>
    </row>
    <row r="31" spans="1:3" ht="15.75" x14ac:dyDescent="0.25">
      <c r="A31" s="89" t="s">
        <v>158</v>
      </c>
      <c r="B31" s="90" t="s">
        <v>159</v>
      </c>
      <c r="C31" s="91"/>
    </row>
    <row r="32" spans="1:3" ht="16.5" thickBot="1" x14ac:dyDescent="0.3">
      <c r="A32" s="92" t="s">
        <v>160</v>
      </c>
      <c r="B32" s="93" t="s">
        <v>161</v>
      </c>
      <c r="C32" s="95">
        <v>15000</v>
      </c>
    </row>
    <row r="33" spans="1:3" ht="16.5" thickBot="1" x14ac:dyDescent="0.3">
      <c r="A33" s="78" t="s">
        <v>9</v>
      </c>
      <c r="B33" s="84" t="s">
        <v>162</v>
      </c>
      <c r="C33" s="85">
        <f>SUM(C34:C43)</f>
        <v>161600</v>
      </c>
    </row>
    <row r="34" spans="1:3" ht="15.75" x14ac:dyDescent="0.25">
      <c r="A34" s="86" t="s">
        <v>163</v>
      </c>
      <c r="B34" s="87" t="s">
        <v>164</v>
      </c>
      <c r="C34" s="88"/>
    </row>
    <row r="35" spans="1:3" ht="15.75" x14ac:dyDescent="0.25">
      <c r="A35" s="89" t="s">
        <v>165</v>
      </c>
      <c r="B35" s="90" t="s">
        <v>166</v>
      </c>
      <c r="C35" s="91">
        <v>50000</v>
      </c>
    </row>
    <row r="36" spans="1:3" ht="15.75" x14ac:dyDescent="0.25">
      <c r="A36" s="89" t="s">
        <v>167</v>
      </c>
      <c r="B36" s="90" t="s">
        <v>168</v>
      </c>
      <c r="C36" s="91"/>
    </row>
    <row r="37" spans="1:3" ht="15.75" x14ac:dyDescent="0.25">
      <c r="A37" s="89" t="s">
        <v>169</v>
      </c>
      <c r="B37" s="90" t="s">
        <v>170</v>
      </c>
      <c r="C37" s="91">
        <v>111600</v>
      </c>
    </row>
    <row r="38" spans="1:3" ht="15.75" x14ac:dyDescent="0.25">
      <c r="A38" s="89" t="s">
        <v>171</v>
      </c>
      <c r="B38" s="90" t="s">
        <v>172</v>
      </c>
      <c r="C38" s="91"/>
    </row>
    <row r="39" spans="1:3" ht="15.75" x14ac:dyDescent="0.25">
      <c r="A39" s="89" t="s">
        <v>173</v>
      </c>
      <c r="B39" s="90" t="s">
        <v>174</v>
      </c>
      <c r="C39" s="91"/>
    </row>
    <row r="40" spans="1:3" ht="15.75" x14ac:dyDescent="0.25">
      <c r="A40" s="89" t="s">
        <v>175</v>
      </c>
      <c r="B40" s="90" t="s">
        <v>176</v>
      </c>
      <c r="C40" s="91"/>
    </row>
    <row r="41" spans="1:3" ht="15.75" x14ac:dyDescent="0.25">
      <c r="A41" s="89" t="s">
        <v>177</v>
      </c>
      <c r="B41" s="90" t="s">
        <v>178</v>
      </c>
      <c r="C41" s="91"/>
    </row>
    <row r="42" spans="1:3" ht="15.75" x14ac:dyDescent="0.25">
      <c r="A42" s="89" t="s">
        <v>179</v>
      </c>
      <c r="B42" s="90" t="s">
        <v>180</v>
      </c>
      <c r="C42" s="98"/>
    </row>
    <row r="43" spans="1:3" ht="16.5" thickBot="1" x14ac:dyDescent="0.3">
      <c r="A43" s="92" t="s">
        <v>181</v>
      </c>
      <c r="B43" s="93" t="s">
        <v>26</v>
      </c>
      <c r="C43" s="99"/>
    </row>
    <row r="44" spans="1:3" ht="16.5" thickBot="1" x14ac:dyDescent="0.3">
      <c r="A44" s="78" t="s">
        <v>22</v>
      </c>
      <c r="B44" s="84" t="s">
        <v>182</v>
      </c>
      <c r="C44" s="85"/>
    </row>
    <row r="45" spans="1:3" ht="15.75" x14ac:dyDescent="0.25">
      <c r="A45" s="86" t="s">
        <v>183</v>
      </c>
      <c r="B45" s="87" t="s">
        <v>184</v>
      </c>
      <c r="C45" s="100"/>
    </row>
    <row r="46" spans="1:3" ht="15.75" x14ac:dyDescent="0.25">
      <c r="A46" s="89" t="s">
        <v>185</v>
      </c>
      <c r="B46" s="90" t="s">
        <v>186</v>
      </c>
      <c r="C46" s="98"/>
    </row>
    <row r="47" spans="1:3" ht="15.75" x14ac:dyDescent="0.25">
      <c r="A47" s="89" t="s">
        <v>187</v>
      </c>
      <c r="B47" s="90" t="s">
        <v>188</v>
      </c>
      <c r="C47" s="98"/>
    </row>
    <row r="48" spans="1:3" ht="15.75" x14ac:dyDescent="0.25">
      <c r="A48" s="89" t="s">
        <v>189</v>
      </c>
      <c r="B48" s="90" t="s">
        <v>190</v>
      </c>
      <c r="C48" s="98"/>
    </row>
    <row r="49" spans="1:3" ht="16.5" thickBot="1" x14ac:dyDescent="0.3">
      <c r="A49" s="92" t="s">
        <v>191</v>
      </c>
      <c r="B49" s="93" t="s">
        <v>192</v>
      </c>
      <c r="C49" s="99"/>
    </row>
    <row r="50" spans="1:3" ht="16.5" thickBot="1" x14ac:dyDescent="0.3">
      <c r="A50" s="78" t="s">
        <v>193</v>
      </c>
      <c r="B50" s="84" t="s">
        <v>194</v>
      </c>
      <c r="C50" s="85"/>
    </row>
    <row r="51" spans="1:3" ht="15.75" x14ac:dyDescent="0.25">
      <c r="A51" s="86" t="s">
        <v>195</v>
      </c>
      <c r="B51" s="87" t="s">
        <v>196</v>
      </c>
      <c r="C51" s="88"/>
    </row>
    <row r="52" spans="1:3" ht="16.5" customHeight="1" x14ac:dyDescent="0.25">
      <c r="A52" s="89" t="s">
        <v>197</v>
      </c>
      <c r="B52" s="90" t="s">
        <v>198</v>
      </c>
      <c r="C52" s="91"/>
    </row>
    <row r="53" spans="1:3" ht="15.75" x14ac:dyDescent="0.25">
      <c r="A53" s="89" t="s">
        <v>199</v>
      </c>
      <c r="B53" s="90" t="s">
        <v>200</v>
      </c>
      <c r="C53" s="91"/>
    </row>
    <row r="54" spans="1:3" ht="16.5" thickBot="1" x14ac:dyDescent="0.3">
      <c r="A54" s="92" t="s">
        <v>201</v>
      </c>
      <c r="B54" s="93" t="s">
        <v>202</v>
      </c>
      <c r="C54" s="95"/>
    </row>
    <row r="55" spans="1:3" ht="16.5" thickBot="1" x14ac:dyDescent="0.3">
      <c r="A55" s="78" t="s">
        <v>27</v>
      </c>
      <c r="B55" s="94" t="s">
        <v>203</v>
      </c>
      <c r="C55" s="85"/>
    </row>
    <row r="56" spans="1:3" ht="15.75" x14ac:dyDescent="0.25">
      <c r="A56" s="86" t="s">
        <v>204</v>
      </c>
      <c r="B56" s="87" t="s">
        <v>205</v>
      </c>
      <c r="C56" s="98"/>
    </row>
    <row r="57" spans="1:3" ht="15.75" x14ac:dyDescent="0.25">
      <c r="A57" s="89" t="s">
        <v>206</v>
      </c>
      <c r="B57" s="90" t="s">
        <v>207</v>
      </c>
      <c r="C57" s="98"/>
    </row>
    <row r="58" spans="1:3" ht="15.75" x14ac:dyDescent="0.25">
      <c r="A58" s="89" t="s">
        <v>208</v>
      </c>
      <c r="B58" s="90" t="s">
        <v>209</v>
      </c>
      <c r="C58" s="98"/>
    </row>
    <row r="59" spans="1:3" ht="16.5" thickBot="1" x14ac:dyDescent="0.3">
      <c r="A59" s="92" t="s">
        <v>210</v>
      </c>
      <c r="B59" s="93" t="s">
        <v>211</v>
      </c>
      <c r="C59" s="98"/>
    </row>
    <row r="60" spans="1:3" ht="16.5" thickBot="1" x14ac:dyDescent="0.3">
      <c r="A60" s="78" t="s">
        <v>30</v>
      </c>
      <c r="B60" s="84" t="s">
        <v>212</v>
      </c>
      <c r="C60" s="96">
        <f>SUM(C5,C12,C19,C26,C33)</f>
        <v>30568617</v>
      </c>
    </row>
    <row r="61" spans="1:3" ht="16.5" thickBot="1" x14ac:dyDescent="0.3">
      <c r="A61" s="101" t="s">
        <v>33</v>
      </c>
      <c r="B61" s="94" t="s">
        <v>213</v>
      </c>
      <c r="C61" s="85"/>
    </row>
    <row r="62" spans="1:3" ht="15.75" x14ac:dyDescent="0.25">
      <c r="A62" s="86" t="s">
        <v>214</v>
      </c>
      <c r="B62" s="87" t="s">
        <v>215</v>
      </c>
      <c r="C62" s="98"/>
    </row>
    <row r="63" spans="1:3" ht="15.75" x14ac:dyDescent="0.25">
      <c r="A63" s="89" t="s">
        <v>216</v>
      </c>
      <c r="B63" s="90" t="s">
        <v>217</v>
      </c>
      <c r="C63" s="98"/>
    </row>
    <row r="64" spans="1:3" ht="16.5" thickBot="1" x14ac:dyDescent="0.3">
      <c r="A64" s="92" t="s">
        <v>218</v>
      </c>
      <c r="B64" s="93" t="s">
        <v>219</v>
      </c>
      <c r="C64" s="98"/>
    </row>
    <row r="65" spans="1:3" ht="16.5" thickBot="1" x14ac:dyDescent="0.3">
      <c r="A65" s="101" t="s">
        <v>36</v>
      </c>
      <c r="B65" s="94" t="s">
        <v>220</v>
      </c>
      <c r="C65" s="85"/>
    </row>
    <row r="66" spans="1:3" ht="15.75" x14ac:dyDescent="0.25">
      <c r="A66" s="86" t="s">
        <v>221</v>
      </c>
      <c r="B66" s="87" t="s">
        <v>222</v>
      </c>
      <c r="C66" s="98"/>
    </row>
    <row r="67" spans="1:3" ht="15.75" x14ac:dyDescent="0.25">
      <c r="A67" s="89" t="s">
        <v>223</v>
      </c>
      <c r="B67" s="90" t="s">
        <v>224</v>
      </c>
      <c r="C67" s="98"/>
    </row>
    <row r="68" spans="1:3" ht="15.75" x14ac:dyDescent="0.25">
      <c r="A68" s="89" t="s">
        <v>225</v>
      </c>
      <c r="B68" s="90" t="s">
        <v>226</v>
      </c>
      <c r="C68" s="98"/>
    </row>
    <row r="69" spans="1:3" ht="16.5" thickBot="1" x14ac:dyDescent="0.3">
      <c r="A69" s="92" t="s">
        <v>227</v>
      </c>
      <c r="B69" s="93" t="s">
        <v>228</v>
      </c>
      <c r="C69" s="98"/>
    </row>
    <row r="70" spans="1:3" ht="16.5" thickBot="1" x14ac:dyDescent="0.3">
      <c r="A70" s="101" t="s">
        <v>39</v>
      </c>
      <c r="B70" s="94" t="s">
        <v>229</v>
      </c>
      <c r="C70" s="85">
        <f>SUM(C71:C72)</f>
        <v>11852741</v>
      </c>
    </row>
    <row r="71" spans="1:3" ht="15.75" x14ac:dyDescent="0.25">
      <c r="A71" s="86" t="s">
        <v>230</v>
      </c>
      <c r="B71" s="87" t="s">
        <v>231</v>
      </c>
      <c r="C71" s="98">
        <v>11852741</v>
      </c>
    </row>
    <row r="72" spans="1:3" ht="16.5" thickBot="1" x14ac:dyDescent="0.3">
      <c r="A72" s="92" t="s">
        <v>232</v>
      </c>
      <c r="B72" s="93" t="s">
        <v>233</v>
      </c>
      <c r="C72" s="98"/>
    </row>
    <row r="73" spans="1:3" ht="16.5" thickBot="1" x14ac:dyDescent="0.3">
      <c r="A73" s="101" t="s">
        <v>42</v>
      </c>
      <c r="B73" s="94" t="s">
        <v>234</v>
      </c>
      <c r="C73" s="85"/>
    </row>
    <row r="74" spans="1:3" ht="15.75" x14ac:dyDescent="0.25">
      <c r="A74" s="86" t="s">
        <v>235</v>
      </c>
      <c r="B74" s="87" t="s">
        <v>236</v>
      </c>
      <c r="C74" s="98"/>
    </row>
    <row r="75" spans="1:3" ht="15.75" x14ac:dyDescent="0.25">
      <c r="A75" s="89" t="s">
        <v>237</v>
      </c>
      <c r="B75" s="90" t="s">
        <v>238</v>
      </c>
      <c r="C75" s="98"/>
    </row>
    <row r="76" spans="1:3" ht="16.5" thickBot="1" x14ac:dyDescent="0.3">
      <c r="A76" s="92" t="s">
        <v>239</v>
      </c>
      <c r="B76" s="93" t="s">
        <v>240</v>
      </c>
      <c r="C76" s="98"/>
    </row>
    <row r="77" spans="1:3" ht="16.5" thickBot="1" x14ac:dyDescent="0.3">
      <c r="A77" s="101" t="s">
        <v>45</v>
      </c>
      <c r="B77" s="94" t="s">
        <v>241</v>
      </c>
      <c r="C77" s="85"/>
    </row>
    <row r="78" spans="1:3" ht="15.75" x14ac:dyDescent="0.25">
      <c r="A78" s="102" t="s">
        <v>242</v>
      </c>
      <c r="B78" s="87" t="s">
        <v>243</v>
      </c>
      <c r="C78" s="98"/>
    </row>
    <row r="79" spans="1:3" ht="15.75" x14ac:dyDescent="0.25">
      <c r="A79" s="103" t="s">
        <v>244</v>
      </c>
      <c r="B79" s="90" t="s">
        <v>245</v>
      </c>
      <c r="C79" s="98"/>
    </row>
    <row r="80" spans="1:3" ht="15.75" x14ac:dyDescent="0.25">
      <c r="A80" s="103" t="s">
        <v>246</v>
      </c>
      <c r="B80" s="90" t="s">
        <v>247</v>
      </c>
      <c r="C80" s="98"/>
    </row>
    <row r="81" spans="1:3" ht="16.5" thickBot="1" x14ac:dyDescent="0.3">
      <c r="A81" s="104" t="s">
        <v>248</v>
      </c>
      <c r="B81" s="93" t="s">
        <v>249</v>
      </c>
      <c r="C81" s="98"/>
    </row>
    <row r="82" spans="1:3" ht="16.5" thickBot="1" x14ac:dyDescent="0.3">
      <c r="A82" s="101" t="s">
        <v>48</v>
      </c>
      <c r="B82" s="94" t="s">
        <v>250</v>
      </c>
      <c r="C82" s="105"/>
    </row>
    <row r="83" spans="1:3" ht="16.5" thickBot="1" x14ac:dyDescent="0.3">
      <c r="A83" s="101" t="s">
        <v>51</v>
      </c>
      <c r="B83" s="94" t="s">
        <v>251</v>
      </c>
      <c r="C83" s="96">
        <f>SUM(C61,C65,C70,C73,C77,C82)</f>
        <v>11852741</v>
      </c>
    </row>
    <row r="84" spans="1:3" ht="16.5" thickBot="1" x14ac:dyDescent="0.3">
      <c r="A84" s="106" t="s">
        <v>54</v>
      </c>
      <c r="B84" s="107" t="s">
        <v>252</v>
      </c>
      <c r="C84" s="96">
        <f>SUM(C60,C83)</f>
        <v>42421358</v>
      </c>
    </row>
    <row r="85" spans="1:3" ht="15.75" x14ac:dyDescent="0.25">
      <c r="A85" s="108"/>
      <c r="B85" s="109"/>
      <c r="C85" s="110"/>
    </row>
    <row r="86" spans="1:3" ht="15.75" x14ac:dyDescent="0.25">
      <c r="A86" s="264" t="s">
        <v>253</v>
      </c>
      <c r="B86" s="264"/>
      <c r="C86" s="264"/>
    </row>
    <row r="87" spans="1:3" ht="15.75" thickBot="1" x14ac:dyDescent="0.3">
      <c r="A87" s="265"/>
      <c r="B87" s="265"/>
      <c r="C87" s="111" t="s">
        <v>68</v>
      </c>
    </row>
    <row r="88" spans="1:3" ht="32.25" thickBot="1" x14ac:dyDescent="0.3">
      <c r="A88" s="78" t="s">
        <v>3</v>
      </c>
      <c r="B88" s="79" t="s">
        <v>254</v>
      </c>
      <c r="C88" s="80" t="s">
        <v>324</v>
      </c>
    </row>
    <row r="89" spans="1:3" ht="16.5" thickBot="1" x14ac:dyDescent="0.3">
      <c r="A89" s="78">
        <v>1</v>
      </c>
      <c r="B89" s="79">
        <v>2</v>
      </c>
      <c r="C89" s="80">
        <v>3</v>
      </c>
    </row>
    <row r="90" spans="1:3" ht="16.5" thickBot="1" x14ac:dyDescent="0.3">
      <c r="A90" s="81" t="s">
        <v>10</v>
      </c>
      <c r="B90" s="112" t="s">
        <v>255</v>
      </c>
      <c r="C90" s="113">
        <f>SUM(C91:C95)</f>
        <v>26801563</v>
      </c>
    </row>
    <row r="91" spans="1:3" ht="15.75" x14ac:dyDescent="0.25">
      <c r="A91" s="114" t="s">
        <v>110</v>
      </c>
      <c r="B91" s="115" t="s">
        <v>256</v>
      </c>
      <c r="C91" s="116">
        <v>9810586</v>
      </c>
    </row>
    <row r="92" spans="1:3" ht="15.75" x14ac:dyDescent="0.25">
      <c r="A92" s="89" t="s">
        <v>112</v>
      </c>
      <c r="B92" s="117" t="s">
        <v>15</v>
      </c>
      <c r="C92" s="118">
        <v>1638345</v>
      </c>
    </row>
    <row r="93" spans="1:3" ht="15.75" x14ac:dyDescent="0.25">
      <c r="A93" s="89" t="s">
        <v>114</v>
      </c>
      <c r="B93" s="117" t="s">
        <v>257</v>
      </c>
      <c r="C93" s="119">
        <v>11771378</v>
      </c>
    </row>
    <row r="94" spans="1:3" ht="15.75" x14ac:dyDescent="0.25">
      <c r="A94" s="89" t="s">
        <v>116</v>
      </c>
      <c r="B94" s="120" t="s">
        <v>19</v>
      </c>
      <c r="C94" s="119">
        <v>2703000</v>
      </c>
    </row>
    <row r="95" spans="1:3" ht="15.75" x14ac:dyDescent="0.25">
      <c r="A95" s="89" t="s">
        <v>258</v>
      </c>
      <c r="B95" s="121" t="s">
        <v>21</v>
      </c>
      <c r="C95" s="119">
        <v>878254</v>
      </c>
    </row>
    <row r="96" spans="1:3" ht="15.75" x14ac:dyDescent="0.25">
      <c r="A96" s="89" t="s">
        <v>120</v>
      </c>
      <c r="B96" s="117" t="s">
        <v>259</v>
      </c>
      <c r="C96" s="119"/>
    </row>
    <row r="97" spans="1:3" ht="15.75" x14ac:dyDescent="0.25">
      <c r="A97" s="89" t="s">
        <v>260</v>
      </c>
      <c r="B97" s="122" t="s">
        <v>261</v>
      </c>
      <c r="C97" s="119"/>
    </row>
    <row r="98" spans="1:3" ht="15.75" x14ac:dyDescent="0.25">
      <c r="A98" s="89" t="s">
        <v>262</v>
      </c>
      <c r="B98" s="123" t="s">
        <v>263</v>
      </c>
      <c r="C98" s="119"/>
    </row>
    <row r="99" spans="1:3" ht="15.75" x14ac:dyDescent="0.25">
      <c r="A99" s="89" t="s">
        <v>264</v>
      </c>
      <c r="B99" s="123" t="s">
        <v>265</v>
      </c>
      <c r="C99" s="119"/>
    </row>
    <row r="100" spans="1:3" ht="15.75" x14ac:dyDescent="0.25">
      <c r="A100" s="89" t="s">
        <v>266</v>
      </c>
      <c r="B100" s="122" t="s">
        <v>267</v>
      </c>
      <c r="C100" s="119">
        <v>828254</v>
      </c>
    </row>
    <row r="101" spans="1:3" ht="15.75" x14ac:dyDescent="0.25">
      <c r="A101" s="89" t="s">
        <v>268</v>
      </c>
      <c r="B101" s="122" t="s">
        <v>269</v>
      </c>
      <c r="C101" s="119"/>
    </row>
    <row r="102" spans="1:3" ht="15.75" x14ac:dyDescent="0.25">
      <c r="A102" s="89" t="s">
        <v>270</v>
      </c>
      <c r="B102" s="123" t="s">
        <v>271</v>
      </c>
      <c r="C102" s="119"/>
    </row>
    <row r="103" spans="1:3" ht="15.75" x14ac:dyDescent="0.25">
      <c r="A103" s="124" t="s">
        <v>272</v>
      </c>
      <c r="B103" s="125" t="s">
        <v>273</v>
      </c>
      <c r="C103" s="119"/>
    </row>
    <row r="104" spans="1:3" ht="15.75" x14ac:dyDescent="0.25">
      <c r="A104" s="89" t="s">
        <v>274</v>
      </c>
      <c r="B104" s="125" t="s">
        <v>275</v>
      </c>
      <c r="C104" s="119"/>
    </row>
    <row r="105" spans="1:3" ht="16.5" thickBot="1" x14ac:dyDescent="0.3">
      <c r="A105" s="126" t="s">
        <v>276</v>
      </c>
      <c r="B105" s="127" t="s">
        <v>277</v>
      </c>
      <c r="C105" s="128">
        <v>50000</v>
      </c>
    </row>
    <row r="106" spans="1:3" ht="16.5" thickBot="1" x14ac:dyDescent="0.3">
      <c r="A106" s="78" t="s">
        <v>13</v>
      </c>
      <c r="B106" s="129" t="s">
        <v>278</v>
      </c>
      <c r="C106" s="130">
        <f>SUM(C107,C109)</f>
        <v>10325100</v>
      </c>
    </row>
    <row r="107" spans="1:3" ht="15.75" x14ac:dyDescent="0.25">
      <c r="A107" s="86" t="s">
        <v>123</v>
      </c>
      <c r="B107" s="117" t="s">
        <v>70</v>
      </c>
      <c r="C107" s="131"/>
    </row>
    <row r="108" spans="1:3" ht="15.75" x14ac:dyDescent="0.25">
      <c r="A108" s="86" t="s">
        <v>125</v>
      </c>
      <c r="B108" s="132" t="s">
        <v>279</v>
      </c>
      <c r="C108" s="131"/>
    </row>
    <row r="109" spans="1:3" ht="15.75" x14ac:dyDescent="0.25">
      <c r="A109" s="86" t="s">
        <v>127</v>
      </c>
      <c r="B109" s="132" t="s">
        <v>74</v>
      </c>
      <c r="C109" s="131">
        <v>10325100</v>
      </c>
    </row>
    <row r="110" spans="1:3" ht="15.75" x14ac:dyDescent="0.25">
      <c r="A110" s="86" t="s">
        <v>129</v>
      </c>
      <c r="B110" s="132" t="s">
        <v>280</v>
      </c>
      <c r="C110" s="131">
        <v>6329761</v>
      </c>
    </row>
    <row r="111" spans="1:3" ht="15.75" x14ac:dyDescent="0.25">
      <c r="A111" s="86" t="s">
        <v>131</v>
      </c>
      <c r="B111" s="93" t="s">
        <v>78</v>
      </c>
      <c r="C111" s="133"/>
    </row>
    <row r="112" spans="1:3" ht="15.75" x14ac:dyDescent="0.25">
      <c r="A112" s="86" t="s">
        <v>133</v>
      </c>
      <c r="B112" s="90" t="s">
        <v>281</v>
      </c>
      <c r="C112" s="133"/>
    </row>
    <row r="113" spans="1:3" ht="15.75" x14ac:dyDescent="0.25">
      <c r="A113" s="86" t="s">
        <v>282</v>
      </c>
      <c r="B113" s="134" t="s">
        <v>283</v>
      </c>
      <c r="C113" s="133"/>
    </row>
    <row r="114" spans="1:3" ht="15.75" x14ac:dyDescent="0.25">
      <c r="A114" s="86" t="s">
        <v>284</v>
      </c>
      <c r="B114" s="123" t="s">
        <v>265</v>
      </c>
      <c r="C114" s="133"/>
    </row>
    <row r="115" spans="1:3" ht="15.75" x14ac:dyDescent="0.25">
      <c r="A115" s="86" t="s">
        <v>285</v>
      </c>
      <c r="B115" s="123" t="s">
        <v>286</v>
      </c>
      <c r="C115" s="133"/>
    </row>
    <row r="116" spans="1:3" ht="15.75" x14ac:dyDescent="0.25">
      <c r="A116" s="86" t="s">
        <v>287</v>
      </c>
      <c r="B116" s="123" t="s">
        <v>288</v>
      </c>
      <c r="C116" s="133"/>
    </row>
    <row r="117" spans="1:3" ht="15.75" x14ac:dyDescent="0.25">
      <c r="A117" s="86" t="s">
        <v>289</v>
      </c>
      <c r="B117" s="123" t="s">
        <v>271</v>
      </c>
      <c r="C117" s="133"/>
    </row>
    <row r="118" spans="1:3" ht="15.75" x14ac:dyDescent="0.25">
      <c r="A118" s="86" t="s">
        <v>290</v>
      </c>
      <c r="B118" s="123" t="s">
        <v>291</v>
      </c>
      <c r="C118" s="133"/>
    </row>
    <row r="119" spans="1:3" ht="16.5" thickBot="1" x14ac:dyDescent="0.3">
      <c r="A119" s="124" t="s">
        <v>292</v>
      </c>
      <c r="B119" s="123" t="s">
        <v>293</v>
      </c>
      <c r="C119" s="135"/>
    </row>
    <row r="120" spans="1:3" ht="16.5" thickBot="1" x14ac:dyDescent="0.3">
      <c r="A120" s="78" t="s">
        <v>7</v>
      </c>
      <c r="B120" s="136" t="s">
        <v>294</v>
      </c>
      <c r="C120" s="130">
        <f>SUM(C121:C122)</f>
        <v>4552161</v>
      </c>
    </row>
    <row r="121" spans="1:3" ht="15.75" x14ac:dyDescent="0.25">
      <c r="A121" s="86" t="s">
        <v>136</v>
      </c>
      <c r="B121" s="137" t="s">
        <v>295</v>
      </c>
      <c r="C121" s="131">
        <v>4552161</v>
      </c>
    </row>
    <row r="122" spans="1:3" ht="16.5" thickBot="1" x14ac:dyDescent="0.3">
      <c r="A122" s="92" t="s">
        <v>138</v>
      </c>
      <c r="B122" s="132" t="s">
        <v>296</v>
      </c>
      <c r="C122" s="119"/>
    </row>
    <row r="123" spans="1:3" ht="16.5" thickBot="1" x14ac:dyDescent="0.3">
      <c r="A123" s="78" t="s">
        <v>8</v>
      </c>
      <c r="B123" s="136" t="s">
        <v>297</v>
      </c>
      <c r="C123" s="130">
        <f>SUM(C90,C106,C120)</f>
        <v>41678824</v>
      </c>
    </row>
    <row r="124" spans="1:3" ht="16.5" thickBot="1" x14ac:dyDescent="0.3">
      <c r="A124" s="78" t="s">
        <v>9</v>
      </c>
      <c r="B124" s="136" t="s">
        <v>298</v>
      </c>
      <c r="C124" s="130"/>
    </row>
    <row r="125" spans="1:3" ht="15.75" x14ac:dyDescent="0.25">
      <c r="A125" s="86" t="s">
        <v>163</v>
      </c>
      <c r="B125" s="137" t="s">
        <v>299</v>
      </c>
      <c r="C125" s="133"/>
    </row>
    <row r="126" spans="1:3" ht="15.75" x14ac:dyDescent="0.25">
      <c r="A126" s="86" t="s">
        <v>165</v>
      </c>
      <c r="B126" s="137" t="s">
        <v>300</v>
      </c>
      <c r="C126" s="133"/>
    </row>
    <row r="127" spans="1:3" ht="16.5" thickBot="1" x14ac:dyDescent="0.3">
      <c r="A127" s="124" t="s">
        <v>167</v>
      </c>
      <c r="B127" s="138" t="s">
        <v>301</v>
      </c>
      <c r="C127" s="133"/>
    </row>
    <row r="128" spans="1:3" ht="16.5" thickBot="1" x14ac:dyDescent="0.3">
      <c r="A128" s="78" t="s">
        <v>22</v>
      </c>
      <c r="B128" s="136" t="s">
        <v>302</v>
      </c>
      <c r="C128" s="130"/>
    </row>
    <row r="129" spans="1:3" ht="15.75" x14ac:dyDescent="0.25">
      <c r="A129" s="86" t="s">
        <v>183</v>
      </c>
      <c r="B129" s="137" t="s">
        <v>303</v>
      </c>
      <c r="C129" s="133"/>
    </row>
    <row r="130" spans="1:3" ht="15.75" x14ac:dyDescent="0.25">
      <c r="A130" s="86" t="s">
        <v>185</v>
      </c>
      <c r="B130" s="137" t="s">
        <v>304</v>
      </c>
      <c r="C130" s="133"/>
    </row>
    <row r="131" spans="1:3" ht="15.75" x14ac:dyDescent="0.25">
      <c r="A131" s="86" t="s">
        <v>187</v>
      </c>
      <c r="B131" s="137" t="s">
        <v>305</v>
      </c>
      <c r="C131" s="133"/>
    </row>
    <row r="132" spans="1:3" ht="16.5" thickBot="1" x14ac:dyDescent="0.3">
      <c r="A132" s="124" t="s">
        <v>189</v>
      </c>
      <c r="B132" s="138" t="s">
        <v>306</v>
      </c>
      <c r="C132" s="133"/>
    </row>
    <row r="133" spans="1:3" ht="16.5" thickBot="1" x14ac:dyDescent="0.3">
      <c r="A133" s="78" t="s">
        <v>25</v>
      </c>
      <c r="B133" s="136" t="s">
        <v>307</v>
      </c>
      <c r="C133" s="139">
        <f>SUM(C134:C137)</f>
        <v>742534</v>
      </c>
    </row>
    <row r="134" spans="1:3" ht="15.75" x14ac:dyDescent="0.25">
      <c r="A134" s="86" t="s">
        <v>195</v>
      </c>
      <c r="B134" s="137" t="s">
        <v>308</v>
      </c>
      <c r="C134" s="133"/>
    </row>
    <row r="135" spans="1:3" ht="15.75" x14ac:dyDescent="0.25">
      <c r="A135" s="86" t="s">
        <v>197</v>
      </c>
      <c r="B135" s="137" t="s">
        <v>309</v>
      </c>
      <c r="C135" s="133">
        <v>742534</v>
      </c>
    </row>
    <row r="136" spans="1:3" ht="15.75" x14ac:dyDescent="0.25">
      <c r="A136" s="86" t="s">
        <v>199</v>
      </c>
      <c r="B136" s="137" t="s">
        <v>310</v>
      </c>
      <c r="C136" s="133"/>
    </row>
    <row r="137" spans="1:3" ht="16.5" thickBot="1" x14ac:dyDescent="0.3">
      <c r="A137" s="124" t="s">
        <v>201</v>
      </c>
      <c r="B137" s="138" t="s">
        <v>311</v>
      </c>
      <c r="C137" s="133"/>
    </row>
    <row r="138" spans="1:3" ht="16.5" thickBot="1" x14ac:dyDescent="0.3">
      <c r="A138" s="78" t="s">
        <v>27</v>
      </c>
      <c r="B138" s="136" t="s">
        <v>312</v>
      </c>
      <c r="C138" s="140"/>
    </row>
    <row r="139" spans="1:3" ht="15.75" x14ac:dyDescent="0.25">
      <c r="A139" s="86" t="s">
        <v>204</v>
      </c>
      <c r="B139" s="137" t="s">
        <v>313</v>
      </c>
      <c r="C139" s="133"/>
    </row>
    <row r="140" spans="1:3" ht="15.75" x14ac:dyDescent="0.25">
      <c r="A140" s="86" t="s">
        <v>206</v>
      </c>
      <c r="B140" s="137" t="s">
        <v>314</v>
      </c>
      <c r="C140" s="133"/>
    </row>
    <row r="141" spans="1:3" ht="15.75" x14ac:dyDescent="0.25">
      <c r="A141" s="86" t="s">
        <v>208</v>
      </c>
      <c r="B141" s="137" t="s">
        <v>315</v>
      </c>
      <c r="C141" s="133"/>
    </row>
    <row r="142" spans="1:3" ht="16.5" thickBot="1" x14ac:dyDescent="0.3">
      <c r="A142" s="86" t="s">
        <v>210</v>
      </c>
      <c r="B142" s="137" t="s">
        <v>316</v>
      </c>
      <c r="C142" s="133"/>
    </row>
    <row r="143" spans="1:3" ht="16.5" thickBot="1" x14ac:dyDescent="0.3">
      <c r="A143" s="78" t="s">
        <v>30</v>
      </c>
      <c r="B143" s="136" t="s">
        <v>317</v>
      </c>
      <c r="C143" s="141">
        <f>SUM(C124,C128,C133,C138)</f>
        <v>742534</v>
      </c>
    </row>
    <row r="144" spans="1:3" ht="16.5" thickBot="1" x14ac:dyDescent="0.3">
      <c r="A144" s="106" t="s">
        <v>33</v>
      </c>
      <c r="B144" s="107" t="s">
        <v>318</v>
      </c>
      <c r="C144" s="141">
        <f>SUM(C123,C143)</f>
        <v>42421358</v>
      </c>
    </row>
    <row r="145" spans="1:3" ht="16.5" thickBot="1" x14ac:dyDescent="0.3">
      <c r="A145" s="108"/>
      <c r="B145" s="109"/>
      <c r="C145" s="142"/>
    </row>
    <row r="146" spans="1:3" ht="16.5" thickBot="1" x14ac:dyDescent="0.3">
      <c r="A146" s="266" t="s">
        <v>319</v>
      </c>
      <c r="B146" s="267"/>
      <c r="C146" s="146">
        <v>2</v>
      </c>
    </row>
    <row r="147" spans="1:3" ht="16.5" thickBot="1" x14ac:dyDescent="0.3">
      <c r="A147" s="266" t="s">
        <v>320</v>
      </c>
      <c r="B147" s="267"/>
      <c r="C147" s="146">
        <v>15</v>
      </c>
    </row>
    <row r="148" spans="1:3" ht="15.75" x14ac:dyDescent="0.25">
      <c r="A148" s="147"/>
      <c r="B148" s="148"/>
      <c r="C148" s="148"/>
    </row>
    <row r="149" spans="1:3" ht="15.75" x14ac:dyDescent="0.25">
      <c r="A149" s="262" t="s">
        <v>321</v>
      </c>
      <c r="B149" s="262"/>
      <c r="C149" s="262"/>
    </row>
    <row r="150" spans="1:3" ht="15.75" thickBot="1" x14ac:dyDescent="0.3">
      <c r="A150" s="263"/>
      <c r="B150" s="263"/>
      <c r="C150" s="77" t="s">
        <v>68</v>
      </c>
    </row>
    <row r="151" spans="1:3" ht="15.75" thickBot="1" x14ac:dyDescent="0.3">
      <c r="A151" s="149" t="s">
        <v>10</v>
      </c>
      <c r="B151" s="150" t="s">
        <v>322</v>
      </c>
      <c r="C151" s="151">
        <f>+C60-C123</f>
        <v>-11110207</v>
      </c>
    </row>
    <row r="152" spans="1:3" ht="26.25" thickBot="1" x14ac:dyDescent="0.3">
      <c r="A152" s="149" t="s">
        <v>13</v>
      </c>
      <c r="B152" s="150" t="s">
        <v>323</v>
      </c>
      <c r="C152" s="151">
        <f>+C83-C143</f>
        <v>11110207</v>
      </c>
    </row>
    <row r="153" spans="1:3" ht="15.75" x14ac:dyDescent="0.25">
      <c r="A153" s="143"/>
      <c r="B153" s="144"/>
      <c r="C153" s="145"/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1" orientation="portrait" r:id="rId1"/>
  <headerFooter>
    <oddHeader>&amp;C&amp;"Times New Roman,Félkövér"Keszőhidegkút Község Önkormányzata
2019. ÉVI KÖLTSÉGVETÉSÉNEK ÖSSZEVONT MÉRLEGE&amp;R&amp;"Times New Roman,Félkövér dőlt"3. sz. melléklet</oddHeader>
  </headerFooter>
  <rowBreaks count="2" manualBreakCount="2">
    <brk id="60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E157"/>
  <sheetViews>
    <sheetView tabSelected="1" view="pageLayout" zoomScaleNormal="100" workbookViewId="0">
      <selection activeCell="C118" sqref="C118"/>
    </sheetView>
  </sheetViews>
  <sheetFormatPr defaultRowHeight="15" x14ac:dyDescent="0.25"/>
  <cols>
    <col min="1" max="1" width="9.85546875" customWidth="1"/>
    <col min="2" max="2" width="63.85546875" customWidth="1"/>
    <col min="3" max="3" width="24.7109375" customWidth="1"/>
    <col min="4" max="4" width="27" customWidth="1"/>
    <col min="5" max="5" width="23.28515625" customWidth="1"/>
    <col min="6" max="6" width="6.7109375" customWidth="1"/>
  </cols>
  <sheetData>
    <row r="1" spans="1:5" x14ac:dyDescent="0.25">
      <c r="A1" s="152"/>
      <c r="B1" s="153"/>
      <c r="C1" s="154"/>
      <c r="D1" s="153"/>
      <c r="E1" s="153"/>
    </row>
    <row r="2" spans="1:5" ht="42.75" x14ac:dyDescent="0.25">
      <c r="A2" s="155" t="s">
        <v>335</v>
      </c>
      <c r="B2" s="156"/>
      <c r="C2" s="157" t="s">
        <v>325</v>
      </c>
      <c r="D2" s="157" t="s">
        <v>326</v>
      </c>
      <c r="E2" s="157" t="s">
        <v>327</v>
      </c>
    </row>
    <row r="3" spans="1:5" x14ac:dyDescent="0.25">
      <c r="A3" s="155"/>
      <c r="B3" s="156"/>
      <c r="C3" s="157"/>
      <c r="D3" s="157"/>
      <c r="E3" s="157"/>
    </row>
    <row r="4" spans="1:5" x14ac:dyDescent="0.25">
      <c r="A4" s="155"/>
      <c r="B4" s="157" t="s">
        <v>107</v>
      </c>
      <c r="C4" s="157"/>
      <c r="D4" s="157"/>
      <c r="E4" s="157"/>
    </row>
    <row r="5" spans="1:5" ht="15.75" thickBot="1" x14ac:dyDescent="0.3">
      <c r="A5" s="268"/>
      <c r="B5" s="268"/>
      <c r="C5" s="158" t="s">
        <v>68</v>
      </c>
      <c r="D5" s="158" t="s">
        <v>68</v>
      </c>
      <c r="E5" s="158" t="s">
        <v>68</v>
      </c>
    </row>
    <row r="6" spans="1:5" ht="15.75" thickBot="1" x14ac:dyDescent="0.3">
      <c r="A6" s="159" t="s">
        <v>328</v>
      </c>
      <c r="B6" s="160" t="s">
        <v>329</v>
      </c>
      <c r="C6" s="161" t="s">
        <v>324</v>
      </c>
      <c r="D6" s="162" t="s">
        <v>324</v>
      </c>
      <c r="E6" s="163" t="s">
        <v>324</v>
      </c>
    </row>
    <row r="7" spans="1:5" ht="15.75" thickBot="1" x14ac:dyDescent="0.3">
      <c r="A7" s="164">
        <v>1</v>
      </c>
      <c r="B7" s="165">
        <v>2</v>
      </c>
      <c r="C7" s="166">
        <v>3</v>
      </c>
      <c r="D7" s="167">
        <v>4</v>
      </c>
      <c r="E7" s="168">
        <v>5</v>
      </c>
    </row>
    <row r="8" spans="1:5" ht="15.75" thickBot="1" x14ac:dyDescent="0.3">
      <c r="A8" s="159" t="s">
        <v>10</v>
      </c>
      <c r="B8" s="169" t="s">
        <v>109</v>
      </c>
      <c r="C8" s="170">
        <f>SUM(C9:C14)</f>
        <v>15330850</v>
      </c>
      <c r="D8" s="171">
        <f>SUM(D9:D14)</f>
        <v>3232480</v>
      </c>
      <c r="E8" s="172">
        <f>SUM(E9:E14)</f>
        <v>0</v>
      </c>
    </row>
    <row r="9" spans="1:5" x14ac:dyDescent="0.25">
      <c r="A9" s="173" t="s">
        <v>110</v>
      </c>
      <c r="B9" s="174" t="s">
        <v>111</v>
      </c>
      <c r="C9" s="175">
        <v>10778410</v>
      </c>
      <c r="D9" s="176">
        <v>132480</v>
      </c>
      <c r="E9" s="177"/>
    </row>
    <row r="10" spans="1:5" x14ac:dyDescent="0.25">
      <c r="A10" s="178" t="s">
        <v>112</v>
      </c>
      <c r="B10" s="179" t="s">
        <v>113</v>
      </c>
      <c r="C10" s="180"/>
      <c r="D10" s="181"/>
      <c r="E10" s="182"/>
    </row>
    <row r="11" spans="1:5" x14ac:dyDescent="0.25">
      <c r="A11" s="178" t="s">
        <v>114</v>
      </c>
      <c r="B11" s="179" t="s">
        <v>115</v>
      </c>
      <c r="C11" s="180">
        <v>2752440</v>
      </c>
      <c r="D11" s="181">
        <v>3100000</v>
      </c>
      <c r="E11" s="182"/>
    </row>
    <row r="12" spans="1:5" x14ac:dyDescent="0.25">
      <c r="A12" s="178" t="s">
        <v>116</v>
      </c>
      <c r="B12" s="179" t="s">
        <v>117</v>
      </c>
      <c r="C12" s="180">
        <v>1800000</v>
      </c>
      <c r="D12" s="181"/>
      <c r="E12" s="182"/>
    </row>
    <row r="13" spans="1:5" x14ac:dyDescent="0.25">
      <c r="A13" s="178" t="s">
        <v>118</v>
      </c>
      <c r="B13" s="179" t="s">
        <v>119</v>
      </c>
      <c r="C13" s="180"/>
      <c r="D13" s="181"/>
      <c r="E13" s="182"/>
    </row>
    <row r="14" spans="1:5" ht="15.75" thickBot="1" x14ac:dyDescent="0.3">
      <c r="A14" s="183" t="s">
        <v>120</v>
      </c>
      <c r="B14" s="184" t="s">
        <v>121</v>
      </c>
      <c r="C14" s="180"/>
      <c r="D14" s="181"/>
      <c r="E14" s="182"/>
    </row>
    <row r="15" spans="1:5" ht="29.25" thickBot="1" x14ac:dyDescent="0.3">
      <c r="A15" s="159" t="s">
        <v>13</v>
      </c>
      <c r="B15" s="185" t="s">
        <v>122</v>
      </c>
      <c r="C15" s="170">
        <f>SUM(C16:C20)</f>
        <v>2703508</v>
      </c>
      <c r="D15" s="171">
        <f>SUM(D16:D20)</f>
        <v>0</v>
      </c>
      <c r="E15" s="172">
        <f>SUM(E16:E20)</f>
        <v>0</v>
      </c>
    </row>
    <row r="16" spans="1:5" x14ac:dyDescent="0.25">
      <c r="A16" s="173" t="s">
        <v>123</v>
      </c>
      <c r="B16" s="174" t="s">
        <v>124</v>
      </c>
      <c r="C16" s="175"/>
      <c r="D16" s="176"/>
      <c r="E16" s="177"/>
    </row>
    <row r="17" spans="1:5" x14ac:dyDescent="0.25">
      <c r="A17" s="178" t="s">
        <v>125</v>
      </c>
      <c r="B17" s="179" t="s">
        <v>126</v>
      </c>
      <c r="C17" s="180"/>
      <c r="D17" s="181"/>
      <c r="E17" s="182"/>
    </row>
    <row r="18" spans="1:5" x14ac:dyDescent="0.25">
      <c r="A18" s="178" t="s">
        <v>127</v>
      </c>
      <c r="B18" s="179" t="s">
        <v>128</v>
      </c>
      <c r="C18" s="180"/>
      <c r="D18" s="181"/>
      <c r="E18" s="182"/>
    </row>
    <row r="19" spans="1:5" x14ac:dyDescent="0.25">
      <c r="A19" s="178" t="s">
        <v>129</v>
      </c>
      <c r="B19" s="179" t="s">
        <v>130</v>
      </c>
      <c r="C19" s="180"/>
      <c r="D19" s="181"/>
      <c r="E19" s="182"/>
    </row>
    <row r="20" spans="1:5" x14ac:dyDescent="0.25">
      <c r="A20" s="178" t="s">
        <v>131</v>
      </c>
      <c r="B20" s="179" t="s">
        <v>132</v>
      </c>
      <c r="C20" s="180">
        <v>2703508</v>
      </c>
      <c r="D20" s="181"/>
      <c r="E20" s="182"/>
    </row>
    <row r="21" spans="1:5" ht="15.75" thickBot="1" x14ac:dyDescent="0.3">
      <c r="A21" s="183" t="s">
        <v>133</v>
      </c>
      <c r="B21" s="184" t="s">
        <v>134</v>
      </c>
      <c r="C21" s="186"/>
      <c r="D21" s="187"/>
      <c r="E21" s="188"/>
    </row>
    <row r="22" spans="1:5" ht="29.25" thickBot="1" x14ac:dyDescent="0.3">
      <c r="A22" s="159" t="s">
        <v>7</v>
      </c>
      <c r="B22" s="169" t="s">
        <v>135</v>
      </c>
      <c r="C22" s="170">
        <f>SUM(C23:C27)</f>
        <v>6329761</v>
      </c>
      <c r="D22" s="171">
        <f>SUM(D23:D27)</f>
        <v>0</v>
      </c>
      <c r="E22" s="172">
        <f>SUM(E23:E27)</f>
        <v>0</v>
      </c>
    </row>
    <row r="23" spans="1:5" x14ac:dyDescent="0.25">
      <c r="A23" s="173" t="s">
        <v>136</v>
      </c>
      <c r="B23" s="174" t="s">
        <v>137</v>
      </c>
      <c r="C23" s="175"/>
      <c r="D23" s="176"/>
      <c r="E23" s="177"/>
    </row>
    <row r="24" spans="1:5" x14ac:dyDescent="0.25">
      <c r="A24" s="178" t="s">
        <v>138</v>
      </c>
      <c r="B24" s="179" t="s">
        <v>139</v>
      </c>
      <c r="C24" s="180"/>
      <c r="D24" s="181"/>
      <c r="E24" s="182"/>
    </row>
    <row r="25" spans="1:5" ht="30" x14ac:dyDescent="0.25">
      <c r="A25" s="178" t="s">
        <v>140</v>
      </c>
      <c r="B25" s="179" t="s">
        <v>141</v>
      </c>
      <c r="C25" s="180"/>
      <c r="D25" s="181"/>
      <c r="E25" s="182"/>
    </row>
    <row r="26" spans="1:5" ht="30" x14ac:dyDescent="0.25">
      <c r="A26" s="178" t="s">
        <v>142</v>
      </c>
      <c r="B26" s="179" t="s">
        <v>143</v>
      </c>
      <c r="C26" s="180"/>
      <c r="D26" s="181"/>
      <c r="E26" s="182"/>
    </row>
    <row r="27" spans="1:5" x14ac:dyDescent="0.25">
      <c r="A27" s="178" t="s">
        <v>144</v>
      </c>
      <c r="B27" s="179" t="s">
        <v>145</v>
      </c>
      <c r="C27" s="180">
        <v>6329761</v>
      </c>
      <c r="D27" s="181"/>
      <c r="E27" s="182"/>
    </row>
    <row r="28" spans="1:5" ht="15.75" thickBot="1" x14ac:dyDescent="0.3">
      <c r="A28" s="183" t="s">
        <v>146</v>
      </c>
      <c r="B28" s="184" t="s">
        <v>147</v>
      </c>
      <c r="C28" s="186">
        <v>6329761</v>
      </c>
      <c r="D28" s="187"/>
      <c r="E28" s="188"/>
    </row>
    <row r="29" spans="1:5" ht="15.75" thickBot="1" x14ac:dyDescent="0.3">
      <c r="A29" s="159" t="s">
        <v>148</v>
      </c>
      <c r="B29" s="169" t="s">
        <v>149</v>
      </c>
      <c r="C29" s="170">
        <f>SUM(C30,C33,C34,C35)</f>
        <v>2810418</v>
      </c>
      <c r="D29" s="171">
        <f>SUM(D30,D33,D34,D35)</f>
        <v>0</v>
      </c>
      <c r="E29" s="172">
        <f>SUM(E30,E33,E34,E35)</f>
        <v>0</v>
      </c>
    </row>
    <row r="30" spans="1:5" x14ac:dyDescent="0.25">
      <c r="A30" s="173" t="s">
        <v>150</v>
      </c>
      <c r="B30" s="174" t="s">
        <v>151</v>
      </c>
      <c r="C30" s="189">
        <f>SUM(C31:C32)</f>
        <v>2095418</v>
      </c>
      <c r="D30" s="190"/>
      <c r="E30" s="191"/>
    </row>
    <row r="31" spans="1:5" x14ac:dyDescent="0.25">
      <c r="A31" s="178" t="s">
        <v>152</v>
      </c>
      <c r="B31" s="179" t="s">
        <v>153</v>
      </c>
      <c r="C31" s="180">
        <v>2095418</v>
      </c>
      <c r="D31" s="181"/>
      <c r="E31" s="182"/>
    </row>
    <row r="32" spans="1:5" x14ac:dyDescent="0.25">
      <c r="A32" s="178" t="s">
        <v>154</v>
      </c>
      <c r="B32" s="179" t="s">
        <v>155</v>
      </c>
      <c r="C32" s="180"/>
      <c r="D32" s="181"/>
      <c r="E32" s="182"/>
    </row>
    <row r="33" spans="1:5" x14ac:dyDescent="0.25">
      <c r="A33" s="178" t="s">
        <v>156</v>
      </c>
      <c r="B33" s="179" t="s">
        <v>157</v>
      </c>
      <c r="C33" s="180">
        <v>700000</v>
      </c>
      <c r="D33" s="181"/>
      <c r="E33" s="182"/>
    </row>
    <row r="34" spans="1:5" x14ac:dyDescent="0.25">
      <c r="A34" s="178" t="s">
        <v>158</v>
      </c>
      <c r="B34" s="179" t="s">
        <v>159</v>
      </c>
      <c r="C34" s="180"/>
      <c r="D34" s="181"/>
      <c r="E34" s="182"/>
    </row>
    <row r="35" spans="1:5" ht="15.75" thickBot="1" x14ac:dyDescent="0.3">
      <c r="A35" s="183" t="s">
        <v>160</v>
      </c>
      <c r="B35" s="184" t="s">
        <v>161</v>
      </c>
      <c r="C35" s="186">
        <v>15000</v>
      </c>
      <c r="D35" s="187"/>
      <c r="E35" s="188"/>
    </row>
    <row r="36" spans="1:5" ht="15.75" thickBot="1" x14ac:dyDescent="0.3">
      <c r="A36" s="159" t="s">
        <v>9</v>
      </c>
      <c r="B36" s="169" t="s">
        <v>162</v>
      </c>
      <c r="C36" s="170">
        <f>SUM(C37:C46)</f>
        <v>0</v>
      </c>
      <c r="D36" s="171">
        <f>SUM(D37:D46)</f>
        <v>161600</v>
      </c>
      <c r="E36" s="172">
        <f>SUM(E37:E46)</f>
        <v>0</v>
      </c>
    </row>
    <row r="37" spans="1:5" x14ac:dyDescent="0.25">
      <c r="A37" s="173" t="s">
        <v>163</v>
      </c>
      <c r="B37" s="174" t="s">
        <v>164</v>
      </c>
      <c r="C37" s="175"/>
      <c r="D37" s="176"/>
      <c r="E37" s="177"/>
    </row>
    <row r="38" spans="1:5" x14ac:dyDescent="0.25">
      <c r="A38" s="178" t="s">
        <v>165</v>
      </c>
      <c r="B38" s="179" t="s">
        <v>166</v>
      </c>
      <c r="C38" s="180"/>
      <c r="D38" s="181">
        <v>50000</v>
      </c>
      <c r="E38" s="182"/>
    </row>
    <row r="39" spans="1:5" x14ac:dyDescent="0.25">
      <c r="A39" s="178" t="s">
        <v>167</v>
      </c>
      <c r="B39" s="179" t="s">
        <v>168</v>
      </c>
      <c r="C39" s="180"/>
      <c r="D39" s="181"/>
      <c r="E39" s="182"/>
    </row>
    <row r="40" spans="1:5" x14ac:dyDescent="0.25">
      <c r="A40" s="178" t="s">
        <v>169</v>
      </c>
      <c r="B40" s="179" t="s">
        <v>170</v>
      </c>
      <c r="C40" s="180"/>
      <c r="D40" s="181">
        <v>111600</v>
      </c>
      <c r="E40" s="182"/>
    </row>
    <row r="41" spans="1:5" x14ac:dyDescent="0.25">
      <c r="A41" s="178" t="s">
        <v>171</v>
      </c>
      <c r="B41" s="179" t="s">
        <v>172</v>
      </c>
      <c r="C41" s="180"/>
      <c r="D41" s="181"/>
      <c r="E41" s="182"/>
    </row>
    <row r="42" spans="1:5" x14ac:dyDescent="0.25">
      <c r="A42" s="178" t="s">
        <v>173</v>
      </c>
      <c r="B42" s="179" t="s">
        <v>174</v>
      </c>
      <c r="C42" s="180"/>
      <c r="D42" s="181"/>
      <c r="E42" s="182"/>
    </row>
    <row r="43" spans="1:5" x14ac:dyDescent="0.25">
      <c r="A43" s="178" t="s">
        <v>175</v>
      </c>
      <c r="B43" s="179" t="s">
        <v>176</v>
      </c>
      <c r="C43" s="180"/>
      <c r="D43" s="181"/>
      <c r="E43" s="182"/>
    </row>
    <row r="44" spans="1:5" x14ac:dyDescent="0.25">
      <c r="A44" s="178" t="s">
        <v>177</v>
      </c>
      <c r="B44" s="179" t="s">
        <v>178</v>
      </c>
      <c r="C44" s="180"/>
      <c r="D44" s="181"/>
      <c r="E44" s="182"/>
    </row>
    <row r="45" spans="1:5" x14ac:dyDescent="0.25">
      <c r="A45" s="178" t="s">
        <v>179</v>
      </c>
      <c r="B45" s="179" t="s">
        <v>180</v>
      </c>
      <c r="C45" s="180"/>
      <c r="D45" s="181"/>
      <c r="E45" s="182"/>
    </row>
    <row r="46" spans="1:5" ht="15.75" thickBot="1" x14ac:dyDescent="0.3">
      <c r="A46" s="183" t="s">
        <v>181</v>
      </c>
      <c r="B46" s="184" t="s">
        <v>26</v>
      </c>
      <c r="C46" s="186"/>
      <c r="D46" s="187"/>
      <c r="E46" s="188"/>
    </row>
    <row r="47" spans="1:5" ht="15.75" thickBot="1" x14ac:dyDescent="0.3">
      <c r="A47" s="159" t="s">
        <v>22</v>
      </c>
      <c r="B47" s="169" t="s">
        <v>182</v>
      </c>
      <c r="C47" s="170">
        <f>SUM(C48:C52)</f>
        <v>0</v>
      </c>
      <c r="D47" s="171">
        <f>SUM(D48:D52)</f>
        <v>0</v>
      </c>
      <c r="E47" s="172">
        <f>SUM(E48:E52)</f>
        <v>0</v>
      </c>
    </row>
    <row r="48" spans="1:5" x14ac:dyDescent="0.25">
      <c r="A48" s="173" t="s">
        <v>183</v>
      </c>
      <c r="B48" s="174" t="s">
        <v>184</v>
      </c>
      <c r="C48" s="175"/>
      <c r="D48" s="176"/>
      <c r="E48" s="177"/>
    </row>
    <row r="49" spans="1:5" x14ac:dyDescent="0.25">
      <c r="A49" s="178" t="s">
        <v>185</v>
      </c>
      <c r="B49" s="179" t="s">
        <v>186</v>
      </c>
      <c r="C49" s="180"/>
      <c r="D49" s="181"/>
      <c r="E49" s="182"/>
    </row>
    <row r="50" spans="1:5" x14ac:dyDescent="0.25">
      <c r="A50" s="178" t="s">
        <v>187</v>
      </c>
      <c r="B50" s="179" t="s">
        <v>188</v>
      </c>
      <c r="C50" s="180"/>
      <c r="D50" s="181"/>
      <c r="E50" s="182"/>
    </row>
    <row r="51" spans="1:5" x14ac:dyDescent="0.25">
      <c r="A51" s="178" t="s">
        <v>189</v>
      </c>
      <c r="B51" s="179" t="s">
        <v>190</v>
      </c>
      <c r="C51" s="180"/>
      <c r="D51" s="181"/>
      <c r="E51" s="182"/>
    </row>
    <row r="52" spans="1:5" ht="15.75" thickBot="1" x14ac:dyDescent="0.3">
      <c r="A52" s="192" t="s">
        <v>191</v>
      </c>
      <c r="B52" s="193" t="s">
        <v>192</v>
      </c>
      <c r="C52" s="194"/>
      <c r="D52" s="195"/>
      <c r="E52" s="196"/>
    </row>
    <row r="53" spans="1:5" ht="15.75" thickBot="1" x14ac:dyDescent="0.3">
      <c r="A53" s="197" t="s">
        <v>193</v>
      </c>
      <c r="B53" s="198" t="s">
        <v>194</v>
      </c>
      <c r="C53" s="170">
        <f>SUM(C54:C56)</f>
        <v>0</v>
      </c>
      <c r="D53" s="171">
        <f>SUM(D54:D56)</f>
        <v>0</v>
      </c>
      <c r="E53" s="172">
        <f>SUM(E54:E56)</f>
        <v>0</v>
      </c>
    </row>
    <row r="54" spans="1:5" ht="30" x14ac:dyDescent="0.25">
      <c r="A54" s="173" t="s">
        <v>195</v>
      </c>
      <c r="B54" s="174" t="s">
        <v>196</v>
      </c>
      <c r="C54" s="175"/>
      <c r="D54" s="176"/>
      <c r="E54" s="177"/>
    </row>
    <row r="55" spans="1:5" ht="30" x14ac:dyDescent="0.25">
      <c r="A55" s="178" t="s">
        <v>197</v>
      </c>
      <c r="B55" s="179" t="s">
        <v>198</v>
      </c>
      <c r="C55" s="180"/>
      <c r="D55" s="181"/>
      <c r="E55" s="182"/>
    </row>
    <row r="56" spans="1:5" x14ac:dyDescent="0.25">
      <c r="A56" s="178" t="s">
        <v>199</v>
      </c>
      <c r="B56" s="179" t="s">
        <v>200</v>
      </c>
      <c r="C56" s="180"/>
      <c r="D56" s="181"/>
      <c r="E56" s="182"/>
    </row>
    <row r="57" spans="1:5" ht="15.75" thickBot="1" x14ac:dyDescent="0.3">
      <c r="A57" s="183" t="s">
        <v>201</v>
      </c>
      <c r="B57" s="184" t="s">
        <v>202</v>
      </c>
      <c r="C57" s="186"/>
      <c r="D57" s="187"/>
      <c r="E57" s="188"/>
    </row>
    <row r="58" spans="1:5" ht="15.75" thickBot="1" x14ac:dyDescent="0.3">
      <c r="A58" s="159" t="s">
        <v>27</v>
      </c>
      <c r="B58" s="185" t="s">
        <v>203</v>
      </c>
      <c r="C58" s="170">
        <f>SUM(C59:C61)</f>
        <v>0</v>
      </c>
      <c r="D58" s="171">
        <f>SUM(D59:D61)</f>
        <v>0</v>
      </c>
      <c r="E58" s="172">
        <f>SUM(E59:E61)</f>
        <v>0</v>
      </c>
    </row>
    <row r="59" spans="1:5" ht="30" x14ac:dyDescent="0.25">
      <c r="A59" s="173" t="s">
        <v>204</v>
      </c>
      <c r="B59" s="174" t="s">
        <v>205</v>
      </c>
      <c r="C59" s="180"/>
      <c r="D59" s="181"/>
      <c r="E59" s="182"/>
    </row>
    <row r="60" spans="1:5" ht="30" x14ac:dyDescent="0.25">
      <c r="A60" s="178" t="s">
        <v>206</v>
      </c>
      <c r="B60" s="179" t="s">
        <v>207</v>
      </c>
      <c r="C60" s="180"/>
      <c r="D60" s="181"/>
      <c r="E60" s="182"/>
    </row>
    <row r="61" spans="1:5" x14ac:dyDescent="0.25">
      <c r="A61" s="178" t="s">
        <v>208</v>
      </c>
      <c r="B61" s="179" t="s">
        <v>209</v>
      </c>
      <c r="C61" s="180"/>
      <c r="D61" s="181"/>
      <c r="E61" s="182"/>
    </row>
    <row r="62" spans="1:5" ht="15.75" thickBot="1" x14ac:dyDescent="0.3">
      <c r="A62" s="183" t="s">
        <v>210</v>
      </c>
      <c r="B62" s="184" t="s">
        <v>211</v>
      </c>
      <c r="C62" s="180"/>
      <c r="D62" s="181"/>
      <c r="E62" s="182"/>
    </row>
    <row r="63" spans="1:5" ht="15.75" thickBot="1" x14ac:dyDescent="0.3">
      <c r="A63" s="159" t="s">
        <v>30</v>
      </c>
      <c r="B63" s="169" t="s">
        <v>212</v>
      </c>
      <c r="C63" s="170">
        <f>SUM(C8,C15,C22,C29,C36,C47,C53,C58)</f>
        <v>27174537</v>
      </c>
      <c r="D63" s="171">
        <f>SUM(D8,D15,D22,D29,D36,D47,D53,D58)</f>
        <v>3394080</v>
      </c>
      <c r="E63" s="172">
        <f>SUM(E8,E15,E29,E36)</f>
        <v>0</v>
      </c>
    </row>
    <row r="64" spans="1:5" ht="15.75" thickBot="1" x14ac:dyDescent="0.3">
      <c r="A64" s="199" t="s">
        <v>33</v>
      </c>
      <c r="B64" s="185" t="s">
        <v>213</v>
      </c>
      <c r="C64" s="170">
        <f>SUM(C65:C67)</f>
        <v>0</v>
      </c>
      <c r="D64" s="171">
        <f>SUM(D65:D67)</f>
        <v>0</v>
      </c>
      <c r="E64" s="172">
        <f>SUM(E65:E67)</f>
        <v>0</v>
      </c>
    </row>
    <row r="65" spans="1:5" x14ac:dyDescent="0.25">
      <c r="A65" s="173" t="s">
        <v>214</v>
      </c>
      <c r="B65" s="174" t="s">
        <v>215</v>
      </c>
      <c r="C65" s="180"/>
      <c r="D65" s="181"/>
      <c r="E65" s="182"/>
    </row>
    <row r="66" spans="1:5" x14ac:dyDescent="0.25">
      <c r="A66" s="178" t="s">
        <v>216</v>
      </c>
      <c r="B66" s="179" t="s">
        <v>217</v>
      </c>
      <c r="C66" s="180"/>
      <c r="D66" s="181"/>
      <c r="E66" s="182"/>
    </row>
    <row r="67" spans="1:5" ht="15.75" thickBot="1" x14ac:dyDescent="0.3">
      <c r="A67" s="183" t="s">
        <v>218</v>
      </c>
      <c r="B67" s="184" t="s">
        <v>330</v>
      </c>
      <c r="C67" s="180"/>
      <c r="D67" s="181"/>
      <c r="E67" s="182"/>
    </row>
    <row r="68" spans="1:5" ht="15.75" thickBot="1" x14ac:dyDescent="0.3">
      <c r="A68" s="199" t="s">
        <v>36</v>
      </c>
      <c r="B68" s="185" t="s">
        <v>220</v>
      </c>
      <c r="C68" s="170">
        <f>SUM(C69:C72)</f>
        <v>0</v>
      </c>
      <c r="D68" s="171">
        <f>SUM(D69:D72)</f>
        <v>0</v>
      </c>
      <c r="E68" s="172">
        <f>SUM(E69:E72)</f>
        <v>0</v>
      </c>
    </row>
    <row r="69" spans="1:5" x14ac:dyDescent="0.25">
      <c r="A69" s="173" t="s">
        <v>221</v>
      </c>
      <c r="B69" s="174" t="s">
        <v>222</v>
      </c>
      <c r="C69" s="180"/>
      <c r="D69" s="181"/>
      <c r="E69" s="182"/>
    </row>
    <row r="70" spans="1:5" x14ac:dyDescent="0.25">
      <c r="A70" s="178" t="s">
        <v>223</v>
      </c>
      <c r="B70" s="179" t="s">
        <v>224</v>
      </c>
      <c r="C70" s="180"/>
      <c r="D70" s="181"/>
      <c r="E70" s="182"/>
    </row>
    <row r="71" spans="1:5" x14ac:dyDescent="0.25">
      <c r="A71" s="178" t="s">
        <v>225</v>
      </c>
      <c r="B71" s="179" t="s">
        <v>226</v>
      </c>
      <c r="C71" s="180"/>
      <c r="D71" s="181"/>
      <c r="E71" s="182"/>
    </row>
    <row r="72" spans="1:5" ht="15.75" thickBot="1" x14ac:dyDescent="0.3">
      <c r="A72" s="183" t="s">
        <v>227</v>
      </c>
      <c r="B72" s="184" t="s">
        <v>228</v>
      </c>
      <c r="C72" s="180"/>
      <c r="D72" s="181"/>
      <c r="E72" s="182"/>
    </row>
    <row r="73" spans="1:5" ht="15.75" thickBot="1" x14ac:dyDescent="0.3">
      <c r="A73" s="199" t="s">
        <v>39</v>
      </c>
      <c r="B73" s="185" t="s">
        <v>229</v>
      </c>
      <c r="C73" s="170">
        <f>SUM(C74:C75)</f>
        <v>10984175</v>
      </c>
      <c r="D73" s="171">
        <f>SUM(D74:D75)</f>
        <v>868566</v>
      </c>
      <c r="E73" s="172">
        <f>SUM(E74:E75)</f>
        <v>0</v>
      </c>
    </row>
    <row r="74" spans="1:5" x14ac:dyDescent="0.25">
      <c r="A74" s="173" t="s">
        <v>230</v>
      </c>
      <c r="B74" s="174" t="s">
        <v>231</v>
      </c>
      <c r="C74" s="180">
        <v>10984175</v>
      </c>
      <c r="D74" s="181">
        <v>868566</v>
      </c>
      <c r="E74" s="182"/>
    </row>
    <row r="75" spans="1:5" ht="15.75" thickBot="1" x14ac:dyDescent="0.3">
      <c r="A75" s="183" t="s">
        <v>232</v>
      </c>
      <c r="B75" s="184" t="s">
        <v>233</v>
      </c>
      <c r="C75" s="180"/>
      <c r="D75" s="181"/>
      <c r="E75" s="182"/>
    </row>
    <row r="76" spans="1:5" ht="15.75" thickBot="1" x14ac:dyDescent="0.3">
      <c r="A76" s="199" t="s">
        <v>42</v>
      </c>
      <c r="B76" s="185" t="s">
        <v>234</v>
      </c>
      <c r="C76" s="170">
        <f>SUM(C77:C79)</f>
        <v>0</v>
      </c>
      <c r="D76" s="171">
        <f>SUM(D77:D79)</f>
        <v>0</v>
      </c>
      <c r="E76" s="172">
        <f>SUM(E77:E79)</f>
        <v>0</v>
      </c>
    </row>
    <row r="77" spans="1:5" x14ac:dyDescent="0.25">
      <c r="A77" s="173" t="s">
        <v>235</v>
      </c>
      <c r="B77" s="174" t="s">
        <v>236</v>
      </c>
      <c r="C77" s="180"/>
      <c r="D77" s="181"/>
      <c r="E77" s="182"/>
    </row>
    <row r="78" spans="1:5" x14ac:dyDescent="0.25">
      <c r="A78" s="178" t="s">
        <v>237</v>
      </c>
      <c r="B78" s="179" t="s">
        <v>238</v>
      </c>
      <c r="C78" s="180"/>
      <c r="D78" s="181"/>
      <c r="E78" s="182"/>
    </row>
    <row r="79" spans="1:5" ht="15.75" thickBot="1" x14ac:dyDescent="0.3">
      <c r="A79" s="183" t="s">
        <v>239</v>
      </c>
      <c r="B79" s="184" t="s">
        <v>240</v>
      </c>
      <c r="C79" s="180"/>
      <c r="D79" s="181"/>
      <c r="E79" s="182"/>
    </row>
    <row r="80" spans="1:5" ht="15.75" thickBot="1" x14ac:dyDescent="0.3">
      <c r="A80" s="199" t="s">
        <v>45</v>
      </c>
      <c r="B80" s="185" t="s">
        <v>241</v>
      </c>
      <c r="C80" s="170">
        <f>SUM(C81:C84)</f>
        <v>0</v>
      </c>
      <c r="D80" s="171">
        <f>SUM(D81:D84)</f>
        <v>0</v>
      </c>
      <c r="E80" s="172">
        <f>SUM(E81:E84)</f>
        <v>0</v>
      </c>
    </row>
    <row r="81" spans="1:5" x14ac:dyDescent="0.25">
      <c r="A81" s="200" t="s">
        <v>242</v>
      </c>
      <c r="B81" s="174" t="s">
        <v>243</v>
      </c>
      <c r="C81" s="180"/>
      <c r="D81" s="181"/>
      <c r="E81" s="182"/>
    </row>
    <row r="82" spans="1:5" x14ac:dyDescent="0.25">
      <c r="A82" s="200" t="s">
        <v>244</v>
      </c>
      <c r="B82" s="179" t="s">
        <v>245</v>
      </c>
      <c r="C82" s="180"/>
      <c r="D82" s="181"/>
      <c r="E82" s="182"/>
    </row>
    <row r="83" spans="1:5" x14ac:dyDescent="0.25">
      <c r="A83" s="200" t="s">
        <v>246</v>
      </c>
      <c r="B83" s="179" t="s">
        <v>247</v>
      </c>
      <c r="C83" s="180"/>
      <c r="D83" s="181"/>
      <c r="E83" s="182"/>
    </row>
    <row r="84" spans="1:5" ht="15.75" thickBot="1" x14ac:dyDescent="0.3">
      <c r="A84" s="200" t="s">
        <v>248</v>
      </c>
      <c r="B84" s="184" t="s">
        <v>249</v>
      </c>
      <c r="C84" s="180"/>
      <c r="D84" s="181"/>
      <c r="E84" s="182"/>
    </row>
    <row r="85" spans="1:5" ht="15.75" thickBot="1" x14ac:dyDescent="0.3">
      <c r="A85" s="199" t="s">
        <v>48</v>
      </c>
      <c r="B85" s="185" t="s">
        <v>250</v>
      </c>
      <c r="C85" s="201"/>
      <c r="D85" s="202"/>
      <c r="E85" s="203"/>
    </row>
    <row r="86" spans="1:5" ht="15.75" thickBot="1" x14ac:dyDescent="0.3">
      <c r="A86" s="199" t="s">
        <v>51</v>
      </c>
      <c r="B86" s="185" t="s">
        <v>251</v>
      </c>
      <c r="C86" s="170">
        <f>SUM(C64,C68,C73,C76,C80,C85)</f>
        <v>10984175</v>
      </c>
      <c r="D86" s="171">
        <f>SUM(D64,D68,D73,D76,D80,D85)</f>
        <v>868566</v>
      </c>
      <c r="E86" s="172">
        <f>SUM(E64,E68,E73,E76,E80,E85)</f>
        <v>0</v>
      </c>
    </row>
    <row r="87" spans="1:5" ht="29.25" thickBot="1" x14ac:dyDescent="0.3">
      <c r="A87" s="199" t="s">
        <v>54</v>
      </c>
      <c r="B87" s="185" t="s">
        <v>252</v>
      </c>
      <c r="C87" s="170">
        <f>SUM(C63,C86)</f>
        <v>38158712</v>
      </c>
      <c r="D87" s="171">
        <f>SUM(D63,D86)</f>
        <v>4262646</v>
      </c>
      <c r="E87" s="172">
        <f>SUM(E63,E86)</f>
        <v>0</v>
      </c>
    </row>
    <row r="88" spans="1:5" x14ac:dyDescent="0.25">
      <c r="A88" s="204"/>
      <c r="B88" s="205"/>
      <c r="C88" s="206"/>
      <c r="D88" s="206"/>
      <c r="E88" s="206"/>
    </row>
    <row r="89" spans="1:5" x14ac:dyDescent="0.25">
      <c r="A89" s="269" t="s">
        <v>253</v>
      </c>
      <c r="B89" s="269"/>
      <c r="C89" s="269"/>
      <c r="D89" s="153"/>
      <c r="E89" s="153"/>
    </row>
    <row r="90" spans="1:5" ht="15.75" thickBot="1" x14ac:dyDescent="0.3">
      <c r="A90" s="270"/>
      <c r="B90" s="270"/>
      <c r="C90" s="207" t="s">
        <v>68</v>
      </c>
      <c r="D90" s="207" t="s">
        <v>68</v>
      </c>
      <c r="E90" s="207" t="s">
        <v>68</v>
      </c>
    </row>
    <row r="91" spans="1:5" ht="15.75" thickBot="1" x14ac:dyDescent="0.3">
      <c r="A91" s="159" t="s">
        <v>328</v>
      </c>
      <c r="B91" s="160" t="s">
        <v>254</v>
      </c>
      <c r="C91" s="161" t="s">
        <v>324</v>
      </c>
      <c r="D91" s="162" t="s">
        <v>324</v>
      </c>
      <c r="E91" s="208" t="s">
        <v>324</v>
      </c>
    </row>
    <row r="92" spans="1:5" ht="15.75" thickBot="1" x14ac:dyDescent="0.3">
      <c r="A92" s="159">
        <v>1</v>
      </c>
      <c r="B92" s="160">
        <v>2</v>
      </c>
      <c r="C92" s="161">
        <v>3</v>
      </c>
      <c r="D92" s="162">
        <v>4</v>
      </c>
      <c r="E92" s="208">
        <v>5</v>
      </c>
    </row>
    <row r="93" spans="1:5" ht="15.75" thickBot="1" x14ac:dyDescent="0.3">
      <c r="A93" s="164" t="s">
        <v>10</v>
      </c>
      <c r="B93" s="209" t="s">
        <v>331</v>
      </c>
      <c r="C93" s="210">
        <f>SUM(C94:C98)</f>
        <v>22811917</v>
      </c>
      <c r="D93" s="211">
        <f>SUM(D94:D98)</f>
        <v>3989646</v>
      </c>
      <c r="E93" s="212">
        <f>SUM(E94:E98)</f>
        <v>0</v>
      </c>
    </row>
    <row r="94" spans="1:5" x14ac:dyDescent="0.25">
      <c r="A94" s="213" t="s">
        <v>110</v>
      </c>
      <c r="B94" s="214" t="s">
        <v>256</v>
      </c>
      <c r="C94" s="215">
        <v>7470987</v>
      </c>
      <c r="D94" s="216">
        <v>2339599</v>
      </c>
      <c r="E94" s="217"/>
    </row>
    <row r="95" spans="1:5" x14ac:dyDescent="0.25">
      <c r="A95" s="178" t="s">
        <v>112</v>
      </c>
      <c r="B95" s="218" t="s">
        <v>15</v>
      </c>
      <c r="C95" s="180">
        <v>1181727</v>
      </c>
      <c r="D95" s="181">
        <v>456618</v>
      </c>
      <c r="E95" s="219"/>
    </row>
    <row r="96" spans="1:5" x14ac:dyDescent="0.25">
      <c r="A96" s="178" t="s">
        <v>114</v>
      </c>
      <c r="B96" s="218" t="s">
        <v>257</v>
      </c>
      <c r="C96" s="186">
        <v>10577949</v>
      </c>
      <c r="D96" s="187">
        <v>1193429</v>
      </c>
      <c r="E96" s="220"/>
    </row>
    <row r="97" spans="1:5" x14ac:dyDescent="0.25">
      <c r="A97" s="178" t="s">
        <v>116</v>
      </c>
      <c r="B97" s="221" t="s">
        <v>19</v>
      </c>
      <c r="C97" s="186">
        <v>2703000</v>
      </c>
      <c r="D97" s="187"/>
      <c r="E97" s="220"/>
    </row>
    <row r="98" spans="1:5" x14ac:dyDescent="0.25">
      <c r="A98" s="178" t="s">
        <v>258</v>
      </c>
      <c r="B98" s="222" t="s">
        <v>21</v>
      </c>
      <c r="C98" s="186">
        <v>878254</v>
      </c>
      <c r="D98" s="187"/>
      <c r="E98" s="220"/>
    </row>
    <row r="99" spans="1:5" x14ac:dyDescent="0.25">
      <c r="A99" s="178" t="s">
        <v>120</v>
      </c>
      <c r="B99" s="218" t="s">
        <v>259</v>
      </c>
      <c r="C99" s="186"/>
      <c r="D99" s="187"/>
      <c r="E99" s="220"/>
    </row>
    <row r="100" spans="1:5" x14ac:dyDescent="0.25">
      <c r="A100" s="178" t="s">
        <v>260</v>
      </c>
      <c r="B100" s="223" t="s">
        <v>261</v>
      </c>
      <c r="C100" s="186"/>
      <c r="D100" s="187"/>
      <c r="E100" s="220"/>
    </row>
    <row r="101" spans="1:5" ht="30" x14ac:dyDescent="0.25">
      <c r="A101" s="178" t="s">
        <v>262</v>
      </c>
      <c r="B101" s="224" t="s">
        <v>263</v>
      </c>
      <c r="C101" s="186"/>
      <c r="D101" s="187"/>
      <c r="E101" s="220"/>
    </row>
    <row r="102" spans="1:5" ht="30" x14ac:dyDescent="0.25">
      <c r="A102" s="178" t="s">
        <v>264</v>
      </c>
      <c r="B102" s="224" t="s">
        <v>265</v>
      </c>
      <c r="C102" s="186"/>
      <c r="D102" s="187"/>
      <c r="E102" s="220"/>
    </row>
    <row r="103" spans="1:5" x14ac:dyDescent="0.25">
      <c r="A103" s="178" t="s">
        <v>266</v>
      </c>
      <c r="B103" s="223" t="s">
        <v>267</v>
      </c>
      <c r="C103" s="186">
        <v>828254</v>
      </c>
      <c r="D103" s="187"/>
      <c r="E103" s="220"/>
    </row>
    <row r="104" spans="1:5" x14ac:dyDescent="0.25">
      <c r="A104" s="178" t="s">
        <v>268</v>
      </c>
      <c r="B104" s="223" t="s">
        <v>269</v>
      </c>
      <c r="C104" s="186"/>
      <c r="D104" s="187"/>
      <c r="E104" s="220"/>
    </row>
    <row r="105" spans="1:5" ht="30" x14ac:dyDescent="0.25">
      <c r="A105" s="178" t="s">
        <v>270</v>
      </c>
      <c r="B105" s="224" t="s">
        <v>271</v>
      </c>
      <c r="C105" s="186"/>
      <c r="D105" s="187"/>
      <c r="E105" s="220"/>
    </row>
    <row r="106" spans="1:5" x14ac:dyDescent="0.25">
      <c r="A106" s="225" t="s">
        <v>272</v>
      </c>
      <c r="B106" s="226" t="s">
        <v>273</v>
      </c>
      <c r="C106" s="186"/>
      <c r="D106" s="187"/>
      <c r="E106" s="220"/>
    </row>
    <row r="107" spans="1:5" x14ac:dyDescent="0.25">
      <c r="A107" s="178" t="s">
        <v>274</v>
      </c>
      <c r="B107" s="226" t="s">
        <v>275</v>
      </c>
      <c r="C107" s="186"/>
      <c r="D107" s="187"/>
      <c r="E107" s="220"/>
    </row>
    <row r="108" spans="1:5" ht="15.75" thickBot="1" x14ac:dyDescent="0.3">
      <c r="A108" s="227" t="s">
        <v>276</v>
      </c>
      <c r="B108" s="228" t="s">
        <v>277</v>
      </c>
      <c r="C108" s="229">
        <v>50000</v>
      </c>
      <c r="D108" s="230"/>
      <c r="E108" s="231"/>
    </row>
    <row r="109" spans="1:5" ht="15.75" thickBot="1" x14ac:dyDescent="0.3">
      <c r="A109" s="159" t="s">
        <v>13</v>
      </c>
      <c r="B109" s="232" t="s">
        <v>332</v>
      </c>
      <c r="C109" s="170">
        <f>SUM(C110,C112,C114)</f>
        <v>10325100</v>
      </c>
      <c r="D109" s="171">
        <f>SUM(D110,D112,D114)</f>
        <v>0</v>
      </c>
      <c r="E109" s="233">
        <f>SUM(E110,E112,E114)</f>
        <v>0</v>
      </c>
    </row>
    <row r="110" spans="1:5" x14ac:dyDescent="0.25">
      <c r="A110" s="173" t="s">
        <v>123</v>
      </c>
      <c r="B110" s="218" t="s">
        <v>70</v>
      </c>
      <c r="C110" s="175"/>
      <c r="D110" s="176"/>
      <c r="E110" s="234"/>
    </row>
    <row r="111" spans="1:5" x14ac:dyDescent="0.25">
      <c r="A111" s="173" t="s">
        <v>125</v>
      </c>
      <c r="B111" s="235" t="s">
        <v>279</v>
      </c>
      <c r="C111" s="175"/>
      <c r="D111" s="176"/>
      <c r="E111" s="234"/>
    </row>
    <row r="112" spans="1:5" x14ac:dyDescent="0.25">
      <c r="A112" s="173" t="s">
        <v>127</v>
      </c>
      <c r="B112" s="235" t="s">
        <v>74</v>
      </c>
      <c r="C112" s="175">
        <v>10325100</v>
      </c>
      <c r="D112" s="181"/>
      <c r="E112" s="219"/>
    </row>
    <row r="113" spans="1:5" x14ac:dyDescent="0.25">
      <c r="A113" s="173" t="s">
        <v>129</v>
      </c>
      <c r="B113" s="235" t="s">
        <v>280</v>
      </c>
      <c r="C113" s="180">
        <v>6329761</v>
      </c>
      <c r="D113" s="181"/>
      <c r="E113" s="182"/>
    </row>
    <row r="114" spans="1:5" x14ac:dyDescent="0.25">
      <c r="A114" s="173" t="s">
        <v>131</v>
      </c>
      <c r="B114" s="184" t="s">
        <v>78</v>
      </c>
      <c r="C114" s="180"/>
      <c r="D114" s="181"/>
      <c r="E114" s="182"/>
    </row>
    <row r="115" spans="1:5" x14ac:dyDescent="0.25">
      <c r="A115" s="173" t="s">
        <v>133</v>
      </c>
      <c r="B115" s="179" t="s">
        <v>333</v>
      </c>
      <c r="C115" s="180"/>
      <c r="D115" s="181"/>
      <c r="E115" s="182"/>
    </row>
    <row r="116" spans="1:5" ht="30" x14ac:dyDescent="0.25">
      <c r="A116" s="173" t="s">
        <v>282</v>
      </c>
      <c r="B116" s="236" t="s">
        <v>283</v>
      </c>
      <c r="C116" s="180"/>
      <c r="D116" s="181"/>
      <c r="E116" s="182"/>
    </row>
    <row r="117" spans="1:5" ht="30" x14ac:dyDescent="0.25">
      <c r="A117" s="173" t="s">
        <v>284</v>
      </c>
      <c r="B117" s="224" t="s">
        <v>265</v>
      </c>
      <c r="C117" s="180"/>
      <c r="D117" s="181"/>
      <c r="E117" s="182"/>
    </row>
    <row r="118" spans="1:5" x14ac:dyDescent="0.25">
      <c r="A118" s="173" t="s">
        <v>285</v>
      </c>
      <c r="B118" s="224" t="s">
        <v>286</v>
      </c>
      <c r="C118" s="180"/>
      <c r="D118" s="181"/>
      <c r="E118" s="182"/>
    </row>
    <row r="119" spans="1:5" x14ac:dyDescent="0.25">
      <c r="A119" s="173" t="s">
        <v>287</v>
      </c>
      <c r="B119" s="224" t="s">
        <v>288</v>
      </c>
      <c r="C119" s="180"/>
      <c r="D119" s="181"/>
      <c r="E119" s="182"/>
    </row>
    <row r="120" spans="1:5" ht="30" x14ac:dyDescent="0.25">
      <c r="A120" s="173" t="s">
        <v>289</v>
      </c>
      <c r="B120" s="224" t="s">
        <v>271</v>
      </c>
      <c r="C120" s="180"/>
      <c r="D120" s="181"/>
      <c r="E120" s="182"/>
    </row>
    <row r="121" spans="1:5" x14ac:dyDescent="0.25">
      <c r="A121" s="173" t="s">
        <v>290</v>
      </c>
      <c r="B121" s="224" t="s">
        <v>291</v>
      </c>
      <c r="C121" s="180"/>
      <c r="D121" s="181"/>
      <c r="E121" s="182"/>
    </row>
    <row r="122" spans="1:5" ht="30.75" thickBot="1" x14ac:dyDescent="0.3">
      <c r="A122" s="225" t="s">
        <v>292</v>
      </c>
      <c r="B122" s="224" t="s">
        <v>293</v>
      </c>
      <c r="C122" s="186"/>
      <c r="D122" s="187"/>
      <c r="E122" s="188"/>
    </row>
    <row r="123" spans="1:5" ht="15.75" thickBot="1" x14ac:dyDescent="0.3">
      <c r="A123" s="159" t="s">
        <v>7</v>
      </c>
      <c r="B123" s="169" t="s">
        <v>294</v>
      </c>
      <c r="C123" s="170">
        <f>SUM(C124:C125)</f>
        <v>4552161</v>
      </c>
      <c r="D123" s="171">
        <f>SUM(D124:D125)</f>
        <v>0</v>
      </c>
      <c r="E123" s="233">
        <f>SUM(E124:E125)</f>
        <v>0</v>
      </c>
    </row>
    <row r="124" spans="1:5" x14ac:dyDescent="0.25">
      <c r="A124" s="173" t="s">
        <v>136</v>
      </c>
      <c r="B124" s="237" t="s">
        <v>295</v>
      </c>
      <c r="C124" s="175">
        <v>4552161</v>
      </c>
      <c r="D124" s="176"/>
      <c r="E124" s="234"/>
    </row>
    <row r="125" spans="1:5" ht="15.75" thickBot="1" x14ac:dyDescent="0.3">
      <c r="A125" s="183" t="s">
        <v>138</v>
      </c>
      <c r="B125" s="235" t="s">
        <v>296</v>
      </c>
      <c r="C125" s="186"/>
      <c r="D125" s="187"/>
      <c r="E125" s="220"/>
    </row>
    <row r="126" spans="1:5" ht="15.75" thickBot="1" x14ac:dyDescent="0.3">
      <c r="A126" s="159" t="s">
        <v>8</v>
      </c>
      <c r="B126" s="238" t="s">
        <v>297</v>
      </c>
      <c r="C126" s="171">
        <f>SUM(C93,C109,C123)</f>
        <v>37689178</v>
      </c>
      <c r="D126" s="171">
        <f>SUM(D93,D109,D123)</f>
        <v>3989646</v>
      </c>
      <c r="E126" s="171">
        <f>SUM(E93,E109,E123)</f>
        <v>0</v>
      </c>
    </row>
    <row r="127" spans="1:5" ht="29.25" thickBot="1" x14ac:dyDescent="0.3">
      <c r="A127" s="159" t="s">
        <v>9</v>
      </c>
      <c r="B127" s="238" t="s">
        <v>298</v>
      </c>
      <c r="C127" s="171">
        <f>SUM(C128:C130)</f>
        <v>0</v>
      </c>
      <c r="D127" s="171">
        <f>SUM(D128:D130)</f>
        <v>0</v>
      </c>
      <c r="E127" s="171">
        <f>SUM(E128:E130)</f>
        <v>0</v>
      </c>
    </row>
    <row r="128" spans="1:5" x14ac:dyDescent="0.25">
      <c r="A128" s="173" t="s">
        <v>163</v>
      </c>
      <c r="B128" s="237" t="s">
        <v>299</v>
      </c>
      <c r="C128" s="180"/>
      <c r="D128" s="181"/>
      <c r="E128" s="182"/>
    </row>
    <row r="129" spans="1:5" x14ac:dyDescent="0.25">
      <c r="A129" s="173" t="s">
        <v>165</v>
      </c>
      <c r="B129" s="237" t="s">
        <v>300</v>
      </c>
      <c r="C129" s="180"/>
      <c r="D129" s="181"/>
      <c r="E129" s="182"/>
    </row>
    <row r="130" spans="1:5" ht="15.75" thickBot="1" x14ac:dyDescent="0.3">
      <c r="A130" s="225" t="s">
        <v>167</v>
      </c>
      <c r="B130" s="239" t="s">
        <v>301</v>
      </c>
      <c r="C130" s="180"/>
      <c r="D130" s="181"/>
      <c r="E130" s="182"/>
    </row>
    <row r="131" spans="1:5" ht="15.75" thickBot="1" x14ac:dyDescent="0.3">
      <c r="A131" s="159" t="s">
        <v>22</v>
      </c>
      <c r="B131" s="169" t="s">
        <v>302</v>
      </c>
      <c r="C131" s="170">
        <f>SUM(C132:C135)</f>
        <v>0</v>
      </c>
      <c r="D131" s="171">
        <f>SUM(D132:D135)</f>
        <v>0</v>
      </c>
      <c r="E131" s="233">
        <f>SUM(E132:E135)</f>
        <v>0</v>
      </c>
    </row>
    <row r="132" spans="1:5" x14ac:dyDescent="0.25">
      <c r="A132" s="173" t="s">
        <v>183</v>
      </c>
      <c r="B132" s="237" t="s">
        <v>303</v>
      </c>
      <c r="C132" s="180"/>
      <c r="D132" s="181"/>
      <c r="E132" s="182"/>
    </row>
    <row r="133" spans="1:5" x14ac:dyDescent="0.25">
      <c r="A133" s="178" t="s">
        <v>185</v>
      </c>
      <c r="B133" s="218" t="s">
        <v>304</v>
      </c>
      <c r="C133" s="180"/>
      <c r="D133" s="181"/>
      <c r="E133" s="182"/>
    </row>
    <row r="134" spans="1:5" x14ac:dyDescent="0.25">
      <c r="A134" s="178" t="s">
        <v>187</v>
      </c>
      <c r="B134" s="218" t="s">
        <v>305</v>
      </c>
      <c r="C134" s="180"/>
      <c r="D134" s="181"/>
      <c r="E134" s="182"/>
    </row>
    <row r="135" spans="1:5" ht="15.75" thickBot="1" x14ac:dyDescent="0.3">
      <c r="A135" s="225" t="s">
        <v>189</v>
      </c>
      <c r="B135" s="239" t="s">
        <v>306</v>
      </c>
      <c r="C135" s="180"/>
      <c r="D135" s="181"/>
      <c r="E135" s="182"/>
    </row>
    <row r="136" spans="1:5" ht="15.75" thickBot="1" x14ac:dyDescent="0.3">
      <c r="A136" s="159" t="s">
        <v>25</v>
      </c>
      <c r="B136" s="169" t="s">
        <v>307</v>
      </c>
      <c r="C136" s="170">
        <f>SUM(C137:C140)</f>
        <v>742534</v>
      </c>
      <c r="D136" s="171">
        <f>SUM(D137:D140)</f>
        <v>0</v>
      </c>
      <c r="E136" s="233">
        <f>SUM(E137:E140)</f>
        <v>0</v>
      </c>
    </row>
    <row r="137" spans="1:5" x14ac:dyDescent="0.25">
      <c r="A137" s="173" t="s">
        <v>195</v>
      </c>
      <c r="B137" s="237" t="s">
        <v>308</v>
      </c>
      <c r="C137" s="180"/>
      <c r="D137" s="181"/>
      <c r="E137" s="182"/>
    </row>
    <row r="138" spans="1:5" x14ac:dyDescent="0.25">
      <c r="A138" s="173" t="s">
        <v>197</v>
      </c>
      <c r="B138" s="237" t="s">
        <v>309</v>
      </c>
      <c r="C138" s="180">
        <v>742534</v>
      </c>
      <c r="D138" s="181"/>
      <c r="E138" s="182"/>
    </row>
    <row r="139" spans="1:5" x14ac:dyDescent="0.25">
      <c r="A139" s="173" t="s">
        <v>199</v>
      </c>
      <c r="B139" s="237" t="s">
        <v>334</v>
      </c>
      <c r="C139" s="180"/>
      <c r="D139" s="181"/>
      <c r="E139" s="182"/>
    </row>
    <row r="140" spans="1:5" ht="15.75" thickBot="1" x14ac:dyDescent="0.3">
      <c r="A140" s="225" t="s">
        <v>201</v>
      </c>
      <c r="B140" s="239" t="s">
        <v>311</v>
      </c>
      <c r="C140" s="180"/>
      <c r="D140" s="181"/>
      <c r="E140" s="182"/>
    </row>
    <row r="141" spans="1:5" ht="15.75" thickBot="1" x14ac:dyDescent="0.3">
      <c r="A141" s="159" t="s">
        <v>27</v>
      </c>
      <c r="B141" s="169" t="s">
        <v>312</v>
      </c>
      <c r="C141" s="240">
        <f>SUM(C142:C145)</f>
        <v>0</v>
      </c>
      <c r="D141" s="241">
        <f>SUM(D142:D145)</f>
        <v>0</v>
      </c>
      <c r="E141" s="242">
        <f>SUM(E142:E145)</f>
        <v>0</v>
      </c>
    </row>
    <row r="142" spans="1:5" x14ac:dyDescent="0.25">
      <c r="A142" s="173" t="s">
        <v>204</v>
      </c>
      <c r="B142" s="237" t="s">
        <v>313</v>
      </c>
      <c r="C142" s="180"/>
      <c r="D142" s="181"/>
      <c r="E142" s="182"/>
    </row>
    <row r="143" spans="1:5" x14ac:dyDescent="0.25">
      <c r="A143" s="173" t="s">
        <v>206</v>
      </c>
      <c r="B143" s="237" t="s">
        <v>314</v>
      </c>
      <c r="C143" s="180"/>
      <c r="D143" s="181"/>
      <c r="E143" s="182"/>
    </row>
    <row r="144" spans="1:5" x14ac:dyDescent="0.25">
      <c r="A144" s="173" t="s">
        <v>208</v>
      </c>
      <c r="B144" s="237" t="s">
        <v>315</v>
      </c>
      <c r="C144" s="180"/>
      <c r="D144" s="181"/>
      <c r="E144" s="182"/>
    </row>
    <row r="145" spans="1:5" ht="15.75" thickBot="1" x14ac:dyDescent="0.3">
      <c r="A145" s="173" t="s">
        <v>210</v>
      </c>
      <c r="B145" s="237" t="s">
        <v>316</v>
      </c>
      <c r="C145" s="180"/>
      <c r="D145" s="181"/>
      <c r="E145" s="182"/>
    </row>
    <row r="146" spans="1:5" ht="15.75" thickBot="1" x14ac:dyDescent="0.3">
      <c r="A146" s="159" t="s">
        <v>30</v>
      </c>
      <c r="B146" s="169" t="s">
        <v>317</v>
      </c>
      <c r="C146" s="243">
        <f>SUM(C127,C131,C136,C141)</f>
        <v>742534</v>
      </c>
      <c r="D146" s="244">
        <f>SUM(D127,D131,D136,D141)</f>
        <v>0</v>
      </c>
      <c r="E146" s="245">
        <f>SUM(E127,E131,E136,E141)</f>
        <v>0</v>
      </c>
    </row>
    <row r="147" spans="1:5" ht="15.75" thickBot="1" x14ac:dyDescent="0.3">
      <c r="A147" s="246" t="s">
        <v>33</v>
      </c>
      <c r="B147" s="247" t="s">
        <v>318</v>
      </c>
      <c r="C147" s="243">
        <f>SUM(C126,C146)</f>
        <v>38431712</v>
      </c>
      <c r="D147" s="244">
        <f>SUM(D126,D146)</f>
        <v>3989646</v>
      </c>
      <c r="E147" s="245">
        <f>SUM(E126,E146)</f>
        <v>0</v>
      </c>
    </row>
    <row r="148" spans="1:5" x14ac:dyDescent="0.25">
      <c r="A148" s="204"/>
      <c r="B148" s="205"/>
      <c r="C148" s="248"/>
      <c r="D148" s="248"/>
      <c r="E148" s="248"/>
    </row>
    <row r="149" spans="1:5" ht="15.75" thickBot="1" x14ac:dyDescent="0.3">
      <c r="A149" s="152"/>
      <c r="B149" s="153"/>
      <c r="C149" s="154"/>
      <c r="D149" s="154"/>
      <c r="E149" s="154"/>
    </row>
    <row r="150" spans="1:5" ht="15.75" thickBot="1" x14ac:dyDescent="0.3">
      <c r="A150" s="271" t="s">
        <v>319</v>
      </c>
      <c r="B150" s="272"/>
      <c r="C150" s="249">
        <v>1</v>
      </c>
      <c r="D150" s="249">
        <v>1</v>
      </c>
      <c r="E150" s="249"/>
    </row>
    <row r="151" spans="1:5" ht="15.75" thickBot="1" x14ac:dyDescent="0.3">
      <c r="A151" s="271" t="s">
        <v>320</v>
      </c>
      <c r="B151" s="272"/>
      <c r="C151" s="249"/>
      <c r="D151" s="249"/>
      <c r="E151" s="249"/>
    </row>
    <row r="152" spans="1:5" x14ac:dyDescent="0.25">
      <c r="A152" s="250"/>
      <c r="B152" s="251"/>
      <c r="C152" s="252"/>
      <c r="D152" s="153"/>
      <c r="E152" s="153"/>
    </row>
    <row r="153" spans="1:5" x14ac:dyDescent="0.25">
      <c r="A153" s="251"/>
      <c r="B153" s="251"/>
      <c r="C153" s="251"/>
      <c r="D153" s="153"/>
      <c r="E153" s="153"/>
    </row>
    <row r="154" spans="1:5" x14ac:dyDescent="0.25">
      <c r="A154" s="273" t="s">
        <v>321</v>
      </c>
      <c r="B154" s="273"/>
      <c r="C154" s="273"/>
      <c r="D154" s="273"/>
      <c r="E154" s="273"/>
    </row>
    <row r="155" spans="1:5" ht="15.75" thickBot="1" x14ac:dyDescent="0.3">
      <c r="A155" s="268"/>
      <c r="B155" s="268"/>
      <c r="C155" s="158" t="s">
        <v>68</v>
      </c>
      <c r="D155" s="158" t="s">
        <v>68</v>
      </c>
      <c r="E155" s="158" t="s">
        <v>68</v>
      </c>
    </row>
    <row r="156" spans="1:5" ht="29.25" thickBot="1" x14ac:dyDescent="0.3">
      <c r="A156" s="161">
        <v>1</v>
      </c>
      <c r="B156" s="253" t="s">
        <v>322</v>
      </c>
      <c r="C156" s="254">
        <f>+C63-C126</f>
        <v>-10514641</v>
      </c>
      <c r="D156" s="254">
        <f>+D63-D126</f>
        <v>-595566</v>
      </c>
      <c r="E156" s="254">
        <f>+E63-E126</f>
        <v>0</v>
      </c>
    </row>
    <row r="157" spans="1:5" ht="29.25" thickBot="1" x14ac:dyDescent="0.3">
      <c r="A157" s="161" t="s">
        <v>13</v>
      </c>
      <c r="B157" s="253" t="s">
        <v>323</v>
      </c>
      <c r="C157" s="254">
        <f>+C86-C146</f>
        <v>10241641</v>
      </c>
      <c r="D157" s="254">
        <f>+D86-D146</f>
        <v>868566</v>
      </c>
      <c r="E157" s="254">
        <f>+E86-E146</f>
        <v>0</v>
      </c>
    </row>
  </sheetData>
  <mergeCells count="7">
    <mergeCell ref="A155:B155"/>
    <mergeCell ref="A5:B5"/>
    <mergeCell ref="A89:C89"/>
    <mergeCell ref="A90:B90"/>
    <mergeCell ref="A150:B150"/>
    <mergeCell ref="A151:B151"/>
    <mergeCell ref="A154:E154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1" orientation="portrait" r:id="rId1"/>
  <headerFooter>
    <oddHeader>&amp;L&amp;"Times New Roman,Félkövér"2019.&amp;C&amp;"Times New Roman,Félkövér"Keszőhidegkút Község Önkormányzata&amp;R&amp;"Times New Roman,Félkövér dőlt"4. sz. melléklet</oddHeader>
  </headerFooter>
  <rowBreaks count="1" manualBreakCount="1"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1.sz.mell. Működési mérleg</vt:lpstr>
      <vt:lpstr>2.sz.mell. Felhalm. mérleg</vt:lpstr>
      <vt:lpstr>3.sz.mell. Kiem. előirányz.</vt:lpstr>
      <vt:lpstr>4.sz.mell. Köt. és önk. váll. </vt:lpstr>
      <vt:lpstr>Munka1</vt:lpstr>
      <vt:lpstr>'1.sz.mell. Működési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2019-02-25T08:31:58Z</cp:lastPrinted>
  <dcterms:created xsi:type="dcterms:W3CDTF">2019-02-11T09:31:03Z</dcterms:created>
  <dcterms:modified xsi:type="dcterms:W3CDTF">2019-02-25T08:33:00Z</dcterms:modified>
</cp:coreProperties>
</file>