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0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'Munka1'!$6:$11</definedName>
    <definedName name="_xlnm.Print_Area" localSheetId="0">'Munka1'!$A$1:$I$335</definedName>
  </definedNames>
  <calcPr fullCalcOnLoad="1"/>
</workbook>
</file>

<file path=xl/sharedStrings.xml><?xml version="1.0" encoding="utf-8"?>
<sst xmlns="http://schemas.openxmlformats.org/spreadsheetml/2006/main" count="286" uniqueCount="150">
  <si>
    <t>I.</t>
  </si>
  <si>
    <t>II.</t>
  </si>
  <si>
    <t>I-IV.</t>
  </si>
  <si>
    <t xml:space="preserve">         KIADÁSBÓL</t>
  </si>
  <si>
    <t>Cím megnevezése                                                                                                                                                                                                   Alcím megnevezése</t>
  </si>
  <si>
    <t>Összes kiadás</t>
  </si>
  <si>
    <t>Személyi jellegű kiadás</t>
  </si>
  <si>
    <t>Dologi jellegű kiadások</t>
  </si>
  <si>
    <t xml:space="preserve">Segítő Kezek Szociális Szolgáltató Központ és Gyermekjóléti Szolgálat   </t>
  </si>
  <si>
    <t>2. melléklet</t>
  </si>
  <si>
    <t>MŰKÖDÉSI KIADÁS ÖSSZESEN EREDETI ELŐIRÁNYZAT</t>
  </si>
  <si>
    <t>Sorsz.</t>
  </si>
  <si>
    <t>PÜSPÖKLADÁNY VÁROS ÖNKORMÁNYZATA</t>
  </si>
  <si>
    <t>POLGÁRMESTERI HIVATAL</t>
  </si>
  <si>
    <t>I.1.</t>
  </si>
  <si>
    <t>I.2.</t>
  </si>
  <si>
    <t>Segítő Kezek Szociális Szolgáltató Központ és Gyermekjóléti Szolgálat  jelzőrendszeres házi segítségnyújtás</t>
  </si>
  <si>
    <t>Létszám (fő)</t>
  </si>
  <si>
    <t>II.1.</t>
  </si>
  <si>
    <t>II.2.</t>
  </si>
  <si>
    <t>Munkaadó-kat terh. jár. és szociális hozzájár. adó</t>
  </si>
  <si>
    <t xml:space="preserve"> </t>
  </si>
  <si>
    <t xml:space="preserve">II.3. </t>
  </si>
  <si>
    <t>Karacs Ferenc Múzeum</t>
  </si>
  <si>
    <t xml:space="preserve">Önkormányzati kötelező feladatot ellátó intézmények </t>
  </si>
  <si>
    <t>1/a</t>
  </si>
  <si>
    <t>1/b</t>
  </si>
  <si>
    <t>2/a</t>
  </si>
  <si>
    <t>2/b</t>
  </si>
  <si>
    <t>A)</t>
  </si>
  <si>
    <t>B)</t>
  </si>
  <si>
    <t xml:space="preserve">III. </t>
  </si>
  <si>
    <t xml:space="preserve">Önkormányzati intézmények </t>
  </si>
  <si>
    <t xml:space="preserve">Egyéb működési célú kiadások </t>
  </si>
  <si>
    <t>Adatok e Ft-ban</t>
  </si>
  <si>
    <t>Ellátottak pénzbeni juttatása</t>
  </si>
  <si>
    <t>Önkormányzat önként vállalt feladatát ellátó intézmény</t>
  </si>
  <si>
    <t>Püspökladány Város Önkormányzatának 2013. évre jóváhagyott működési, fenntartási kiadási előirányzatainak módosítása 2013. május 31-ig</t>
  </si>
  <si>
    <t>Kötelező feladatok összesen eredeti előirányzat</t>
  </si>
  <si>
    <t>Kötelező feladatok összesen módosított előirányzat május 31-én</t>
  </si>
  <si>
    <t>Módosított előirányzat május 31-én</t>
  </si>
  <si>
    <t>Közvilágítás   eredeti előirányzat</t>
  </si>
  <si>
    <t>Belvíz üzemeltetéshez kapcsolódó feladatok   eredeti előirányzat</t>
  </si>
  <si>
    <t>Egyéb város és községgazdálkodási feladatok   eredeti előirányzat</t>
  </si>
  <si>
    <t>Geodéziai, hirdetési díjak   eredeti előirányzat</t>
  </si>
  <si>
    <t xml:space="preserve">Püspökladányi Városüzemeltető és Gyógyfürdő Kft. támogatása   eredeti előirányzat      </t>
  </si>
  <si>
    <t>Könyvvizsgálati, ügyvédi díjak és egyéb kiadások   eredeti előirányzat</t>
  </si>
  <si>
    <t>Víziközmű Társulat működési költség támogatása   eredeti előirányzat</t>
  </si>
  <si>
    <t xml:space="preserve">Pénzbeli és természetbeni szociális ellátások (5.2.A  melléklet)   eredeti előirányzat              </t>
  </si>
  <si>
    <t xml:space="preserve">Ügyeleti szolgálat önkormányzati támogatása   eredeti előirányzat       </t>
  </si>
  <si>
    <t>Jubileumi jutalom, létszámleépítés, nyugdíjbavonulás tartaléka   eredeti előirányzat</t>
  </si>
  <si>
    <t>Segítő Kezek Szociális Szolgáltató Központ  2013. évi normatíva lemondás tartaléka   eredeti előirányzat</t>
  </si>
  <si>
    <t>Roma Nemzetiségi Önkormányzat működési, üzemeltetési támogatás   eredeti előirányzat</t>
  </si>
  <si>
    <t>Vagyonbiztosítás   eredeti előirányzat</t>
  </si>
  <si>
    <t>Működési célú hitel kamata   eredeti előirányzat</t>
  </si>
  <si>
    <t>Közösségi közlekedés támogatása   eredeti előirányzat</t>
  </si>
  <si>
    <t>Gimnáziumi oktatás működtetési költsége   eredeti előirányzat</t>
  </si>
  <si>
    <t>2012. évi STARTmunka mintaprogram - Mezőgazdasági munkák   eredeti előirányzat</t>
  </si>
  <si>
    <t>2012.évi STARTmunka mintaprogram - Belvízvédekezési munkák   eredeti előirányzat</t>
  </si>
  <si>
    <t>Polgárvédelmi feladathoz kapcsolódó kiadások   eredeti előirányzat</t>
  </si>
  <si>
    <t xml:space="preserve">Egyéb pénzügyi műveletek   eredeti előirányzat </t>
  </si>
  <si>
    <t>Gazdasági Ellátó Szervezet dologi kiadások tartaléka   eredeti előirányzat</t>
  </si>
  <si>
    <t>Önként vállalt feladatok összesen eredeti előirányzat</t>
  </si>
  <si>
    <t>Önként vállalt feladatok összesen módosított előirányzat május 31-én</t>
  </si>
  <si>
    <t xml:space="preserve">Mezőőri szolgálat   eredeti előirányzat                               </t>
  </si>
  <si>
    <t>2013.01-03. havi bérkompenzáció</t>
  </si>
  <si>
    <t xml:space="preserve">Pénzbeli és természetbeni szociális ellátások   (5.2.B melléklet)   eredeti előirányzat     </t>
  </si>
  <si>
    <t xml:space="preserve">Vállalkozó háziorvosok, iskolaorvosi rendelő  rezsiköltségének támogatása   eredeti előirányzat                                                                                                                                                            </t>
  </si>
  <si>
    <t>Közművelődési Alapítvány támogatása   eredeti előirányzat</t>
  </si>
  <si>
    <t>Sportalapítvány  támogatása   eredeti előirányzat</t>
  </si>
  <si>
    <t>Csenki Díjhoz kapcsolódó költségek   eredeti előirányzat</t>
  </si>
  <si>
    <t>Bocskai utca 48 szám alatti ingatlan üzemeltetési költsége   eredeti előirányzat</t>
  </si>
  <si>
    <t>Egyházak támogatása   eredeti előirányzat</t>
  </si>
  <si>
    <t>Városi- és egyéb rendezvények költsége, civil szervezetek támogatása   eredeti előirányzat</t>
  </si>
  <si>
    <t>Polgármesteri Hivatal   eredeti előirányzat</t>
  </si>
  <si>
    <t xml:space="preserve">Kistérségi Iroda   eredeti előirányzat </t>
  </si>
  <si>
    <t>Képviselő-testület működése   eredeti előirányzat</t>
  </si>
  <si>
    <t>Továbbszámlázott költségek   eredeti előirányzat</t>
  </si>
  <si>
    <t>Térfigyelő rendszer, lift egyéb beruházások üzemeltetési költsége   eredeti előirányzat</t>
  </si>
  <si>
    <t>Államigazgatási feladatok összesen eredeti előirányzat</t>
  </si>
  <si>
    <t>Államigazgatási feladatok összesen módosított előirányzat május 31-én</t>
  </si>
  <si>
    <t>Államigazgatási feladatok   eredeti előirányzat</t>
  </si>
  <si>
    <t>Pénzbeli és természetbeni juttatások   (5.2.C melléklet)   eredeti előirányzat</t>
  </si>
  <si>
    <t>Önkormányzati kötelező feladatot ellátó intézmények összesen eredeti előirányzat</t>
  </si>
  <si>
    <t>Önkormányzati kötelező feladatot ellátó intézmények összesen módosított előirányzat május 31-én</t>
  </si>
  <si>
    <t>MŰKÖDÉSI KIADÁS ÖSSZESEN MÓDOSÍTOTT ELŐIRÁNYZAT MÁJUS 31-ÉN</t>
  </si>
  <si>
    <t>2012. évi pénzmaradvány felvezetése</t>
  </si>
  <si>
    <t>NFÜ TÁMOP "Kiművelt Emberfők" előirányzata</t>
  </si>
  <si>
    <t>"Álláskereső személy támogatása" kiadási előirányzat felvezetése</t>
  </si>
  <si>
    <t>Majális program előirányzata Püspökladány Város Közművelődéséért Közalapítvány támogatásából</t>
  </si>
  <si>
    <t>NFÜ TÁMOP "TANGO-Tanórán kívüli foglalkozások" előirányzat felvezetése</t>
  </si>
  <si>
    <t>NFÜ TÁMOP "Kaleidoszkóp"  Kulturális szakemberek képzése előirányzat felvezetése</t>
  </si>
  <si>
    <t>Egyesített Óvodai Intézmény összesen</t>
  </si>
  <si>
    <t>Eredeti előirányzat</t>
  </si>
  <si>
    <t xml:space="preserve">Bölcsőde                  </t>
  </si>
  <si>
    <t>Egyesített Óvodai Intézmény</t>
  </si>
  <si>
    <t>Gazdasági Ellátó Szervezet</t>
  </si>
  <si>
    <t xml:space="preserve">Dorogi Márton Városi Könyvtár és Művelődési Központ </t>
  </si>
  <si>
    <t>Jubileumi jutalom átvezetése intézményekhez</t>
  </si>
  <si>
    <t>Jubileumi jutalom felvezetése</t>
  </si>
  <si>
    <t>Prémium évek program előirányzata 2012.IV.n.év, 2013. I.n.év</t>
  </si>
  <si>
    <t>Intézményfinanszírozás csökkentése</t>
  </si>
  <si>
    <t>Kiadási előirányzat felvezetése 2013.II.n.évi támogatásból</t>
  </si>
  <si>
    <t>Kiadási előirányzat rendezése a településekkel kötött működési megállapodások szerint</t>
  </si>
  <si>
    <t>2012. évi pénzmaradvány rendezése központi költségvetés felé</t>
  </si>
  <si>
    <t>Előirányzat felvezetése</t>
  </si>
  <si>
    <t>Létszámcsökkentés a 11/2013. (I.31.) önk. test. határozat alapján</t>
  </si>
  <si>
    <t>2013.03. havi bérkompenzáció</t>
  </si>
  <si>
    <t>Előirányzat átvezetés I.1.25. sorról</t>
  </si>
  <si>
    <t>Kiegészítő gyermekvédelmi támogatás</t>
  </si>
  <si>
    <t>Gyermektartásdíj megelőlegzése</t>
  </si>
  <si>
    <t>Előirányzat átvezetése I.1.28. sorra</t>
  </si>
  <si>
    <t>Képviselő-testület működése</t>
  </si>
  <si>
    <t>Előirányzat átvezetése II.1.4. sorról</t>
  </si>
  <si>
    <t>Önkormányzat továbbszámlázott kiadásai</t>
  </si>
  <si>
    <t>ÁFA befizetés NAV-nak</t>
  </si>
  <si>
    <t>MVM Partner Energiaker. Zrt: 2011-2012. évi közvilágítás elszámolásából ei. felvezetése</t>
  </si>
  <si>
    <t>Előirányzat csökkentés normatíva visszafizetés miatt</t>
  </si>
  <si>
    <t>Előirányzat felvezetése többlet feladatokra</t>
  </si>
  <si>
    <t>Startmunka mintaprogram többletköltsége</t>
  </si>
  <si>
    <t>Pálfi István Szakképzés-szervezési Társulás</t>
  </si>
  <si>
    <t xml:space="preserve">2013.01-03. havi bérkompenzáció </t>
  </si>
  <si>
    <t>Többcélú Nevelés, Oktatási Intézmény és a Karacs Ferenc Gimnázium, Szakközépiskola, Szakiskola és Kollégium 2012. évi pénzmaradványa</t>
  </si>
  <si>
    <t>Többcélú Nevelés, Oktatási Intézmény és a Karacs Ferenc Gimnázium, Szakközépiskola, Szakiskola és Kollégium prémium évek programban résztvevő dolgozóinak 2012. október-november havi kiadásai</t>
  </si>
  <si>
    <t>Előirányzat átvezetés Gazdasági Ellátó Szervezethez III.A.3. sorra</t>
  </si>
  <si>
    <t>Segítő Kezek Szociális Szolgáltató Központ és Gyermekjóléti Szolgálat összesen</t>
  </si>
  <si>
    <t>Püspökladányi Tájékoztató Központ</t>
  </si>
  <si>
    <t>PÜSPÖKLADÁNY VÁROS ÖNKORMÁNYZATA ÖSSZESEN EREDETI ELŐIRÁNYZAT</t>
  </si>
  <si>
    <t>PÜSPÖKLADÁNY VÁROS ÖNKORMÁNYZATA ÖSSZESEN  MÓDOSÍTOTT ELŐIRÁNYZAT MÁJUS 31-ÉN</t>
  </si>
  <si>
    <t>POLGÁRMESTERI HIVATAL ÖSSZESEN EREDETI ELŐIRÁNYZAT</t>
  </si>
  <si>
    <t xml:space="preserve">POLGÁRMESTERI HIVATAL ÖSSZESEN MÓDOSÍTOTT ELŐIRÁNYZAT                      MÁJUS 31-ÉN </t>
  </si>
  <si>
    <t>Önkormányzati intézmények összesen (A+B) eredeti előirányzat</t>
  </si>
  <si>
    <t>Önkormányzati intézmények összesen (A+B) módosított előirányzat május 31-én</t>
  </si>
  <si>
    <t>III.</t>
  </si>
  <si>
    <t>Óvodáztatási támogatás</t>
  </si>
  <si>
    <t>Gellér Sándor Sportcsarnok üzemeltetésének támogatása</t>
  </si>
  <si>
    <t>Ladányi Nyár 2013 rendezvénysorozat</t>
  </si>
  <si>
    <t>2013. évi STARTmunka mintaprogram - Belvízvédekezési munkák  (2013.03.18.-12.31.)</t>
  </si>
  <si>
    <t>2013. évi STARTmunka mintaprogram - Bio- és megújuló energia felhasználás (2013.03.18.-12.31.)</t>
  </si>
  <si>
    <t>2012.évi STARTmunka mintaprogram - Polgármesteri Hivatal  biomassza kazánprogram   (2012.12.17.-2013.11.30.) eredeti előirányzat</t>
  </si>
  <si>
    <t>2012-ben indult, 2013. évre áthúzódó Startmunka mintaprogram támogatása - Újtelepi biomassza kazánprogram (2012.12.17.-2013.11.30)  eredeti előirányzat</t>
  </si>
  <si>
    <t>2013. évi STARTmunka mintaprogram - Mezőgazdasági munkák (2013.03.06.-2014.02.28.)  eredeti előirányzat</t>
  </si>
  <si>
    <t>2013. évi STARTmunka mintaprogram  - Egyéb értékteremtő foglalkoztatások program (2013.03.06.-2013.12.31.)    eredeti előirányzat</t>
  </si>
  <si>
    <t>TÁMOP "Képzett Fiatalok Püspökladány Város Fejlődéséért"</t>
  </si>
  <si>
    <t>TÁMOP "Ezerarcú Sárrét"</t>
  </si>
  <si>
    <t>2012. évi vízkészlet járulék fizetési kötelezettség</t>
  </si>
  <si>
    <t>Versmondó verseny előirányzata Püspökladány Város Közművelődéséért Közalapítvány támogatásából</t>
  </si>
  <si>
    <t>2012. decemberi Krampuszfesztivál kiadási előirányzata</t>
  </si>
  <si>
    <t>"Első munkahely garancia program" 2012. évről áthúzódó kiadásai</t>
  </si>
  <si>
    <t>a 10/2013. (V. 31.)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</si>
</sst>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sz val="14"/>
      <name val="Arial CE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9" fillId="4" borderId="0" applyNumberFormat="0" applyBorder="0" applyAlignment="0" applyProtection="0"/>
    <xf numFmtId="0" fontId="40" fillId="22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22" borderId="1" applyNumberFormat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1" fontId="10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left" vertical="center"/>
    </xf>
    <xf numFmtId="3" fontId="16" fillId="0" borderId="1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" fontId="10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" fontId="10" fillId="0" borderId="18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3" fontId="22" fillId="0" borderId="25" xfId="0" applyNumberFormat="1" applyFont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0" fillId="0" borderId="27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5" fillId="0" borderId="28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5" fillId="0" borderId="31" xfId="0" applyFont="1" applyBorder="1" applyAlignment="1">
      <alignment horizontal="center" vertical="center"/>
    </xf>
    <xf numFmtId="3" fontId="8" fillId="23" borderId="32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right" vertical="center"/>
    </xf>
    <xf numFmtId="164" fontId="13" fillId="0" borderId="39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/>
    </xf>
    <xf numFmtId="0" fontId="5" fillId="0" borderId="41" xfId="0" applyFont="1" applyBorder="1" applyAlignment="1">
      <alignment/>
    </xf>
    <xf numFmtId="0" fontId="6" fillId="23" borderId="0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5" fillId="0" borderId="42" xfId="0" applyFont="1" applyBorder="1" applyAlignment="1">
      <alignment wrapText="1"/>
    </xf>
    <xf numFmtId="1" fontId="10" fillId="0" borderId="43" xfId="0" applyNumberFormat="1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164" fontId="25" fillId="0" borderId="46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25" fillId="0" borderId="46" xfId="0" applyNumberFormat="1" applyFont="1" applyBorder="1" applyAlignment="1">
      <alignment horizontal="right" vertical="center"/>
    </xf>
    <xf numFmtId="3" fontId="25" fillId="0" borderId="47" xfId="0" applyNumberFormat="1" applyFont="1" applyBorder="1" applyAlignment="1">
      <alignment horizontal="right" vertical="center"/>
    </xf>
    <xf numFmtId="3" fontId="25" fillId="0" borderId="48" xfId="0" applyNumberFormat="1" applyFont="1" applyBorder="1" applyAlignment="1">
      <alignment horizontal="right" vertical="center"/>
    </xf>
    <xf numFmtId="164" fontId="25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/>
    </xf>
    <xf numFmtId="3" fontId="25" fillId="0" borderId="11" xfId="0" applyNumberFormat="1" applyFont="1" applyBorder="1" applyAlignment="1">
      <alignment horizontal="right" vertical="center"/>
    </xf>
    <xf numFmtId="3" fontId="25" fillId="0" borderId="49" xfId="0" applyNumberFormat="1" applyFont="1" applyBorder="1" applyAlignment="1">
      <alignment horizontal="right" vertical="center"/>
    </xf>
    <xf numFmtId="3" fontId="25" fillId="0" borderId="11" xfId="0" applyNumberFormat="1" applyFont="1" applyBorder="1" applyAlignment="1">
      <alignment horizontal="right" vertical="center" wrapText="1"/>
    </xf>
    <xf numFmtId="3" fontId="25" fillId="0" borderId="49" xfId="0" applyNumberFormat="1" applyFont="1" applyBorder="1" applyAlignment="1">
      <alignment horizontal="right" vertical="center" wrapText="1"/>
    </xf>
    <xf numFmtId="3" fontId="25" fillId="0" borderId="48" xfId="0" applyNumberFormat="1" applyFont="1" applyBorder="1" applyAlignment="1">
      <alignment horizontal="right" vertical="center" wrapText="1"/>
    </xf>
    <xf numFmtId="3" fontId="25" fillId="0" borderId="11" xfId="0" applyNumberFormat="1" applyFont="1" applyFill="1" applyBorder="1" applyAlignment="1">
      <alignment horizontal="right" vertical="center"/>
    </xf>
    <xf numFmtId="3" fontId="25" fillId="0" borderId="49" xfId="0" applyNumberFormat="1" applyFont="1" applyFill="1" applyBorder="1" applyAlignment="1">
      <alignment horizontal="right" vertical="center"/>
    </xf>
    <xf numFmtId="3" fontId="25" fillId="0" borderId="48" xfId="0" applyNumberFormat="1" applyFont="1" applyFill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25" fillId="0" borderId="50" xfId="0" applyNumberFormat="1" applyFont="1" applyBorder="1" applyAlignment="1">
      <alignment horizontal="right" vertical="center" wrapText="1"/>
    </xf>
    <xf numFmtId="3" fontId="25" fillId="0" borderId="51" xfId="0" applyNumberFormat="1" applyFont="1" applyBorder="1" applyAlignment="1">
      <alignment horizontal="right" vertical="center" wrapText="1"/>
    </xf>
    <xf numFmtId="164" fontId="25" fillId="0" borderId="52" xfId="0" applyNumberFormat="1" applyFont="1" applyBorder="1" applyAlignment="1">
      <alignment horizontal="center" vertical="center"/>
    </xf>
    <xf numFmtId="3" fontId="11" fillId="0" borderId="52" xfId="0" applyNumberFormat="1" applyFont="1" applyBorder="1" applyAlignment="1">
      <alignment horizontal="right" vertical="center"/>
    </xf>
    <xf numFmtId="3" fontId="25" fillId="0" borderId="52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53" xfId="0" applyNumberFormat="1" applyFont="1" applyBorder="1" applyAlignment="1">
      <alignment horizontal="right" vertical="center"/>
    </xf>
    <xf numFmtId="3" fontId="25" fillId="0" borderId="50" xfId="0" applyNumberFormat="1" applyFont="1" applyBorder="1" applyAlignment="1">
      <alignment horizontal="right" vertical="center"/>
    </xf>
    <xf numFmtId="3" fontId="25" fillId="0" borderId="54" xfId="0" applyNumberFormat="1" applyFont="1" applyBorder="1" applyAlignment="1">
      <alignment horizontal="right" vertical="center" wrapText="1"/>
    </xf>
    <xf numFmtId="164" fontId="25" fillId="0" borderId="28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right" vertical="center"/>
    </xf>
    <xf numFmtId="164" fontId="11" fillId="0" borderId="55" xfId="0" applyNumberFormat="1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right" vertical="center"/>
    </xf>
    <xf numFmtId="3" fontId="11" fillId="0" borderId="56" xfId="0" applyNumberFormat="1" applyFont="1" applyBorder="1" applyAlignment="1">
      <alignment horizontal="right" vertical="center"/>
    </xf>
    <xf numFmtId="3" fontId="11" fillId="0" borderId="57" xfId="0" applyNumberFormat="1" applyFont="1" applyBorder="1" applyAlignment="1">
      <alignment horizontal="right" vertical="center"/>
    </xf>
    <xf numFmtId="164" fontId="11" fillId="0" borderId="58" xfId="0" applyNumberFormat="1" applyFont="1" applyBorder="1" applyAlignment="1">
      <alignment horizontal="center" vertical="center"/>
    </xf>
    <xf numFmtId="3" fontId="25" fillId="0" borderId="59" xfId="0" applyNumberFormat="1" applyFont="1" applyBorder="1" applyAlignment="1">
      <alignment horizontal="right" vertical="center"/>
    </xf>
    <xf numFmtId="3" fontId="25" fillId="0" borderId="60" xfId="0" applyNumberFormat="1" applyFont="1" applyBorder="1" applyAlignment="1">
      <alignment horizontal="right" vertical="center"/>
    </xf>
    <xf numFmtId="3" fontId="25" fillId="0" borderId="61" xfId="0" applyNumberFormat="1" applyFont="1" applyBorder="1" applyAlignment="1">
      <alignment horizontal="right" vertical="center"/>
    </xf>
    <xf numFmtId="3" fontId="25" fillId="0" borderId="62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right" vertical="center"/>
    </xf>
    <xf numFmtId="164" fontId="25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164" fontId="11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164" fontId="25" fillId="0" borderId="63" xfId="0" applyNumberFormat="1" applyFont="1" applyBorder="1" applyAlignment="1">
      <alignment horizontal="center" vertical="center"/>
    </xf>
    <xf numFmtId="3" fontId="25" fillId="0" borderId="63" xfId="0" applyNumberFormat="1" applyFont="1" applyBorder="1" applyAlignment="1">
      <alignment horizontal="right" vertical="center"/>
    </xf>
    <xf numFmtId="3" fontId="25" fillId="0" borderId="64" xfId="0" applyNumberFormat="1" applyFont="1" applyBorder="1" applyAlignment="1">
      <alignment horizontal="right" vertical="center"/>
    </xf>
    <xf numFmtId="164" fontId="11" fillId="0" borderId="27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right" vertical="center"/>
    </xf>
    <xf numFmtId="3" fontId="11" fillId="0" borderId="44" xfId="0" applyNumberFormat="1" applyFont="1" applyFill="1" applyBorder="1" applyAlignment="1">
      <alignment horizontal="right" vertical="center"/>
    </xf>
    <xf numFmtId="164" fontId="11" fillId="0" borderId="0" xfId="0" applyNumberFormat="1" applyFont="1" applyBorder="1" applyAlignment="1">
      <alignment horizontal="center" vertical="center"/>
    </xf>
    <xf numFmtId="3" fontId="11" fillId="0" borderId="63" xfId="0" applyNumberFormat="1" applyFont="1" applyBorder="1" applyAlignment="1">
      <alignment horizontal="right" vertical="center"/>
    </xf>
    <xf numFmtId="3" fontId="11" fillId="0" borderId="65" xfId="0" applyNumberFormat="1" applyFont="1" applyBorder="1" applyAlignment="1">
      <alignment horizontal="right" vertical="center"/>
    </xf>
    <xf numFmtId="164" fontId="11" fillId="0" borderId="11" xfId="0" applyNumberFormat="1" applyFont="1" applyBorder="1" applyAlignment="1">
      <alignment horizontal="center" vertical="center"/>
    </xf>
    <xf numFmtId="164" fontId="11" fillId="0" borderId="39" xfId="0" applyNumberFormat="1" applyFont="1" applyBorder="1" applyAlignment="1">
      <alignment horizontal="center" vertical="center"/>
    </xf>
    <xf numFmtId="3" fontId="11" fillId="0" borderId="40" xfId="0" applyNumberFormat="1" applyFont="1" applyBorder="1" applyAlignment="1">
      <alignment horizontal="right" vertical="center"/>
    </xf>
    <xf numFmtId="0" fontId="8" fillId="0" borderId="66" xfId="0" applyFont="1" applyFill="1" applyBorder="1" applyAlignment="1">
      <alignment horizontal="center" vertical="center"/>
    </xf>
    <xf numFmtId="164" fontId="11" fillId="0" borderId="55" xfId="0" applyNumberFormat="1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/>
    </xf>
    <xf numFmtId="3" fontId="11" fillId="0" borderId="6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3" fontId="11" fillId="0" borderId="10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64" fontId="25" fillId="0" borderId="14" xfId="0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right" vertical="center"/>
    </xf>
    <xf numFmtId="3" fontId="25" fillId="0" borderId="68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center" vertical="center"/>
    </xf>
    <xf numFmtId="3" fontId="25" fillId="0" borderId="69" xfId="0" applyNumberFormat="1" applyFont="1" applyBorder="1" applyAlignment="1">
      <alignment horizontal="right" vertical="center"/>
    </xf>
    <xf numFmtId="3" fontId="25" fillId="0" borderId="70" xfId="0" applyNumberFormat="1" applyFont="1" applyFill="1" applyBorder="1" applyAlignment="1">
      <alignment horizontal="right" vertical="center"/>
    </xf>
    <xf numFmtId="3" fontId="25" fillId="0" borderId="71" xfId="0" applyNumberFormat="1" applyFont="1" applyBorder="1" applyAlignment="1">
      <alignment horizontal="right" vertical="center"/>
    </xf>
    <xf numFmtId="0" fontId="5" fillId="0" borderId="72" xfId="0" applyFont="1" applyBorder="1" applyAlignment="1">
      <alignment wrapText="1"/>
    </xf>
    <xf numFmtId="0" fontId="5" fillId="0" borderId="73" xfId="0" applyFont="1" applyBorder="1" applyAlignment="1">
      <alignment wrapText="1"/>
    </xf>
    <xf numFmtId="165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64" fontId="25" fillId="0" borderId="73" xfId="0" applyNumberFormat="1" applyFont="1" applyBorder="1" applyAlignment="1">
      <alignment horizontal="center" vertical="center"/>
    </xf>
    <xf numFmtId="3" fontId="11" fillId="0" borderId="73" xfId="0" applyNumberFormat="1" applyFont="1" applyBorder="1" applyAlignment="1">
      <alignment horizontal="right" vertical="center"/>
    </xf>
    <xf numFmtId="3" fontId="25" fillId="0" borderId="73" xfId="0" applyNumberFormat="1" applyFont="1" applyBorder="1" applyAlignment="1">
      <alignment horizontal="right" vertical="center" wrapText="1"/>
    </xf>
    <xf numFmtId="3" fontId="25" fillId="0" borderId="75" xfId="0" applyNumberFormat="1" applyFont="1" applyBorder="1" applyAlignment="1">
      <alignment horizontal="right" vertical="center" wrapText="1"/>
    </xf>
    <xf numFmtId="3" fontId="25" fillId="0" borderId="52" xfId="0" applyNumberFormat="1" applyFont="1" applyBorder="1" applyAlignment="1">
      <alignment horizontal="right" vertical="center"/>
    </xf>
    <xf numFmtId="164" fontId="11" fillId="0" borderId="76" xfId="0" applyNumberFormat="1" applyFont="1" applyBorder="1" applyAlignment="1">
      <alignment horizontal="center" vertical="center"/>
    </xf>
    <xf numFmtId="3" fontId="11" fillId="0" borderId="77" xfId="0" applyNumberFormat="1" applyFont="1" applyBorder="1" applyAlignment="1">
      <alignment horizontal="right" vertical="center"/>
    </xf>
    <xf numFmtId="3" fontId="11" fillId="0" borderId="78" xfId="0" applyNumberFormat="1" applyFont="1" applyBorder="1" applyAlignment="1">
      <alignment horizontal="right" vertical="center"/>
    </xf>
    <xf numFmtId="0" fontId="8" fillId="0" borderId="79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13" fillId="0" borderId="80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52" xfId="0" applyFont="1" applyBorder="1" applyAlignment="1">
      <alignment vertical="center" wrapText="1"/>
    </xf>
    <xf numFmtId="0" fontId="22" fillId="0" borderId="81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1" fontId="13" fillId="0" borderId="55" xfId="0" applyNumberFormat="1" applyFont="1" applyFill="1" applyBorder="1" applyAlignment="1">
      <alignment vertical="center" wrapText="1"/>
    </xf>
    <xf numFmtId="1" fontId="13" fillId="0" borderId="56" xfId="0" applyNumberFormat="1" applyFont="1" applyBorder="1" applyAlignment="1">
      <alignment vertical="center" wrapText="1"/>
    </xf>
    <xf numFmtId="0" fontId="13" fillId="0" borderId="6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82" xfId="0" applyFont="1" applyBorder="1" applyAlignment="1">
      <alignment vertical="center" wrapText="1"/>
    </xf>
    <xf numFmtId="0" fontId="22" fillId="0" borderId="82" xfId="0" applyFont="1" applyBorder="1" applyAlignment="1">
      <alignment vertical="center" wrapText="1"/>
    </xf>
    <xf numFmtId="0" fontId="22" fillId="0" borderId="63" xfId="0" applyFont="1" applyBorder="1" applyAlignment="1">
      <alignment vertical="center" wrapText="1"/>
    </xf>
    <xf numFmtId="1" fontId="13" fillId="0" borderId="26" xfId="0" applyNumberFormat="1" applyFont="1" applyFill="1" applyBorder="1" applyAlignment="1">
      <alignment vertical="center" wrapText="1"/>
    </xf>
    <xf numFmtId="1" fontId="13" fillId="0" borderId="11" xfId="0" applyNumberFormat="1" applyFont="1" applyBorder="1" applyAlignment="1">
      <alignment vertical="center" wrapText="1"/>
    </xf>
    <xf numFmtId="1" fontId="13" fillId="0" borderId="39" xfId="0" applyNumberFormat="1" applyFont="1" applyBorder="1" applyAlignment="1">
      <alignment vertical="center" wrapText="1"/>
    </xf>
    <xf numFmtId="1" fontId="22" fillId="0" borderId="39" xfId="0" applyNumberFormat="1" applyFont="1" applyBorder="1" applyAlignment="1">
      <alignment vertical="center" wrapText="1"/>
    </xf>
    <xf numFmtId="3" fontId="13" fillId="23" borderId="32" xfId="0" applyNumberFormat="1" applyFont="1" applyFill="1" applyBorder="1" applyAlignment="1">
      <alignment vertical="center" wrapText="1"/>
    </xf>
    <xf numFmtId="3" fontId="25" fillId="0" borderId="83" xfId="0" applyNumberFormat="1" applyFont="1" applyBorder="1" applyAlignment="1">
      <alignment horizontal="right" vertical="center"/>
    </xf>
    <xf numFmtId="3" fontId="25" fillId="0" borderId="84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3" fontId="25" fillId="0" borderId="85" xfId="0" applyNumberFormat="1" applyFont="1" applyBorder="1" applyAlignment="1">
      <alignment horizontal="right" vertical="center"/>
    </xf>
    <xf numFmtId="3" fontId="25" fillId="0" borderId="86" xfId="0" applyNumberFormat="1" applyFont="1" applyBorder="1" applyAlignment="1">
      <alignment horizontal="right" vertical="center" wrapText="1"/>
    </xf>
    <xf numFmtId="3" fontId="25" fillId="0" borderId="87" xfId="0" applyNumberFormat="1" applyFont="1" applyBorder="1" applyAlignment="1">
      <alignment horizontal="right" vertical="center"/>
    </xf>
    <xf numFmtId="0" fontId="22" fillId="0" borderId="88" xfId="0" applyFont="1" applyBorder="1" applyAlignment="1">
      <alignment vertical="center" wrapText="1"/>
    </xf>
    <xf numFmtId="3" fontId="25" fillId="0" borderId="65" xfId="0" applyNumberFormat="1" applyFont="1" applyBorder="1" applyAlignment="1">
      <alignment horizontal="right" vertical="center"/>
    </xf>
    <xf numFmtId="3" fontId="25" fillId="0" borderId="89" xfId="0" applyNumberFormat="1" applyFont="1" applyBorder="1" applyAlignment="1">
      <alignment horizontal="right" vertical="center" wrapText="1"/>
    </xf>
    <xf numFmtId="0" fontId="13" fillId="0" borderId="70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/>
    </xf>
    <xf numFmtId="0" fontId="22" fillId="0" borderId="90" xfId="0" applyFont="1" applyBorder="1" applyAlignment="1">
      <alignment vertical="center" wrapText="1"/>
    </xf>
    <xf numFmtId="3" fontId="11" fillId="0" borderId="41" xfId="0" applyNumberFormat="1" applyFont="1" applyFill="1" applyBorder="1" applyAlignment="1">
      <alignment horizontal="right" vertical="center"/>
    </xf>
    <xf numFmtId="3" fontId="11" fillId="0" borderId="91" xfId="0" applyNumberFormat="1" applyFont="1" applyBorder="1" applyAlignment="1">
      <alignment horizontal="right" vertical="center"/>
    </xf>
    <xf numFmtId="3" fontId="11" fillId="0" borderId="92" xfId="0" applyNumberFormat="1" applyFont="1" applyFill="1" applyBorder="1" applyAlignment="1">
      <alignment horizontal="right" vertical="center"/>
    </xf>
    <xf numFmtId="3" fontId="11" fillId="0" borderId="93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 wrapText="1"/>
    </xf>
    <xf numFmtId="0" fontId="22" fillId="0" borderId="94" xfId="0" applyFont="1" applyBorder="1" applyAlignment="1">
      <alignment vertical="center" wrapText="1"/>
    </xf>
    <xf numFmtId="3" fontId="25" fillId="0" borderId="95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 wrapText="1"/>
    </xf>
    <xf numFmtId="3" fontId="25" fillId="0" borderId="53" xfId="0" applyNumberFormat="1" applyFont="1" applyBorder="1" applyAlignment="1">
      <alignment horizontal="right" vertical="center" wrapText="1"/>
    </xf>
    <xf numFmtId="3" fontId="25" fillId="0" borderId="96" xfId="0" applyNumberFormat="1" applyFont="1" applyBorder="1" applyAlignment="1">
      <alignment horizontal="right" vertical="center" wrapText="1"/>
    </xf>
    <xf numFmtId="0" fontId="13" fillId="0" borderId="77" xfId="0" applyFont="1" applyBorder="1" applyAlignment="1">
      <alignment vertical="center" wrapText="1"/>
    </xf>
    <xf numFmtId="0" fontId="15" fillId="0" borderId="97" xfId="0" applyFont="1" applyBorder="1" applyAlignment="1">
      <alignment horizontal="center" vertical="center"/>
    </xf>
    <xf numFmtId="3" fontId="11" fillId="0" borderId="86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64" fontId="25" fillId="0" borderId="18" xfId="0" applyNumberFormat="1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right" vertical="center"/>
    </xf>
    <xf numFmtId="3" fontId="25" fillId="0" borderId="98" xfId="0" applyNumberFormat="1" applyFont="1" applyBorder="1" applyAlignment="1">
      <alignment horizontal="right" vertical="center"/>
    </xf>
    <xf numFmtId="165" fontId="11" fillId="0" borderId="28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 wrapText="1"/>
    </xf>
    <xf numFmtId="164" fontId="11" fillId="23" borderId="33" xfId="0" applyNumberFormat="1" applyFont="1" applyFill="1" applyBorder="1" applyAlignment="1">
      <alignment horizontal="center" vertical="center"/>
    </xf>
    <xf numFmtId="3" fontId="11" fillId="23" borderId="33" xfId="0" applyNumberFormat="1" applyFont="1" applyFill="1" applyBorder="1" applyAlignment="1">
      <alignment horizontal="center" vertical="center"/>
    </xf>
    <xf numFmtId="3" fontId="11" fillId="23" borderId="33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 wrapText="1"/>
    </xf>
    <xf numFmtId="0" fontId="8" fillId="0" borderId="99" xfId="0" applyFont="1" applyBorder="1" applyAlignment="1">
      <alignment horizontal="center" vertical="center"/>
    </xf>
    <xf numFmtId="1" fontId="13" fillId="0" borderId="100" xfId="0" applyNumberFormat="1" applyFont="1" applyBorder="1" applyAlignment="1">
      <alignment vertical="center" wrapText="1"/>
    </xf>
    <xf numFmtId="164" fontId="11" fillId="0" borderId="100" xfId="0" applyNumberFormat="1" applyFont="1" applyBorder="1" applyAlignment="1">
      <alignment horizontal="center" vertical="center"/>
    </xf>
    <xf numFmtId="3" fontId="11" fillId="0" borderId="100" xfId="0" applyNumberFormat="1" applyFont="1" applyBorder="1" applyAlignment="1">
      <alignment horizontal="right" vertical="center"/>
    </xf>
    <xf numFmtId="3" fontId="11" fillId="0" borderId="101" xfId="0" applyNumberFormat="1" applyFont="1" applyBorder="1" applyAlignment="1">
      <alignment horizontal="right" vertical="center"/>
    </xf>
    <xf numFmtId="1" fontId="22" fillId="0" borderId="11" xfId="0" applyNumberFormat="1" applyFont="1" applyBorder="1" applyAlignment="1">
      <alignment vertical="center" wrapText="1"/>
    </xf>
    <xf numFmtId="0" fontId="22" fillId="0" borderId="11" xfId="0" applyNumberFormat="1" applyFont="1" applyBorder="1" applyAlignment="1">
      <alignment vertical="center" wrapText="1"/>
    </xf>
    <xf numFmtId="0" fontId="20" fillId="0" borderId="70" xfId="0" applyFont="1" applyBorder="1" applyAlignment="1">
      <alignment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3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19" fillId="23" borderId="0" xfId="0" applyFont="1" applyFill="1" applyBorder="1" applyAlignment="1">
      <alignment/>
    </xf>
    <xf numFmtId="3" fontId="25" fillId="0" borderId="70" xfId="0" applyNumberFormat="1" applyFont="1" applyBorder="1" applyAlignment="1">
      <alignment horizontal="right" vertical="center"/>
    </xf>
    <xf numFmtId="3" fontId="11" fillId="0" borderId="71" xfId="0" applyNumberFormat="1" applyFont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0" borderId="84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3" fontId="25" fillId="0" borderId="51" xfId="0" applyNumberFormat="1" applyFont="1" applyBorder="1" applyAlignment="1">
      <alignment horizontal="right" vertical="center"/>
    </xf>
    <xf numFmtId="0" fontId="15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3" fontId="11" fillId="0" borderId="48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right" vertical="center" wrapText="1"/>
    </xf>
    <xf numFmtId="3" fontId="8" fillId="0" borderId="33" xfId="0" applyNumberFormat="1" applyFont="1" applyBorder="1" applyAlignment="1">
      <alignment horizontal="center" vertical="center"/>
    </xf>
    <xf numFmtId="3" fontId="2" fillId="0" borderId="71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 vertical="center"/>
    </xf>
    <xf numFmtId="1" fontId="13" fillId="23" borderId="11" xfId="0" applyNumberFormat="1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8" fillId="23" borderId="102" xfId="0" applyFont="1" applyFill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164" fontId="25" fillId="0" borderId="42" xfId="0" applyNumberFormat="1" applyFont="1" applyBorder="1" applyAlignment="1">
      <alignment horizontal="center" vertical="center"/>
    </xf>
    <xf numFmtId="164" fontId="11" fillId="0" borderId="42" xfId="0" applyNumberFormat="1" applyFont="1" applyBorder="1" applyAlignment="1">
      <alignment horizontal="center" vertical="center"/>
    </xf>
    <xf numFmtId="164" fontId="12" fillId="0" borderId="42" xfId="0" applyNumberFormat="1" applyFont="1" applyBorder="1" applyAlignment="1">
      <alignment horizontal="center" vertical="center"/>
    </xf>
    <xf numFmtId="165" fontId="11" fillId="0" borderId="42" xfId="0" applyNumberFormat="1" applyFont="1" applyBorder="1" applyAlignment="1">
      <alignment horizontal="center" vertical="center"/>
    </xf>
    <xf numFmtId="164" fontId="19" fillId="0" borderId="42" xfId="0" applyNumberFormat="1" applyFont="1" applyBorder="1" applyAlignment="1">
      <alignment horizontal="center" vertical="center"/>
    </xf>
    <xf numFmtId="164" fontId="12" fillId="0" borderId="42" xfId="0" applyNumberFormat="1" applyFont="1" applyBorder="1" applyAlignment="1">
      <alignment horizontal="center" vertical="center" wrapText="1"/>
    </xf>
    <xf numFmtId="164" fontId="19" fillId="0" borderId="42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2" fillId="0" borderId="90" xfId="0" applyFont="1" applyFill="1" applyBorder="1" applyAlignment="1">
      <alignment vertical="center" wrapText="1"/>
    </xf>
    <xf numFmtId="3" fontId="11" fillId="0" borderId="50" xfId="0" applyNumberFormat="1" applyFont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0" fontId="8" fillId="23" borderId="66" xfId="0" applyFont="1" applyFill="1" applyBorder="1" applyAlignment="1">
      <alignment horizontal="center" vertical="center"/>
    </xf>
    <xf numFmtId="1" fontId="13" fillId="23" borderId="55" xfId="0" applyNumberFormat="1" applyFont="1" applyFill="1" applyBorder="1" applyAlignment="1">
      <alignment vertical="center" wrapText="1"/>
    </xf>
    <xf numFmtId="164" fontId="11" fillId="23" borderId="55" xfId="0" applyNumberFormat="1" applyFont="1" applyFill="1" applyBorder="1" applyAlignment="1">
      <alignment horizontal="center" vertical="center"/>
    </xf>
    <xf numFmtId="3" fontId="11" fillId="23" borderId="103" xfId="0" applyNumberFormat="1" applyFont="1" applyFill="1" applyBorder="1" applyAlignment="1">
      <alignment horizontal="right" vertical="center"/>
    </xf>
    <xf numFmtId="3" fontId="11" fillId="23" borderId="104" xfId="0" applyNumberFormat="1" applyFont="1" applyFill="1" applyBorder="1" applyAlignment="1">
      <alignment horizontal="right" vertical="center"/>
    </xf>
    <xf numFmtId="164" fontId="11" fillId="23" borderId="105" xfId="0" applyNumberFormat="1" applyFont="1" applyFill="1" applyBorder="1" applyAlignment="1">
      <alignment horizontal="center" vertical="center"/>
    </xf>
    <xf numFmtId="3" fontId="11" fillId="23" borderId="55" xfId="0" applyNumberFormat="1" applyFont="1" applyFill="1" applyBorder="1" applyAlignment="1">
      <alignment horizontal="center" vertical="center"/>
    </xf>
    <xf numFmtId="3" fontId="11" fillId="23" borderId="56" xfId="0" applyNumberFormat="1" applyFont="1" applyFill="1" applyBorder="1" applyAlignment="1">
      <alignment horizontal="center" vertical="center"/>
    </xf>
    <xf numFmtId="3" fontId="11" fillId="23" borderId="57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13" fillId="0" borderId="32" xfId="0" applyNumberFormat="1" applyFont="1" applyFill="1" applyBorder="1" applyAlignment="1">
      <alignment vertical="center" wrapText="1"/>
    </xf>
    <xf numFmtId="164" fontId="11" fillId="0" borderId="32" xfId="0" applyNumberFormat="1" applyFont="1" applyFill="1" applyBorder="1" applyAlignment="1">
      <alignment horizontal="center"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77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3" fillId="0" borderId="109" xfId="0" applyFont="1" applyBorder="1" applyAlignment="1">
      <alignment horizontal="center" vertical="center"/>
    </xf>
    <xf numFmtId="0" fontId="20" fillId="0" borderId="109" xfId="0" applyFont="1" applyBorder="1" applyAlignment="1">
      <alignment/>
    </xf>
    <xf numFmtId="0" fontId="20" fillId="0" borderId="110" xfId="0" applyFont="1" applyBorder="1" applyAlignment="1">
      <alignment/>
    </xf>
    <xf numFmtId="0" fontId="4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164" fontId="8" fillId="0" borderId="112" xfId="0" applyNumberFormat="1" applyFont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right"/>
    </xf>
    <xf numFmtId="0" fontId="26" fillId="0" borderId="19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3333750</xdr:colOff>
      <xdr:row>331</xdr:row>
      <xdr:rowOff>0</xdr:rowOff>
    </xdr:from>
    <xdr:to>
      <xdr:col>1</xdr:col>
      <xdr:colOff>3419475</xdr:colOff>
      <xdr:row>331</xdr:row>
      <xdr:rowOff>0</xdr:rowOff>
    </xdr:to>
    <xdr:sp>
      <xdr:nvSpPr>
        <xdr:cNvPr id="1" name="AutoShape 3"/>
        <xdr:cNvSpPr>
          <a:spLocks/>
        </xdr:cNvSpPr>
      </xdr:nvSpPr>
      <xdr:spPr>
        <a:xfrm>
          <a:off x="3876675" y="9351645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0</xdr:rowOff>
    </xdr:from>
    <xdr:to>
      <xdr:col>9</xdr:col>
      <xdr:colOff>0</xdr:colOff>
      <xdr:row>245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13001625" y="69961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294</xdr:row>
      <xdr:rowOff>0</xdr:rowOff>
    </xdr:from>
    <xdr:to>
      <xdr:col>9</xdr:col>
      <xdr:colOff>0</xdr:colOff>
      <xdr:row>294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3001625" y="83324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3"/>
  <sheetViews>
    <sheetView tabSelected="1" view="pageBreakPreview" zoomScale="80" zoomScaleNormal="65" zoomScaleSheetLayoutView="80" zoomScalePageLayoutView="0" workbookViewId="0" topLeftCell="A7">
      <pane ySplit="1455" topLeftCell="BM1" activePane="bottomLeft" state="split"/>
      <selection pane="topLeft" activeCell="A260" sqref="A260:IV260"/>
      <selection pane="bottomLeft" activeCell="A4" sqref="A4:I4"/>
    </sheetView>
  </sheetViews>
  <sheetFormatPr defaultColWidth="9.00390625" defaultRowHeight="12.75"/>
  <cols>
    <col min="1" max="1" width="7.125" style="22" customWidth="1"/>
    <col min="2" max="2" width="88.125" style="87" customWidth="1"/>
    <col min="3" max="3" width="10.125" style="56" customWidth="1"/>
    <col min="4" max="4" width="13.00390625" style="24" customWidth="1"/>
    <col min="5" max="5" width="11.125" style="24" customWidth="1"/>
    <col min="6" max="7" width="10.375" style="24" customWidth="1"/>
    <col min="8" max="8" width="9.625" style="24" customWidth="1"/>
    <col min="9" max="9" width="10.75390625" style="24" customWidth="1"/>
    <col min="10" max="10" width="13.25390625" style="8" customWidth="1"/>
    <col min="11" max="16384" width="9.125" style="2" customWidth="1"/>
  </cols>
  <sheetData>
    <row r="1" spans="1:9" ht="18.75" customHeight="1">
      <c r="A1" s="6"/>
      <c r="B1" s="83"/>
      <c r="C1" s="51"/>
      <c r="D1" s="7"/>
      <c r="E1" s="7"/>
      <c r="F1" s="305" t="s">
        <v>9</v>
      </c>
      <c r="G1" s="305"/>
      <c r="H1" s="305"/>
      <c r="I1" s="305"/>
    </row>
    <row r="2" spans="1:10" s="41" customFormat="1" ht="18.75" customHeight="1">
      <c r="A2" s="80"/>
      <c r="B2" s="83"/>
      <c r="C2" s="81"/>
      <c r="D2" s="42"/>
      <c r="E2" s="42"/>
      <c r="G2" s="153"/>
      <c r="H2" s="153"/>
      <c r="I2" s="153" t="s">
        <v>149</v>
      </c>
      <c r="J2" s="8"/>
    </row>
    <row r="3" spans="1:9" ht="18.75">
      <c r="A3" s="6"/>
      <c r="B3" s="83"/>
      <c r="C3" s="51"/>
      <c r="D3" s="7"/>
      <c r="E3" s="7"/>
      <c r="F3" s="7"/>
      <c r="G3" s="7"/>
      <c r="H3" s="7"/>
      <c r="I3" s="7"/>
    </row>
    <row r="4" spans="1:9" ht="62.25" customHeight="1">
      <c r="A4" s="306" t="s">
        <v>37</v>
      </c>
      <c r="B4" s="307"/>
      <c r="C4" s="307"/>
      <c r="D4" s="307"/>
      <c r="E4" s="307"/>
      <c r="F4" s="307"/>
      <c r="G4" s="307"/>
      <c r="H4" s="307"/>
      <c r="I4" s="307"/>
    </row>
    <row r="5" spans="1:9" ht="30" customHeight="1" thickBot="1">
      <c r="A5" s="6"/>
      <c r="B5" s="83"/>
      <c r="C5" s="51"/>
      <c r="D5" s="7"/>
      <c r="E5" s="7"/>
      <c r="F5" s="323" t="s">
        <v>34</v>
      </c>
      <c r="G5" s="324"/>
      <c r="H5" s="324"/>
      <c r="I5" s="324"/>
    </row>
    <row r="6" spans="1:9" ht="21" customHeight="1">
      <c r="A6" s="314" t="s">
        <v>11</v>
      </c>
      <c r="B6" s="316" t="s">
        <v>4</v>
      </c>
      <c r="C6" s="319" t="s">
        <v>17</v>
      </c>
      <c r="D6" s="321" t="s">
        <v>5</v>
      </c>
      <c r="E6" s="308" t="s">
        <v>3</v>
      </c>
      <c r="F6" s="309"/>
      <c r="G6" s="309"/>
      <c r="H6" s="309"/>
      <c r="I6" s="310"/>
    </row>
    <row r="7" spans="1:9" ht="15" customHeight="1">
      <c r="A7" s="315"/>
      <c r="B7" s="317"/>
      <c r="C7" s="320"/>
      <c r="D7" s="322"/>
      <c r="E7" s="302" t="s">
        <v>6</v>
      </c>
      <c r="F7" s="299" t="s">
        <v>20</v>
      </c>
      <c r="G7" s="296" t="s">
        <v>7</v>
      </c>
      <c r="H7" s="299" t="s">
        <v>35</v>
      </c>
      <c r="I7" s="311" t="s">
        <v>33</v>
      </c>
    </row>
    <row r="8" spans="1:9" ht="15" customHeight="1">
      <c r="A8" s="315"/>
      <c r="B8" s="317"/>
      <c r="C8" s="320"/>
      <c r="D8" s="322"/>
      <c r="E8" s="303"/>
      <c r="F8" s="300"/>
      <c r="G8" s="297"/>
      <c r="H8" s="300"/>
      <c r="I8" s="312"/>
    </row>
    <row r="9" spans="1:9" ht="16.5" customHeight="1">
      <c r="A9" s="315"/>
      <c r="B9" s="317"/>
      <c r="C9" s="320"/>
      <c r="D9" s="322"/>
      <c r="E9" s="303"/>
      <c r="F9" s="300"/>
      <c r="G9" s="297"/>
      <c r="H9" s="300"/>
      <c r="I9" s="312"/>
    </row>
    <row r="10" spans="1:9" ht="30" customHeight="1">
      <c r="A10" s="315"/>
      <c r="B10" s="318"/>
      <c r="C10" s="320"/>
      <c r="D10" s="322"/>
      <c r="E10" s="304"/>
      <c r="F10" s="301"/>
      <c r="G10" s="298"/>
      <c r="H10" s="301"/>
      <c r="I10" s="313"/>
    </row>
    <row r="11" spans="1:37" s="37" customFormat="1" ht="23.25" customHeight="1" thickBot="1">
      <c r="A11" s="25">
        <v>1</v>
      </c>
      <c r="B11" s="40">
        <v>2</v>
      </c>
      <c r="C11" s="35">
        <v>3</v>
      </c>
      <c r="D11" s="35">
        <v>4</v>
      </c>
      <c r="E11" s="9">
        <v>5</v>
      </c>
      <c r="F11" s="10">
        <v>6</v>
      </c>
      <c r="G11" s="9">
        <v>7</v>
      </c>
      <c r="H11" s="10">
        <v>8</v>
      </c>
      <c r="I11" s="78">
        <v>9</v>
      </c>
      <c r="J11" s="244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9" ht="31.5" customHeight="1">
      <c r="A12" s="47" t="s">
        <v>0</v>
      </c>
      <c r="B12" s="178" t="s">
        <v>12</v>
      </c>
      <c r="C12" s="52"/>
      <c r="D12" s="48"/>
      <c r="E12" s="49"/>
      <c r="F12" s="50"/>
      <c r="G12" s="50"/>
      <c r="H12" s="50"/>
      <c r="I12" s="79"/>
    </row>
    <row r="13" spans="1:9" ht="24.75" customHeight="1">
      <c r="A13" s="38" t="s">
        <v>14</v>
      </c>
      <c r="B13" s="179" t="s">
        <v>38</v>
      </c>
      <c r="C13" s="173">
        <f>SUM(C41,C79,C84,C88)</f>
        <v>168</v>
      </c>
      <c r="D13" s="174">
        <f>SUM(E13:I13)</f>
        <v>430878</v>
      </c>
      <c r="E13" s="144">
        <f>SUM(E16,E20,E23,E28,E31,E35,E38,E41,E44,E47,E51,E54,E57,E61,E64,E67,E70,E73,E76,E79,E84,E88,E92,E95,E98)</f>
        <v>180984</v>
      </c>
      <c r="F13" s="144">
        <f>SUM(F16,F20,F23,F28,F31,F35,F38,F41,F44,F47,F51,F54,F57,F61,F64,F67,F70,F73,F76,F79,F84,F88,F92,F95,F98)</f>
        <v>27139</v>
      </c>
      <c r="G13" s="144">
        <f>SUM(G16,G20,G23,G28,G31,G35,G38,G41,G44,G47,G51,G54,G57,G61,G64,G67,G70,G73,G76,G79,G84,G88,G92,G95,G98)</f>
        <v>180215</v>
      </c>
      <c r="H13" s="144">
        <f>SUM(H16,H20,H23,H28,H31,H35,H38,H41,H44,H47,H51,H54,H57,H61,H64,H67,H70,H73,H76,H79,H84,H88,H92,H95,H98)</f>
        <v>0</v>
      </c>
      <c r="I13" s="145">
        <f>SUM(I16,I20,I23,I28,I31,I35,I38,I41,I44,I47,I51,I54,I57,I61,I64,I67,I70,I73,I76,I79,I84,I88,I92,I95,I98)</f>
        <v>42540</v>
      </c>
    </row>
    <row r="14" spans="1:9" ht="24" customHeight="1">
      <c r="A14" s="38" t="s">
        <v>14</v>
      </c>
      <c r="B14" s="179" t="s">
        <v>39</v>
      </c>
      <c r="C14" s="177">
        <f>SUM(C42,C82,C86,C90,C108,C112,C116)</f>
        <v>240.5</v>
      </c>
      <c r="D14" s="89">
        <f>SUM(E14:I14)</f>
        <v>710102</v>
      </c>
      <c r="E14" s="89">
        <f>SUM(E18,E21,E26,E29,E33,E36,E39,E42,E45,E49,E52,E55,E59,E62,E65,E68,E71,E74,E77,E82,E86,E90,E93,E96,E100,E104,E108,E112,E116,E120+E124+E128+E132+E136+E140)</f>
        <v>302117</v>
      </c>
      <c r="F14" s="89">
        <f>SUM(F18,F21,F26,F29,F33,F36,F39,F42,F45,F49,F52,F55,F59,F62,F65,F68,F71,F74,F77,F82,F86,F90,F93,F96,F100,F104,F108,F112,F116,F120+F124+F128+F132+F136+F140)</f>
        <v>46184</v>
      </c>
      <c r="G14" s="89">
        <f>SUM(G18,G21,G26,G29,G33,G36,G39,G42,G45,G49,G52,G55,G59,G62,G65,G68,G71,G74,G77,G82,G86,G90,G93,G96,G100,G104,G108,G112,G116,G120+G124+G128+G132+G136+G140)</f>
        <v>303586</v>
      </c>
      <c r="H14" s="89">
        <f>SUM(H18,H21,H26,H29,H33,H36,H39,H42,H45,H49,H52,H55,H59,H62,H65,H68,H71,H74,H77,H82,H86,H90,H93,H96,H100,H104,H108,H112,H116,H120+H124+H128+H132+H136+H140)</f>
        <v>0</v>
      </c>
      <c r="I14" s="128">
        <f>SUM(I18,I21,I26,I29,I33,I36,I39,I42,I45,I49,I52,I55,I59,I62,I65,I68,I71,I74,I77,I82,I86,I90,I93,I96,I100,I104,I108,I112,I116,I120+I124+I128+I132+I136+I140)</f>
        <v>58215</v>
      </c>
    </row>
    <row r="15" spans="1:9" ht="8.25" customHeight="1">
      <c r="A15" s="176"/>
      <c r="B15" s="180"/>
      <c r="C15" s="159"/>
      <c r="D15" s="175"/>
      <c r="E15" s="89"/>
      <c r="F15" s="89"/>
      <c r="G15" s="89"/>
      <c r="H15" s="89"/>
      <c r="I15" s="128"/>
    </row>
    <row r="16" spans="1:9" ht="21.75" customHeight="1">
      <c r="A16" s="65">
        <v>1</v>
      </c>
      <c r="B16" s="181" t="s">
        <v>41</v>
      </c>
      <c r="C16" s="88"/>
      <c r="D16" s="91">
        <f>SUM(E16:I16)</f>
        <v>33744</v>
      </c>
      <c r="E16" s="91"/>
      <c r="F16" s="91"/>
      <c r="G16" s="91">
        <v>33744</v>
      </c>
      <c r="H16" s="92"/>
      <c r="I16" s="93"/>
    </row>
    <row r="17" spans="1:9" ht="21.75" customHeight="1">
      <c r="A17" s="155"/>
      <c r="B17" s="243" t="s">
        <v>116</v>
      </c>
      <c r="C17" s="156"/>
      <c r="D17" s="91">
        <f>SUM(E17:I17)</f>
        <v>46029</v>
      </c>
      <c r="E17" s="157"/>
      <c r="F17" s="157"/>
      <c r="G17" s="157">
        <v>46029</v>
      </c>
      <c r="H17" s="158"/>
      <c r="I17" s="93"/>
    </row>
    <row r="18" spans="1:9" ht="21.75" customHeight="1">
      <c r="A18" s="155"/>
      <c r="B18" s="183" t="s">
        <v>40</v>
      </c>
      <c r="C18" s="159"/>
      <c r="D18" s="112">
        <f>SUM(E18:I18)</f>
        <v>79773</v>
      </c>
      <c r="E18" s="112">
        <f>SUM(E16:E17)</f>
        <v>0</v>
      </c>
      <c r="F18" s="112">
        <f>SUM(F16:F17)</f>
        <v>0</v>
      </c>
      <c r="G18" s="112">
        <f>SUM(G16:G17)</f>
        <v>79773</v>
      </c>
      <c r="H18" s="112">
        <f>SUM(H16:H17)</f>
        <v>0</v>
      </c>
      <c r="I18" s="113">
        <f>SUM(I16:I17)</f>
        <v>0</v>
      </c>
    </row>
    <row r="19" spans="1:9" ht="21.75" customHeight="1">
      <c r="A19" s="155"/>
      <c r="B19" s="183"/>
      <c r="C19" s="159"/>
      <c r="D19" s="112"/>
      <c r="E19" s="112"/>
      <c r="F19" s="112"/>
      <c r="G19" s="112"/>
      <c r="H19" s="95"/>
      <c r="I19" s="252"/>
    </row>
    <row r="20" spans="1:9" ht="21.75" customHeight="1">
      <c r="A20" s="66">
        <v>2</v>
      </c>
      <c r="B20" s="184" t="s">
        <v>42</v>
      </c>
      <c r="C20" s="94"/>
      <c r="D20" s="96">
        <f>SUM(E20:I20)</f>
        <v>3000</v>
      </c>
      <c r="E20" s="96"/>
      <c r="F20" s="96"/>
      <c r="G20" s="96">
        <v>3000</v>
      </c>
      <c r="H20" s="97"/>
      <c r="I20" s="93"/>
    </row>
    <row r="21" spans="1:9" ht="21.75" customHeight="1">
      <c r="A21" s="66"/>
      <c r="B21" s="183" t="s">
        <v>40</v>
      </c>
      <c r="C21" s="94"/>
      <c r="D21" s="95">
        <f>SUM(E21:I21)</f>
        <v>3000</v>
      </c>
      <c r="E21" s="95">
        <f>SUM(E20:E20)</f>
        <v>0</v>
      </c>
      <c r="F21" s="95">
        <f>SUM(F20:F20)</f>
        <v>0</v>
      </c>
      <c r="G21" s="95">
        <f>SUM(G20:G20)</f>
        <v>3000</v>
      </c>
      <c r="H21" s="95">
        <f>SUM(H20:H20)</f>
        <v>0</v>
      </c>
      <c r="I21" s="253">
        <f>SUM(I20:I20)</f>
        <v>0</v>
      </c>
    </row>
    <row r="22" spans="1:9" ht="21.75" customHeight="1">
      <c r="A22" s="66"/>
      <c r="B22" s="183"/>
      <c r="C22" s="94"/>
      <c r="D22" s="95"/>
      <c r="E22" s="95"/>
      <c r="F22" s="95"/>
      <c r="G22" s="95"/>
      <c r="H22" s="95"/>
      <c r="I22" s="252"/>
    </row>
    <row r="23" spans="1:9" ht="21.75" customHeight="1">
      <c r="A23" s="66">
        <v>3</v>
      </c>
      <c r="B23" s="184" t="s">
        <v>43</v>
      </c>
      <c r="C23" s="94"/>
      <c r="D23" s="96">
        <f>SUM(E23:I23)</f>
        <v>2926</v>
      </c>
      <c r="E23" s="96">
        <v>103</v>
      </c>
      <c r="F23" s="96">
        <v>25</v>
      </c>
      <c r="G23" s="96">
        <v>2798</v>
      </c>
      <c r="H23" s="97"/>
      <c r="I23" s="93"/>
    </row>
    <row r="24" spans="1:9" ht="21.75" customHeight="1">
      <c r="A24" s="66"/>
      <c r="B24" s="184" t="s">
        <v>86</v>
      </c>
      <c r="C24" s="94"/>
      <c r="D24" s="91">
        <f>SUM(E24:I24)</f>
        <v>1010</v>
      </c>
      <c r="E24" s="96"/>
      <c r="F24" s="96"/>
      <c r="G24" s="96">
        <v>1010</v>
      </c>
      <c r="H24" s="97"/>
      <c r="I24" s="93"/>
    </row>
    <row r="25" spans="1:9" ht="21.75" customHeight="1">
      <c r="A25" s="66"/>
      <c r="B25" s="182" t="s">
        <v>118</v>
      </c>
      <c r="C25" s="94"/>
      <c r="D25" s="91">
        <f>SUM(E25:I25)</f>
        <v>1801</v>
      </c>
      <c r="E25" s="96"/>
      <c r="F25" s="96"/>
      <c r="G25" s="96">
        <v>1801</v>
      </c>
      <c r="H25" s="251"/>
      <c r="I25" s="93"/>
    </row>
    <row r="26" spans="1:9" ht="21.75" customHeight="1">
      <c r="A26" s="66"/>
      <c r="B26" s="183" t="s">
        <v>40</v>
      </c>
      <c r="C26" s="94"/>
      <c r="D26" s="95">
        <f>SUM(E26:I26)</f>
        <v>5737</v>
      </c>
      <c r="E26" s="95">
        <f>SUM(E23:E25)</f>
        <v>103</v>
      </c>
      <c r="F26" s="95">
        <f>SUM(F23:F25)</f>
        <v>25</v>
      </c>
      <c r="G26" s="95">
        <f>SUM(G23:G25)</f>
        <v>5609</v>
      </c>
      <c r="H26" s="95">
        <f>SUM(H23:H25)</f>
        <v>0</v>
      </c>
      <c r="I26" s="253">
        <f>SUM(I23:I25)</f>
        <v>0</v>
      </c>
    </row>
    <row r="27" spans="1:9" ht="21.75" customHeight="1">
      <c r="A27" s="66"/>
      <c r="B27" s="184"/>
      <c r="C27" s="94"/>
      <c r="D27" s="95"/>
      <c r="E27" s="96"/>
      <c r="F27" s="96"/>
      <c r="G27" s="96"/>
      <c r="H27" s="97"/>
      <c r="I27" s="93"/>
    </row>
    <row r="28" spans="1:9" ht="21.75" customHeight="1">
      <c r="A28" s="66">
        <v>4</v>
      </c>
      <c r="B28" s="184" t="s">
        <v>44</v>
      </c>
      <c r="C28" s="94"/>
      <c r="D28" s="96">
        <f>SUM(E28:I28)</f>
        <v>3250</v>
      </c>
      <c r="E28" s="96"/>
      <c r="F28" s="96"/>
      <c r="G28" s="96">
        <v>3250</v>
      </c>
      <c r="H28" s="97"/>
      <c r="I28" s="93"/>
    </row>
    <row r="29" spans="1:9" ht="21.75" customHeight="1">
      <c r="A29" s="66"/>
      <c r="B29" s="183" t="s">
        <v>40</v>
      </c>
      <c r="C29" s="94"/>
      <c r="D29" s="95">
        <f>SUM(E29:I29)</f>
        <v>3250</v>
      </c>
      <c r="E29" s="95">
        <f>SUM(E28:E28)</f>
        <v>0</v>
      </c>
      <c r="F29" s="95">
        <f>SUM(F28:F28)</f>
        <v>0</v>
      </c>
      <c r="G29" s="95">
        <f>SUM(G28:G28)</f>
        <v>3250</v>
      </c>
      <c r="H29" s="95">
        <f>SUM(H28:H28)</f>
        <v>0</v>
      </c>
      <c r="I29" s="253">
        <f>SUM(I28:I28)</f>
        <v>0</v>
      </c>
    </row>
    <row r="30" spans="1:9" ht="21.75" customHeight="1">
      <c r="A30" s="66"/>
      <c r="B30" s="184"/>
      <c r="C30" s="94"/>
      <c r="D30" s="95"/>
      <c r="E30" s="96"/>
      <c r="F30" s="96"/>
      <c r="G30" s="96"/>
      <c r="H30" s="97"/>
      <c r="I30" s="93"/>
    </row>
    <row r="31" spans="1:9" ht="21.75" customHeight="1">
      <c r="A31" s="66">
        <v>5</v>
      </c>
      <c r="B31" s="184" t="s">
        <v>46</v>
      </c>
      <c r="C31" s="94"/>
      <c r="D31" s="96">
        <f>SUM(E31:I31)</f>
        <v>7850</v>
      </c>
      <c r="E31" s="96"/>
      <c r="F31" s="96"/>
      <c r="G31" s="96">
        <v>7850</v>
      </c>
      <c r="H31" s="97"/>
      <c r="I31" s="93"/>
    </row>
    <row r="32" spans="1:9" ht="21.75" customHeight="1">
      <c r="A32" s="66"/>
      <c r="B32" s="184" t="s">
        <v>86</v>
      </c>
      <c r="C32" s="94"/>
      <c r="D32" s="91">
        <f>SUM(E32:I32)</f>
        <v>572</v>
      </c>
      <c r="E32" s="96"/>
      <c r="F32" s="96"/>
      <c r="G32" s="96">
        <v>572</v>
      </c>
      <c r="H32" s="97"/>
      <c r="I32" s="93"/>
    </row>
    <row r="33" spans="1:9" ht="21.75" customHeight="1">
      <c r="A33" s="66"/>
      <c r="B33" s="183" t="s">
        <v>40</v>
      </c>
      <c r="C33" s="94"/>
      <c r="D33" s="95">
        <f>SUM(E33:I33)</f>
        <v>8422</v>
      </c>
      <c r="E33" s="95">
        <f>SUM(E31:E32)</f>
        <v>0</v>
      </c>
      <c r="F33" s="95">
        <f>SUM(F31:F32)</f>
        <v>0</v>
      </c>
      <c r="G33" s="95">
        <f>SUM(G31:G32)</f>
        <v>8422</v>
      </c>
      <c r="H33" s="95">
        <f>SUM(H31:H32)</f>
        <v>0</v>
      </c>
      <c r="I33" s="253">
        <f>SUM(I31:I32)</f>
        <v>0</v>
      </c>
    </row>
    <row r="34" spans="1:9" ht="21.75" customHeight="1">
      <c r="A34" s="66"/>
      <c r="B34" s="184"/>
      <c r="C34" s="94"/>
      <c r="D34" s="95"/>
      <c r="E34" s="96"/>
      <c r="F34" s="96"/>
      <c r="G34" s="96"/>
      <c r="H34" s="97"/>
      <c r="I34" s="93"/>
    </row>
    <row r="35" spans="1:9" ht="21.75" customHeight="1">
      <c r="A35" s="66">
        <v>6</v>
      </c>
      <c r="B35" s="184" t="s">
        <v>45</v>
      </c>
      <c r="C35" s="94"/>
      <c r="D35" s="96">
        <f>SUM(E35:I35)</f>
        <v>15300</v>
      </c>
      <c r="E35" s="96"/>
      <c r="F35" s="96"/>
      <c r="G35" s="96"/>
      <c r="H35" s="97"/>
      <c r="I35" s="93">
        <v>15300</v>
      </c>
    </row>
    <row r="36" spans="1:9" ht="21.75" customHeight="1">
      <c r="A36" s="66"/>
      <c r="B36" s="183" t="s">
        <v>40</v>
      </c>
      <c r="C36" s="94"/>
      <c r="D36" s="95">
        <f>SUM(E36:I36)</f>
        <v>15300</v>
      </c>
      <c r="E36" s="95">
        <f>SUM(E35:E35)</f>
        <v>0</v>
      </c>
      <c r="F36" s="95">
        <f>SUM(F35:F35)</f>
        <v>0</v>
      </c>
      <c r="G36" s="95">
        <f>SUM(G35:G35)</f>
        <v>0</v>
      </c>
      <c r="H36" s="95">
        <f>SUM(H35:H35)</f>
        <v>0</v>
      </c>
      <c r="I36" s="253">
        <f>SUM(I35:I35)</f>
        <v>15300</v>
      </c>
    </row>
    <row r="37" spans="1:9" ht="21.75" customHeight="1">
      <c r="A37" s="66"/>
      <c r="B37" s="184"/>
      <c r="C37" s="94"/>
      <c r="D37" s="95"/>
      <c r="E37" s="96"/>
      <c r="F37" s="96"/>
      <c r="G37" s="96"/>
      <c r="H37" s="96"/>
      <c r="I37" s="160"/>
    </row>
    <row r="38" spans="1:37" s="11" customFormat="1" ht="21.75" customHeight="1">
      <c r="A38" s="66">
        <v>7</v>
      </c>
      <c r="B38" s="184" t="s">
        <v>47</v>
      </c>
      <c r="C38" s="94"/>
      <c r="D38" s="96">
        <f>SUM(E38:I38)</f>
        <v>1500</v>
      </c>
      <c r="E38" s="96"/>
      <c r="F38" s="96"/>
      <c r="G38" s="96"/>
      <c r="H38" s="96"/>
      <c r="I38" s="200">
        <v>1500</v>
      </c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9" ht="21.75" customHeight="1">
      <c r="A39" s="66"/>
      <c r="B39" s="183" t="s">
        <v>40</v>
      </c>
      <c r="C39" s="94"/>
      <c r="D39" s="95">
        <f>SUM(E39:I39)</f>
        <v>1500</v>
      </c>
      <c r="E39" s="95">
        <f>SUM(E38:E38)</f>
        <v>0</v>
      </c>
      <c r="F39" s="95">
        <f>SUM(F38:F38)</f>
        <v>0</v>
      </c>
      <c r="G39" s="95">
        <f>SUM(G38:G38)</f>
        <v>0</v>
      </c>
      <c r="H39" s="95">
        <f>SUM(H38:H38)</f>
        <v>0</v>
      </c>
      <c r="I39" s="254">
        <f>SUM(I38:I38)</f>
        <v>1500</v>
      </c>
    </row>
    <row r="40" spans="1:9" ht="21.75" customHeight="1">
      <c r="A40" s="66"/>
      <c r="B40" s="184"/>
      <c r="C40" s="94"/>
      <c r="D40" s="95"/>
      <c r="E40" s="96"/>
      <c r="F40" s="96"/>
      <c r="G40" s="96"/>
      <c r="H40" s="96"/>
      <c r="I40" s="160"/>
    </row>
    <row r="41" spans="1:10" s="12" customFormat="1" ht="21.75" customHeight="1">
      <c r="A41" s="66">
        <v>8</v>
      </c>
      <c r="B41" s="184" t="s">
        <v>48</v>
      </c>
      <c r="C41" s="94">
        <v>51</v>
      </c>
      <c r="D41" s="96">
        <f>SUM(E41:I41)</f>
        <v>90240</v>
      </c>
      <c r="E41" s="98">
        <v>59471</v>
      </c>
      <c r="F41" s="98">
        <v>8029</v>
      </c>
      <c r="G41" s="98" t="s">
        <v>21</v>
      </c>
      <c r="H41" s="99"/>
      <c r="I41" s="100">
        <v>22740</v>
      </c>
      <c r="J41" s="245"/>
    </row>
    <row r="42" spans="1:10" s="12" customFormat="1" ht="21.75" customHeight="1">
      <c r="A42" s="66"/>
      <c r="B42" s="183" t="s">
        <v>40</v>
      </c>
      <c r="C42" s="165">
        <f>SUM(C41:C41)</f>
        <v>51</v>
      </c>
      <c r="D42" s="95">
        <f>SUM(E42:I42)</f>
        <v>90240</v>
      </c>
      <c r="E42" s="95">
        <f>SUM(E41:E41)</f>
        <v>59471</v>
      </c>
      <c r="F42" s="95">
        <f>SUM(F41:F41)</f>
        <v>8029</v>
      </c>
      <c r="G42" s="95">
        <f>SUM(G41:G41)</f>
        <v>0</v>
      </c>
      <c r="H42" s="95">
        <f>SUM(H41:H41)</f>
        <v>0</v>
      </c>
      <c r="I42" s="253">
        <f>SUM(I41:I41)</f>
        <v>22740</v>
      </c>
      <c r="J42" s="245"/>
    </row>
    <row r="43" spans="1:10" s="12" customFormat="1" ht="21.75" customHeight="1">
      <c r="A43" s="66"/>
      <c r="B43" s="184"/>
      <c r="C43" s="94"/>
      <c r="D43" s="95"/>
      <c r="E43" s="98"/>
      <c r="F43" s="98"/>
      <c r="G43" s="98"/>
      <c r="H43" s="99"/>
      <c r="I43" s="100"/>
      <c r="J43" s="245"/>
    </row>
    <row r="44" spans="1:9" ht="21.75" customHeight="1">
      <c r="A44" s="66">
        <v>9</v>
      </c>
      <c r="B44" s="184" t="s">
        <v>49</v>
      </c>
      <c r="C44" s="94"/>
      <c r="D44" s="96">
        <f>SUM(E44:I44)</f>
        <v>10810</v>
      </c>
      <c r="E44" s="96"/>
      <c r="F44" s="96"/>
      <c r="G44" s="96">
        <v>10810</v>
      </c>
      <c r="H44" s="97"/>
      <c r="I44" s="93"/>
    </row>
    <row r="45" spans="1:9" ht="21.75" customHeight="1">
      <c r="A45" s="66"/>
      <c r="B45" s="183" t="s">
        <v>40</v>
      </c>
      <c r="C45" s="94"/>
      <c r="D45" s="95">
        <f>SUM(E45:I45)</f>
        <v>10810</v>
      </c>
      <c r="E45" s="95">
        <f>SUM(E44:E44)</f>
        <v>0</v>
      </c>
      <c r="F45" s="95">
        <f>SUM(F44:F44)</f>
        <v>0</v>
      </c>
      <c r="G45" s="95">
        <f>SUM(G44:G44)</f>
        <v>10810</v>
      </c>
      <c r="H45" s="95">
        <f>SUM(H44:H44)</f>
        <v>0</v>
      </c>
      <c r="I45" s="253">
        <f>SUM(I44:I44)</f>
        <v>0</v>
      </c>
    </row>
    <row r="46" spans="1:9" ht="21.75" customHeight="1">
      <c r="A46" s="66"/>
      <c r="B46" s="184"/>
      <c r="C46" s="94"/>
      <c r="D46" s="95"/>
      <c r="E46" s="96"/>
      <c r="F46" s="96"/>
      <c r="G46" s="96"/>
      <c r="H46" s="97"/>
      <c r="I46" s="93"/>
    </row>
    <row r="47" spans="1:10" s="13" customFormat="1" ht="21.75" customHeight="1">
      <c r="A47" s="66">
        <v>10</v>
      </c>
      <c r="B47" s="184" t="s">
        <v>50</v>
      </c>
      <c r="C47" s="94"/>
      <c r="D47" s="96">
        <f>SUM(E47:I47)</f>
        <v>20645</v>
      </c>
      <c r="E47" s="101">
        <v>16256</v>
      </c>
      <c r="F47" s="101">
        <v>4389</v>
      </c>
      <c r="G47" s="101"/>
      <c r="H47" s="102"/>
      <c r="I47" s="103"/>
      <c r="J47" s="28"/>
    </row>
    <row r="48" spans="1:10" s="13" customFormat="1" ht="21.75" customHeight="1">
      <c r="A48" s="66"/>
      <c r="B48" s="184" t="s">
        <v>98</v>
      </c>
      <c r="C48" s="94"/>
      <c r="D48" s="96">
        <f>SUM(E48:I48)</f>
        <v>-1961</v>
      </c>
      <c r="E48" s="101">
        <v>-1545</v>
      </c>
      <c r="F48" s="101">
        <v>-416</v>
      </c>
      <c r="G48" s="101"/>
      <c r="H48" s="161"/>
      <c r="I48" s="103"/>
      <c r="J48" s="28"/>
    </row>
    <row r="49" spans="1:10" s="13" customFormat="1" ht="21.75" customHeight="1">
      <c r="A49" s="66"/>
      <c r="B49" s="183" t="s">
        <v>40</v>
      </c>
      <c r="C49" s="94"/>
      <c r="D49" s="95">
        <f>SUM(E49:I49)</f>
        <v>18684</v>
      </c>
      <c r="E49" s="95">
        <f>SUM(E47:E48)</f>
        <v>14711</v>
      </c>
      <c r="F49" s="95">
        <f>SUM(F47:F48)</f>
        <v>3973</v>
      </c>
      <c r="G49" s="95">
        <f>SUM(G47:G48)</f>
        <v>0</v>
      </c>
      <c r="H49" s="95">
        <f>SUM(H47:H48)</f>
        <v>0</v>
      </c>
      <c r="I49" s="253">
        <f>SUM(I47:I48)</f>
        <v>0</v>
      </c>
      <c r="J49" s="28"/>
    </row>
    <row r="50" spans="1:10" s="13" customFormat="1" ht="21.75" customHeight="1">
      <c r="A50" s="66"/>
      <c r="B50" s="184"/>
      <c r="C50" s="94"/>
      <c r="D50" s="95"/>
      <c r="E50" s="101"/>
      <c r="F50" s="101"/>
      <c r="G50" s="101"/>
      <c r="H50" s="161"/>
      <c r="I50" s="103"/>
      <c r="J50" s="28"/>
    </row>
    <row r="51" spans="1:37" s="15" customFormat="1" ht="33.75" customHeight="1">
      <c r="A51" s="66">
        <v>11</v>
      </c>
      <c r="B51" s="184" t="s">
        <v>51</v>
      </c>
      <c r="C51" s="94"/>
      <c r="D51" s="96">
        <f>SUM(E51:I51)</f>
        <v>20460</v>
      </c>
      <c r="E51" s="101"/>
      <c r="F51" s="101"/>
      <c r="G51" s="104">
        <v>20460</v>
      </c>
      <c r="H51" s="101"/>
      <c r="I51" s="100"/>
      <c r="J51" s="246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10" s="14" customFormat="1" ht="21.75" customHeight="1">
      <c r="A52" s="66"/>
      <c r="B52" s="183" t="s">
        <v>40</v>
      </c>
      <c r="C52" s="94"/>
      <c r="D52" s="95">
        <f>SUM(E52:I52)</f>
        <v>20460</v>
      </c>
      <c r="E52" s="95">
        <f>SUM(E51:E51)</f>
        <v>0</v>
      </c>
      <c r="F52" s="95">
        <f>SUM(F51:F51)</f>
        <v>0</v>
      </c>
      <c r="G52" s="95">
        <f>SUM(G51:G51)</f>
        <v>20460</v>
      </c>
      <c r="H52" s="95">
        <f>SUM(H51:H51)</f>
        <v>0</v>
      </c>
      <c r="I52" s="253">
        <f>SUM(I51:I51)</f>
        <v>0</v>
      </c>
      <c r="J52" s="246"/>
    </row>
    <row r="53" spans="1:10" s="14" customFormat="1" ht="21.75" customHeight="1">
      <c r="A53" s="66"/>
      <c r="B53" s="184"/>
      <c r="C53" s="94"/>
      <c r="D53" s="95"/>
      <c r="E53" s="101"/>
      <c r="F53" s="101"/>
      <c r="G53" s="104"/>
      <c r="H53" s="161"/>
      <c r="I53" s="100"/>
      <c r="J53" s="246"/>
    </row>
    <row r="54" spans="1:9" ht="21.75" customHeight="1">
      <c r="A54" s="66">
        <v>12</v>
      </c>
      <c r="B54" s="184" t="s">
        <v>52</v>
      </c>
      <c r="C54" s="94"/>
      <c r="D54" s="96">
        <f>SUM(E54:I54)</f>
        <v>300</v>
      </c>
      <c r="E54" s="96"/>
      <c r="F54" s="96"/>
      <c r="G54" s="96">
        <v>300</v>
      </c>
      <c r="H54" s="97"/>
      <c r="I54" s="93"/>
    </row>
    <row r="55" spans="1:9" ht="21.75" customHeight="1">
      <c r="A55" s="66"/>
      <c r="B55" s="183" t="s">
        <v>40</v>
      </c>
      <c r="C55" s="94"/>
      <c r="D55" s="95">
        <f>SUM(E55:I55)</f>
        <v>300</v>
      </c>
      <c r="E55" s="95">
        <f>SUM(E54:E54)</f>
        <v>0</v>
      </c>
      <c r="F55" s="95">
        <f>SUM(F54:F54)</f>
        <v>0</v>
      </c>
      <c r="G55" s="95">
        <f>SUM(G54:G54)</f>
        <v>300</v>
      </c>
      <c r="H55" s="95">
        <f>SUM(H54:H54)</f>
        <v>0</v>
      </c>
      <c r="I55" s="253">
        <f>SUM(I54:I54)</f>
        <v>0</v>
      </c>
    </row>
    <row r="56" spans="1:9" ht="21.75" customHeight="1">
      <c r="A56" s="66"/>
      <c r="B56" s="184"/>
      <c r="C56" s="94"/>
      <c r="D56" s="91"/>
      <c r="E56" s="96"/>
      <c r="F56" s="96"/>
      <c r="G56" s="96"/>
      <c r="H56" s="97"/>
      <c r="I56" s="93"/>
    </row>
    <row r="57" spans="1:9" ht="21.75" customHeight="1">
      <c r="A57" s="66">
        <v>13</v>
      </c>
      <c r="B57" s="184" t="s">
        <v>53</v>
      </c>
      <c r="C57" s="94"/>
      <c r="D57" s="96">
        <f>SUM(E57:I57)</f>
        <v>4700</v>
      </c>
      <c r="E57" s="96"/>
      <c r="F57" s="96"/>
      <c r="G57" s="96">
        <v>4700</v>
      </c>
      <c r="H57" s="97"/>
      <c r="I57" s="93"/>
    </row>
    <row r="58" spans="1:9" ht="21.75" customHeight="1">
      <c r="A58" s="66"/>
      <c r="B58" s="184" t="s">
        <v>86</v>
      </c>
      <c r="C58" s="94"/>
      <c r="D58" s="91">
        <f>SUM(E58:I58)</f>
        <v>13</v>
      </c>
      <c r="E58" s="96"/>
      <c r="F58" s="96"/>
      <c r="G58" s="96">
        <v>13</v>
      </c>
      <c r="H58" s="96"/>
      <c r="I58" s="162"/>
    </row>
    <row r="59" spans="1:9" ht="21.75" customHeight="1">
      <c r="A59" s="66"/>
      <c r="B59" s="183" t="s">
        <v>40</v>
      </c>
      <c r="C59" s="94"/>
      <c r="D59" s="95">
        <f>SUM(E59:I59)</f>
        <v>4713</v>
      </c>
      <c r="E59" s="95">
        <f>SUM(E57:E58)</f>
        <v>0</v>
      </c>
      <c r="F59" s="95">
        <f>SUM(F57:F58)</f>
        <v>0</v>
      </c>
      <c r="G59" s="95">
        <f>SUM(G57:G58)</f>
        <v>4713</v>
      </c>
      <c r="H59" s="95">
        <f>SUM(H57:H58)</f>
        <v>0</v>
      </c>
      <c r="I59" s="254">
        <f>SUM(I57:I58)</f>
        <v>0</v>
      </c>
    </row>
    <row r="60" spans="1:9" ht="21.75" customHeight="1">
      <c r="A60" s="66"/>
      <c r="B60" s="184"/>
      <c r="C60" s="94"/>
      <c r="D60" s="91"/>
      <c r="E60" s="96"/>
      <c r="F60" s="96"/>
      <c r="G60" s="96"/>
      <c r="H60" s="96"/>
      <c r="I60" s="162"/>
    </row>
    <row r="61" spans="1:10" s="3" customFormat="1" ht="21.75" customHeight="1">
      <c r="A61" s="66">
        <v>14</v>
      </c>
      <c r="B61" s="184" t="s">
        <v>54</v>
      </c>
      <c r="C61" s="94"/>
      <c r="D61" s="96">
        <f>SUM(E61:I61)</f>
        <v>12000</v>
      </c>
      <c r="E61" s="98"/>
      <c r="F61" s="98"/>
      <c r="G61" s="98">
        <v>12000</v>
      </c>
      <c r="H61" s="98"/>
      <c r="I61" s="201"/>
      <c r="J61" s="247"/>
    </row>
    <row r="62" spans="1:10" s="3" customFormat="1" ht="21.75" customHeight="1">
      <c r="A62" s="66"/>
      <c r="B62" s="183" t="s">
        <v>40</v>
      </c>
      <c r="C62" s="94"/>
      <c r="D62" s="95">
        <f>SUM(E62:I62)</f>
        <v>12000</v>
      </c>
      <c r="E62" s="95">
        <f>SUM(E61:E61)</f>
        <v>0</v>
      </c>
      <c r="F62" s="95">
        <f>SUM(F61:F61)</f>
        <v>0</v>
      </c>
      <c r="G62" s="95">
        <f>SUM(G61:G61)</f>
        <v>12000</v>
      </c>
      <c r="H62" s="95">
        <f>SUM(H61:H61)</f>
        <v>0</v>
      </c>
      <c r="I62" s="253">
        <f>SUM(I61:I61)</f>
        <v>0</v>
      </c>
      <c r="J62" s="247"/>
    </row>
    <row r="63" spans="1:10" s="3" customFormat="1" ht="21.75" customHeight="1">
      <c r="A63" s="66"/>
      <c r="B63" s="184"/>
      <c r="C63" s="94"/>
      <c r="D63" s="91"/>
      <c r="E63" s="98"/>
      <c r="F63" s="98"/>
      <c r="G63" s="98"/>
      <c r="H63" s="98"/>
      <c r="I63" s="105"/>
      <c r="J63" s="247"/>
    </row>
    <row r="64" spans="1:10" s="3" customFormat="1" ht="21.75" customHeight="1">
      <c r="A64" s="66">
        <v>15</v>
      </c>
      <c r="B64" s="184" t="s">
        <v>55</v>
      </c>
      <c r="C64" s="94"/>
      <c r="D64" s="96">
        <f>SUM(E64:I64)</f>
        <v>3000</v>
      </c>
      <c r="E64" s="98"/>
      <c r="F64" s="98"/>
      <c r="G64" s="98"/>
      <c r="H64" s="98"/>
      <c r="I64" s="105">
        <v>3000</v>
      </c>
      <c r="J64" s="247"/>
    </row>
    <row r="65" spans="1:10" s="3" customFormat="1" ht="21.75" customHeight="1">
      <c r="A65" s="66"/>
      <c r="B65" s="183" t="s">
        <v>40</v>
      </c>
      <c r="C65" s="94"/>
      <c r="D65" s="95">
        <f>SUM(E65:I65)</f>
        <v>3000</v>
      </c>
      <c r="E65" s="95">
        <f>SUM(E64:E64)</f>
        <v>0</v>
      </c>
      <c r="F65" s="95">
        <f>SUM(F64:F64)</f>
        <v>0</v>
      </c>
      <c r="G65" s="95">
        <f>SUM(G64:G64)</f>
        <v>0</v>
      </c>
      <c r="H65" s="95">
        <f>SUM(H64:H64)</f>
        <v>0</v>
      </c>
      <c r="I65" s="253">
        <f>SUM(I64:I64)</f>
        <v>3000</v>
      </c>
      <c r="J65" s="247"/>
    </row>
    <row r="66" spans="1:10" s="3" customFormat="1" ht="21.75" customHeight="1">
      <c r="A66" s="66"/>
      <c r="B66" s="184"/>
      <c r="C66" s="94"/>
      <c r="D66" s="91"/>
      <c r="E66" s="98"/>
      <c r="F66" s="98"/>
      <c r="G66" s="98"/>
      <c r="H66" s="98"/>
      <c r="I66" s="105"/>
      <c r="J66" s="247"/>
    </row>
    <row r="67" spans="1:10" s="3" customFormat="1" ht="21.75" customHeight="1">
      <c r="A67" s="66">
        <v>16</v>
      </c>
      <c r="B67" s="184" t="s">
        <v>56</v>
      </c>
      <c r="C67" s="94"/>
      <c r="D67" s="96">
        <f>SUM(E67:I67)</f>
        <v>21753</v>
      </c>
      <c r="E67" s="98"/>
      <c r="F67" s="98"/>
      <c r="G67" s="98">
        <v>21753</v>
      </c>
      <c r="H67" s="98"/>
      <c r="I67" s="105"/>
      <c r="J67" s="247"/>
    </row>
    <row r="68" spans="1:10" s="3" customFormat="1" ht="21.75" customHeight="1">
      <c r="A68" s="66"/>
      <c r="B68" s="183" t="s">
        <v>40</v>
      </c>
      <c r="C68" s="94"/>
      <c r="D68" s="95">
        <f>SUM(E68:I68)</f>
        <v>21753</v>
      </c>
      <c r="E68" s="95">
        <f>SUM(E67:E67)</f>
        <v>0</v>
      </c>
      <c r="F68" s="95">
        <f>SUM(F67:F67)</f>
        <v>0</v>
      </c>
      <c r="G68" s="95">
        <f>SUM(G67:G67)</f>
        <v>21753</v>
      </c>
      <c r="H68" s="95">
        <f>SUM(H67:H67)</f>
        <v>0</v>
      </c>
      <c r="I68" s="253">
        <f>SUM(I67:I67)</f>
        <v>0</v>
      </c>
      <c r="J68" s="247"/>
    </row>
    <row r="69" spans="1:10" s="3" customFormat="1" ht="21.75" customHeight="1">
      <c r="A69" s="66"/>
      <c r="B69" s="184"/>
      <c r="C69" s="94"/>
      <c r="D69" s="91"/>
      <c r="E69" s="98"/>
      <c r="F69" s="98"/>
      <c r="G69" s="98"/>
      <c r="H69" s="98"/>
      <c r="I69" s="105"/>
      <c r="J69" s="247"/>
    </row>
    <row r="70" spans="1:10" s="3" customFormat="1" ht="21.75" customHeight="1">
      <c r="A70" s="66">
        <v>17</v>
      </c>
      <c r="B70" s="184" t="s">
        <v>57</v>
      </c>
      <c r="C70" s="94"/>
      <c r="D70" s="96">
        <f>SUM(E70:I70)</f>
        <v>3889</v>
      </c>
      <c r="E70" s="98">
        <v>3427</v>
      </c>
      <c r="F70" s="98">
        <v>462</v>
      </c>
      <c r="G70" s="98"/>
      <c r="H70" s="98"/>
      <c r="I70" s="105"/>
      <c r="J70" s="247"/>
    </row>
    <row r="71" spans="1:10" s="3" customFormat="1" ht="21.75" customHeight="1">
      <c r="A71" s="66"/>
      <c r="B71" s="183" t="s">
        <v>40</v>
      </c>
      <c r="C71" s="94"/>
      <c r="D71" s="95">
        <f>SUM(E71:I71)</f>
        <v>3889</v>
      </c>
      <c r="E71" s="95">
        <f>SUM(E70:E70)</f>
        <v>3427</v>
      </c>
      <c r="F71" s="95">
        <f>SUM(F70:F70)</f>
        <v>462</v>
      </c>
      <c r="G71" s="95">
        <f>SUM(G70:G70)</f>
        <v>0</v>
      </c>
      <c r="H71" s="95">
        <f>SUM(H70:H70)</f>
        <v>0</v>
      </c>
      <c r="I71" s="253">
        <f>SUM(I70:I70)</f>
        <v>0</v>
      </c>
      <c r="J71" s="247"/>
    </row>
    <row r="72" spans="1:10" s="3" customFormat="1" ht="21.75" customHeight="1">
      <c r="A72" s="66"/>
      <c r="B72" s="184"/>
      <c r="C72" s="94"/>
      <c r="D72" s="91"/>
      <c r="E72" s="98"/>
      <c r="F72" s="98"/>
      <c r="G72" s="98"/>
      <c r="H72" s="98"/>
      <c r="I72" s="105"/>
      <c r="J72" s="247"/>
    </row>
    <row r="73" spans="1:10" s="3" customFormat="1" ht="21.75" customHeight="1">
      <c r="A73" s="66">
        <v>18</v>
      </c>
      <c r="B73" s="184" t="s">
        <v>58</v>
      </c>
      <c r="C73" s="94"/>
      <c r="D73" s="96">
        <f>SUM(E73:I73)</f>
        <v>4478</v>
      </c>
      <c r="E73" s="98">
        <v>3945</v>
      </c>
      <c r="F73" s="98">
        <v>533</v>
      </c>
      <c r="G73" s="98"/>
      <c r="H73" s="98"/>
      <c r="I73" s="105"/>
      <c r="J73" s="247"/>
    </row>
    <row r="74" spans="1:10" s="3" customFormat="1" ht="21.75" customHeight="1">
      <c r="A74" s="66"/>
      <c r="B74" s="183" t="s">
        <v>40</v>
      </c>
      <c r="C74" s="94"/>
      <c r="D74" s="95">
        <f>SUM(E74:I74)</f>
        <v>4478</v>
      </c>
      <c r="E74" s="95">
        <f>SUM(E73:E73)</f>
        <v>3945</v>
      </c>
      <c r="F74" s="95">
        <f>SUM(F73:F73)</f>
        <v>533</v>
      </c>
      <c r="G74" s="95">
        <f>SUM(G73:G73)</f>
        <v>0</v>
      </c>
      <c r="H74" s="95">
        <f>SUM(H73:H73)</f>
        <v>0</v>
      </c>
      <c r="I74" s="253">
        <f>SUM(I73:I73)</f>
        <v>0</v>
      </c>
      <c r="J74" s="247"/>
    </row>
    <row r="75" spans="1:10" s="3" customFormat="1" ht="21.75" customHeight="1">
      <c r="A75" s="66"/>
      <c r="B75" s="184"/>
      <c r="C75" s="94"/>
      <c r="D75" s="95"/>
      <c r="E75" s="98"/>
      <c r="F75" s="98"/>
      <c r="G75" s="98"/>
      <c r="H75" s="98"/>
      <c r="I75" s="105"/>
      <c r="J75" s="247"/>
    </row>
    <row r="76" spans="1:10" s="3" customFormat="1" ht="33" customHeight="1">
      <c r="A76" s="66">
        <v>19</v>
      </c>
      <c r="B76" s="184" t="s">
        <v>139</v>
      </c>
      <c r="C76" s="94"/>
      <c r="D76" s="96">
        <f>SUM(E76:I76)</f>
        <v>209</v>
      </c>
      <c r="E76" s="98">
        <v>184</v>
      </c>
      <c r="F76" s="98">
        <v>25</v>
      </c>
      <c r="G76" s="98"/>
      <c r="H76" s="98"/>
      <c r="I76" s="105"/>
      <c r="J76" s="247"/>
    </row>
    <row r="77" spans="1:10" s="3" customFormat="1" ht="21.75" customHeight="1">
      <c r="A77" s="66"/>
      <c r="B77" s="183" t="s">
        <v>40</v>
      </c>
      <c r="C77" s="94"/>
      <c r="D77" s="95">
        <f>SUM(E77:I77)</f>
        <v>209</v>
      </c>
      <c r="E77" s="95">
        <f>SUM(E76:E76)</f>
        <v>184</v>
      </c>
      <c r="F77" s="95">
        <f>SUM(F76:F76)</f>
        <v>25</v>
      </c>
      <c r="G77" s="95">
        <f>SUM(G76:G76)</f>
        <v>0</v>
      </c>
      <c r="H77" s="95">
        <f>SUM(H76:H76)</f>
        <v>0</v>
      </c>
      <c r="I77" s="253">
        <f>SUM(I76:I76)</f>
        <v>0</v>
      </c>
      <c r="J77" s="247"/>
    </row>
    <row r="78" spans="1:10" s="3" customFormat="1" ht="21.75" customHeight="1">
      <c r="A78" s="66"/>
      <c r="B78" s="184"/>
      <c r="C78" s="94"/>
      <c r="D78" s="95"/>
      <c r="E78" s="98"/>
      <c r="F78" s="98"/>
      <c r="G78" s="98"/>
      <c r="H78" s="98"/>
      <c r="I78" s="105"/>
      <c r="J78" s="247"/>
    </row>
    <row r="79" spans="1:10" s="3" customFormat="1" ht="33" customHeight="1">
      <c r="A79" s="66">
        <v>20</v>
      </c>
      <c r="B79" s="235" t="s">
        <v>140</v>
      </c>
      <c r="C79" s="94">
        <v>2</v>
      </c>
      <c r="D79" s="96">
        <f>SUM(E79:I79)</f>
        <v>1928</v>
      </c>
      <c r="E79" s="98">
        <v>1354</v>
      </c>
      <c r="F79" s="98">
        <v>183</v>
      </c>
      <c r="G79" s="98">
        <v>391</v>
      </c>
      <c r="H79" s="98"/>
      <c r="I79" s="105"/>
      <c r="J79" s="247"/>
    </row>
    <row r="80" spans="1:10" s="3" customFormat="1" ht="21.75" customHeight="1">
      <c r="A80" s="66"/>
      <c r="B80" s="184" t="s">
        <v>86</v>
      </c>
      <c r="C80" s="94"/>
      <c r="D80" s="91">
        <f>SUM(E80:I80)</f>
        <v>326</v>
      </c>
      <c r="E80" s="98">
        <v>287</v>
      </c>
      <c r="F80" s="98">
        <v>39</v>
      </c>
      <c r="G80" s="98"/>
      <c r="H80" s="98"/>
      <c r="I80" s="105"/>
      <c r="J80" s="247"/>
    </row>
    <row r="81" spans="1:10" s="3" customFormat="1" ht="21.75" customHeight="1">
      <c r="A81" s="66"/>
      <c r="B81" s="184" t="s">
        <v>105</v>
      </c>
      <c r="C81" s="94"/>
      <c r="D81" s="91">
        <f>SUM(E81:I81)</f>
        <v>92</v>
      </c>
      <c r="E81" s="98">
        <v>81</v>
      </c>
      <c r="F81" s="98">
        <v>11</v>
      </c>
      <c r="G81" s="98"/>
      <c r="H81" s="98"/>
      <c r="I81" s="105"/>
      <c r="J81" s="247"/>
    </row>
    <row r="82" spans="1:10" s="3" customFormat="1" ht="21.75" customHeight="1">
      <c r="A82" s="66"/>
      <c r="B82" s="183" t="s">
        <v>40</v>
      </c>
      <c r="C82" s="165">
        <f>SUM(C79:C80)</f>
        <v>2</v>
      </c>
      <c r="D82" s="95">
        <f>SUM(E82:I82)</f>
        <v>2346</v>
      </c>
      <c r="E82" s="95">
        <f>SUM(E79:E81)</f>
        <v>1722</v>
      </c>
      <c r="F82" s="95">
        <f>SUM(F79:F81)</f>
        <v>233</v>
      </c>
      <c r="G82" s="95">
        <f>SUM(G79:G81)</f>
        <v>391</v>
      </c>
      <c r="H82" s="95">
        <f>SUM(H79:H81)</f>
        <v>0</v>
      </c>
      <c r="I82" s="253">
        <f>SUM(I79:I81)</f>
        <v>0</v>
      </c>
      <c r="J82" s="247"/>
    </row>
    <row r="83" spans="1:10" s="3" customFormat="1" ht="21.75" customHeight="1">
      <c r="A83" s="66"/>
      <c r="B83" s="184"/>
      <c r="C83" s="94"/>
      <c r="D83" s="95"/>
      <c r="E83" s="98"/>
      <c r="F83" s="98"/>
      <c r="G83" s="98"/>
      <c r="H83" s="98"/>
      <c r="I83" s="105"/>
      <c r="J83" s="247"/>
    </row>
    <row r="84" spans="1:10" s="3" customFormat="1" ht="33.75" customHeight="1">
      <c r="A84" s="66">
        <v>21</v>
      </c>
      <c r="B84" s="184" t="s">
        <v>141</v>
      </c>
      <c r="C84" s="94">
        <v>98</v>
      </c>
      <c r="D84" s="96">
        <f>SUM(E84:I84)</f>
        <v>141222</v>
      </c>
      <c r="E84" s="98">
        <v>84120</v>
      </c>
      <c r="F84" s="98">
        <v>11356</v>
      </c>
      <c r="G84" s="98">
        <v>45746</v>
      </c>
      <c r="H84" s="98"/>
      <c r="I84" s="105"/>
      <c r="J84" s="247"/>
    </row>
    <row r="85" spans="1:10" s="3" customFormat="1" ht="21.75" customHeight="1">
      <c r="A85" s="66"/>
      <c r="B85" s="184" t="s">
        <v>105</v>
      </c>
      <c r="C85" s="94"/>
      <c r="D85" s="91">
        <f>SUM(E85:I85)</f>
        <v>30310</v>
      </c>
      <c r="E85" s="98">
        <v>26705</v>
      </c>
      <c r="F85" s="98">
        <v>3605</v>
      </c>
      <c r="G85" s="98"/>
      <c r="H85" s="98"/>
      <c r="I85" s="105"/>
      <c r="J85" s="247"/>
    </row>
    <row r="86" spans="1:10" s="3" customFormat="1" ht="21.75" customHeight="1">
      <c r="A86" s="66"/>
      <c r="B86" s="183" t="s">
        <v>40</v>
      </c>
      <c r="C86" s="165">
        <f aca="true" t="shared" si="0" ref="C86:I86">SUM(C84:C85)</f>
        <v>98</v>
      </c>
      <c r="D86" s="95">
        <f>SUM(E86:I86)</f>
        <v>171532</v>
      </c>
      <c r="E86" s="95">
        <f t="shared" si="0"/>
        <v>110825</v>
      </c>
      <c r="F86" s="95">
        <f t="shared" si="0"/>
        <v>14961</v>
      </c>
      <c r="G86" s="95">
        <f t="shared" si="0"/>
        <v>45746</v>
      </c>
      <c r="H86" s="95">
        <f t="shared" si="0"/>
        <v>0</v>
      </c>
      <c r="I86" s="253">
        <f t="shared" si="0"/>
        <v>0</v>
      </c>
      <c r="J86" s="247"/>
    </row>
    <row r="87" spans="1:10" s="3" customFormat="1" ht="21.75" customHeight="1">
      <c r="A87" s="66"/>
      <c r="B87" s="184"/>
      <c r="C87" s="94"/>
      <c r="D87" s="95"/>
      <c r="E87" s="98"/>
      <c r="F87" s="98"/>
      <c r="G87" s="98"/>
      <c r="H87" s="98"/>
      <c r="I87" s="105"/>
      <c r="J87" s="247"/>
    </row>
    <row r="88" spans="1:10" s="3" customFormat="1" ht="33.75" customHeight="1">
      <c r="A88" s="66">
        <v>22</v>
      </c>
      <c r="B88" s="184" t="s">
        <v>142</v>
      </c>
      <c r="C88" s="94">
        <v>17</v>
      </c>
      <c r="D88" s="96">
        <f>SUM(E88:I88)</f>
        <v>18434</v>
      </c>
      <c r="E88" s="98">
        <v>12124</v>
      </c>
      <c r="F88" s="98">
        <v>1637</v>
      </c>
      <c r="G88" s="98">
        <v>4673</v>
      </c>
      <c r="H88" s="98"/>
      <c r="I88" s="105"/>
      <c r="J88" s="247"/>
    </row>
    <row r="89" spans="1:10" s="3" customFormat="1" ht="21.75" customHeight="1">
      <c r="A89" s="66"/>
      <c r="B89" s="184" t="s">
        <v>105</v>
      </c>
      <c r="C89" s="94"/>
      <c r="D89" s="91">
        <f>SUM(E89:I89)</f>
        <v>4324</v>
      </c>
      <c r="E89" s="98">
        <v>3810</v>
      </c>
      <c r="F89" s="98">
        <v>514</v>
      </c>
      <c r="G89" s="98"/>
      <c r="H89" s="98"/>
      <c r="I89" s="106"/>
      <c r="J89" s="247"/>
    </row>
    <row r="90" spans="1:10" s="3" customFormat="1" ht="21.75" customHeight="1">
      <c r="A90" s="66"/>
      <c r="B90" s="183" t="s">
        <v>40</v>
      </c>
      <c r="C90" s="165">
        <f aca="true" t="shared" si="1" ref="C90:I90">SUM(C88:C89)</f>
        <v>17</v>
      </c>
      <c r="D90" s="95">
        <f>SUM(E90:I90)</f>
        <v>22758</v>
      </c>
      <c r="E90" s="95">
        <f t="shared" si="1"/>
        <v>15934</v>
      </c>
      <c r="F90" s="95">
        <f t="shared" si="1"/>
        <v>2151</v>
      </c>
      <c r="G90" s="95">
        <f t="shared" si="1"/>
        <v>4673</v>
      </c>
      <c r="H90" s="95">
        <f t="shared" si="1"/>
        <v>0</v>
      </c>
      <c r="I90" s="253">
        <f t="shared" si="1"/>
        <v>0</v>
      </c>
      <c r="J90" s="247"/>
    </row>
    <row r="91" spans="1:10" s="3" customFormat="1" ht="21.75" customHeight="1" thickBot="1">
      <c r="A91" s="66"/>
      <c r="B91" s="184"/>
      <c r="C91" s="94"/>
      <c r="D91" s="95"/>
      <c r="E91" s="98"/>
      <c r="F91" s="98"/>
      <c r="G91" s="98"/>
      <c r="H91" s="98"/>
      <c r="I91" s="106"/>
      <c r="J91" s="247"/>
    </row>
    <row r="92" spans="1:32" s="59" customFormat="1" ht="21.75" customHeight="1">
      <c r="A92" s="66">
        <v>23</v>
      </c>
      <c r="B92" s="184" t="s">
        <v>59</v>
      </c>
      <c r="C92" s="94"/>
      <c r="D92" s="96">
        <f>SUM(E92:I92)</f>
        <v>240</v>
      </c>
      <c r="E92" s="98"/>
      <c r="F92" s="98"/>
      <c r="G92" s="98">
        <v>240</v>
      </c>
      <c r="H92" s="98"/>
      <c r="I92" s="106"/>
      <c r="J92" s="247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58"/>
    </row>
    <row r="93" spans="1:32" s="164" customFormat="1" ht="21.75" customHeight="1">
      <c r="A93" s="66"/>
      <c r="B93" s="183" t="s">
        <v>40</v>
      </c>
      <c r="C93" s="94"/>
      <c r="D93" s="95">
        <f>SUM(E93:I93)</f>
        <v>240</v>
      </c>
      <c r="E93" s="95">
        <f>SUM(E92:E92)</f>
        <v>0</v>
      </c>
      <c r="F93" s="95">
        <f>SUM(F92:F92)</f>
        <v>0</v>
      </c>
      <c r="G93" s="95">
        <f>SUM(G92:G92)</f>
        <v>240</v>
      </c>
      <c r="H93" s="95">
        <f>SUM(H92:H92)</f>
        <v>0</v>
      </c>
      <c r="I93" s="253">
        <f>SUM(I92:I92)</f>
        <v>0</v>
      </c>
      <c r="J93" s="247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163"/>
    </row>
    <row r="94" spans="1:32" s="164" customFormat="1" ht="21.75" customHeight="1">
      <c r="A94" s="66"/>
      <c r="B94" s="184"/>
      <c r="C94" s="94"/>
      <c r="D94" s="91"/>
      <c r="E94" s="98"/>
      <c r="F94" s="98"/>
      <c r="G94" s="98"/>
      <c r="H94" s="98"/>
      <c r="I94" s="106"/>
      <c r="J94" s="247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163"/>
    </row>
    <row r="95" spans="1:32" s="60" customFormat="1" ht="21.75" customHeight="1">
      <c r="A95" s="66">
        <v>24</v>
      </c>
      <c r="B95" s="184" t="s">
        <v>60</v>
      </c>
      <c r="C95" s="94"/>
      <c r="D95" s="96">
        <f>SUM(E95:I95)</f>
        <v>3500</v>
      </c>
      <c r="E95" s="98"/>
      <c r="F95" s="98">
        <v>500</v>
      </c>
      <c r="G95" s="98">
        <v>3000</v>
      </c>
      <c r="H95" s="98"/>
      <c r="I95" s="105"/>
      <c r="J95" s="247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77"/>
    </row>
    <row r="96" spans="1:32" s="60" customFormat="1" ht="21.75" customHeight="1">
      <c r="A96" s="68"/>
      <c r="B96" s="183" t="s">
        <v>40</v>
      </c>
      <c r="C96" s="107"/>
      <c r="D96" s="108">
        <f>SUM(E96:I96)</f>
        <v>3500</v>
      </c>
      <c r="E96" s="108">
        <f>SUM(E95:E95)</f>
        <v>0</v>
      </c>
      <c r="F96" s="108">
        <f>SUM(F95:F95)</f>
        <v>500</v>
      </c>
      <c r="G96" s="108">
        <f>SUM(G95:G95)</f>
        <v>3000</v>
      </c>
      <c r="H96" s="108">
        <f>SUM(H95:H95)</f>
        <v>0</v>
      </c>
      <c r="I96" s="255">
        <f>SUM(I95:I95)</f>
        <v>0</v>
      </c>
      <c r="J96" s="247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77"/>
    </row>
    <row r="97" spans="1:32" s="60" customFormat="1" ht="21.75" customHeight="1">
      <c r="A97" s="68"/>
      <c r="B97" s="185"/>
      <c r="C97" s="107"/>
      <c r="D97" s="108"/>
      <c r="E97" s="109"/>
      <c r="F97" s="109"/>
      <c r="G97" s="109"/>
      <c r="H97" s="109"/>
      <c r="I97" s="106"/>
      <c r="J97" s="247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77"/>
    </row>
    <row r="98" spans="1:32" s="60" customFormat="1" ht="21.75" customHeight="1">
      <c r="A98" s="66">
        <v>25</v>
      </c>
      <c r="B98" s="184" t="s">
        <v>61</v>
      </c>
      <c r="C98" s="94"/>
      <c r="D98" s="96">
        <f>SUM(E98:I98)</f>
        <v>5500</v>
      </c>
      <c r="E98" s="98"/>
      <c r="F98" s="98"/>
      <c r="G98" s="98">
        <v>5500</v>
      </c>
      <c r="H98" s="98"/>
      <c r="I98" s="105"/>
      <c r="J98" s="247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77"/>
    </row>
    <row r="99" spans="1:32" s="60" customFormat="1" ht="21.75" customHeight="1">
      <c r="A99" s="66"/>
      <c r="B99" s="184" t="s">
        <v>124</v>
      </c>
      <c r="C99" s="94"/>
      <c r="D99" s="91">
        <f>SUM(E99:I99)</f>
        <v>-1551</v>
      </c>
      <c r="E99" s="98"/>
      <c r="F99" s="98"/>
      <c r="G99" s="98">
        <v>-1551</v>
      </c>
      <c r="H99" s="98"/>
      <c r="I99" s="105"/>
      <c r="J99" s="247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77"/>
    </row>
    <row r="100" spans="1:32" s="60" customFormat="1" ht="21.75" customHeight="1">
      <c r="A100" s="66"/>
      <c r="B100" s="202" t="s">
        <v>40</v>
      </c>
      <c r="C100" s="94"/>
      <c r="D100" s="95">
        <f>SUM(E100:I100)</f>
        <v>3949</v>
      </c>
      <c r="E100" s="95">
        <f>SUM(E98:E99)</f>
        <v>0</v>
      </c>
      <c r="F100" s="95">
        <f>SUM(F98:F99)</f>
        <v>0</v>
      </c>
      <c r="G100" s="95">
        <f>SUM(G98:G99)</f>
        <v>3949</v>
      </c>
      <c r="H100" s="95">
        <f>SUM(H98:H99)</f>
        <v>0</v>
      </c>
      <c r="I100" s="253">
        <f>SUM(I98:I99)</f>
        <v>0</v>
      </c>
      <c r="J100" s="247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77"/>
    </row>
    <row r="101" spans="1:32" s="60" customFormat="1" ht="21.75" customHeight="1">
      <c r="A101" s="66"/>
      <c r="B101" s="184"/>
      <c r="C101" s="94"/>
      <c r="D101" s="95"/>
      <c r="E101" s="98"/>
      <c r="F101" s="98"/>
      <c r="G101" s="98"/>
      <c r="H101" s="98"/>
      <c r="I101" s="105"/>
      <c r="J101" s="247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77"/>
    </row>
    <row r="102" spans="1:32" s="60" customFormat="1" ht="21.75" customHeight="1">
      <c r="A102" s="66">
        <v>26</v>
      </c>
      <c r="B102" s="184" t="s">
        <v>104</v>
      </c>
      <c r="C102" s="94"/>
      <c r="D102" s="96">
        <f>SUM(E102:I102)</f>
        <v>0</v>
      </c>
      <c r="E102" s="98"/>
      <c r="F102" s="98"/>
      <c r="G102" s="98"/>
      <c r="H102" s="98"/>
      <c r="I102" s="105"/>
      <c r="J102" s="247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77"/>
    </row>
    <row r="103" spans="1:32" s="60" customFormat="1" ht="21.75" customHeight="1">
      <c r="A103" s="66"/>
      <c r="B103" s="184" t="s">
        <v>105</v>
      </c>
      <c r="C103" s="94"/>
      <c r="D103" s="91">
        <f>SUM(E103:I103)</f>
        <v>13545</v>
      </c>
      <c r="E103" s="98"/>
      <c r="F103" s="98"/>
      <c r="G103" s="98">
        <v>13545</v>
      </c>
      <c r="H103" s="98"/>
      <c r="I103" s="105"/>
      <c r="J103" s="247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77"/>
    </row>
    <row r="104" spans="1:32" s="60" customFormat="1" ht="21.75" customHeight="1">
      <c r="A104" s="66"/>
      <c r="B104" s="202" t="s">
        <v>40</v>
      </c>
      <c r="C104" s="146"/>
      <c r="D104" s="95">
        <f>SUM(E104:I104)</f>
        <v>13545</v>
      </c>
      <c r="E104" s="95">
        <f>SUM(E102:E103)</f>
        <v>0</v>
      </c>
      <c r="F104" s="95">
        <f>SUM(F102:F103)</f>
        <v>0</v>
      </c>
      <c r="G104" s="95">
        <f>SUM(G102:G103)</f>
        <v>13545</v>
      </c>
      <c r="H104" s="95">
        <f>SUM(H102:H103)</f>
        <v>0</v>
      </c>
      <c r="I104" s="253">
        <f>SUM(I102:I103)</f>
        <v>0</v>
      </c>
      <c r="J104" s="247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77"/>
    </row>
    <row r="105" spans="1:32" s="60" customFormat="1" ht="21.75" customHeight="1">
      <c r="A105" s="167"/>
      <c r="B105" s="184"/>
      <c r="C105" s="168"/>
      <c r="D105" s="169"/>
      <c r="E105" s="170"/>
      <c r="F105" s="170"/>
      <c r="G105" s="170"/>
      <c r="H105" s="170"/>
      <c r="I105" s="171"/>
      <c r="J105" s="247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77"/>
    </row>
    <row r="106" spans="1:32" s="60" customFormat="1" ht="21.75" customHeight="1">
      <c r="A106" s="66">
        <v>27</v>
      </c>
      <c r="B106" s="184" t="s">
        <v>137</v>
      </c>
      <c r="C106" s="94"/>
      <c r="D106" s="96">
        <f>SUM(E106:I106)</f>
        <v>0</v>
      </c>
      <c r="E106" s="98"/>
      <c r="F106" s="98"/>
      <c r="G106" s="98"/>
      <c r="H106" s="98"/>
      <c r="I106" s="105"/>
      <c r="J106" s="247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77"/>
    </row>
    <row r="107" spans="1:32" s="60" customFormat="1" ht="21.75" customHeight="1">
      <c r="A107" s="66"/>
      <c r="B107" s="184" t="s">
        <v>105</v>
      </c>
      <c r="C107" s="280">
        <v>56</v>
      </c>
      <c r="D107" s="91">
        <f>SUM(E107:I107)</f>
        <v>83737</v>
      </c>
      <c r="E107" s="98">
        <v>53841</v>
      </c>
      <c r="F107" s="98">
        <v>7269</v>
      </c>
      <c r="G107" s="98">
        <v>22627</v>
      </c>
      <c r="H107" s="98"/>
      <c r="I107" s="105"/>
      <c r="J107" s="247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77"/>
    </row>
    <row r="108" spans="1:32" s="60" customFormat="1" ht="21.75" customHeight="1">
      <c r="A108" s="66"/>
      <c r="B108" s="202" t="s">
        <v>40</v>
      </c>
      <c r="C108" s="146">
        <f>SUM(C106:C107)</f>
        <v>56</v>
      </c>
      <c r="D108" s="95">
        <f>SUM(E108:I108)</f>
        <v>83737</v>
      </c>
      <c r="E108" s="95">
        <f>SUM(E106:E107)</f>
        <v>53841</v>
      </c>
      <c r="F108" s="95">
        <f>SUM(F106:F107)</f>
        <v>7269</v>
      </c>
      <c r="G108" s="95">
        <f>SUM(G106:G107)</f>
        <v>22627</v>
      </c>
      <c r="H108" s="95">
        <f>SUM(H106:H107)</f>
        <v>0</v>
      </c>
      <c r="I108" s="253">
        <f>SUM(I106:I107)</f>
        <v>0</v>
      </c>
      <c r="J108" s="247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77"/>
    </row>
    <row r="109" spans="1:32" s="60" customFormat="1" ht="21.75" customHeight="1">
      <c r="A109" s="66"/>
      <c r="B109" s="202"/>
      <c r="C109" s="94"/>
      <c r="D109" s="112"/>
      <c r="E109" s="95"/>
      <c r="F109" s="95"/>
      <c r="G109" s="95"/>
      <c r="H109" s="95"/>
      <c r="I109" s="253"/>
      <c r="J109" s="247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77"/>
    </row>
    <row r="110" spans="1:32" s="60" customFormat="1" ht="37.5" customHeight="1">
      <c r="A110" s="66">
        <v>28</v>
      </c>
      <c r="B110" s="184" t="s">
        <v>138</v>
      </c>
      <c r="C110" s="94"/>
      <c r="D110" s="96">
        <f>SUM(E110:I110)</f>
        <v>0</v>
      </c>
      <c r="E110" s="98"/>
      <c r="F110" s="98"/>
      <c r="G110" s="98"/>
      <c r="H110" s="98"/>
      <c r="I110" s="105"/>
      <c r="J110" s="247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77"/>
    </row>
    <row r="111" spans="1:32" s="60" customFormat="1" ht="21.75" customHeight="1">
      <c r="A111" s="66"/>
      <c r="B111" s="184" t="s">
        <v>105</v>
      </c>
      <c r="C111" s="280">
        <v>6.5</v>
      </c>
      <c r="D111" s="91">
        <f>SUM(E111:I111)</f>
        <v>18346</v>
      </c>
      <c r="E111" s="98">
        <v>12108</v>
      </c>
      <c r="F111" s="98">
        <v>1634</v>
      </c>
      <c r="G111" s="98">
        <v>4604</v>
      </c>
      <c r="H111" s="98"/>
      <c r="I111" s="105"/>
      <c r="J111" s="247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77"/>
    </row>
    <row r="112" spans="1:32" s="60" customFormat="1" ht="21.75" customHeight="1">
      <c r="A112" s="66"/>
      <c r="B112" s="202" t="s">
        <v>40</v>
      </c>
      <c r="C112" s="146">
        <f>SUM(C110:C111)</f>
        <v>6.5</v>
      </c>
      <c r="D112" s="95">
        <f>SUM(E112:I112)</f>
        <v>18346</v>
      </c>
      <c r="E112" s="95">
        <f>SUM(E110:E111)</f>
        <v>12108</v>
      </c>
      <c r="F112" s="95">
        <f>SUM(F110:F111)</f>
        <v>1634</v>
      </c>
      <c r="G112" s="95">
        <f>SUM(G110:G111)</f>
        <v>4604</v>
      </c>
      <c r="H112" s="95">
        <f>SUM(H110:H111)</f>
        <v>0</v>
      </c>
      <c r="I112" s="253">
        <f>SUM(I110:I111)</f>
        <v>0</v>
      </c>
      <c r="J112" s="247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77"/>
    </row>
    <row r="113" spans="1:32" s="60" customFormat="1" ht="21.75" customHeight="1">
      <c r="A113" s="66"/>
      <c r="B113" s="180"/>
      <c r="C113" s="94"/>
      <c r="D113" s="95"/>
      <c r="E113" s="95"/>
      <c r="F113" s="95"/>
      <c r="G113" s="95"/>
      <c r="H113" s="95"/>
      <c r="I113" s="253"/>
      <c r="J113" s="247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77"/>
    </row>
    <row r="114" spans="1:32" s="60" customFormat="1" ht="21.75" customHeight="1">
      <c r="A114" s="66">
        <v>29</v>
      </c>
      <c r="B114" s="187" t="s">
        <v>112</v>
      </c>
      <c r="C114" s="94"/>
      <c r="D114" s="96">
        <f>SUM(E114:I114)</f>
        <v>0</v>
      </c>
      <c r="E114" s="98"/>
      <c r="F114" s="98"/>
      <c r="G114" s="98"/>
      <c r="H114" s="98"/>
      <c r="I114" s="105"/>
      <c r="J114" s="247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77"/>
    </row>
    <row r="115" spans="1:32" s="60" customFormat="1" ht="21.75" customHeight="1">
      <c r="A115" s="66"/>
      <c r="B115" s="216" t="s">
        <v>113</v>
      </c>
      <c r="C115" s="94">
        <v>10</v>
      </c>
      <c r="D115" s="91">
        <f>SUM(E115:I115)</f>
        <v>38855</v>
      </c>
      <c r="E115" s="98">
        <v>24100</v>
      </c>
      <c r="F115" s="98">
        <v>5918</v>
      </c>
      <c r="G115" s="98">
        <v>8837</v>
      </c>
      <c r="H115" s="98"/>
      <c r="I115" s="105"/>
      <c r="J115" s="247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77"/>
    </row>
    <row r="116" spans="1:32" s="60" customFormat="1" ht="21.75" customHeight="1">
      <c r="A116" s="66"/>
      <c r="B116" s="202" t="s">
        <v>40</v>
      </c>
      <c r="C116" s="146">
        <f>SUM(C114:C115)</f>
        <v>10</v>
      </c>
      <c r="D116" s="95">
        <f>SUM(E116:I116)</f>
        <v>38855</v>
      </c>
      <c r="E116" s="95">
        <f>SUM(E114:E115)</f>
        <v>24100</v>
      </c>
      <c r="F116" s="95">
        <f>SUM(F114:F115)</f>
        <v>5918</v>
      </c>
      <c r="G116" s="95">
        <f>SUM(G114:G115)</f>
        <v>8837</v>
      </c>
      <c r="H116" s="95">
        <f>SUM(H114:H115)</f>
        <v>0</v>
      </c>
      <c r="I116" s="253">
        <f>SUM(I114:I115)</f>
        <v>0</v>
      </c>
      <c r="J116" s="247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77"/>
    </row>
    <row r="117" spans="1:32" s="60" customFormat="1" ht="21.75" customHeight="1">
      <c r="A117" s="66"/>
      <c r="B117" s="202"/>
      <c r="C117" s="146"/>
      <c r="D117" s="112"/>
      <c r="E117" s="95"/>
      <c r="F117" s="95"/>
      <c r="G117" s="95"/>
      <c r="H117" s="95"/>
      <c r="I117" s="253"/>
      <c r="J117" s="247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77"/>
    </row>
    <row r="118" spans="1:32" s="60" customFormat="1" ht="21.75" customHeight="1">
      <c r="A118" s="66">
        <v>30</v>
      </c>
      <c r="B118" s="187" t="s">
        <v>114</v>
      </c>
      <c r="C118" s="94"/>
      <c r="D118" s="96">
        <f>SUM(E118:I118)</f>
        <v>0</v>
      </c>
      <c r="E118" s="98"/>
      <c r="F118" s="98"/>
      <c r="G118" s="98"/>
      <c r="H118" s="98"/>
      <c r="I118" s="105"/>
      <c r="J118" s="247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77"/>
    </row>
    <row r="119" spans="1:32" s="60" customFormat="1" ht="21.75" customHeight="1">
      <c r="A119" s="66"/>
      <c r="B119" s="216" t="s">
        <v>105</v>
      </c>
      <c r="C119" s="94"/>
      <c r="D119" s="91">
        <f>SUM(E119:I119)</f>
        <v>2794</v>
      </c>
      <c r="E119" s="98"/>
      <c r="F119" s="98"/>
      <c r="G119" s="98">
        <v>2794</v>
      </c>
      <c r="H119" s="98"/>
      <c r="I119" s="105"/>
      <c r="J119" s="247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77"/>
    </row>
    <row r="120" spans="1:32" s="60" customFormat="1" ht="21.75" customHeight="1">
      <c r="A120" s="66"/>
      <c r="B120" s="202" t="s">
        <v>40</v>
      </c>
      <c r="C120" s="146"/>
      <c r="D120" s="95">
        <f>SUM(E120:I120)</f>
        <v>2794</v>
      </c>
      <c r="E120" s="95">
        <f>SUM(E118:E119)</f>
        <v>0</v>
      </c>
      <c r="F120" s="95">
        <f>SUM(F118:F119)</f>
        <v>0</v>
      </c>
      <c r="G120" s="95">
        <f>SUM(G118:G119)</f>
        <v>2794</v>
      </c>
      <c r="H120" s="95">
        <f>SUM(H118:H119)</f>
        <v>0</v>
      </c>
      <c r="I120" s="253">
        <f>SUM(I118:I119)</f>
        <v>0</v>
      </c>
      <c r="J120" s="247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77"/>
    </row>
    <row r="121" spans="1:32" s="60" customFormat="1" ht="21.75" customHeight="1">
      <c r="A121" s="66"/>
      <c r="B121" s="202"/>
      <c r="C121" s="146"/>
      <c r="D121" s="112"/>
      <c r="E121" s="95"/>
      <c r="F121" s="95"/>
      <c r="G121" s="95"/>
      <c r="H121" s="95"/>
      <c r="I121" s="253"/>
      <c r="J121" s="247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77"/>
    </row>
    <row r="122" spans="1:32" s="60" customFormat="1" ht="21.75" customHeight="1">
      <c r="A122" s="66">
        <v>31</v>
      </c>
      <c r="B122" s="187" t="s">
        <v>115</v>
      </c>
      <c r="C122" s="94"/>
      <c r="D122" s="96">
        <f>SUM(E122:I122)</f>
        <v>0</v>
      </c>
      <c r="E122" s="98"/>
      <c r="F122" s="98"/>
      <c r="G122" s="98"/>
      <c r="H122" s="98"/>
      <c r="I122" s="105"/>
      <c r="J122" s="247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77"/>
    </row>
    <row r="123" spans="1:32" s="60" customFormat="1" ht="21.75" customHeight="1">
      <c r="A123" s="66"/>
      <c r="B123" s="216" t="s">
        <v>105</v>
      </c>
      <c r="C123" s="94"/>
      <c r="D123" s="91">
        <f>SUM(E123:I123)</f>
        <v>11880</v>
      </c>
      <c r="E123" s="98"/>
      <c r="F123" s="98"/>
      <c r="G123" s="98">
        <v>11880</v>
      </c>
      <c r="H123" s="98"/>
      <c r="I123" s="105"/>
      <c r="J123" s="247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77"/>
    </row>
    <row r="124" spans="1:32" s="60" customFormat="1" ht="21.75" customHeight="1">
      <c r="A124" s="66"/>
      <c r="B124" s="202" t="s">
        <v>40</v>
      </c>
      <c r="C124" s="146"/>
      <c r="D124" s="95">
        <f>SUM(E124:I124)</f>
        <v>11880</v>
      </c>
      <c r="E124" s="95">
        <f>SUM(E122:E123)</f>
        <v>0</v>
      </c>
      <c r="F124" s="95">
        <f>SUM(F122:F123)</f>
        <v>0</v>
      </c>
      <c r="G124" s="95">
        <f>SUM(G122:G123)</f>
        <v>11880</v>
      </c>
      <c r="H124" s="95">
        <f>SUM(H122:H123)</f>
        <v>0</v>
      </c>
      <c r="I124" s="253">
        <f>SUM(I122:I123)</f>
        <v>0</v>
      </c>
      <c r="J124" s="247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77"/>
    </row>
    <row r="125" spans="1:32" s="60" customFormat="1" ht="21.75" customHeight="1">
      <c r="A125" s="66"/>
      <c r="B125" s="202"/>
      <c r="C125" s="146"/>
      <c r="D125" s="112"/>
      <c r="E125" s="95"/>
      <c r="F125" s="95"/>
      <c r="G125" s="95"/>
      <c r="H125" s="95"/>
      <c r="I125" s="253"/>
      <c r="J125" s="247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77"/>
    </row>
    <row r="126" spans="1:32" s="60" customFormat="1" ht="21.75" customHeight="1">
      <c r="A126" s="66">
        <v>32</v>
      </c>
      <c r="B126" s="187" t="s">
        <v>119</v>
      </c>
      <c r="C126" s="94"/>
      <c r="D126" s="96">
        <f>SUM(E126:I126)</f>
        <v>0</v>
      </c>
      <c r="E126" s="98"/>
      <c r="F126" s="98"/>
      <c r="G126" s="98"/>
      <c r="H126" s="98"/>
      <c r="I126" s="105"/>
      <c r="J126" s="247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77"/>
    </row>
    <row r="127" spans="1:32" s="60" customFormat="1" ht="21.75" customHeight="1">
      <c r="A127" s="66"/>
      <c r="B127" s="216" t="s">
        <v>105</v>
      </c>
      <c r="C127" s="94"/>
      <c r="D127" s="91">
        <f>SUM(E127:I127)</f>
        <v>1000</v>
      </c>
      <c r="E127" s="98"/>
      <c r="F127" s="98"/>
      <c r="G127" s="98">
        <v>1000</v>
      </c>
      <c r="H127" s="98"/>
      <c r="I127" s="105"/>
      <c r="J127" s="247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77"/>
    </row>
    <row r="128" spans="1:32" s="60" customFormat="1" ht="21.75" customHeight="1">
      <c r="A128" s="66"/>
      <c r="B128" s="202" t="s">
        <v>40</v>
      </c>
      <c r="C128" s="146"/>
      <c r="D128" s="95">
        <f>SUM(E128:I128)</f>
        <v>1000</v>
      </c>
      <c r="E128" s="95">
        <f>SUM(E126:E127)</f>
        <v>0</v>
      </c>
      <c r="F128" s="95">
        <f>SUM(F126:F127)</f>
        <v>0</v>
      </c>
      <c r="G128" s="95">
        <f>SUM(G126:G127)</f>
        <v>1000</v>
      </c>
      <c r="H128" s="95">
        <f>SUM(H126:H127)</f>
        <v>0</v>
      </c>
      <c r="I128" s="253">
        <f>SUM(I126:I127)</f>
        <v>0</v>
      </c>
      <c r="J128" s="247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77"/>
    </row>
    <row r="129" spans="1:32" s="60" customFormat="1" ht="21.75" customHeight="1">
      <c r="A129" s="66"/>
      <c r="B129" s="202"/>
      <c r="C129" s="146"/>
      <c r="D129" s="112"/>
      <c r="E129" s="95"/>
      <c r="F129" s="95"/>
      <c r="G129" s="95"/>
      <c r="H129" s="95"/>
      <c r="I129" s="253"/>
      <c r="J129" s="247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77"/>
    </row>
    <row r="130" spans="1:32" s="60" customFormat="1" ht="21.75" customHeight="1">
      <c r="A130" s="66">
        <v>33</v>
      </c>
      <c r="B130" s="187" t="s">
        <v>145</v>
      </c>
      <c r="C130" s="94"/>
      <c r="D130" s="96">
        <f>SUM(E130:I130)</f>
        <v>0</v>
      </c>
      <c r="E130" s="98"/>
      <c r="F130" s="98"/>
      <c r="G130" s="98"/>
      <c r="H130" s="98"/>
      <c r="I130" s="105"/>
      <c r="J130" s="247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77"/>
    </row>
    <row r="131" spans="1:32" s="60" customFormat="1" ht="21.75" customHeight="1">
      <c r="A131" s="66"/>
      <c r="B131" s="216" t="s">
        <v>105</v>
      </c>
      <c r="C131" s="94"/>
      <c r="D131" s="91">
        <f>SUM(E131:I131)</f>
        <v>10210</v>
      </c>
      <c r="E131" s="98"/>
      <c r="F131" s="98"/>
      <c r="G131" s="98">
        <v>10210</v>
      </c>
      <c r="H131" s="98"/>
      <c r="I131" s="105"/>
      <c r="J131" s="247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77"/>
    </row>
    <row r="132" spans="1:32" s="60" customFormat="1" ht="21.75" customHeight="1">
      <c r="A132" s="66"/>
      <c r="B132" s="202" t="s">
        <v>40</v>
      </c>
      <c r="C132" s="146"/>
      <c r="D132" s="95">
        <f>SUM(E132:I132)</f>
        <v>10210</v>
      </c>
      <c r="E132" s="95">
        <f>SUM(E130:E131)</f>
        <v>0</v>
      </c>
      <c r="F132" s="95">
        <f>SUM(F130:F131)</f>
        <v>0</v>
      </c>
      <c r="G132" s="95">
        <f>SUM(G130:G131)</f>
        <v>10210</v>
      </c>
      <c r="H132" s="95">
        <f>SUM(H130:H131)</f>
        <v>0</v>
      </c>
      <c r="I132" s="253">
        <f>SUM(I130:I131)</f>
        <v>0</v>
      </c>
      <c r="J132" s="247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77"/>
    </row>
    <row r="133" spans="1:32" s="60" customFormat="1" ht="21.75" customHeight="1">
      <c r="A133" s="66"/>
      <c r="B133" s="202"/>
      <c r="C133" s="146"/>
      <c r="D133" s="112"/>
      <c r="E133" s="95"/>
      <c r="F133" s="95"/>
      <c r="G133" s="95"/>
      <c r="H133" s="95"/>
      <c r="I133" s="253"/>
      <c r="J133" s="247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77"/>
    </row>
    <row r="134" spans="1:32" s="60" customFormat="1" ht="36" customHeight="1">
      <c r="A134" s="66">
        <v>34</v>
      </c>
      <c r="B134" s="187" t="s">
        <v>122</v>
      </c>
      <c r="C134" s="94"/>
      <c r="D134" s="96">
        <f>SUM(E134:I134)</f>
        <v>0</v>
      </c>
      <c r="E134" s="98"/>
      <c r="F134" s="98"/>
      <c r="G134" s="98"/>
      <c r="H134" s="98"/>
      <c r="I134" s="105"/>
      <c r="J134" s="247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77"/>
    </row>
    <row r="135" spans="1:32" s="60" customFormat="1" ht="21.75" customHeight="1">
      <c r="A135" s="66"/>
      <c r="B135" s="216" t="s">
        <v>105</v>
      </c>
      <c r="C135" s="94"/>
      <c r="D135" s="91">
        <f>SUM(E135:I135)</f>
        <v>15675</v>
      </c>
      <c r="E135" s="98"/>
      <c r="F135" s="98"/>
      <c r="G135" s="98"/>
      <c r="H135" s="98"/>
      <c r="I135" s="105">
        <v>15675</v>
      </c>
      <c r="J135" s="247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77"/>
    </row>
    <row r="136" spans="1:32" s="60" customFormat="1" ht="21.75" customHeight="1">
      <c r="A136" s="66"/>
      <c r="B136" s="202" t="s">
        <v>40</v>
      </c>
      <c r="C136" s="146"/>
      <c r="D136" s="95">
        <f>SUM(E136:I136)</f>
        <v>15675</v>
      </c>
      <c r="E136" s="95">
        <f>SUM(E134:E135)</f>
        <v>0</v>
      </c>
      <c r="F136" s="95">
        <f>SUM(F134:F135)</f>
        <v>0</v>
      </c>
      <c r="G136" s="95">
        <f>SUM(G134:G135)</f>
        <v>0</v>
      </c>
      <c r="H136" s="95">
        <f>SUM(H134:H135)</f>
        <v>0</v>
      </c>
      <c r="I136" s="253">
        <f>SUM(I134:I135)</f>
        <v>15675</v>
      </c>
      <c r="J136" s="247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77"/>
    </row>
    <row r="137" spans="1:32" s="60" customFormat="1" ht="21.75" customHeight="1">
      <c r="A137" s="66"/>
      <c r="B137" s="202"/>
      <c r="C137" s="146"/>
      <c r="D137" s="112"/>
      <c r="E137" s="95"/>
      <c r="F137" s="95"/>
      <c r="G137" s="95"/>
      <c r="H137" s="95"/>
      <c r="I137" s="253"/>
      <c r="J137" s="247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77"/>
    </row>
    <row r="138" spans="1:32" s="60" customFormat="1" ht="50.25" customHeight="1">
      <c r="A138" s="66">
        <v>35</v>
      </c>
      <c r="B138" s="187" t="s">
        <v>123</v>
      </c>
      <c r="C138" s="94"/>
      <c r="D138" s="96">
        <f>SUM(E138:I138)</f>
        <v>0</v>
      </c>
      <c r="E138" s="98"/>
      <c r="F138" s="98"/>
      <c r="G138" s="98"/>
      <c r="H138" s="98"/>
      <c r="I138" s="105"/>
      <c r="J138" s="247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77"/>
    </row>
    <row r="139" spans="1:32" s="60" customFormat="1" ht="21.75" customHeight="1">
      <c r="A139" s="66"/>
      <c r="B139" s="216" t="s">
        <v>105</v>
      </c>
      <c r="C139" s="94"/>
      <c r="D139" s="91">
        <f>SUM(E139:I139)</f>
        <v>2217</v>
      </c>
      <c r="E139" s="98">
        <v>1746</v>
      </c>
      <c r="F139" s="98">
        <v>471</v>
      </c>
      <c r="G139" s="98"/>
      <c r="H139" s="98"/>
      <c r="I139" s="105"/>
      <c r="J139" s="247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77"/>
    </row>
    <row r="140" spans="1:32" s="60" customFormat="1" ht="21.75" customHeight="1">
      <c r="A140" s="66"/>
      <c r="B140" s="202" t="s">
        <v>40</v>
      </c>
      <c r="C140" s="146"/>
      <c r="D140" s="95">
        <f>SUM(E140:I140)</f>
        <v>2217</v>
      </c>
      <c r="E140" s="95">
        <f>SUM(E138:E139)</f>
        <v>1746</v>
      </c>
      <c r="F140" s="95">
        <f>SUM(F138:F139)</f>
        <v>471</v>
      </c>
      <c r="G140" s="95">
        <f>SUM(G138:G139)</f>
        <v>0</v>
      </c>
      <c r="H140" s="95">
        <f>SUM(H138:H139)</f>
        <v>0</v>
      </c>
      <c r="I140" s="253">
        <f>SUM(I138:I139)</f>
        <v>0</v>
      </c>
      <c r="J140" s="247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77"/>
    </row>
    <row r="141" spans="1:32" s="60" customFormat="1" ht="21.75" customHeight="1">
      <c r="A141" s="66"/>
      <c r="B141" s="202"/>
      <c r="C141" s="146"/>
      <c r="D141" s="112"/>
      <c r="E141" s="95"/>
      <c r="F141" s="95"/>
      <c r="G141" s="95"/>
      <c r="H141" s="95"/>
      <c r="I141" s="253"/>
      <c r="J141" s="247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77"/>
    </row>
    <row r="142" spans="1:37" s="57" customFormat="1" ht="24" customHeight="1">
      <c r="A142" s="69" t="s">
        <v>15</v>
      </c>
      <c r="B142" s="183" t="s">
        <v>62</v>
      </c>
      <c r="C142" s="111">
        <f>SUM(C145)</f>
        <v>3</v>
      </c>
      <c r="D142" s="112">
        <f>SUM(E142:I142)</f>
        <v>92215</v>
      </c>
      <c r="E142" s="112">
        <f>SUM(E145,E149,E152,E156,E159,E162,E165,E168,E171)</f>
        <v>5034</v>
      </c>
      <c r="F142" s="112">
        <f>SUM(F145,F149,F152,F156,F159,F162,F165,F168,F171)</f>
        <v>1322</v>
      </c>
      <c r="G142" s="112">
        <f>SUM(G145,G149,G152,G156,G159,G162,G165,G168,G171)</f>
        <v>12819</v>
      </c>
      <c r="H142" s="112">
        <f>SUM(H145,H149,H152,H156,H159,H162,H165,H168,H171)</f>
        <v>0</v>
      </c>
      <c r="I142" s="113">
        <f>SUM(I145,I149,I152,I156,I159,I162,I165,I168,I171)</f>
        <v>73040</v>
      </c>
      <c r="J142" s="247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10" s="3" customFormat="1" ht="24" customHeight="1">
      <c r="A143" s="69" t="s">
        <v>15</v>
      </c>
      <c r="B143" s="183" t="s">
        <v>63</v>
      </c>
      <c r="C143" s="111">
        <f>SUM(C147,C186,C190)</f>
        <v>6</v>
      </c>
      <c r="D143" s="112">
        <f>SUM(E143:I143)</f>
        <v>142522</v>
      </c>
      <c r="E143" s="112">
        <f>SUM(E147,E150,E154,E157,E160,E163,E166,E169,E174,E178,E182,E186,E190,E194)</f>
        <v>23940</v>
      </c>
      <c r="F143" s="112">
        <f>SUM(F147,F150,F154,F157,F160,F163,F166,F169,F174,F178,F182,F186,F190,F194)</f>
        <v>6324</v>
      </c>
      <c r="G143" s="112">
        <f>SUM(G147,G150,G154,G157,G160,G163,G166,G169,G174,G178,G182,G186,G190,G194)</f>
        <v>37674</v>
      </c>
      <c r="H143" s="112">
        <f>SUM(H147,H150,H154,H157,H160,H163,H166,H169,H174,H178,H182,H186,H190,H194)</f>
        <v>0</v>
      </c>
      <c r="I143" s="112">
        <f>SUM(I147,I150,I154,I157,I160,I163,I166,I169,I174,I178,I182,I186,I190,I194)</f>
        <v>74584</v>
      </c>
      <c r="J143" s="247"/>
    </row>
    <row r="144" spans="1:10" s="3" customFormat="1" ht="8.25" customHeight="1">
      <c r="A144" s="69"/>
      <c r="B144" s="183"/>
      <c r="C144" s="111"/>
      <c r="D144" s="112"/>
      <c r="E144" s="112"/>
      <c r="F144" s="112"/>
      <c r="G144" s="112"/>
      <c r="H144" s="112"/>
      <c r="I144" s="113"/>
      <c r="J144" s="247"/>
    </row>
    <row r="145" spans="1:37" s="11" customFormat="1" ht="21.75" customHeight="1">
      <c r="A145" s="66">
        <v>1</v>
      </c>
      <c r="B145" s="184" t="s">
        <v>64</v>
      </c>
      <c r="C145" s="94">
        <v>3</v>
      </c>
      <c r="D145" s="96">
        <f>SUM(E145:I145)</f>
        <v>7070</v>
      </c>
      <c r="E145" s="96">
        <v>4507</v>
      </c>
      <c r="F145" s="96">
        <v>1190</v>
      </c>
      <c r="G145" s="96">
        <v>1373</v>
      </c>
      <c r="H145" s="96"/>
      <c r="I145" s="114"/>
      <c r="J145" s="8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9" ht="21.75" customHeight="1">
      <c r="A146" s="66"/>
      <c r="B146" s="184" t="s">
        <v>65</v>
      </c>
      <c r="C146" s="94"/>
      <c r="D146" s="96">
        <f>SUM(E146:I146)</f>
        <v>36</v>
      </c>
      <c r="E146" s="96">
        <v>28</v>
      </c>
      <c r="F146" s="96">
        <v>8</v>
      </c>
      <c r="G146" s="96"/>
      <c r="H146" s="96"/>
      <c r="I146" s="203"/>
    </row>
    <row r="147" spans="1:9" ht="21.75" customHeight="1">
      <c r="A147" s="66"/>
      <c r="B147" s="202" t="s">
        <v>40</v>
      </c>
      <c r="C147" s="165">
        <f aca="true" t="shared" si="2" ref="C147:I147">SUM(C145:C146)</f>
        <v>3</v>
      </c>
      <c r="D147" s="95">
        <f>SUM(E147:I147)</f>
        <v>7106</v>
      </c>
      <c r="E147" s="95">
        <f t="shared" si="2"/>
        <v>4535</v>
      </c>
      <c r="F147" s="95">
        <f t="shared" si="2"/>
        <v>1198</v>
      </c>
      <c r="G147" s="95">
        <f t="shared" si="2"/>
        <v>1373</v>
      </c>
      <c r="H147" s="95">
        <f t="shared" si="2"/>
        <v>0</v>
      </c>
      <c r="I147" s="254">
        <f t="shared" si="2"/>
        <v>0</v>
      </c>
    </row>
    <row r="148" spans="1:9" ht="21.75" customHeight="1">
      <c r="A148" s="66"/>
      <c r="B148" s="184"/>
      <c r="C148" s="94"/>
      <c r="D148" s="95"/>
      <c r="E148" s="96"/>
      <c r="F148" s="96"/>
      <c r="G148" s="96"/>
      <c r="H148" s="96"/>
      <c r="I148" s="203"/>
    </row>
    <row r="149" spans="1:10" s="12" customFormat="1" ht="21.75" customHeight="1">
      <c r="A149" s="66">
        <v>2</v>
      </c>
      <c r="B149" s="184" t="s">
        <v>66</v>
      </c>
      <c r="C149" s="94"/>
      <c r="D149" s="96">
        <f>SUM(E149:I149)</f>
        <v>65196</v>
      </c>
      <c r="E149" s="98"/>
      <c r="F149" s="98"/>
      <c r="G149" s="98">
        <v>1000</v>
      </c>
      <c r="H149" s="98"/>
      <c r="I149" s="208">
        <v>64196</v>
      </c>
      <c r="J149" s="245"/>
    </row>
    <row r="150" spans="1:10" s="12" customFormat="1" ht="21.75" customHeight="1">
      <c r="A150" s="66"/>
      <c r="B150" s="202" t="s">
        <v>40</v>
      </c>
      <c r="C150" s="146"/>
      <c r="D150" s="95">
        <f>SUM(E150:I150)</f>
        <v>65196</v>
      </c>
      <c r="E150" s="95">
        <f>SUM(E149:E149)</f>
        <v>0</v>
      </c>
      <c r="F150" s="95">
        <f>SUM(F149:F149)</f>
        <v>0</v>
      </c>
      <c r="G150" s="95">
        <f>SUM(G149:G149)</f>
        <v>1000</v>
      </c>
      <c r="H150" s="95">
        <f>SUM(H149:H149)</f>
        <v>0</v>
      </c>
      <c r="I150" s="253">
        <f>SUM(I149:I149)</f>
        <v>64196</v>
      </c>
      <c r="J150" s="245"/>
    </row>
    <row r="151" spans="1:10" s="12" customFormat="1" ht="21.75" customHeight="1">
      <c r="A151" s="66"/>
      <c r="B151" s="184"/>
      <c r="C151" s="94"/>
      <c r="D151" s="95"/>
      <c r="E151" s="98"/>
      <c r="F151" s="98"/>
      <c r="G151" s="98"/>
      <c r="H151" s="99"/>
      <c r="I151" s="204"/>
      <c r="J151" s="245"/>
    </row>
    <row r="152" spans="1:9" ht="33.75" customHeight="1">
      <c r="A152" s="66">
        <v>3</v>
      </c>
      <c r="B152" s="184" t="s">
        <v>67</v>
      </c>
      <c r="C152" s="94"/>
      <c r="D152" s="96">
        <f>SUM(E152:I152)</f>
        <v>6270</v>
      </c>
      <c r="E152" s="96"/>
      <c r="F152" s="96"/>
      <c r="G152" s="96">
        <v>6270</v>
      </c>
      <c r="H152" s="97"/>
      <c r="I152" s="93"/>
    </row>
    <row r="153" spans="1:9" ht="21.75" customHeight="1">
      <c r="A153" s="66"/>
      <c r="B153" s="184" t="s">
        <v>86</v>
      </c>
      <c r="C153" s="94"/>
      <c r="D153" s="172">
        <f>SUM(E153:I153)</f>
        <v>160</v>
      </c>
      <c r="E153" s="96"/>
      <c r="F153" s="96"/>
      <c r="G153" s="96">
        <v>160</v>
      </c>
      <c r="H153" s="97"/>
      <c r="I153" s="93"/>
    </row>
    <row r="154" spans="1:9" ht="21.75" customHeight="1">
      <c r="A154" s="66"/>
      <c r="B154" s="202" t="s">
        <v>40</v>
      </c>
      <c r="C154" s="146"/>
      <c r="D154" s="95">
        <f>SUM(E154:I154)</f>
        <v>6430</v>
      </c>
      <c r="E154" s="95">
        <f>SUM(E152:E153)</f>
        <v>0</v>
      </c>
      <c r="F154" s="95">
        <f>SUM(F152:F153)</f>
        <v>0</v>
      </c>
      <c r="G154" s="95">
        <f>SUM(G152:G153)</f>
        <v>6430</v>
      </c>
      <c r="H154" s="95">
        <f>SUM(H152:H153)</f>
        <v>0</v>
      </c>
      <c r="I154" s="253">
        <f>SUM(I152:I153)</f>
        <v>0</v>
      </c>
    </row>
    <row r="155" spans="1:9" ht="21.75" customHeight="1">
      <c r="A155" s="66"/>
      <c r="B155" s="184"/>
      <c r="C155" s="94"/>
      <c r="D155" s="95"/>
      <c r="E155" s="96"/>
      <c r="F155" s="96"/>
      <c r="G155" s="96"/>
      <c r="H155" s="97"/>
      <c r="I155" s="93"/>
    </row>
    <row r="156" spans="1:9" ht="21.75" customHeight="1">
      <c r="A156" s="66">
        <v>4</v>
      </c>
      <c r="B156" s="184" t="s">
        <v>68</v>
      </c>
      <c r="C156" s="94"/>
      <c r="D156" s="96">
        <f>SUM(E156:I156)</f>
        <v>2864</v>
      </c>
      <c r="E156" s="96"/>
      <c r="F156" s="96"/>
      <c r="G156" s="96"/>
      <c r="H156" s="97"/>
      <c r="I156" s="93">
        <v>2864</v>
      </c>
    </row>
    <row r="157" spans="1:9" ht="21.75" customHeight="1">
      <c r="A157" s="66"/>
      <c r="B157" s="202" t="s">
        <v>40</v>
      </c>
      <c r="C157" s="146"/>
      <c r="D157" s="95">
        <f>SUM(E157:I157)</f>
        <v>2864</v>
      </c>
      <c r="E157" s="95">
        <f>SUM(E156:E156)</f>
        <v>0</v>
      </c>
      <c r="F157" s="95">
        <f>SUM(F156:F156)</f>
        <v>0</v>
      </c>
      <c r="G157" s="95">
        <f>SUM(G156:G156)</f>
        <v>0</v>
      </c>
      <c r="H157" s="95">
        <f>SUM(H156:H156)</f>
        <v>0</v>
      </c>
      <c r="I157" s="253">
        <f>SUM(I156:I156)</f>
        <v>2864</v>
      </c>
    </row>
    <row r="158" spans="1:9" ht="21.75" customHeight="1">
      <c r="A158" s="66"/>
      <c r="B158" s="184"/>
      <c r="C158" s="94"/>
      <c r="D158" s="96"/>
      <c r="E158" s="96"/>
      <c r="F158" s="96"/>
      <c r="G158" s="96"/>
      <c r="H158" s="97"/>
      <c r="I158" s="93"/>
    </row>
    <row r="159" spans="1:9" ht="21.75" customHeight="1">
      <c r="A159" s="66">
        <v>5</v>
      </c>
      <c r="B159" s="184" t="s">
        <v>69</v>
      </c>
      <c r="C159" s="94"/>
      <c r="D159" s="96">
        <f>SUM(E159:I159)</f>
        <v>4920</v>
      </c>
      <c r="E159" s="96"/>
      <c r="F159" s="96"/>
      <c r="G159" s="96"/>
      <c r="H159" s="97"/>
      <c r="I159" s="93">
        <v>4920</v>
      </c>
    </row>
    <row r="160" spans="1:9" ht="21.75" customHeight="1">
      <c r="A160" s="66"/>
      <c r="B160" s="202" t="s">
        <v>40</v>
      </c>
      <c r="C160" s="94"/>
      <c r="D160" s="95">
        <f>SUM(E160:I160)</f>
        <v>4920</v>
      </c>
      <c r="E160" s="95">
        <f>SUM(E159:E159)</f>
        <v>0</v>
      </c>
      <c r="F160" s="95">
        <f>SUM(F159:F159)</f>
        <v>0</v>
      </c>
      <c r="G160" s="95">
        <f>SUM(G159:G159)</f>
        <v>0</v>
      </c>
      <c r="H160" s="95">
        <f>SUM(H159:H159)</f>
        <v>0</v>
      </c>
      <c r="I160" s="253">
        <f>SUM(I159:I159)</f>
        <v>4920</v>
      </c>
    </row>
    <row r="161" spans="1:9" ht="21.75" customHeight="1">
      <c r="A161" s="66"/>
      <c r="B161" s="184"/>
      <c r="C161" s="94"/>
      <c r="D161" s="95"/>
      <c r="E161" s="96"/>
      <c r="F161" s="96"/>
      <c r="G161" s="96"/>
      <c r="H161" s="97"/>
      <c r="I161" s="93"/>
    </row>
    <row r="162" spans="1:9" ht="21.75" customHeight="1">
      <c r="A162" s="66">
        <v>6</v>
      </c>
      <c r="B162" s="184" t="s">
        <v>70</v>
      </c>
      <c r="C162" s="94"/>
      <c r="D162" s="96">
        <f>SUM(E162:I162)</f>
        <v>380</v>
      </c>
      <c r="E162" s="96">
        <v>150</v>
      </c>
      <c r="F162" s="96">
        <v>40</v>
      </c>
      <c r="G162" s="96">
        <v>190</v>
      </c>
      <c r="H162" s="97"/>
      <c r="I162" s="93"/>
    </row>
    <row r="163" spans="1:9" ht="21.75" customHeight="1">
      <c r="A163" s="66"/>
      <c r="B163" s="202" t="s">
        <v>40</v>
      </c>
      <c r="C163" s="94"/>
      <c r="D163" s="95">
        <f>SUM(E163:I163)</f>
        <v>380</v>
      </c>
      <c r="E163" s="95">
        <f>SUM(E162:E162)</f>
        <v>150</v>
      </c>
      <c r="F163" s="95">
        <f>SUM(F162:F162)</f>
        <v>40</v>
      </c>
      <c r="G163" s="95">
        <f>SUM(G162:G162)</f>
        <v>190</v>
      </c>
      <c r="H163" s="95">
        <f>SUM(H162:H162)</f>
        <v>0</v>
      </c>
      <c r="I163" s="253">
        <f>SUM(I162:I162)</f>
        <v>0</v>
      </c>
    </row>
    <row r="164" spans="1:9" ht="21.75" customHeight="1">
      <c r="A164" s="66"/>
      <c r="B164" s="184"/>
      <c r="C164" s="94"/>
      <c r="D164" s="95"/>
      <c r="E164" s="96"/>
      <c r="F164" s="96"/>
      <c r="G164" s="96"/>
      <c r="H164" s="97"/>
      <c r="I164" s="93"/>
    </row>
    <row r="165" spans="1:9" ht="21.75" customHeight="1">
      <c r="A165" s="66">
        <v>7</v>
      </c>
      <c r="B165" s="184" t="s">
        <v>71</v>
      </c>
      <c r="C165" s="94"/>
      <c r="D165" s="96">
        <f>SUM(E165:I165)</f>
        <v>500</v>
      </c>
      <c r="E165" s="96"/>
      <c r="F165" s="96"/>
      <c r="G165" s="96">
        <v>500</v>
      </c>
      <c r="H165" s="97"/>
      <c r="I165" s="93"/>
    </row>
    <row r="166" spans="1:9" ht="21.75" customHeight="1">
      <c r="A166" s="68"/>
      <c r="B166" s="202" t="s">
        <v>40</v>
      </c>
      <c r="C166" s="94"/>
      <c r="D166" s="108">
        <f>SUM(E166:I166)</f>
        <v>500</v>
      </c>
      <c r="E166" s="108">
        <f>SUM(E165:E165)</f>
        <v>0</v>
      </c>
      <c r="F166" s="108">
        <f>SUM(F165:F165)</f>
        <v>0</v>
      </c>
      <c r="G166" s="108">
        <f>SUM(G165:G165)</f>
        <v>500</v>
      </c>
      <c r="H166" s="108">
        <f>SUM(H165:H165)</f>
        <v>0</v>
      </c>
      <c r="I166" s="255">
        <f>SUM(I165:I165)</f>
        <v>0</v>
      </c>
    </row>
    <row r="167" spans="1:9" ht="21.75" customHeight="1">
      <c r="A167" s="68"/>
      <c r="B167" s="185"/>
      <c r="C167" s="94"/>
      <c r="D167" s="108"/>
      <c r="E167" s="172"/>
      <c r="F167" s="172"/>
      <c r="G167" s="172"/>
      <c r="H167" s="205"/>
      <c r="I167" s="93"/>
    </row>
    <row r="168" spans="1:9" ht="21.75" customHeight="1">
      <c r="A168" s="67">
        <v>8</v>
      </c>
      <c r="B168" s="186" t="s">
        <v>72</v>
      </c>
      <c r="C168" s="107"/>
      <c r="D168" s="172">
        <f>SUM(E168:I168)</f>
        <v>560</v>
      </c>
      <c r="E168" s="172"/>
      <c r="F168" s="172"/>
      <c r="G168" s="172"/>
      <c r="H168" s="205"/>
      <c r="I168" s="139">
        <v>560</v>
      </c>
    </row>
    <row r="169" spans="1:9" ht="21.75" customHeight="1">
      <c r="A169" s="68"/>
      <c r="B169" s="209" t="s">
        <v>40</v>
      </c>
      <c r="C169" s="94"/>
      <c r="D169" s="95">
        <f>SUM(E169:I169)</f>
        <v>560</v>
      </c>
      <c r="E169" s="95">
        <f>SUM(E168:E168)</f>
        <v>0</v>
      </c>
      <c r="F169" s="95">
        <f>SUM(F168:F168)</f>
        <v>0</v>
      </c>
      <c r="G169" s="95">
        <f>SUM(G168:G168)</f>
        <v>0</v>
      </c>
      <c r="H169" s="95">
        <f>SUM(H168:H168)</f>
        <v>0</v>
      </c>
      <c r="I169" s="253">
        <f>SUM(I168:I168)</f>
        <v>560</v>
      </c>
    </row>
    <row r="170" spans="1:9" ht="21.75" customHeight="1">
      <c r="A170" s="68"/>
      <c r="B170" s="206"/>
      <c r="C170" s="94"/>
      <c r="D170" s="95"/>
      <c r="E170" s="96"/>
      <c r="F170" s="96"/>
      <c r="G170" s="96"/>
      <c r="H170" s="96"/>
      <c r="I170" s="114"/>
    </row>
    <row r="171" spans="1:9" ht="25.5" customHeight="1">
      <c r="A171" s="210">
        <v>9</v>
      </c>
      <c r="B171" s="211" t="s">
        <v>73</v>
      </c>
      <c r="C171" s="107"/>
      <c r="D171" s="172">
        <f>SUM(E171:I171)</f>
        <v>4455</v>
      </c>
      <c r="E171" s="172">
        <v>377</v>
      </c>
      <c r="F171" s="172">
        <v>92</v>
      </c>
      <c r="G171" s="172">
        <v>3486</v>
      </c>
      <c r="H171" s="172"/>
      <c r="I171" s="256">
        <v>500</v>
      </c>
    </row>
    <row r="172" spans="1:9" ht="21.75" customHeight="1">
      <c r="A172" s="257"/>
      <c r="B172" s="184" t="s">
        <v>86</v>
      </c>
      <c r="C172" s="94"/>
      <c r="D172" s="172">
        <f>SUM(E172:I172)</f>
        <v>186</v>
      </c>
      <c r="E172" s="96"/>
      <c r="F172" s="96"/>
      <c r="G172" s="96">
        <v>186</v>
      </c>
      <c r="H172" s="96"/>
      <c r="I172" s="114"/>
    </row>
    <row r="173" spans="1:9" ht="21.75" customHeight="1">
      <c r="A173" s="66"/>
      <c r="B173" s="182" t="s">
        <v>147</v>
      </c>
      <c r="C173" s="94"/>
      <c r="D173" s="91">
        <f>SUM(E173:I173)</f>
        <v>700</v>
      </c>
      <c r="E173" s="96"/>
      <c r="F173" s="96"/>
      <c r="G173" s="96">
        <v>700</v>
      </c>
      <c r="H173" s="251"/>
      <c r="I173" s="93"/>
    </row>
    <row r="174" spans="1:9" ht="21.75" customHeight="1">
      <c r="A174" s="257"/>
      <c r="B174" s="202" t="s">
        <v>40</v>
      </c>
      <c r="C174" s="94"/>
      <c r="D174" s="95">
        <f>SUM(E174:I174)</f>
        <v>5341</v>
      </c>
      <c r="E174" s="95">
        <f>SUM(E171:E173)</f>
        <v>377</v>
      </c>
      <c r="F174" s="95">
        <f>SUM(F171:F173)</f>
        <v>92</v>
      </c>
      <c r="G174" s="95">
        <f>SUM(G171:G173)</f>
        <v>4372</v>
      </c>
      <c r="H174" s="95">
        <f>SUM(H171:H173)</f>
        <v>0</v>
      </c>
      <c r="I174" s="253">
        <f>SUM(I171:I173)</f>
        <v>500</v>
      </c>
    </row>
    <row r="175" spans="1:9" ht="21.75" customHeight="1">
      <c r="A175" s="210"/>
      <c r="B175" s="180"/>
      <c r="C175" s="107"/>
      <c r="D175" s="108"/>
      <c r="E175" s="108"/>
      <c r="F175" s="108"/>
      <c r="G175" s="108"/>
      <c r="H175" s="108"/>
      <c r="I175" s="255"/>
    </row>
    <row r="176" spans="1:9" ht="23.25" customHeight="1">
      <c r="A176" s="210">
        <v>10</v>
      </c>
      <c r="B176" s="277" t="s">
        <v>135</v>
      </c>
      <c r="C176" s="107"/>
      <c r="D176" s="172">
        <f>SUM(E176:I176)</f>
        <v>0</v>
      </c>
      <c r="E176" s="172"/>
      <c r="F176" s="172"/>
      <c r="G176" s="172"/>
      <c r="H176" s="172"/>
      <c r="I176" s="256"/>
    </row>
    <row r="177" spans="1:9" ht="21.75" customHeight="1">
      <c r="A177" s="257"/>
      <c r="B177" s="184" t="s">
        <v>105</v>
      </c>
      <c r="C177" s="94"/>
      <c r="D177" s="96">
        <f>SUM(E177:I177)</f>
        <v>1500</v>
      </c>
      <c r="E177" s="96"/>
      <c r="F177" s="96"/>
      <c r="G177" s="96"/>
      <c r="H177" s="96"/>
      <c r="I177" s="114">
        <v>1500</v>
      </c>
    </row>
    <row r="178" spans="1:9" ht="21.75" customHeight="1">
      <c r="A178" s="257"/>
      <c r="B178" s="202" t="s">
        <v>40</v>
      </c>
      <c r="C178" s="94"/>
      <c r="D178" s="95">
        <f>SUM(E178:I178)</f>
        <v>1500</v>
      </c>
      <c r="E178" s="95">
        <f>SUM(E176:E177)</f>
        <v>0</v>
      </c>
      <c r="F178" s="95">
        <f>SUM(F176:F177)</f>
        <v>0</v>
      </c>
      <c r="G178" s="95">
        <f>SUM(G176:G177)</f>
        <v>0</v>
      </c>
      <c r="H178" s="95">
        <f>SUM(H176:H177)</f>
        <v>0</v>
      </c>
      <c r="I178" s="253">
        <f>SUM(I176:I177)</f>
        <v>1500</v>
      </c>
    </row>
    <row r="179" spans="1:9" ht="21.75" customHeight="1">
      <c r="A179" s="210"/>
      <c r="B179" s="180"/>
      <c r="C179" s="107"/>
      <c r="D179" s="108"/>
      <c r="E179" s="108"/>
      <c r="F179" s="108"/>
      <c r="G179" s="108"/>
      <c r="H179" s="108"/>
      <c r="I179" s="255"/>
    </row>
    <row r="180" spans="1:9" ht="23.25" customHeight="1">
      <c r="A180" s="210">
        <v>11</v>
      </c>
      <c r="B180" s="211" t="s">
        <v>120</v>
      </c>
      <c r="C180" s="107"/>
      <c r="D180" s="172">
        <f>SUM(E180:I180)</f>
        <v>0</v>
      </c>
      <c r="E180" s="172"/>
      <c r="F180" s="172"/>
      <c r="G180" s="172"/>
      <c r="H180" s="172"/>
      <c r="I180" s="256"/>
    </row>
    <row r="181" spans="1:10" s="16" customFormat="1" ht="21.75" customHeight="1">
      <c r="A181" s="258"/>
      <c r="B181" s="184" t="s">
        <v>121</v>
      </c>
      <c r="C181" s="146"/>
      <c r="D181" s="96">
        <f>SUM(E181:I181)</f>
        <v>44</v>
      </c>
      <c r="E181" s="96"/>
      <c r="F181" s="96"/>
      <c r="G181" s="96"/>
      <c r="H181" s="96"/>
      <c r="I181" s="114">
        <v>44</v>
      </c>
      <c r="J181" s="248"/>
    </row>
    <row r="182" spans="1:9" ht="21.75" customHeight="1">
      <c r="A182" s="257"/>
      <c r="B182" s="202" t="s">
        <v>40</v>
      </c>
      <c r="C182" s="94"/>
      <c r="D182" s="95">
        <f>SUM(E182:I182)</f>
        <v>44</v>
      </c>
      <c r="E182" s="95">
        <f>SUM(E180:E181)</f>
        <v>0</v>
      </c>
      <c r="F182" s="95">
        <f>SUM(F180:F181)</f>
        <v>0</v>
      </c>
      <c r="G182" s="95">
        <f>SUM(G180:G181)</f>
        <v>0</v>
      </c>
      <c r="H182" s="95">
        <f>SUM(H180:H181)</f>
        <v>0</v>
      </c>
      <c r="I182" s="253">
        <f>SUM(I180:I181)</f>
        <v>44</v>
      </c>
    </row>
    <row r="183" spans="1:9" ht="21.75" customHeight="1">
      <c r="A183" s="210"/>
      <c r="B183" s="180"/>
      <c r="C183" s="107"/>
      <c r="D183" s="108"/>
      <c r="E183" s="108"/>
      <c r="F183" s="108"/>
      <c r="G183" s="108"/>
      <c r="H183" s="108"/>
      <c r="I183" s="255"/>
    </row>
    <row r="184" spans="1:9" ht="23.25" customHeight="1">
      <c r="A184" s="210">
        <v>12</v>
      </c>
      <c r="B184" s="211" t="s">
        <v>143</v>
      </c>
      <c r="C184" s="94"/>
      <c r="D184" s="172">
        <f>SUM(E184:I184)</f>
        <v>0</v>
      </c>
      <c r="E184" s="172"/>
      <c r="F184" s="172"/>
      <c r="G184" s="172"/>
      <c r="H184" s="172"/>
      <c r="I184" s="256"/>
    </row>
    <row r="185" spans="1:10" s="16" customFormat="1" ht="21.75" customHeight="1">
      <c r="A185" s="258"/>
      <c r="B185" s="184" t="s">
        <v>105</v>
      </c>
      <c r="C185" s="279">
        <v>3</v>
      </c>
      <c r="D185" s="96">
        <f>SUM(E185:I185)</f>
        <v>22481</v>
      </c>
      <c r="E185" s="96">
        <v>14528</v>
      </c>
      <c r="F185" s="96">
        <v>3888</v>
      </c>
      <c r="G185" s="96">
        <v>4065</v>
      </c>
      <c r="H185" s="96"/>
      <c r="I185" s="114"/>
      <c r="J185" s="248"/>
    </row>
    <row r="186" spans="1:9" ht="21.75" customHeight="1">
      <c r="A186" s="257"/>
      <c r="B186" s="202" t="s">
        <v>40</v>
      </c>
      <c r="C186" s="165">
        <f>SUM(C184:C185)</f>
        <v>3</v>
      </c>
      <c r="D186" s="95">
        <f>SUM(E186:I186)</f>
        <v>22481</v>
      </c>
      <c r="E186" s="95">
        <f>SUM(E184:E185)</f>
        <v>14528</v>
      </c>
      <c r="F186" s="95">
        <f>SUM(F184:F185)</f>
        <v>3888</v>
      </c>
      <c r="G186" s="95">
        <f>SUM(G184:G185)</f>
        <v>4065</v>
      </c>
      <c r="H186" s="95">
        <f>SUM(H184:H185)</f>
        <v>0</v>
      </c>
      <c r="I186" s="253">
        <f>SUM(I184:I185)</f>
        <v>0</v>
      </c>
    </row>
    <row r="187" spans="1:9" ht="21.75" customHeight="1">
      <c r="A187" s="210"/>
      <c r="B187" s="180"/>
      <c r="C187" s="107"/>
      <c r="D187" s="108"/>
      <c r="E187" s="108"/>
      <c r="F187" s="108"/>
      <c r="G187" s="108"/>
      <c r="H187" s="108"/>
      <c r="I187" s="255"/>
    </row>
    <row r="188" spans="1:9" ht="23.25" customHeight="1">
      <c r="A188" s="210">
        <v>13</v>
      </c>
      <c r="B188" s="211" t="s">
        <v>144</v>
      </c>
      <c r="C188" s="94"/>
      <c r="D188" s="172">
        <f>SUM(E188:I188)</f>
        <v>0</v>
      </c>
      <c r="E188" s="172"/>
      <c r="F188" s="172"/>
      <c r="G188" s="172"/>
      <c r="H188" s="172"/>
      <c r="I188" s="256"/>
    </row>
    <row r="189" spans="1:10" s="16" customFormat="1" ht="21.75" customHeight="1">
      <c r="A189" s="258"/>
      <c r="B189" s="184" t="s">
        <v>105</v>
      </c>
      <c r="C189" s="279"/>
      <c r="D189" s="96">
        <f>SUM(E189:I189)</f>
        <v>25000</v>
      </c>
      <c r="E189" s="96">
        <v>4350</v>
      </c>
      <c r="F189" s="96">
        <v>1106</v>
      </c>
      <c r="G189" s="96">
        <v>19544</v>
      </c>
      <c r="H189" s="96"/>
      <c r="I189" s="114"/>
      <c r="J189" s="248"/>
    </row>
    <row r="190" spans="1:9" ht="21.75" customHeight="1">
      <c r="A190" s="257"/>
      <c r="B190" s="202" t="s">
        <v>40</v>
      </c>
      <c r="C190" s="165"/>
      <c r="D190" s="95">
        <f>SUM(E190:I190)</f>
        <v>25000</v>
      </c>
      <c r="E190" s="95">
        <f>SUM(E188:E189)</f>
        <v>4350</v>
      </c>
      <c r="F190" s="95">
        <f>SUM(F188:F189)</f>
        <v>1106</v>
      </c>
      <c r="G190" s="95">
        <f>SUM(G188:G189)</f>
        <v>19544</v>
      </c>
      <c r="H190" s="95">
        <f>SUM(H188:H189)</f>
        <v>0</v>
      </c>
      <c r="I190" s="253">
        <f>SUM(I188:I189)</f>
        <v>0</v>
      </c>
    </row>
    <row r="191" spans="1:9" ht="21.75" customHeight="1">
      <c r="A191" s="210"/>
      <c r="B191" s="180"/>
      <c r="C191" s="107"/>
      <c r="D191" s="108"/>
      <c r="E191" s="108"/>
      <c r="F191" s="108"/>
      <c r="G191" s="108"/>
      <c r="H191" s="108"/>
      <c r="I191" s="255"/>
    </row>
    <row r="192" spans="1:9" ht="23.25" customHeight="1">
      <c r="A192" s="210">
        <v>14</v>
      </c>
      <c r="B192" s="211" t="s">
        <v>136</v>
      </c>
      <c r="C192" s="94"/>
      <c r="D192" s="172">
        <f>SUM(E192:I192)</f>
        <v>0</v>
      </c>
      <c r="E192" s="172"/>
      <c r="F192" s="172"/>
      <c r="G192" s="172"/>
      <c r="H192" s="172"/>
      <c r="I192" s="256"/>
    </row>
    <row r="193" spans="1:10" s="16" customFormat="1" ht="21.75" customHeight="1">
      <c r="A193" s="258"/>
      <c r="B193" s="184" t="s">
        <v>105</v>
      </c>
      <c r="C193" s="279"/>
      <c r="D193" s="96">
        <f>SUM(E193:I193)</f>
        <v>200</v>
      </c>
      <c r="E193" s="96"/>
      <c r="F193" s="96"/>
      <c r="G193" s="96">
        <v>200</v>
      </c>
      <c r="H193" s="96"/>
      <c r="I193" s="114"/>
      <c r="J193" s="248"/>
    </row>
    <row r="194" spans="1:9" ht="21.75" customHeight="1">
      <c r="A194" s="257"/>
      <c r="B194" s="202" t="s">
        <v>40</v>
      </c>
      <c r="C194" s="165"/>
      <c r="D194" s="95">
        <f>SUM(E194:I194)</f>
        <v>200</v>
      </c>
      <c r="E194" s="95">
        <f>SUM(E192:E193)</f>
        <v>0</v>
      </c>
      <c r="F194" s="95">
        <f>SUM(F192:F193)</f>
        <v>0</v>
      </c>
      <c r="G194" s="95">
        <f>SUM(G192:G193)</f>
        <v>200</v>
      </c>
      <c r="H194" s="95">
        <f>SUM(H192:H193)</f>
        <v>0</v>
      </c>
      <c r="I194" s="253">
        <f>SUM(I192:I193)</f>
        <v>0</v>
      </c>
    </row>
    <row r="195" spans="1:9" ht="21.75" customHeight="1" thickBot="1">
      <c r="A195" s="61"/>
      <c r="B195" s="194"/>
      <c r="C195" s="137"/>
      <c r="D195" s="213"/>
      <c r="E195" s="138"/>
      <c r="F195" s="138"/>
      <c r="G195" s="138"/>
      <c r="H195" s="138"/>
      <c r="I195" s="207"/>
    </row>
    <row r="196" spans="1:10" s="16" customFormat="1" ht="32.25" customHeight="1" thickBot="1">
      <c r="A196" s="149" t="s">
        <v>0</v>
      </c>
      <c r="B196" s="188" t="s">
        <v>127</v>
      </c>
      <c r="C196" s="150">
        <f>SUM(C13,C142)</f>
        <v>171</v>
      </c>
      <c r="D196" s="215">
        <f>SUM(E196:I196)</f>
        <v>523093</v>
      </c>
      <c r="E196" s="214">
        <f aca="true" t="shared" si="3" ref="E196:I197">SUM(E13,E142)</f>
        <v>186018</v>
      </c>
      <c r="F196" s="214">
        <f t="shared" si="3"/>
        <v>28461</v>
      </c>
      <c r="G196" s="214">
        <f t="shared" si="3"/>
        <v>193034</v>
      </c>
      <c r="H196" s="214">
        <f t="shared" si="3"/>
        <v>0</v>
      </c>
      <c r="I196" s="212">
        <f t="shared" si="3"/>
        <v>115580</v>
      </c>
      <c r="J196" s="248"/>
    </row>
    <row r="197" spans="1:10" s="16" customFormat="1" ht="34.5" customHeight="1" thickBot="1">
      <c r="A197" s="281" t="s">
        <v>0</v>
      </c>
      <c r="B197" s="282" t="s">
        <v>128</v>
      </c>
      <c r="C197" s="283">
        <f>SUM(C14,C143)</f>
        <v>246.5</v>
      </c>
      <c r="D197" s="284">
        <f>SUM(E197:I197)</f>
        <v>852624</v>
      </c>
      <c r="E197" s="284">
        <f t="shared" si="3"/>
        <v>326057</v>
      </c>
      <c r="F197" s="284">
        <f t="shared" si="3"/>
        <v>52508</v>
      </c>
      <c r="G197" s="284">
        <f t="shared" si="3"/>
        <v>341260</v>
      </c>
      <c r="H197" s="284">
        <f t="shared" si="3"/>
        <v>0</v>
      </c>
      <c r="I197" s="285">
        <f t="shared" si="3"/>
        <v>132799</v>
      </c>
      <c r="J197" s="248"/>
    </row>
    <row r="198" spans="1:10" s="16" customFormat="1" ht="15.75" customHeight="1" thickBot="1">
      <c r="A198" s="43"/>
      <c r="B198" s="189"/>
      <c r="C198" s="118"/>
      <c r="D198" s="119"/>
      <c r="E198" s="119"/>
      <c r="F198" s="119"/>
      <c r="G198" s="119"/>
      <c r="H198" s="120"/>
      <c r="I198" s="121"/>
      <c r="J198" s="248"/>
    </row>
    <row r="199" spans="1:9" ht="32.25" customHeight="1">
      <c r="A199" s="27" t="s">
        <v>1</v>
      </c>
      <c r="B199" s="190" t="s">
        <v>13</v>
      </c>
      <c r="C199" s="122"/>
      <c r="D199" s="123"/>
      <c r="E199" s="124"/>
      <c r="F199" s="125"/>
      <c r="G199" s="125"/>
      <c r="H199" s="125"/>
      <c r="I199" s="126"/>
    </row>
    <row r="200" spans="1:9" ht="24" customHeight="1">
      <c r="A200" s="26" t="s">
        <v>18</v>
      </c>
      <c r="B200" s="191" t="s">
        <v>38</v>
      </c>
      <c r="C200" s="127">
        <f>SUM(C203,C210,C219)</f>
        <v>49</v>
      </c>
      <c r="D200" s="89">
        <f>SUM(E200:I200)</f>
        <v>254444</v>
      </c>
      <c r="E200" s="89">
        <f>SUM(E203,E210,E215,E219,E223)</f>
        <v>164840</v>
      </c>
      <c r="F200" s="89">
        <f>SUM(F203,F210,F215,F219,F223)</f>
        <v>42983</v>
      </c>
      <c r="G200" s="89">
        <f>SUM(G203,G210,G215,G219,G223)</f>
        <v>46621</v>
      </c>
      <c r="H200" s="89">
        <f>SUM(H203,H210,H215,H219,H223)</f>
        <v>0</v>
      </c>
      <c r="I200" s="128">
        <f>SUM(I203,I210,I215,I219,I223)</f>
        <v>0</v>
      </c>
    </row>
    <row r="201" spans="1:9" ht="23.25" customHeight="1">
      <c r="A201" s="26" t="s">
        <v>18</v>
      </c>
      <c r="B201" s="191" t="s">
        <v>39</v>
      </c>
      <c r="C201" s="127">
        <f>SUM(C208,C213,C221)</f>
        <v>35</v>
      </c>
      <c r="D201" s="89">
        <f>SUM(E201:I201)</f>
        <v>259951</v>
      </c>
      <c r="E201" s="89">
        <f>SUM(E208,E213,E217,E221,E224,E228)</f>
        <v>150179</v>
      </c>
      <c r="F201" s="89">
        <f>SUM(F208,F213,F217,F221,F224,F228)</f>
        <v>39802</v>
      </c>
      <c r="G201" s="89">
        <f>SUM(G208,G213,G217,G221,G224,G228)</f>
        <v>43867</v>
      </c>
      <c r="H201" s="89">
        <f>SUM(H208,H213,H217,H221,H224,H228)</f>
        <v>0</v>
      </c>
      <c r="I201" s="128">
        <f>SUM(I208,I213,I217,I221,I224,I228)</f>
        <v>26103</v>
      </c>
    </row>
    <row r="202" spans="1:9" ht="8.25" customHeight="1">
      <c r="A202" s="26"/>
      <c r="B202" s="191"/>
      <c r="C202" s="127"/>
      <c r="D202" s="89"/>
      <c r="E202" s="89"/>
      <c r="F202" s="89"/>
      <c r="G202" s="89"/>
      <c r="H202" s="89"/>
      <c r="I202" s="128"/>
    </row>
    <row r="203" spans="1:9" ht="21.75" customHeight="1">
      <c r="A203" s="39">
        <v>1</v>
      </c>
      <c r="B203" s="187" t="s">
        <v>74</v>
      </c>
      <c r="C203" s="129">
        <v>38</v>
      </c>
      <c r="D203" s="117">
        <f>SUM(E203,F203,G203,H203,I203)</f>
        <v>211620</v>
      </c>
      <c r="E203" s="117">
        <v>140161</v>
      </c>
      <c r="F203" s="117">
        <v>36915</v>
      </c>
      <c r="G203" s="117">
        <v>34544</v>
      </c>
      <c r="H203" s="117"/>
      <c r="I203" s="93"/>
    </row>
    <row r="204" spans="1:9" ht="21.75" customHeight="1">
      <c r="A204" s="39"/>
      <c r="B204" s="243" t="s">
        <v>100</v>
      </c>
      <c r="C204" s="129"/>
      <c r="D204" s="117">
        <f>SUM(E204,F204,G204,H204,I204)</f>
        <v>1745</v>
      </c>
      <c r="E204" s="117">
        <v>1373</v>
      </c>
      <c r="F204" s="117">
        <v>367</v>
      </c>
      <c r="G204" s="117">
        <v>5</v>
      </c>
      <c r="H204" s="117"/>
      <c r="I204" s="93"/>
    </row>
    <row r="205" spans="1:9" ht="21.75" customHeight="1">
      <c r="A205" s="39"/>
      <c r="B205" s="184" t="s">
        <v>65</v>
      </c>
      <c r="C205" s="129"/>
      <c r="D205" s="117">
        <f>SUM(E205,F205,G205,H205,I205)</f>
        <v>750</v>
      </c>
      <c r="E205" s="117">
        <v>591</v>
      </c>
      <c r="F205" s="117">
        <v>159</v>
      </c>
      <c r="G205" s="117"/>
      <c r="H205" s="117"/>
      <c r="I205" s="93"/>
    </row>
    <row r="206" spans="1:9" ht="21.75" customHeight="1">
      <c r="A206" s="39"/>
      <c r="B206" s="187" t="s">
        <v>86</v>
      </c>
      <c r="C206" s="129"/>
      <c r="D206" s="117">
        <f>SUM(E206,F206,G206,H206,I206)</f>
        <v>29360</v>
      </c>
      <c r="E206" s="117">
        <v>1299</v>
      </c>
      <c r="F206" s="117">
        <v>482</v>
      </c>
      <c r="G206" s="117">
        <v>1476</v>
      </c>
      <c r="H206" s="117"/>
      <c r="I206" s="93">
        <v>26103</v>
      </c>
    </row>
    <row r="207" spans="1:9" ht="21.75" customHeight="1">
      <c r="A207" s="39"/>
      <c r="B207" s="184" t="s">
        <v>106</v>
      </c>
      <c r="C207" s="129">
        <v>-3</v>
      </c>
      <c r="D207" s="117">
        <f>SUM(E207,F207,G207,H207,I207)</f>
        <v>0</v>
      </c>
      <c r="E207" s="117"/>
      <c r="F207" s="117"/>
      <c r="G207" s="117"/>
      <c r="H207" s="117"/>
      <c r="I207" s="93"/>
    </row>
    <row r="208" spans="1:9" ht="21.75" customHeight="1">
      <c r="A208" s="39"/>
      <c r="B208" s="191" t="s">
        <v>40</v>
      </c>
      <c r="C208" s="127">
        <f>SUM(C203:C207)</f>
        <v>35</v>
      </c>
      <c r="D208" s="89">
        <f>SUM(E208:I208)</f>
        <v>243475</v>
      </c>
      <c r="E208" s="89">
        <f>SUM(E203:E207)</f>
        <v>143424</v>
      </c>
      <c r="F208" s="89">
        <f>SUM(F203:F207)</f>
        <v>37923</v>
      </c>
      <c r="G208" s="89">
        <f>SUM(G203:G207)</f>
        <v>36025</v>
      </c>
      <c r="H208" s="89">
        <f>SUM(H203:H207)</f>
        <v>0</v>
      </c>
      <c r="I208" s="128">
        <f>SUM(I203:I207)</f>
        <v>26103</v>
      </c>
    </row>
    <row r="209" spans="1:9" ht="21.75" customHeight="1">
      <c r="A209" s="39"/>
      <c r="B209" s="187"/>
      <c r="C209" s="129"/>
      <c r="D209" s="89"/>
      <c r="E209" s="117"/>
      <c r="F209" s="117"/>
      <c r="G209" s="117"/>
      <c r="H209" s="117"/>
      <c r="I209" s="93"/>
    </row>
    <row r="210" spans="1:9" ht="21.75" customHeight="1">
      <c r="A210" s="39">
        <v>2</v>
      </c>
      <c r="B210" s="187" t="s">
        <v>75</v>
      </c>
      <c r="C210" s="129">
        <v>1</v>
      </c>
      <c r="D210" s="117">
        <f>SUM(E210,F210,G210,H210,I210)</f>
        <v>605</v>
      </c>
      <c r="E210" s="117">
        <v>479</v>
      </c>
      <c r="F210" s="117">
        <v>126</v>
      </c>
      <c r="G210" s="117"/>
      <c r="H210" s="117"/>
      <c r="I210" s="93"/>
    </row>
    <row r="211" spans="1:9" ht="21.75" customHeight="1">
      <c r="A211" s="39"/>
      <c r="B211" s="187" t="s">
        <v>86</v>
      </c>
      <c r="C211" s="129"/>
      <c r="D211" s="117">
        <f>SUM(E211,F211,G211,H211,I211)</f>
        <v>7692</v>
      </c>
      <c r="E211" s="117">
        <v>2504</v>
      </c>
      <c r="F211" s="117">
        <v>738</v>
      </c>
      <c r="G211" s="117">
        <v>4450</v>
      </c>
      <c r="H211" s="117"/>
      <c r="I211" s="93"/>
    </row>
    <row r="212" spans="1:9" ht="21.75" customHeight="1">
      <c r="A212" s="39"/>
      <c r="B212" s="184" t="s">
        <v>106</v>
      </c>
      <c r="C212" s="129">
        <v>-1</v>
      </c>
      <c r="D212" s="117">
        <f>SUM(E212,F212,G212,H212,I212)</f>
        <v>0</v>
      </c>
      <c r="E212" s="117"/>
      <c r="F212" s="117"/>
      <c r="G212" s="117"/>
      <c r="H212" s="117"/>
      <c r="I212" s="93"/>
    </row>
    <row r="213" spans="1:9" ht="21.75" customHeight="1">
      <c r="A213" s="39"/>
      <c r="B213" s="191" t="s">
        <v>40</v>
      </c>
      <c r="C213" s="127">
        <f>SUM(C210:C212)</f>
        <v>0</v>
      </c>
      <c r="D213" s="89">
        <f>SUM(E213:I213)</f>
        <v>8297</v>
      </c>
      <c r="E213" s="89">
        <f>SUM(E210:E212)</f>
        <v>2983</v>
      </c>
      <c r="F213" s="89">
        <f>SUM(F210:F212)</f>
        <v>864</v>
      </c>
      <c r="G213" s="89">
        <f>SUM(G210:G212)</f>
        <v>4450</v>
      </c>
      <c r="H213" s="89">
        <f>SUM(H210:H212)</f>
        <v>0</v>
      </c>
      <c r="I213" s="128">
        <f>SUM(I210:I212)</f>
        <v>0</v>
      </c>
    </row>
    <row r="214" spans="1:9" ht="21.75" customHeight="1">
      <c r="A214" s="39"/>
      <c r="B214" s="187"/>
      <c r="C214" s="129"/>
      <c r="D214" s="89"/>
      <c r="E214" s="117"/>
      <c r="F214" s="117"/>
      <c r="G214" s="117"/>
      <c r="H214" s="117"/>
      <c r="I214" s="93"/>
    </row>
    <row r="215" spans="1:9" ht="21.75" customHeight="1">
      <c r="A215" s="39">
        <v>3</v>
      </c>
      <c r="B215" s="187" t="s">
        <v>46</v>
      </c>
      <c r="C215" s="129"/>
      <c r="D215" s="117">
        <f>SUM(E215:I215)</f>
        <v>2164</v>
      </c>
      <c r="E215" s="117">
        <v>100</v>
      </c>
      <c r="F215" s="117">
        <v>24</v>
      </c>
      <c r="G215" s="117">
        <v>2040</v>
      </c>
      <c r="H215" s="117"/>
      <c r="I215" s="93"/>
    </row>
    <row r="216" spans="1:9" ht="21.75" customHeight="1">
      <c r="A216" s="39"/>
      <c r="B216" s="187" t="s">
        <v>86</v>
      </c>
      <c r="C216" s="116"/>
      <c r="D216" s="117">
        <f>SUM(E216,F216,G216,H216,I216)</f>
        <v>152</v>
      </c>
      <c r="E216" s="117"/>
      <c r="F216" s="117"/>
      <c r="G216" s="117">
        <v>152</v>
      </c>
      <c r="H216" s="117"/>
      <c r="I216" s="93"/>
    </row>
    <row r="217" spans="1:9" ht="21.75" customHeight="1">
      <c r="A217" s="39"/>
      <c r="B217" s="191" t="s">
        <v>40</v>
      </c>
      <c r="C217" s="116"/>
      <c r="D217" s="89">
        <f>SUM(E217:I217)</f>
        <v>2316</v>
      </c>
      <c r="E217" s="89">
        <f>SUM(E215:E216)</f>
        <v>100</v>
      </c>
      <c r="F217" s="89">
        <f>SUM(F215:F216)</f>
        <v>24</v>
      </c>
      <c r="G217" s="89">
        <f>SUM(G215:G216)</f>
        <v>2192</v>
      </c>
      <c r="H217" s="89">
        <f>SUM(H215:H216)</f>
        <v>0</v>
      </c>
      <c r="I217" s="128">
        <f>SUM(I215:I216)</f>
        <v>0</v>
      </c>
    </row>
    <row r="218" spans="1:9" ht="21.75" customHeight="1">
      <c r="A218" s="39"/>
      <c r="B218" s="187"/>
      <c r="C218" s="116"/>
      <c r="D218" s="89"/>
      <c r="E218" s="117"/>
      <c r="F218" s="117"/>
      <c r="G218" s="117"/>
      <c r="H218" s="117"/>
      <c r="I218" s="93"/>
    </row>
    <row r="219" spans="1:9" ht="21.75" customHeight="1">
      <c r="A219" s="39">
        <v>4</v>
      </c>
      <c r="B219" s="187" t="s">
        <v>76</v>
      </c>
      <c r="C219" s="116">
        <v>10</v>
      </c>
      <c r="D219" s="117">
        <f>E219+F219+G219+H219+I219</f>
        <v>38855</v>
      </c>
      <c r="E219" s="117">
        <v>24100</v>
      </c>
      <c r="F219" s="117">
        <v>5918</v>
      </c>
      <c r="G219" s="117">
        <v>8837</v>
      </c>
      <c r="H219" s="117"/>
      <c r="I219" s="93"/>
    </row>
    <row r="220" spans="1:9" ht="21.75" customHeight="1">
      <c r="A220" s="39"/>
      <c r="B220" s="216" t="s">
        <v>111</v>
      </c>
      <c r="C220" s="116">
        <v>-10</v>
      </c>
      <c r="D220" s="117">
        <f>SUM(E220,F220,G220,H220,I220)</f>
        <v>-38855</v>
      </c>
      <c r="E220" s="117">
        <v>-24100</v>
      </c>
      <c r="F220" s="117">
        <v>-5918</v>
      </c>
      <c r="G220" s="117">
        <v>-8837</v>
      </c>
      <c r="H220" s="117"/>
      <c r="I220" s="93"/>
    </row>
    <row r="221" spans="1:9" ht="21.75" customHeight="1">
      <c r="A221" s="39"/>
      <c r="B221" s="191" t="s">
        <v>40</v>
      </c>
      <c r="C221" s="177">
        <f aca="true" t="shared" si="4" ref="C221:I221">SUM(C219:C220)</f>
        <v>0</v>
      </c>
      <c r="D221" s="89">
        <f>SUM(E221:I221)</f>
        <v>0</v>
      </c>
      <c r="E221" s="89">
        <f t="shared" si="4"/>
        <v>0</v>
      </c>
      <c r="F221" s="89">
        <f t="shared" si="4"/>
        <v>0</v>
      </c>
      <c r="G221" s="89">
        <f t="shared" si="4"/>
        <v>0</v>
      </c>
      <c r="H221" s="89">
        <f t="shared" si="4"/>
        <v>0</v>
      </c>
      <c r="I221" s="128">
        <f t="shared" si="4"/>
        <v>0</v>
      </c>
    </row>
    <row r="222" spans="1:9" ht="21.75" customHeight="1">
      <c r="A222" s="39"/>
      <c r="B222" s="216"/>
      <c r="C222" s="116"/>
      <c r="D222" s="89"/>
      <c r="E222" s="117"/>
      <c r="F222" s="117"/>
      <c r="G222" s="117"/>
      <c r="H222" s="117"/>
      <c r="I222" s="93"/>
    </row>
    <row r="223" spans="1:10" s="3" customFormat="1" ht="21.75" customHeight="1">
      <c r="A223" s="39">
        <v>5</v>
      </c>
      <c r="B223" s="184" t="s">
        <v>77</v>
      </c>
      <c r="C223" s="116"/>
      <c r="D223" s="218">
        <f>E223+F223+G223+H223+I223</f>
        <v>1200</v>
      </c>
      <c r="E223" s="219"/>
      <c r="F223" s="219"/>
      <c r="G223" s="219">
        <v>1200</v>
      </c>
      <c r="H223" s="219"/>
      <c r="I223" s="220"/>
      <c r="J223" s="247"/>
    </row>
    <row r="224" spans="1:10" s="3" customFormat="1" ht="21.75" customHeight="1">
      <c r="A224" s="39"/>
      <c r="B224" s="191" t="s">
        <v>40</v>
      </c>
      <c r="C224" s="116"/>
      <c r="D224" s="89">
        <f>SUM(E224:I224)</f>
        <v>1200</v>
      </c>
      <c r="E224" s="89">
        <f>SUM(E223:E223)</f>
        <v>0</v>
      </c>
      <c r="F224" s="89">
        <f>SUM(F223:F223)</f>
        <v>0</v>
      </c>
      <c r="G224" s="89">
        <f>SUM(G223:G223)</f>
        <v>1200</v>
      </c>
      <c r="H224" s="89">
        <f>SUM(H223:H223)</f>
        <v>0</v>
      </c>
      <c r="I224" s="128">
        <f>SUM(I223:I223)</f>
        <v>0</v>
      </c>
      <c r="J224" s="247"/>
    </row>
    <row r="225" spans="1:10" s="3" customFormat="1" ht="21.75" customHeight="1">
      <c r="A225" s="39"/>
      <c r="B225" s="222"/>
      <c r="C225" s="116"/>
      <c r="D225" s="89"/>
      <c r="E225" s="89"/>
      <c r="F225" s="89"/>
      <c r="G225" s="89"/>
      <c r="H225" s="89"/>
      <c r="I225" s="128"/>
      <c r="J225" s="247"/>
    </row>
    <row r="226" spans="1:10" s="3" customFormat="1" ht="21.75" customHeight="1">
      <c r="A226" s="39">
        <v>6</v>
      </c>
      <c r="B226" s="184" t="s">
        <v>148</v>
      </c>
      <c r="C226" s="116"/>
      <c r="D226" s="218">
        <f>E226+F226+G226+H226+I226</f>
        <v>0</v>
      </c>
      <c r="E226" s="219"/>
      <c r="F226" s="219"/>
      <c r="G226" s="219"/>
      <c r="H226" s="219"/>
      <c r="I226" s="220"/>
      <c r="J226" s="247"/>
    </row>
    <row r="227" spans="1:10" s="3" customFormat="1" ht="21.75" customHeight="1">
      <c r="A227" s="39"/>
      <c r="B227" s="187" t="s">
        <v>86</v>
      </c>
      <c r="C227" s="116"/>
      <c r="D227" s="117">
        <f>SUM(E227,F227,G227,H227,I227)</f>
        <v>4663</v>
      </c>
      <c r="E227" s="221">
        <v>3672</v>
      </c>
      <c r="F227" s="221">
        <v>991</v>
      </c>
      <c r="G227" s="221"/>
      <c r="H227" s="221"/>
      <c r="I227" s="115"/>
      <c r="J227" s="247"/>
    </row>
    <row r="228" spans="1:10" s="3" customFormat="1" ht="21.75" customHeight="1">
      <c r="A228" s="39"/>
      <c r="B228" s="191" t="s">
        <v>40</v>
      </c>
      <c r="C228" s="116"/>
      <c r="D228" s="89">
        <f>SUM(E228:I228)</f>
        <v>4663</v>
      </c>
      <c r="E228" s="89">
        <f>SUM(E226:E227)</f>
        <v>3672</v>
      </c>
      <c r="F228" s="89">
        <f>SUM(F226:F227)</f>
        <v>991</v>
      </c>
      <c r="G228" s="89">
        <f>SUM(G226:G227)</f>
        <v>0</v>
      </c>
      <c r="H228" s="89">
        <f>SUM(H226:H227)</f>
        <v>0</v>
      </c>
      <c r="I228" s="128">
        <f>SUM(I226:I227)</f>
        <v>0</v>
      </c>
      <c r="J228" s="247"/>
    </row>
    <row r="229" spans="1:10" s="3" customFormat="1" ht="21.75" customHeight="1">
      <c r="A229" s="39"/>
      <c r="B229" s="222"/>
      <c r="C229" s="116"/>
      <c r="D229" s="89"/>
      <c r="E229" s="89"/>
      <c r="F229" s="89"/>
      <c r="G229" s="89"/>
      <c r="H229" s="89"/>
      <c r="I229" s="128"/>
      <c r="J229" s="247"/>
    </row>
    <row r="230" spans="1:37" s="45" customFormat="1" ht="9" customHeight="1">
      <c r="A230" s="26"/>
      <c r="B230" s="192"/>
      <c r="C230" s="127"/>
      <c r="D230" s="89"/>
      <c r="E230" s="130"/>
      <c r="F230" s="130"/>
      <c r="G230" s="130"/>
      <c r="H230" s="130"/>
      <c r="I230" s="132"/>
      <c r="J230" s="249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</row>
    <row r="231" spans="1:37" s="4" customFormat="1" ht="30" customHeight="1">
      <c r="A231" s="26" t="s">
        <v>19</v>
      </c>
      <c r="B231" s="192" t="s">
        <v>62</v>
      </c>
      <c r="C231" s="131">
        <f>SUM(C234)</f>
        <v>1</v>
      </c>
      <c r="D231" s="89">
        <f>SUM(E231:I231)</f>
        <v>5062</v>
      </c>
      <c r="E231" s="89">
        <f aca="true" t="shared" si="5" ref="E231:I232">SUM(E234)</f>
        <v>3245</v>
      </c>
      <c r="F231" s="89">
        <f t="shared" si="5"/>
        <v>822</v>
      </c>
      <c r="G231" s="89">
        <f t="shared" si="5"/>
        <v>995</v>
      </c>
      <c r="H231" s="89">
        <f t="shared" si="5"/>
        <v>0</v>
      </c>
      <c r="I231" s="128">
        <f t="shared" si="5"/>
        <v>0</v>
      </c>
      <c r="J231" s="247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1:37" s="4" customFormat="1" ht="30" customHeight="1">
      <c r="A232" s="26" t="s">
        <v>19</v>
      </c>
      <c r="B232" s="192" t="s">
        <v>63</v>
      </c>
      <c r="C232" s="131">
        <f>SUM(C235)</f>
        <v>1</v>
      </c>
      <c r="D232" s="90">
        <f>SUM(E232:I232)</f>
        <v>5062</v>
      </c>
      <c r="E232" s="89">
        <f t="shared" si="5"/>
        <v>3245</v>
      </c>
      <c r="F232" s="89">
        <f t="shared" si="5"/>
        <v>822</v>
      </c>
      <c r="G232" s="89">
        <f t="shared" si="5"/>
        <v>995</v>
      </c>
      <c r="H232" s="89">
        <f t="shared" si="5"/>
        <v>0</v>
      </c>
      <c r="I232" s="128">
        <f t="shared" si="5"/>
        <v>0</v>
      </c>
      <c r="J232" s="247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1:37" s="45" customFormat="1" ht="12" customHeight="1">
      <c r="A233" s="26"/>
      <c r="B233" s="192"/>
      <c r="C233" s="127"/>
      <c r="D233" s="90"/>
      <c r="E233" s="130"/>
      <c r="F233" s="130"/>
      <c r="G233" s="130"/>
      <c r="H233" s="130"/>
      <c r="I233" s="132"/>
      <c r="J233" s="249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</row>
    <row r="234" spans="1:37" s="5" customFormat="1" ht="21.75" customHeight="1">
      <c r="A234" s="46">
        <v>1</v>
      </c>
      <c r="B234" s="184" t="s">
        <v>78</v>
      </c>
      <c r="C234" s="116">
        <v>1</v>
      </c>
      <c r="D234" s="117">
        <f>E234+F234+G234+H234+I234</f>
        <v>5062</v>
      </c>
      <c r="E234" s="96">
        <v>3245</v>
      </c>
      <c r="F234" s="96">
        <v>822</v>
      </c>
      <c r="G234" s="96">
        <v>995</v>
      </c>
      <c r="H234" s="96"/>
      <c r="I234" s="114"/>
      <c r="J234" s="8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9" ht="21.75" customHeight="1">
      <c r="A235" s="46"/>
      <c r="B235" s="191" t="s">
        <v>40</v>
      </c>
      <c r="C235" s="230">
        <f>SUM(C234:C234)</f>
        <v>1</v>
      </c>
      <c r="D235" s="90">
        <f>SUM(E235:I235)</f>
        <v>5062</v>
      </c>
      <c r="E235" s="89">
        <f>SUM(E234:E234)</f>
        <v>3245</v>
      </c>
      <c r="F235" s="89">
        <f>SUM(F234:F234)</f>
        <v>822</v>
      </c>
      <c r="G235" s="89">
        <f>SUM(G234:G234)</f>
        <v>995</v>
      </c>
      <c r="H235" s="89">
        <f>SUM(H234:H234)</f>
        <v>0</v>
      </c>
      <c r="I235" s="128">
        <f>SUM(I234:I234)</f>
        <v>0</v>
      </c>
    </row>
    <row r="236" spans="1:9" ht="21.75" customHeight="1">
      <c r="A236" s="223"/>
      <c r="B236" s="217"/>
      <c r="C236" s="116"/>
      <c r="D236" s="90"/>
      <c r="E236" s="117"/>
      <c r="F236" s="117"/>
      <c r="G236" s="117"/>
      <c r="H236" s="117"/>
      <c r="I236" s="93"/>
    </row>
    <row r="237" spans="1:37" s="45" customFormat="1" ht="21.75" customHeight="1">
      <c r="A237" s="26"/>
      <c r="B237" s="192"/>
      <c r="C237" s="127"/>
      <c r="D237" s="90"/>
      <c r="E237" s="130"/>
      <c r="F237" s="130"/>
      <c r="G237" s="130"/>
      <c r="H237" s="130"/>
      <c r="I237" s="132"/>
      <c r="J237" s="249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</row>
    <row r="238" spans="1:37" s="45" customFormat="1" ht="29.25" customHeight="1">
      <c r="A238" s="26" t="s">
        <v>22</v>
      </c>
      <c r="B238" s="192" t="s">
        <v>79</v>
      </c>
      <c r="C238" s="133">
        <f>SUM(C241)</f>
        <v>8</v>
      </c>
      <c r="D238" s="134">
        <f>SUM(E238:I238)</f>
        <v>438549</v>
      </c>
      <c r="E238" s="134">
        <f>SUM(E241,E245)</f>
        <v>22509</v>
      </c>
      <c r="F238" s="134">
        <f>SUM(F241,F245)</f>
        <v>5652</v>
      </c>
      <c r="G238" s="134">
        <f>SUM(G241,G245)</f>
        <v>7255</v>
      </c>
      <c r="H238" s="134">
        <f>SUM(H241,H245)</f>
        <v>0</v>
      </c>
      <c r="I238" s="224">
        <f>SUM(I241,I245)</f>
        <v>403133</v>
      </c>
      <c r="J238" s="249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</row>
    <row r="239" spans="1:37" s="45" customFormat="1" ht="29.25" customHeight="1">
      <c r="A239" s="26" t="s">
        <v>22</v>
      </c>
      <c r="B239" s="192" t="s">
        <v>80</v>
      </c>
      <c r="C239" s="133">
        <f>SUM(C243)</f>
        <v>8</v>
      </c>
      <c r="D239" s="134">
        <f>SUM(E239:I239)</f>
        <v>441065</v>
      </c>
      <c r="E239" s="134">
        <f>SUM(E243,E249)</f>
        <v>22633</v>
      </c>
      <c r="F239" s="134">
        <f>SUM(F243,F249)</f>
        <v>5686</v>
      </c>
      <c r="G239" s="134">
        <f>SUM(G243,G249)</f>
        <v>7255</v>
      </c>
      <c r="H239" s="134">
        <f>SUM(H243,H249)</f>
        <v>0</v>
      </c>
      <c r="I239" s="224">
        <f>SUM(I243,I249)</f>
        <v>405491</v>
      </c>
      <c r="J239" s="249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</row>
    <row r="240" spans="1:37" s="45" customFormat="1" ht="12" customHeight="1">
      <c r="A240" s="26"/>
      <c r="B240" s="192"/>
      <c r="C240" s="133"/>
      <c r="D240" s="134"/>
      <c r="E240" s="134"/>
      <c r="F240" s="134"/>
      <c r="G240" s="134"/>
      <c r="H240" s="134"/>
      <c r="I240" s="224"/>
      <c r="J240" s="249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</row>
    <row r="241" spans="1:37" s="4" customFormat="1" ht="21.75" customHeight="1">
      <c r="A241" s="39">
        <v>1</v>
      </c>
      <c r="B241" s="193" t="s">
        <v>81</v>
      </c>
      <c r="C241" s="129">
        <v>8</v>
      </c>
      <c r="D241" s="117">
        <f>SUM(E241:I241)</f>
        <v>35416</v>
      </c>
      <c r="E241" s="135">
        <v>22509</v>
      </c>
      <c r="F241" s="135">
        <v>5652</v>
      </c>
      <c r="G241" s="135">
        <v>7255</v>
      </c>
      <c r="H241" s="135">
        <v>0</v>
      </c>
      <c r="I241" s="136">
        <v>0</v>
      </c>
      <c r="J241" s="247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s="4" customFormat="1" ht="21.75" customHeight="1">
      <c r="A242" s="39"/>
      <c r="B242" s="184" t="s">
        <v>65</v>
      </c>
      <c r="C242" s="129"/>
      <c r="D242" s="117">
        <f>SUM(E242:I242)</f>
        <v>158</v>
      </c>
      <c r="E242" s="135">
        <v>124</v>
      </c>
      <c r="F242" s="135">
        <v>34</v>
      </c>
      <c r="G242" s="135"/>
      <c r="H242" s="135"/>
      <c r="I242" s="136"/>
      <c r="J242" s="247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s="4" customFormat="1" ht="21.75" customHeight="1">
      <c r="A243" s="39"/>
      <c r="B243" s="191" t="s">
        <v>40</v>
      </c>
      <c r="C243" s="127">
        <f aca="true" t="shared" si="6" ref="C243:I243">SUM(C241:C242)</f>
        <v>8</v>
      </c>
      <c r="D243" s="89">
        <f>SUM(E243:I243)</f>
        <v>35574</v>
      </c>
      <c r="E243" s="154">
        <f t="shared" si="6"/>
        <v>22633</v>
      </c>
      <c r="F243" s="154">
        <f t="shared" si="6"/>
        <v>5686</v>
      </c>
      <c r="G243" s="154">
        <f t="shared" si="6"/>
        <v>7255</v>
      </c>
      <c r="H243" s="154">
        <f t="shared" si="6"/>
        <v>0</v>
      </c>
      <c r="I243" s="259">
        <f t="shared" si="6"/>
        <v>0</v>
      </c>
      <c r="J243" s="247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s="4" customFormat="1" ht="21.75" customHeight="1">
      <c r="A244" s="39"/>
      <c r="B244" s="193"/>
      <c r="C244" s="129"/>
      <c r="D244" s="89"/>
      <c r="E244" s="135"/>
      <c r="F244" s="135"/>
      <c r="G244" s="135"/>
      <c r="H244" s="135"/>
      <c r="I244" s="136"/>
      <c r="J244" s="247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s="4" customFormat="1" ht="21.75" customHeight="1">
      <c r="A245" s="39">
        <v>2</v>
      </c>
      <c r="B245" s="193" t="s">
        <v>82</v>
      </c>
      <c r="C245" s="129"/>
      <c r="D245" s="117">
        <f>SUM(E245:I245)</f>
        <v>403133</v>
      </c>
      <c r="E245" s="135"/>
      <c r="F245" s="135"/>
      <c r="G245" s="135"/>
      <c r="H245" s="135"/>
      <c r="I245" s="136">
        <v>403133</v>
      </c>
      <c r="J245" s="247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s="4" customFormat="1" ht="21.75" customHeight="1">
      <c r="A246" s="39"/>
      <c r="B246" s="193" t="s">
        <v>110</v>
      </c>
      <c r="C246" s="129"/>
      <c r="D246" s="117">
        <f>SUM(E246:I246)</f>
        <v>1131</v>
      </c>
      <c r="E246" s="135"/>
      <c r="F246" s="135"/>
      <c r="G246" s="135"/>
      <c r="H246" s="135"/>
      <c r="I246" s="136">
        <v>1131</v>
      </c>
      <c r="J246" s="247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s="4" customFormat="1" ht="21.75" customHeight="1">
      <c r="A247" s="39"/>
      <c r="B247" s="193" t="s">
        <v>109</v>
      </c>
      <c r="C247" s="129"/>
      <c r="D247" s="117">
        <f>SUM(E247:I247)</f>
        <v>157</v>
      </c>
      <c r="E247" s="135"/>
      <c r="F247" s="135"/>
      <c r="G247" s="135"/>
      <c r="H247" s="135"/>
      <c r="I247" s="136">
        <v>157</v>
      </c>
      <c r="J247" s="247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s="4" customFormat="1" ht="21.75" customHeight="1">
      <c r="A248" s="39"/>
      <c r="B248" s="193" t="s">
        <v>134</v>
      </c>
      <c r="C248" s="129"/>
      <c r="D248" s="117">
        <f>SUM(E248:I248)</f>
        <v>1070</v>
      </c>
      <c r="E248" s="135"/>
      <c r="F248" s="135"/>
      <c r="G248" s="135"/>
      <c r="H248" s="135"/>
      <c r="I248" s="136">
        <v>1070</v>
      </c>
      <c r="J248" s="247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10" s="3" customFormat="1" ht="21.75" customHeight="1">
      <c r="A249" s="66"/>
      <c r="B249" s="202" t="s">
        <v>40</v>
      </c>
      <c r="C249" s="129"/>
      <c r="D249" s="166">
        <f>SUM(E249:I249)</f>
        <v>405491</v>
      </c>
      <c r="E249" s="166">
        <f>SUM(E245:E248)</f>
        <v>0</v>
      </c>
      <c r="F249" s="166">
        <f>SUM(F245:F248)</f>
        <v>0</v>
      </c>
      <c r="G249" s="166">
        <f>SUM(G245:G248)</f>
        <v>0</v>
      </c>
      <c r="H249" s="166">
        <f>SUM(H245:H248)</f>
        <v>0</v>
      </c>
      <c r="I249" s="278">
        <f>SUM(I245:I248)</f>
        <v>405491</v>
      </c>
      <c r="J249" s="247"/>
    </row>
    <row r="250" spans="1:9" ht="18" customHeight="1" thickBot="1">
      <c r="A250" s="225"/>
      <c r="B250" s="226"/>
      <c r="C250" s="227"/>
      <c r="D250" s="228"/>
      <c r="E250" s="228"/>
      <c r="F250" s="228"/>
      <c r="G250" s="228"/>
      <c r="H250" s="228"/>
      <c r="I250" s="229"/>
    </row>
    <row r="251" spans="1:10" s="16" customFormat="1" ht="33.75" customHeight="1" thickBot="1">
      <c r="A251" s="149" t="s">
        <v>1</v>
      </c>
      <c r="B251" s="188" t="s">
        <v>129</v>
      </c>
      <c r="C251" s="150">
        <f>SUM(C200,C231,C238)</f>
        <v>58</v>
      </c>
      <c r="D251" s="151">
        <f>SUM(E251,F251,G251,H251,I251)</f>
        <v>698055</v>
      </c>
      <c r="E251" s="151">
        <f aca="true" t="shared" si="7" ref="E251:I252">SUM(E200,E231,E238)</f>
        <v>190594</v>
      </c>
      <c r="F251" s="151">
        <f t="shared" si="7"/>
        <v>49457</v>
      </c>
      <c r="G251" s="151">
        <f t="shared" si="7"/>
        <v>54871</v>
      </c>
      <c r="H251" s="151">
        <f t="shared" si="7"/>
        <v>0</v>
      </c>
      <c r="I251" s="152">
        <f t="shared" si="7"/>
        <v>403133</v>
      </c>
      <c r="J251" s="248"/>
    </row>
    <row r="252" spans="1:10" s="16" customFormat="1" ht="40.5" customHeight="1" thickBot="1">
      <c r="A252" s="281" t="s">
        <v>1</v>
      </c>
      <c r="B252" s="282" t="s">
        <v>130</v>
      </c>
      <c r="C252" s="286">
        <f>SUM(C201,C232,C239)</f>
        <v>44</v>
      </c>
      <c r="D252" s="287">
        <f>SUM(E252:I252)</f>
        <v>706078</v>
      </c>
      <c r="E252" s="288">
        <f t="shared" si="7"/>
        <v>176057</v>
      </c>
      <c r="F252" s="288">
        <f t="shared" si="7"/>
        <v>46310</v>
      </c>
      <c r="G252" s="288">
        <f t="shared" si="7"/>
        <v>52117</v>
      </c>
      <c r="H252" s="288">
        <f t="shared" si="7"/>
        <v>0</v>
      </c>
      <c r="I252" s="289">
        <f t="shared" si="7"/>
        <v>431594</v>
      </c>
      <c r="J252" s="248"/>
    </row>
    <row r="253" spans="1:10" s="75" customFormat="1" ht="20.25" customHeight="1">
      <c r="A253" s="76" t="s">
        <v>31</v>
      </c>
      <c r="B253" s="195" t="s">
        <v>32</v>
      </c>
      <c r="C253" s="140"/>
      <c r="D253" s="141"/>
      <c r="E253" s="141"/>
      <c r="F253" s="141"/>
      <c r="G253" s="141"/>
      <c r="H253" s="141"/>
      <c r="I253" s="142"/>
      <c r="J253" s="250"/>
    </row>
    <row r="254" spans="1:10" s="16" customFormat="1" ht="20.25" customHeight="1">
      <c r="A254" s="265" t="s">
        <v>29</v>
      </c>
      <c r="B254" s="196" t="s">
        <v>24</v>
      </c>
      <c r="C254" s="143"/>
      <c r="D254" s="144"/>
      <c r="E254" s="144"/>
      <c r="F254" s="144"/>
      <c r="G254" s="144"/>
      <c r="H254" s="144"/>
      <c r="I254" s="145"/>
      <c r="J254" s="248"/>
    </row>
    <row r="255" spans="1:10" s="16" customFormat="1" ht="21" customHeight="1">
      <c r="A255" s="266">
        <v>1</v>
      </c>
      <c r="B255" s="264" t="s">
        <v>92</v>
      </c>
      <c r="C255" s="269"/>
      <c r="D255" s="96"/>
      <c r="E255" s="96"/>
      <c r="F255" s="96"/>
      <c r="G255" s="96"/>
      <c r="H255" s="96"/>
      <c r="I255" s="114"/>
      <c r="J255" s="248"/>
    </row>
    <row r="256" spans="1:9" ht="21" customHeight="1">
      <c r="A256" s="267"/>
      <c r="B256" s="241" t="s">
        <v>93</v>
      </c>
      <c r="C256" s="269">
        <f>SUM(C260,C266)</f>
        <v>104.5</v>
      </c>
      <c r="D256" s="96">
        <f>SUM(E256:I256)</f>
        <v>326265</v>
      </c>
      <c r="E256" s="96">
        <f>SUM(E260,E266)</f>
        <v>189337</v>
      </c>
      <c r="F256" s="96">
        <f>SUM(F260,F266)</f>
        <v>51090</v>
      </c>
      <c r="G256" s="96">
        <f>SUM(G260,G266)</f>
        <v>85838</v>
      </c>
      <c r="H256" s="96">
        <f>SUM(H260,H266)</f>
        <v>0</v>
      </c>
      <c r="I256" s="114">
        <f>SUM(I260,I266)</f>
        <v>0</v>
      </c>
    </row>
    <row r="257" spans="1:10" s="16" customFormat="1" ht="21" customHeight="1">
      <c r="A257" s="268"/>
      <c r="B257" s="196" t="s">
        <v>40</v>
      </c>
      <c r="C257" s="270">
        <f>SUM(C263,C273)</f>
        <v>104.5</v>
      </c>
      <c r="D257" s="95">
        <f>SUM(E257:I257)</f>
        <v>339988</v>
      </c>
      <c r="E257" s="95">
        <f>SUM(E263,E273)</f>
        <v>197780</v>
      </c>
      <c r="F257" s="95">
        <f>SUM(F263,F273)</f>
        <v>53300</v>
      </c>
      <c r="G257" s="95">
        <f>SUM(G263,G273)</f>
        <v>87106</v>
      </c>
      <c r="H257" s="95">
        <f>SUM(H263,H273)</f>
        <v>0</v>
      </c>
      <c r="I257" s="253">
        <f>SUM(I263,I273)</f>
        <v>1802</v>
      </c>
      <c r="J257" s="248"/>
    </row>
    <row r="258" spans="1:10" s="16" customFormat="1" ht="8.25" customHeight="1">
      <c r="A258" s="268"/>
      <c r="B258" s="196"/>
      <c r="C258" s="270"/>
      <c r="D258" s="95"/>
      <c r="E258" s="95"/>
      <c r="F258" s="95"/>
      <c r="G258" s="95"/>
      <c r="H258" s="95"/>
      <c r="I258" s="253"/>
      <c r="J258" s="248"/>
    </row>
    <row r="259" spans="1:9" ht="21.75" customHeight="1">
      <c r="A259" s="267" t="s">
        <v>25</v>
      </c>
      <c r="B259" s="184" t="s">
        <v>94</v>
      </c>
      <c r="C259" s="271"/>
      <c r="D259" s="96"/>
      <c r="E259" s="96"/>
      <c r="F259" s="96"/>
      <c r="G259" s="96"/>
      <c r="H259" s="96"/>
      <c r="I259" s="114"/>
    </row>
    <row r="260" spans="1:9" ht="21.75" customHeight="1">
      <c r="A260" s="267"/>
      <c r="B260" s="241" t="s">
        <v>93</v>
      </c>
      <c r="C260" s="271">
        <v>5.5</v>
      </c>
      <c r="D260" s="96">
        <f>SUM(E260:I260)</f>
        <v>15953</v>
      </c>
      <c r="E260" s="96">
        <v>10486</v>
      </c>
      <c r="F260" s="96">
        <v>2799</v>
      </c>
      <c r="G260" s="96">
        <v>2668</v>
      </c>
      <c r="H260" s="96"/>
      <c r="I260" s="114"/>
    </row>
    <row r="261" spans="1:9" ht="21.75" customHeight="1">
      <c r="A261" s="267"/>
      <c r="B261" s="241" t="s">
        <v>99</v>
      </c>
      <c r="C261" s="271"/>
      <c r="D261" s="96">
        <f>SUM(E261:I261)</f>
        <v>405</v>
      </c>
      <c r="E261" s="96">
        <v>319</v>
      </c>
      <c r="F261" s="96">
        <v>86</v>
      </c>
      <c r="G261" s="96"/>
      <c r="H261" s="96"/>
      <c r="I261" s="114"/>
    </row>
    <row r="262" spans="1:9" ht="21.75" customHeight="1">
      <c r="A262" s="267"/>
      <c r="B262" s="184" t="s">
        <v>65</v>
      </c>
      <c r="C262" s="271"/>
      <c r="D262" s="96">
        <f>SUM(E262:I262)</f>
        <v>132</v>
      </c>
      <c r="E262" s="96">
        <v>104</v>
      </c>
      <c r="F262" s="96">
        <v>28</v>
      </c>
      <c r="G262" s="96"/>
      <c r="H262" s="96"/>
      <c r="I262" s="114"/>
    </row>
    <row r="263" spans="1:9" ht="21.75" customHeight="1">
      <c r="A263" s="267"/>
      <c r="B263" s="202" t="s">
        <v>40</v>
      </c>
      <c r="C263" s="272">
        <f>SUM(C260:C262)</f>
        <v>5.5</v>
      </c>
      <c r="D263" s="95">
        <f>SUM(E263:I263)</f>
        <v>16490</v>
      </c>
      <c r="E263" s="95">
        <f>SUM(E260:E262)</f>
        <v>10909</v>
      </c>
      <c r="F263" s="95">
        <f>SUM(F260:F262)</f>
        <v>2913</v>
      </c>
      <c r="G263" s="95">
        <f>SUM(G260:G262)</f>
        <v>2668</v>
      </c>
      <c r="H263" s="95">
        <f>SUM(H260:H262)</f>
        <v>0</v>
      </c>
      <c r="I263" s="253">
        <f>SUM(I260:I262)</f>
        <v>0</v>
      </c>
    </row>
    <row r="264" spans="1:9" ht="8.25" customHeight="1">
      <c r="A264" s="267"/>
      <c r="B264" s="184"/>
      <c r="C264" s="271"/>
      <c r="D264" s="96"/>
      <c r="E264" s="96"/>
      <c r="F264" s="96"/>
      <c r="G264" s="96"/>
      <c r="H264" s="96"/>
      <c r="I264" s="114"/>
    </row>
    <row r="265" spans="1:9" ht="21.75" customHeight="1">
      <c r="A265" s="267" t="s">
        <v>26</v>
      </c>
      <c r="B265" s="184" t="s">
        <v>95</v>
      </c>
      <c r="C265" s="271"/>
      <c r="D265" s="96"/>
      <c r="E265" s="96"/>
      <c r="F265" s="96"/>
      <c r="G265" s="96"/>
      <c r="H265" s="96"/>
      <c r="I265" s="114"/>
    </row>
    <row r="266" spans="1:9" ht="21.75" customHeight="1">
      <c r="A266" s="267"/>
      <c r="B266" s="241" t="s">
        <v>93</v>
      </c>
      <c r="C266" s="271">
        <v>99</v>
      </c>
      <c r="D266" s="96">
        <f>SUM(E266:I266)</f>
        <v>310312</v>
      </c>
      <c r="E266" s="96">
        <v>178851</v>
      </c>
      <c r="F266" s="96">
        <v>48291</v>
      </c>
      <c r="G266" s="96">
        <v>83170</v>
      </c>
      <c r="H266" s="96"/>
      <c r="I266" s="114"/>
    </row>
    <row r="267" spans="1:9" ht="21.75" customHeight="1">
      <c r="A267" s="267"/>
      <c r="B267" s="184" t="s">
        <v>86</v>
      </c>
      <c r="C267" s="271"/>
      <c r="D267" s="96">
        <f aca="true" t="shared" si="8" ref="D267:D272">SUM(E267:I267)</f>
        <v>6150</v>
      </c>
      <c r="E267" s="96">
        <v>2959</v>
      </c>
      <c r="F267" s="96">
        <v>730</v>
      </c>
      <c r="G267" s="96">
        <v>659</v>
      </c>
      <c r="H267" s="96"/>
      <c r="I267" s="114">
        <v>1802</v>
      </c>
    </row>
    <row r="268" spans="1:9" ht="21.75" customHeight="1">
      <c r="A268" s="267"/>
      <c r="B268" s="184" t="s">
        <v>87</v>
      </c>
      <c r="C268" s="271"/>
      <c r="D268" s="96">
        <f t="shared" si="8"/>
        <v>609</v>
      </c>
      <c r="E268" s="96"/>
      <c r="F268" s="96"/>
      <c r="G268" s="96">
        <v>609</v>
      </c>
      <c r="H268" s="96"/>
      <c r="I268" s="114"/>
    </row>
    <row r="269" spans="1:9" ht="21.75" customHeight="1">
      <c r="A269" s="267"/>
      <c r="B269" s="235" t="s">
        <v>88</v>
      </c>
      <c r="C269" s="271"/>
      <c r="D269" s="96">
        <f t="shared" si="8"/>
        <v>811</v>
      </c>
      <c r="E269" s="96">
        <v>639</v>
      </c>
      <c r="F269" s="96">
        <v>172</v>
      </c>
      <c r="G269" s="96"/>
      <c r="H269" s="96"/>
      <c r="I269" s="114"/>
    </row>
    <row r="270" spans="1:9" ht="21.75" customHeight="1">
      <c r="A270" s="267"/>
      <c r="B270" s="241" t="s">
        <v>99</v>
      </c>
      <c r="C270" s="271"/>
      <c r="D270" s="96">
        <f t="shared" si="8"/>
        <v>1183</v>
      </c>
      <c r="E270" s="96">
        <v>932</v>
      </c>
      <c r="F270" s="96">
        <v>251</v>
      </c>
      <c r="G270" s="96"/>
      <c r="H270" s="96"/>
      <c r="I270" s="114"/>
    </row>
    <row r="271" spans="1:9" ht="21.75" customHeight="1">
      <c r="A271" s="267"/>
      <c r="B271" s="276" t="s">
        <v>100</v>
      </c>
      <c r="C271" s="271"/>
      <c r="D271" s="96">
        <f t="shared" si="8"/>
        <v>1709</v>
      </c>
      <c r="E271" s="96">
        <v>1345</v>
      </c>
      <c r="F271" s="96">
        <v>364</v>
      </c>
      <c r="G271" s="96"/>
      <c r="H271" s="96"/>
      <c r="I271" s="114"/>
    </row>
    <row r="272" spans="1:9" ht="21.75" customHeight="1">
      <c r="A272" s="267"/>
      <c r="B272" s="184" t="s">
        <v>65</v>
      </c>
      <c r="C272" s="271"/>
      <c r="D272" s="96">
        <f t="shared" si="8"/>
        <v>2724</v>
      </c>
      <c r="E272" s="96">
        <v>2145</v>
      </c>
      <c r="F272" s="96">
        <v>579</v>
      </c>
      <c r="G272" s="96"/>
      <c r="H272" s="96"/>
      <c r="I272" s="114"/>
    </row>
    <row r="273" spans="1:9" ht="21.75" customHeight="1">
      <c r="A273" s="267"/>
      <c r="B273" s="202" t="s">
        <v>40</v>
      </c>
      <c r="C273" s="273">
        <f>SUM(C266:C272)</f>
        <v>99</v>
      </c>
      <c r="D273" s="95">
        <f>SUM(E273:I273)</f>
        <v>323498</v>
      </c>
      <c r="E273" s="95">
        <f>SUM(E266:E272)</f>
        <v>186871</v>
      </c>
      <c r="F273" s="95">
        <f>SUM(F266:F272)</f>
        <v>50387</v>
      </c>
      <c r="G273" s="95">
        <f>SUM(G266:G272)</f>
        <v>84438</v>
      </c>
      <c r="H273" s="95">
        <f>SUM(H266:H272)</f>
        <v>0</v>
      </c>
      <c r="I273" s="253">
        <f>SUM(I266:I272)</f>
        <v>1802</v>
      </c>
    </row>
    <row r="274" spans="1:10" s="16" customFormat="1" ht="21.75" customHeight="1">
      <c r="A274" s="268"/>
      <c r="B274" s="196"/>
      <c r="C274" s="270"/>
      <c r="D274" s="95"/>
      <c r="E274" s="95"/>
      <c r="F274" s="95"/>
      <c r="G274" s="95"/>
      <c r="H274" s="95"/>
      <c r="I274" s="253"/>
      <c r="J274" s="248"/>
    </row>
    <row r="275" spans="1:10" s="16" customFormat="1" ht="20.25" customHeight="1">
      <c r="A275" s="266">
        <v>2</v>
      </c>
      <c r="B275" s="264" t="s">
        <v>125</v>
      </c>
      <c r="C275" s="270"/>
      <c r="D275" s="95"/>
      <c r="E275" s="95"/>
      <c r="F275" s="95"/>
      <c r="G275" s="95"/>
      <c r="H275" s="95"/>
      <c r="I275" s="253"/>
      <c r="J275" s="248"/>
    </row>
    <row r="276" spans="1:10" s="16" customFormat="1" ht="21.75" customHeight="1">
      <c r="A276" s="268"/>
      <c r="B276" s="241" t="s">
        <v>93</v>
      </c>
      <c r="C276" s="269">
        <f>SUM(C280)</f>
        <v>89.5</v>
      </c>
      <c r="D276" s="96">
        <f>SUM(E276:I276)</f>
        <v>298321</v>
      </c>
      <c r="E276" s="96">
        <f>SUM(E280,E290)</f>
        <v>141948</v>
      </c>
      <c r="F276" s="96">
        <f>SUM(F280,F290)</f>
        <v>39201</v>
      </c>
      <c r="G276" s="96">
        <f>SUM(G280,G290)</f>
        <v>114298</v>
      </c>
      <c r="H276" s="96">
        <f>SUM(H280,H290)</f>
        <v>0</v>
      </c>
      <c r="I276" s="114">
        <f>SUM(I280,I290)</f>
        <v>2874</v>
      </c>
      <c r="J276" s="248"/>
    </row>
    <row r="277" spans="1:10" s="16" customFormat="1" ht="21.75" customHeight="1">
      <c r="A277" s="268"/>
      <c r="B277" s="202" t="s">
        <v>40</v>
      </c>
      <c r="C277" s="270">
        <f>SUM(C287)</f>
        <v>89.5</v>
      </c>
      <c r="D277" s="95">
        <f>SUM(E277:I277)</f>
        <v>294854</v>
      </c>
      <c r="E277" s="95">
        <f>SUM(E287,E292)</f>
        <v>144239</v>
      </c>
      <c r="F277" s="95">
        <f>SUM(F287,F292)</f>
        <v>39946</v>
      </c>
      <c r="G277" s="95">
        <f>SUM(G287,G292)</f>
        <v>107795</v>
      </c>
      <c r="H277" s="95">
        <f>SUM(H287,H292)</f>
        <v>0</v>
      </c>
      <c r="I277" s="253">
        <f>SUM(I287,I292)</f>
        <v>2874</v>
      </c>
      <c r="J277" s="248"/>
    </row>
    <row r="278" spans="1:10" s="16" customFormat="1" ht="6" customHeight="1">
      <c r="A278" s="268"/>
      <c r="B278" s="202"/>
      <c r="C278" s="270"/>
      <c r="D278" s="95"/>
      <c r="E278" s="95"/>
      <c r="F278" s="95"/>
      <c r="G278" s="95"/>
      <c r="H278" s="95"/>
      <c r="I278" s="253"/>
      <c r="J278" s="248"/>
    </row>
    <row r="279" spans="1:10" s="16" customFormat="1" ht="21.75" customHeight="1">
      <c r="A279" s="267" t="s">
        <v>27</v>
      </c>
      <c r="B279" s="184" t="s">
        <v>8</v>
      </c>
      <c r="C279" s="270"/>
      <c r="D279" s="95"/>
      <c r="E279" s="95"/>
      <c r="F279" s="95"/>
      <c r="G279" s="95"/>
      <c r="H279" s="95"/>
      <c r="I279" s="253"/>
      <c r="J279" s="248"/>
    </row>
    <row r="280" spans="1:9" ht="21.75" customHeight="1">
      <c r="A280" s="267"/>
      <c r="B280" s="241" t="s">
        <v>93</v>
      </c>
      <c r="C280" s="271">
        <v>89.5</v>
      </c>
      <c r="D280" s="96">
        <f>SUM(E280:I280)</f>
        <v>297579</v>
      </c>
      <c r="E280" s="96">
        <v>141858</v>
      </c>
      <c r="F280" s="96">
        <v>39201</v>
      </c>
      <c r="G280" s="96">
        <v>113646</v>
      </c>
      <c r="H280" s="96"/>
      <c r="I280" s="114">
        <v>2874</v>
      </c>
    </row>
    <row r="281" spans="1:9" ht="21.75" customHeight="1">
      <c r="A281" s="267"/>
      <c r="B281" s="184" t="s">
        <v>86</v>
      </c>
      <c r="C281" s="271"/>
      <c r="D281" s="96">
        <f aca="true" t="shared" si="9" ref="D281:D286">SUM(E281:I281)</f>
        <v>384</v>
      </c>
      <c r="E281" s="96">
        <v>258</v>
      </c>
      <c r="F281" s="96">
        <v>126</v>
      </c>
      <c r="G281" s="96"/>
      <c r="H281" s="96"/>
      <c r="I281" s="114"/>
    </row>
    <row r="282" spans="1:9" ht="33.75" customHeight="1">
      <c r="A282" s="267"/>
      <c r="B282" s="184" t="s">
        <v>89</v>
      </c>
      <c r="C282" s="271"/>
      <c r="D282" s="96">
        <f t="shared" si="9"/>
        <v>20</v>
      </c>
      <c r="E282" s="96"/>
      <c r="F282" s="96"/>
      <c r="G282" s="96">
        <v>20</v>
      </c>
      <c r="H282" s="96"/>
      <c r="I282" s="114"/>
    </row>
    <row r="283" spans="1:9" ht="21.75" customHeight="1">
      <c r="A283" s="267"/>
      <c r="B283" s="276" t="s">
        <v>100</v>
      </c>
      <c r="C283" s="271"/>
      <c r="D283" s="96">
        <f t="shared" si="9"/>
        <v>1473</v>
      </c>
      <c r="E283" s="96">
        <v>1160</v>
      </c>
      <c r="F283" s="96">
        <v>313</v>
      </c>
      <c r="G283" s="96"/>
      <c r="H283" s="96"/>
      <c r="I283" s="114"/>
    </row>
    <row r="284" spans="1:9" ht="21.75" customHeight="1">
      <c r="A284" s="267"/>
      <c r="B284" s="184" t="s">
        <v>65</v>
      </c>
      <c r="C284" s="271"/>
      <c r="D284" s="96">
        <f t="shared" si="9"/>
        <v>1692</v>
      </c>
      <c r="E284" s="96">
        <v>1332</v>
      </c>
      <c r="F284" s="96">
        <v>360</v>
      </c>
      <c r="G284" s="96"/>
      <c r="H284" s="96"/>
      <c r="I284" s="114"/>
    </row>
    <row r="285" spans="1:9" ht="21.75" customHeight="1">
      <c r="A285" s="267"/>
      <c r="B285" s="276" t="s">
        <v>103</v>
      </c>
      <c r="C285" s="271"/>
      <c r="D285" s="96">
        <f t="shared" si="9"/>
        <v>-2771</v>
      </c>
      <c r="E285" s="96">
        <v>-459</v>
      </c>
      <c r="F285" s="96">
        <v>-54</v>
      </c>
      <c r="G285" s="96">
        <v>-2258</v>
      </c>
      <c r="H285" s="96"/>
      <c r="I285" s="114"/>
    </row>
    <row r="286" spans="1:9" ht="21.75" customHeight="1">
      <c r="A286" s="267"/>
      <c r="B286" s="276" t="s">
        <v>117</v>
      </c>
      <c r="C286" s="271"/>
      <c r="D286" s="96">
        <f t="shared" si="9"/>
        <v>-4995</v>
      </c>
      <c r="E286" s="96"/>
      <c r="F286" s="96"/>
      <c r="G286" s="96">
        <v>-4995</v>
      </c>
      <c r="H286" s="96"/>
      <c r="I286" s="114"/>
    </row>
    <row r="287" spans="1:9" ht="21.75" customHeight="1">
      <c r="A287" s="267"/>
      <c r="B287" s="202" t="s">
        <v>40</v>
      </c>
      <c r="C287" s="273">
        <f>SUM(C280:C286)</f>
        <v>89.5</v>
      </c>
      <c r="D287" s="95">
        <f>SUM(E287:I287)</f>
        <v>293382</v>
      </c>
      <c r="E287" s="95">
        <f>SUM(E280:E286)</f>
        <v>144149</v>
      </c>
      <c r="F287" s="95">
        <f>SUM(F280:F286)</f>
        <v>39946</v>
      </c>
      <c r="G287" s="95">
        <f>SUM(G280:G286)</f>
        <v>106413</v>
      </c>
      <c r="H287" s="95">
        <f>SUM(H280:H286)</f>
        <v>0</v>
      </c>
      <c r="I287" s="253">
        <f>SUM(I280:I286)</f>
        <v>2874</v>
      </c>
    </row>
    <row r="288" spans="1:9" ht="9.75" customHeight="1">
      <c r="A288" s="267"/>
      <c r="B288" s="184"/>
      <c r="C288" s="271"/>
      <c r="D288" s="96"/>
      <c r="E288" s="96"/>
      <c r="F288" s="96"/>
      <c r="G288" s="96"/>
      <c r="H288" s="96"/>
      <c r="I288" s="114"/>
    </row>
    <row r="289" spans="1:9" ht="37.5" customHeight="1">
      <c r="A289" s="267" t="s">
        <v>28</v>
      </c>
      <c r="B289" s="184" t="s">
        <v>16</v>
      </c>
      <c r="C289" s="271"/>
      <c r="D289" s="96"/>
      <c r="E289" s="96"/>
      <c r="F289" s="96"/>
      <c r="G289" s="96"/>
      <c r="H289" s="96"/>
      <c r="I289" s="114"/>
    </row>
    <row r="290" spans="1:10" s="3" customFormat="1" ht="21.75" customHeight="1">
      <c r="A290" s="267"/>
      <c r="B290" s="241" t="s">
        <v>93</v>
      </c>
      <c r="C290" s="274"/>
      <c r="D290" s="96">
        <f>SUM(E290:I290)</f>
        <v>742</v>
      </c>
      <c r="E290" s="98">
        <v>90</v>
      </c>
      <c r="F290" s="98"/>
      <c r="G290" s="98">
        <v>652</v>
      </c>
      <c r="H290" s="98"/>
      <c r="I290" s="105"/>
      <c r="J290" s="247"/>
    </row>
    <row r="291" spans="1:10" s="3" customFormat="1" ht="21.75" customHeight="1">
      <c r="A291" s="267"/>
      <c r="B291" s="184" t="s">
        <v>102</v>
      </c>
      <c r="C291" s="274"/>
      <c r="D291" s="96">
        <f>SUM(E291:I291)</f>
        <v>730</v>
      </c>
      <c r="E291" s="98"/>
      <c r="F291" s="98"/>
      <c r="G291" s="98">
        <v>730</v>
      </c>
      <c r="H291" s="98"/>
      <c r="I291" s="105"/>
      <c r="J291" s="247"/>
    </row>
    <row r="292" spans="1:10" s="3" customFormat="1" ht="21.75" customHeight="1">
      <c r="A292" s="267"/>
      <c r="B292" s="202" t="s">
        <v>40</v>
      </c>
      <c r="C292" s="275"/>
      <c r="D292" s="95">
        <f>SUM(E292:I292)</f>
        <v>1472</v>
      </c>
      <c r="E292" s="231">
        <f>SUM(E290:E291)</f>
        <v>90</v>
      </c>
      <c r="F292" s="231">
        <f>SUM(F290:F291)</f>
        <v>0</v>
      </c>
      <c r="G292" s="231">
        <f>SUM(G290:G291)</f>
        <v>1382</v>
      </c>
      <c r="H292" s="231">
        <f>SUM(H290:H291)</f>
        <v>0</v>
      </c>
      <c r="I292" s="260">
        <f>SUM(I290:I291)</f>
        <v>0</v>
      </c>
      <c r="J292" s="247"/>
    </row>
    <row r="293" spans="1:10" s="16" customFormat="1" ht="16.5" customHeight="1">
      <c r="A293" s="268"/>
      <c r="B293" s="196"/>
      <c r="C293" s="270"/>
      <c r="D293" s="95"/>
      <c r="E293" s="95"/>
      <c r="F293" s="95"/>
      <c r="G293" s="95"/>
      <c r="H293" s="95"/>
      <c r="I293" s="253"/>
      <c r="J293" s="248"/>
    </row>
    <row r="294" spans="1:10" s="16" customFormat="1" ht="20.25" customHeight="1">
      <c r="A294" s="266">
        <v>3</v>
      </c>
      <c r="B294" s="264" t="s">
        <v>96</v>
      </c>
      <c r="C294" s="270"/>
      <c r="D294" s="95"/>
      <c r="E294" s="95"/>
      <c r="F294" s="95"/>
      <c r="G294" s="95"/>
      <c r="H294" s="95"/>
      <c r="I294" s="253"/>
      <c r="J294" s="248"/>
    </row>
    <row r="295" spans="1:10" s="16" customFormat="1" ht="21.75" customHeight="1">
      <c r="A295" s="268"/>
      <c r="B295" s="241" t="s">
        <v>93</v>
      </c>
      <c r="C295" s="269">
        <v>67</v>
      </c>
      <c r="D295" s="96">
        <f aca="true" t="shared" si="10" ref="D295:D300">SUM(E295:I295)</f>
        <v>307692</v>
      </c>
      <c r="E295" s="96">
        <v>103452</v>
      </c>
      <c r="F295" s="96">
        <v>27932</v>
      </c>
      <c r="G295" s="96">
        <v>176308</v>
      </c>
      <c r="H295" s="96"/>
      <c r="I295" s="114"/>
      <c r="J295" s="248"/>
    </row>
    <row r="296" spans="1:10" s="16" customFormat="1" ht="21.75" customHeight="1">
      <c r="A296" s="268"/>
      <c r="B296" s="184" t="s">
        <v>86</v>
      </c>
      <c r="C296" s="270"/>
      <c r="D296" s="96">
        <f t="shared" si="10"/>
        <v>560</v>
      </c>
      <c r="E296" s="96">
        <v>413</v>
      </c>
      <c r="F296" s="96">
        <v>135</v>
      </c>
      <c r="G296" s="96">
        <v>12</v>
      </c>
      <c r="H296" s="96"/>
      <c r="I296" s="114"/>
      <c r="J296" s="248"/>
    </row>
    <row r="297" spans="1:10" s="16" customFormat="1" ht="21.75" customHeight="1">
      <c r="A297" s="268"/>
      <c r="B297" s="184" t="s">
        <v>65</v>
      </c>
      <c r="C297" s="270"/>
      <c r="D297" s="96">
        <f t="shared" si="10"/>
        <v>1500</v>
      </c>
      <c r="E297" s="96">
        <v>1181</v>
      </c>
      <c r="F297" s="96">
        <v>319</v>
      </c>
      <c r="G297" s="96"/>
      <c r="H297" s="96"/>
      <c r="I297" s="114"/>
      <c r="J297" s="248"/>
    </row>
    <row r="298" spans="1:10" s="16" customFormat="1" ht="21.75" customHeight="1">
      <c r="A298" s="268"/>
      <c r="B298" s="184" t="s">
        <v>108</v>
      </c>
      <c r="C298" s="270"/>
      <c r="D298" s="96">
        <f t="shared" si="10"/>
        <v>1551</v>
      </c>
      <c r="E298" s="96"/>
      <c r="F298" s="96"/>
      <c r="G298" s="96">
        <v>1551</v>
      </c>
      <c r="H298" s="96"/>
      <c r="I298" s="114"/>
      <c r="J298" s="248"/>
    </row>
    <row r="299" spans="1:10" s="16" customFormat="1" ht="21.75" customHeight="1">
      <c r="A299" s="268"/>
      <c r="B299" s="241" t="s">
        <v>99</v>
      </c>
      <c r="C299" s="270"/>
      <c r="D299" s="96">
        <f t="shared" si="10"/>
        <v>373</v>
      </c>
      <c r="E299" s="96">
        <v>294</v>
      </c>
      <c r="F299" s="96">
        <v>79</v>
      </c>
      <c r="G299" s="96"/>
      <c r="H299" s="96"/>
      <c r="I299" s="114"/>
      <c r="J299" s="248"/>
    </row>
    <row r="300" spans="1:10" s="16" customFormat="1" ht="21.75" customHeight="1">
      <c r="A300" s="268"/>
      <c r="B300" s="196" t="s">
        <v>40</v>
      </c>
      <c r="C300" s="270">
        <f>SUM(C295:C299)</f>
        <v>67</v>
      </c>
      <c r="D300" s="95">
        <f t="shared" si="10"/>
        <v>311676</v>
      </c>
      <c r="E300" s="95">
        <f>SUM(E295:E299)</f>
        <v>105340</v>
      </c>
      <c r="F300" s="95">
        <f>SUM(F295:F299)</f>
        <v>28465</v>
      </c>
      <c r="G300" s="95">
        <f>SUM(G295:G299)</f>
        <v>177871</v>
      </c>
      <c r="H300" s="95">
        <f>SUM(H295:H299)</f>
        <v>0</v>
      </c>
      <c r="I300" s="253">
        <f>SUM(I295:I299)</f>
        <v>0</v>
      </c>
      <c r="J300" s="248"/>
    </row>
    <row r="301" spans="1:10" s="16" customFormat="1" ht="14.25" customHeight="1">
      <c r="A301" s="268"/>
      <c r="B301" s="196"/>
      <c r="C301" s="270"/>
      <c r="D301" s="95"/>
      <c r="E301" s="95"/>
      <c r="F301" s="95"/>
      <c r="G301" s="95"/>
      <c r="H301" s="95"/>
      <c r="I301" s="253"/>
      <c r="J301" s="248"/>
    </row>
    <row r="302" spans="1:10" s="16" customFormat="1" ht="21.75" customHeight="1">
      <c r="A302" s="266">
        <v>4</v>
      </c>
      <c r="B302" s="264" t="s">
        <v>97</v>
      </c>
      <c r="C302" s="270"/>
      <c r="D302" s="95"/>
      <c r="E302" s="95"/>
      <c r="F302" s="95"/>
      <c r="G302" s="95"/>
      <c r="H302" s="95"/>
      <c r="I302" s="253"/>
      <c r="J302" s="248"/>
    </row>
    <row r="303" spans="1:10" s="16" customFormat="1" ht="21.75" customHeight="1">
      <c r="A303" s="268"/>
      <c r="B303" s="242" t="s">
        <v>93</v>
      </c>
      <c r="C303" s="269">
        <v>12</v>
      </c>
      <c r="D303" s="96">
        <f>E303+F303+G303+H303+I303</f>
        <v>39732</v>
      </c>
      <c r="E303" s="96">
        <v>21906</v>
      </c>
      <c r="F303" s="96">
        <v>5915</v>
      </c>
      <c r="G303" s="96">
        <v>11911</v>
      </c>
      <c r="H303" s="96"/>
      <c r="I303" s="253"/>
      <c r="J303" s="248"/>
    </row>
    <row r="304" spans="1:10" s="16" customFormat="1" ht="21.75" customHeight="1">
      <c r="A304" s="268"/>
      <c r="B304" s="184" t="s">
        <v>86</v>
      </c>
      <c r="C304" s="270"/>
      <c r="D304" s="96">
        <f aca="true" t="shared" si="11" ref="D304:D309">SUM(E304:I304)</f>
        <v>2931</v>
      </c>
      <c r="E304" s="96">
        <v>1654</v>
      </c>
      <c r="F304" s="96">
        <v>409</v>
      </c>
      <c r="G304" s="96">
        <v>868</v>
      </c>
      <c r="H304" s="96"/>
      <c r="I304" s="114"/>
      <c r="J304" s="248"/>
    </row>
    <row r="305" spans="1:10" s="16" customFormat="1" ht="21.75" customHeight="1">
      <c r="A305" s="268"/>
      <c r="B305" s="235" t="s">
        <v>90</v>
      </c>
      <c r="C305" s="270"/>
      <c r="D305" s="96">
        <f t="shared" si="11"/>
        <v>6758</v>
      </c>
      <c r="E305" s="96">
        <v>1071</v>
      </c>
      <c r="F305" s="96">
        <v>268</v>
      </c>
      <c r="G305" s="96">
        <v>5419</v>
      </c>
      <c r="H305" s="96"/>
      <c r="I305" s="114"/>
      <c r="J305" s="248"/>
    </row>
    <row r="306" spans="1:10" s="16" customFormat="1" ht="21.75" customHeight="1">
      <c r="A306" s="268"/>
      <c r="B306" s="235" t="s">
        <v>91</v>
      </c>
      <c r="C306" s="270"/>
      <c r="D306" s="96">
        <f t="shared" si="11"/>
        <v>242</v>
      </c>
      <c r="E306" s="96"/>
      <c r="F306" s="96"/>
      <c r="G306" s="96">
        <v>242</v>
      </c>
      <c r="H306" s="96"/>
      <c r="I306" s="114"/>
      <c r="J306" s="248"/>
    </row>
    <row r="307" spans="1:10" s="16" customFormat="1" ht="33" customHeight="1">
      <c r="A307" s="268"/>
      <c r="B307" s="184" t="s">
        <v>146</v>
      </c>
      <c r="C307" s="270"/>
      <c r="D307" s="96">
        <f t="shared" si="11"/>
        <v>20</v>
      </c>
      <c r="E307" s="96"/>
      <c r="F307" s="96"/>
      <c r="G307" s="96">
        <v>20</v>
      </c>
      <c r="H307" s="96"/>
      <c r="I307" s="114"/>
      <c r="J307" s="248"/>
    </row>
    <row r="308" spans="1:10" s="16" customFormat="1" ht="21.75" customHeight="1">
      <c r="A308" s="268"/>
      <c r="B308" s="276" t="s">
        <v>100</v>
      </c>
      <c r="C308" s="270"/>
      <c r="D308" s="96">
        <f t="shared" si="11"/>
        <v>1006</v>
      </c>
      <c r="E308" s="96">
        <v>792</v>
      </c>
      <c r="F308" s="96">
        <v>214</v>
      </c>
      <c r="G308" s="96"/>
      <c r="H308" s="96"/>
      <c r="I308" s="114"/>
      <c r="J308" s="248"/>
    </row>
    <row r="309" spans="1:10" s="16" customFormat="1" ht="21.75" customHeight="1">
      <c r="A309" s="268"/>
      <c r="B309" s="184" t="s">
        <v>65</v>
      </c>
      <c r="C309" s="270"/>
      <c r="D309" s="96">
        <f t="shared" si="11"/>
        <v>361</v>
      </c>
      <c r="E309" s="96">
        <v>284</v>
      </c>
      <c r="F309" s="96">
        <v>77</v>
      </c>
      <c r="G309" s="96"/>
      <c r="H309" s="96"/>
      <c r="I309" s="114"/>
      <c r="J309" s="248"/>
    </row>
    <row r="310" spans="1:10" s="16" customFormat="1" ht="21" customHeight="1">
      <c r="A310" s="268"/>
      <c r="B310" s="196" t="s">
        <v>40</v>
      </c>
      <c r="C310" s="270">
        <f>SUM(C303:C309)</f>
        <v>12</v>
      </c>
      <c r="D310" s="95">
        <f>SUM(E310:I310)</f>
        <v>51050</v>
      </c>
      <c r="E310" s="95">
        <f>SUM(E303:E309)</f>
        <v>25707</v>
      </c>
      <c r="F310" s="95">
        <f>SUM(F303:F309)</f>
        <v>6883</v>
      </c>
      <c r="G310" s="95">
        <f>SUM(G303:G309)</f>
        <v>18460</v>
      </c>
      <c r="H310" s="95">
        <f>SUM(H303:H309)</f>
        <v>0</v>
      </c>
      <c r="I310" s="253">
        <f>SUM(I303:I309)</f>
        <v>0</v>
      </c>
      <c r="J310" s="248"/>
    </row>
    <row r="311" spans="1:10" s="16" customFormat="1" ht="12" customHeight="1">
      <c r="A311" s="268"/>
      <c r="B311" s="196"/>
      <c r="C311" s="270"/>
      <c r="D311" s="95"/>
      <c r="E311" s="95"/>
      <c r="F311" s="95"/>
      <c r="G311" s="95"/>
      <c r="H311" s="95"/>
      <c r="I311" s="253"/>
      <c r="J311" s="248"/>
    </row>
    <row r="312" spans="1:10" s="16" customFormat="1" ht="21.75" customHeight="1">
      <c r="A312" s="266">
        <v>5</v>
      </c>
      <c r="B312" s="264" t="s">
        <v>23</v>
      </c>
      <c r="C312" s="270"/>
      <c r="D312" s="95"/>
      <c r="E312" s="95"/>
      <c r="F312" s="95"/>
      <c r="G312" s="95"/>
      <c r="H312" s="95"/>
      <c r="I312" s="253"/>
      <c r="J312" s="248"/>
    </row>
    <row r="313" spans="1:10" s="16" customFormat="1" ht="21.75" customHeight="1">
      <c r="A313" s="268"/>
      <c r="B313" s="241" t="s">
        <v>93</v>
      </c>
      <c r="C313" s="269">
        <v>3</v>
      </c>
      <c r="D313" s="96">
        <f>E313+F313+G313+H313+I313</f>
        <v>9384</v>
      </c>
      <c r="E313" s="96">
        <v>6202</v>
      </c>
      <c r="F313" s="96">
        <v>1675</v>
      </c>
      <c r="G313" s="96">
        <v>1507</v>
      </c>
      <c r="H313" s="95"/>
      <c r="I313" s="253"/>
      <c r="J313" s="248"/>
    </row>
    <row r="314" spans="1:10" s="16" customFormat="1" ht="21.75" customHeight="1">
      <c r="A314" s="268"/>
      <c r="B314" s="241" t="s">
        <v>101</v>
      </c>
      <c r="C314" s="270"/>
      <c r="D314" s="96">
        <f>SUM(E314:I314)</f>
        <v>-52</v>
      </c>
      <c r="E314" s="96"/>
      <c r="F314" s="96"/>
      <c r="G314" s="96">
        <v>-52</v>
      </c>
      <c r="H314" s="96"/>
      <c r="I314" s="114"/>
      <c r="J314" s="248"/>
    </row>
    <row r="315" spans="1:10" s="16" customFormat="1" ht="21.75" customHeight="1">
      <c r="A315" s="268"/>
      <c r="B315" s="184" t="s">
        <v>107</v>
      </c>
      <c r="C315" s="270"/>
      <c r="D315" s="96">
        <f>SUM(E315:I315)</f>
        <v>39</v>
      </c>
      <c r="E315" s="96">
        <v>31</v>
      </c>
      <c r="F315" s="96">
        <v>8</v>
      </c>
      <c r="G315" s="96"/>
      <c r="H315" s="96"/>
      <c r="I315" s="114"/>
      <c r="J315" s="248"/>
    </row>
    <row r="316" spans="1:10" s="16" customFormat="1" ht="21.75" customHeight="1">
      <c r="A316" s="268"/>
      <c r="B316" s="196" t="s">
        <v>40</v>
      </c>
      <c r="C316" s="270">
        <f>SUM(C313:C315)</f>
        <v>3</v>
      </c>
      <c r="D316" s="95">
        <f>SUM(E316:I316)</f>
        <v>9371</v>
      </c>
      <c r="E316" s="95">
        <f>SUM(E313:E315)</f>
        <v>6233</v>
      </c>
      <c r="F316" s="95">
        <f>SUM(F313:F315)</f>
        <v>1683</v>
      </c>
      <c r="G316" s="95">
        <f>SUM(G313:G315)</f>
        <v>1455</v>
      </c>
      <c r="H316" s="95">
        <f>SUM(H313:H315)</f>
        <v>0</v>
      </c>
      <c r="I316" s="253">
        <f>SUM(I313:I315)</f>
        <v>0</v>
      </c>
      <c r="J316" s="248"/>
    </row>
    <row r="317" spans="1:10" s="16" customFormat="1" ht="15" customHeight="1">
      <c r="A317" s="268"/>
      <c r="B317" s="196"/>
      <c r="C317" s="270"/>
      <c r="D317" s="95"/>
      <c r="E317" s="95"/>
      <c r="F317" s="95"/>
      <c r="G317" s="95"/>
      <c r="H317" s="95"/>
      <c r="I317" s="253"/>
      <c r="J317" s="248"/>
    </row>
    <row r="318" spans="1:9" ht="25.5" customHeight="1">
      <c r="A318" s="267" t="s">
        <v>29</v>
      </c>
      <c r="B318" s="241" t="s">
        <v>83</v>
      </c>
      <c r="C318" s="269">
        <f>SUM(C313,C303,C295,C276,C256)</f>
        <v>276</v>
      </c>
      <c r="D318" s="96">
        <f>SUM(E318:I318)</f>
        <v>981394</v>
      </c>
      <c r="E318" s="96">
        <f>SUM(E256,E276,E295,E303,E313)</f>
        <v>462845</v>
      </c>
      <c r="F318" s="96">
        <f>SUM(F256,F276,F295,F303,F313)</f>
        <v>125813</v>
      </c>
      <c r="G318" s="96">
        <f>SUM(G256,G276,G295,G303,G313)</f>
        <v>389862</v>
      </c>
      <c r="H318" s="96">
        <f>SUM(H256,H276,H295,H303,H313)</f>
        <v>0</v>
      </c>
      <c r="I318" s="114">
        <f>SUM(I256,I276,I295,I303,I313)</f>
        <v>2874</v>
      </c>
    </row>
    <row r="319" spans="1:10" s="16" customFormat="1" ht="34.5" customHeight="1">
      <c r="A319" s="268" t="s">
        <v>29</v>
      </c>
      <c r="B319" s="196" t="s">
        <v>84</v>
      </c>
      <c r="C319" s="270">
        <f>SUM(C257,C277,C300,C310,C316)</f>
        <v>276</v>
      </c>
      <c r="D319" s="95">
        <f>SUM(E319:I319)</f>
        <v>1006939</v>
      </c>
      <c r="E319" s="95">
        <f>SUM(E257,E277,E300,E310,E316)</f>
        <v>479299</v>
      </c>
      <c r="F319" s="95">
        <f>SUM(F257,F277,F300,F310,F316)</f>
        <v>130277</v>
      </c>
      <c r="G319" s="95">
        <f>SUM(G257,G277,G300,G310,G316)</f>
        <v>392687</v>
      </c>
      <c r="H319" s="95">
        <f>SUM(H257,H277,H300,H310,H316)</f>
        <v>0</v>
      </c>
      <c r="I319" s="253">
        <f>SUM(I257,I277,I300,I310,I316)</f>
        <v>4676</v>
      </c>
      <c r="J319" s="248"/>
    </row>
    <row r="320" spans="1:10" s="16" customFormat="1" ht="9.75" customHeight="1">
      <c r="A320" s="268"/>
      <c r="B320" s="196"/>
      <c r="C320" s="270"/>
      <c r="D320" s="95"/>
      <c r="E320" s="95"/>
      <c r="F320" s="95"/>
      <c r="G320" s="95"/>
      <c r="H320" s="95"/>
      <c r="I320" s="253"/>
      <c r="J320" s="248"/>
    </row>
    <row r="321" spans="1:10" s="16" customFormat="1" ht="24.75" customHeight="1">
      <c r="A321" s="268" t="s">
        <v>30</v>
      </c>
      <c r="B321" s="196" t="s">
        <v>36</v>
      </c>
      <c r="C321" s="270"/>
      <c r="D321" s="95"/>
      <c r="E321" s="95"/>
      <c r="F321" s="95"/>
      <c r="G321" s="95"/>
      <c r="H321" s="95"/>
      <c r="I321" s="253"/>
      <c r="J321" s="248"/>
    </row>
    <row r="322" spans="1:10" s="16" customFormat="1" ht="21" customHeight="1" thickBot="1">
      <c r="A322" s="266">
        <v>1</v>
      </c>
      <c r="B322" s="264" t="s">
        <v>126</v>
      </c>
      <c r="C322" s="270"/>
      <c r="D322" s="95"/>
      <c r="E322" s="95"/>
      <c r="F322" s="95"/>
      <c r="G322" s="95"/>
      <c r="H322" s="95"/>
      <c r="I322" s="253"/>
      <c r="J322" s="248"/>
    </row>
    <row r="323" spans="1:39" s="63" customFormat="1" ht="21.75" customHeight="1" thickBot="1">
      <c r="A323" s="268"/>
      <c r="B323" s="241" t="s">
        <v>93</v>
      </c>
      <c r="C323" s="269">
        <v>5</v>
      </c>
      <c r="D323" s="96">
        <f>E323+F323+G323+H323+I323</f>
        <v>38157</v>
      </c>
      <c r="E323" s="96">
        <v>11126</v>
      </c>
      <c r="F323" s="96">
        <v>3373</v>
      </c>
      <c r="G323" s="96">
        <v>23658</v>
      </c>
      <c r="H323" s="96"/>
      <c r="I323" s="114"/>
      <c r="J323" s="248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73"/>
    </row>
    <row r="324" spans="1:39" s="63" customFormat="1" ht="21.75" customHeight="1" thickBot="1">
      <c r="A324" s="268"/>
      <c r="B324" s="184" t="s">
        <v>86</v>
      </c>
      <c r="C324" s="269"/>
      <c r="D324" s="96">
        <f>E324+F324+G324+H324+I324</f>
        <v>994</v>
      </c>
      <c r="E324" s="96">
        <v>335</v>
      </c>
      <c r="F324" s="96">
        <v>93</v>
      </c>
      <c r="G324" s="96">
        <v>566</v>
      </c>
      <c r="H324" s="96"/>
      <c r="I324" s="114"/>
      <c r="J324" s="248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73"/>
    </row>
    <row r="325" spans="1:39" s="63" customFormat="1" ht="21.75" customHeight="1" thickBot="1">
      <c r="A325" s="268"/>
      <c r="B325" s="184" t="s">
        <v>65</v>
      </c>
      <c r="C325" s="269"/>
      <c r="D325" s="96">
        <f>E325+F325+G325+H325+I325</f>
        <v>119</v>
      </c>
      <c r="E325" s="96">
        <v>94</v>
      </c>
      <c r="F325" s="96">
        <v>25</v>
      </c>
      <c r="G325" s="96"/>
      <c r="H325" s="96"/>
      <c r="I325" s="114"/>
      <c r="J325" s="248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73"/>
    </row>
    <row r="326" spans="1:39" s="63" customFormat="1" ht="21.75" customHeight="1" thickBot="1">
      <c r="A326" s="268"/>
      <c r="B326" s="184"/>
      <c r="C326" s="269"/>
      <c r="D326" s="96"/>
      <c r="E326" s="96"/>
      <c r="F326" s="96"/>
      <c r="G326" s="96"/>
      <c r="H326" s="96"/>
      <c r="I326" s="114"/>
      <c r="J326" s="248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73"/>
    </row>
    <row r="327" spans="1:39" s="63" customFormat="1" ht="21.75" customHeight="1" thickBot="1">
      <c r="A327" s="268">
        <v>1</v>
      </c>
      <c r="B327" s="196" t="s">
        <v>40</v>
      </c>
      <c r="C327" s="270">
        <f>SUM(C323:C324)</f>
        <v>5</v>
      </c>
      <c r="D327" s="95">
        <f>SUM(E327:I327)</f>
        <v>39270</v>
      </c>
      <c r="E327" s="95">
        <f>SUM(E323:E326)</f>
        <v>11555</v>
      </c>
      <c r="F327" s="95">
        <f>SUM(F323:F326)</f>
        <v>3491</v>
      </c>
      <c r="G327" s="95">
        <f>SUM(G323:G326)</f>
        <v>24224</v>
      </c>
      <c r="H327" s="95">
        <f>SUM(H323:H326)</f>
        <v>0</v>
      </c>
      <c r="I327" s="253">
        <f>SUM(I323:I326)</f>
        <v>0</v>
      </c>
      <c r="J327" s="248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73"/>
    </row>
    <row r="328" spans="1:39" s="63" customFormat="1" ht="21.75" customHeight="1" thickBot="1">
      <c r="A328" s="236"/>
      <c r="B328" s="237"/>
      <c r="C328" s="238"/>
      <c r="D328" s="239"/>
      <c r="E328" s="239"/>
      <c r="F328" s="239"/>
      <c r="G328" s="239"/>
      <c r="H328" s="239"/>
      <c r="I328" s="240"/>
      <c r="J328" s="248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73"/>
    </row>
    <row r="329" spans="1:39" s="63" customFormat="1" ht="24.75" customHeight="1" thickBot="1">
      <c r="A329" s="82" t="s">
        <v>133</v>
      </c>
      <c r="B329" s="197" t="s">
        <v>131</v>
      </c>
      <c r="C329" s="147">
        <f>SUM(C323,C318)</f>
        <v>281</v>
      </c>
      <c r="D329" s="110">
        <f>SUM(E329,F329,G329,H329,I329)</f>
        <v>1019551</v>
      </c>
      <c r="E329" s="110">
        <f>SUM(E323,E318)</f>
        <v>473971</v>
      </c>
      <c r="F329" s="110">
        <f>SUM(F323,F318)</f>
        <v>129186</v>
      </c>
      <c r="G329" s="110">
        <f>SUM(G323,G318)</f>
        <v>413520</v>
      </c>
      <c r="H329" s="110">
        <f>SUM(H323,H318)</f>
        <v>0</v>
      </c>
      <c r="I329" s="148">
        <f>SUM(I323,I318)</f>
        <v>2874</v>
      </c>
      <c r="J329" s="248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73"/>
    </row>
    <row r="330" spans="1:39" s="63" customFormat="1" ht="24.75" customHeight="1" thickBot="1">
      <c r="A330" s="82" t="s">
        <v>133</v>
      </c>
      <c r="B330" s="197" t="s">
        <v>132</v>
      </c>
      <c r="C330" s="147">
        <f>SUM(C319,C327)</f>
        <v>281</v>
      </c>
      <c r="D330" s="110">
        <f>SUM(E330:I330)</f>
        <v>1046209</v>
      </c>
      <c r="E330" s="110">
        <f>SUM(E319,E327)</f>
        <v>490854</v>
      </c>
      <c r="F330" s="110">
        <f>SUM(F319,F327)</f>
        <v>133768</v>
      </c>
      <c r="G330" s="110">
        <f>SUM(G319,G327)</f>
        <v>416911</v>
      </c>
      <c r="H330" s="110">
        <f>SUM(H319,H327)</f>
        <v>0</v>
      </c>
      <c r="I330" s="148">
        <f>SUM(I319,I327)</f>
        <v>4676</v>
      </c>
      <c r="J330" s="248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73"/>
    </row>
    <row r="331" spans="1:39" s="64" customFormat="1" ht="20.25" customHeight="1" thickBot="1">
      <c r="A331" s="82"/>
      <c r="B331" s="198"/>
      <c r="C331" s="71"/>
      <c r="D331" s="70"/>
      <c r="E331" s="70"/>
      <c r="F331" s="70"/>
      <c r="G331" s="70"/>
      <c r="H331" s="70"/>
      <c r="I331" s="72"/>
      <c r="J331" s="8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74"/>
    </row>
    <row r="332" spans="1:10" s="17" customFormat="1" ht="30.75" customHeight="1" thickBot="1">
      <c r="A332" s="290"/>
      <c r="B332" s="291" t="s">
        <v>10</v>
      </c>
      <c r="C332" s="292">
        <f>SUM(C329,C251,C196)</f>
        <v>510</v>
      </c>
      <c r="D332" s="293">
        <f>SUM(E332:I332)</f>
        <v>2240699</v>
      </c>
      <c r="E332" s="293">
        <f>SUM(E329,E251,E196)</f>
        <v>850583</v>
      </c>
      <c r="F332" s="293">
        <f>SUM(F329,F251,F196)</f>
        <v>207104</v>
      </c>
      <c r="G332" s="293">
        <f>SUM(G329,G251,G196)</f>
        <v>661425</v>
      </c>
      <c r="H332" s="293">
        <f>SUM(H329,H251,H196)</f>
        <v>0</v>
      </c>
      <c r="I332" s="293">
        <f>SUM(I329,I251,I196)</f>
        <v>521587</v>
      </c>
      <c r="J332" s="28">
        <f>SUM(E332:I332)</f>
        <v>2240699</v>
      </c>
    </row>
    <row r="333" spans="1:10" s="13" customFormat="1" ht="31.5" customHeight="1" hidden="1" thickBot="1">
      <c r="A333" s="261" t="s">
        <v>2</v>
      </c>
      <c r="B333" s="84"/>
      <c r="C333" s="53"/>
      <c r="D333" s="18"/>
      <c r="E333" s="1"/>
      <c r="F333" s="1"/>
      <c r="G333" s="1"/>
      <c r="H333" s="1"/>
      <c r="I333" s="262"/>
      <c r="J333" s="28"/>
    </row>
    <row r="334" spans="1:10" s="13" customFormat="1" ht="31.5" customHeight="1" hidden="1" thickBot="1">
      <c r="A334" s="263"/>
      <c r="B334" s="84"/>
      <c r="C334" s="53"/>
      <c r="D334" s="19"/>
      <c r="E334" s="20"/>
      <c r="F334" s="20"/>
      <c r="G334" s="1"/>
      <c r="H334" s="1"/>
      <c r="I334" s="262"/>
      <c r="J334" s="28"/>
    </row>
    <row r="335" spans="1:10" s="13" customFormat="1" ht="30.75" customHeight="1" thickBot="1">
      <c r="A335" s="62"/>
      <c r="B335" s="199" t="s">
        <v>85</v>
      </c>
      <c r="C335" s="232">
        <f>SUM(C197,C252,C330)</f>
        <v>571.5</v>
      </c>
      <c r="D335" s="234">
        <f>SUM(E335:I335)</f>
        <v>2604911</v>
      </c>
      <c r="E335" s="233">
        <f>SUM(E197,E252,E330)</f>
        <v>992968</v>
      </c>
      <c r="F335" s="233">
        <f>SUM(F197,F252,F330)</f>
        <v>232586</v>
      </c>
      <c r="G335" s="233">
        <f>SUM(G197,G252,G330)</f>
        <v>810288</v>
      </c>
      <c r="H335" s="233">
        <f>SUM(H197,H252,H330)</f>
        <v>0</v>
      </c>
      <c r="I335" s="233">
        <f>SUM(I197,I252,I330)</f>
        <v>569069</v>
      </c>
      <c r="J335" s="28">
        <f>SUM(E335:I335)</f>
        <v>2604911</v>
      </c>
    </row>
    <row r="336" spans="1:5" s="28" customFormat="1" ht="20.25" customHeight="1">
      <c r="A336" s="29"/>
      <c r="B336" s="85"/>
      <c r="C336" s="54"/>
      <c r="D336" s="33"/>
      <c r="E336" s="32"/>
    </row>
    <row r="337" spans="1:9" ht="18" customHeight="1">
      <c r="A337" s="30"/>
      <c r="B337" s="86"/>
      <c r="C337" s="54"/>
      <c r="D337" s="34"/>
      <c r="E337" s="31"/>
      <c r="F337" s="8"/>
      <c r="G337" s="8"/>
      <c r="H337" s="8"/>
      <c r="I337" s="8"/>
    </row>
    <row r="338" spans="1:9" ht="18.75">
      <c r="A338" s="30"/>
      <c r="B338" s="86"/>
      <c r="C338" s="54"/>
      <c r="D338" s="33"/>
      <c r="E338" s="294"/>
      <c r="F338" s="295"/>
      <c r="G338" s="295"/>
      <c r="H338" s="8"/>
      <c r="I338" s="8"/>
    </row>
    <row r="339" spans="1:9" ht="18.75">
      <c r="A339" s="30"/>
      <c r="B339" s="86"/>
      <c r="C339" s="54"/>
      <c r="D339" s="33"/>
      <c r="E339" s="28"/>
      <c r="F339" s="8"/>
      <c r="G339" s="8"/>
      <c r="H339" s="8"/>
      <c r="I339" s="8"/>
    </row>
    <row r="340" spans="1:9" ht="18.75">
      <c r="A340" s="6"/>
      <c r="B340" s="86"/>
      <c r="C340" s="55"/>
      <c r="D340" s="2"/>
      <c r="E340" s="2"/>
      <c r="F340" s="2"/>
      <c r="G340" s="2"/>
      <c r="H340" s="2"/>
      <c r="I340" s="2"/>
    </row>
    <row r="341" spans="1:9" ht="18.75">
      <c r="A341" s="21"/>
      <c r="B341" s="86"/>
      <c r="C341" s="55"/>
      <c r="D341" s="2"/>
      <c r="E341" s="2"/>
      <c r="F341" s="2"/>
      <c r="G341" s="2"/>
      <c r="H341" s="2"/>
      <c r="I341" s="2"/>
    </row>
    <row r="342" spans="1:9" ht="18.75">
      <c r="A342" s="21"/>
      <c r="B342" s="86"/>
      <c r="C342" s="55"/>
      <c r="D342" s="2"/>
      <c r="E342" s="2"/>
      <c r="F342" s="2"/>
      <c r="G342" s="2"/>
      <c r="H342" s="2"/>
      <c r="I342" s="2"/>
    </row>
    <row r="343" spans="1:9" ht="18.75">
      <c r="A343" s="6"/>
      <c r="B343" s="86"/>
      <c r="C343" s="55"/>
      <c r="D343" s="2"/>
      <c r="E343" s="2"/>
      <c r="F343" s="2"/>
      <c r="G343" s="2"/>
      <c r="H343" s="2"/>
      <c r="I343" s="2"/>
    </row>
    <row r="344" spans="1:9" ht="18.75">
      <c r="A344" s="6"/>
      <c r="B344" s="86"/>
      <c r="C344" s="55"/>
      <c r="D344" s="2"/>
      <c r="E344" s="2"/>
      <c r="F344" s="2"/>
      <c r="G344" s="2"/>
      <c r="H344" s="2"/>
      <c r="I344" s="2"/>
    </row>
    <row r="345" spans="1:9" ht="18.75">
      <c r="A345" s="6"/>
      <c r="B345" s="86"/>
      <c r="C345" s="55"/>
      <c r="D345" s="2"/>
      <c r="E345" s="2"/>
      <c r="F345" s="2"/>
      <c r="G345" s="2"/>
      <c r="H345" s="2"/>
      <c r="I345" s="2"/>
    </row>
    <row r="346" spans="1:9" ht="18.75">
      <c r="A346" s="6"/>
      <c r="B346" s="86"/>
      <c r="C346" s="55"/>
      <c r="D346" s="2"/>
      <c r="E346" s="2"/>
      <c r="F346" s="2"/>
      <c r="G346" s="2"/>
      <c r="H346" s="2"/>
      <c r="I346" s="2"/>
    </row>
    <row r="347" spans="1:9" ht="18.75">
      <c r="A347" s="6"/>
      <c r="B347" s="86"/>
      <c r="C347" s="55"/>
      <c r="D347" s="2"/>
      <c r="E347" s="2"/>
      <c r="F347" s="2"/>
      <c r="G347" s="2"/>
      <c r="H347" s="2"/>
      <c r="I347" s="2"/>
    </row>
    <row r="348" spans="1:9" ht="18.75">
      <c r="A348" s="6"/>
      <c r="B348" s="86"/>
      <c r="C348" s="55"/>
      <c r="D348" s="2"/>
      <c r="E348" s="2"/>
      <c r="F348" s="2"/>
      <c r="G348" s="2"/>
      <c r="H348" s="2"/>
      <c r="I348" s="2"/>
    </row>
    <row r="349" spans="1:9" ht="18.75">
      <c r="A349" s="6"/>
      <c r="B349" s="86"/>
      <c r="C349" s="55"/>
      <c r="D349" s="2"/>
      <c r="E349" s="2"/>
      <c r="F349" s="2"/>
      <c r="G349" s="2"/>
      <c r="H349" s="2"/>
      <c r="I349" s="2"/>
    </row>
    <row r="350" spans="1:9" ht="18.75">
      <c r="A350" s="6"/>
      <c r="B350" s="86"/>
      <c r="C350" s="55"/>
      <c r="D350" s="2"/>
      <c r="E350" s="2"/>
      <c r="F350" s="2"/>
      <c r="G350" s="2"/>
      <c r="H350" s="2"/>
      <c r="I350" s="2"/>
    </row>
    <row r="351" spans="1:9" ht="18.75">
      <c r="A351" s="21"/>
      <c r="B351" s="86"/>
      <c r="C351" s="55"/>
      <c r="D351" s="2"/>
      <c r="E351" s="2"/>
      <c r="F351" s="2"/>
      <c r="G351" s="2"/>
      <c r="H351" s="2"/>
      <c r="I351" s="2"/>
    </row>
    <row r="352" spans="1:9" ht="18.75">
      <c r="A352" s="6"/>
      <c r="B352" s="86"/>
      <c r="C352" s="55"/>
      <c r="D352" s="2"/>
      <c r="E352" s="2"/>
      <c r="F352" s="2"/>
      <c r="G352" s="2"/>
      <c r="H352" s="2"/>
      <c r="I352" s="2"/>
    </row>
    <row r="353" spans="1:9" ht="18.75">
      <c r="A353" s="6"/>
      <c r="B353" s="86"/>
      <c r="C353" s="55"/>
      <c r="D353" s="2"/>
      <c r="E353" s="2"/>
      <c r="F353" s="2"/>
      <c r="G353" s="2"/>
      <c r="H353" s="2"/>
      <c r="I353" s="2"/>
    </row>
    <row r="354" spans="1:9" ht="18.75">
      <c r="A354" s="6"/>
      <c r="B354" s="86"/>
      <c r="C354" s="55"/>
      <c r="D354" s="2"/>
      <c r="E354" s="2"/>
      <c r="F354" s="2"/>
      <c r="G354" s="2"/>
      <c r="H354" s="2"/>
      <c r="I354" s="2"/>
    </row>
    <row r="355" spans="1:9" ht="18.75">
      <c r="A355" s="6"/>
      <c r="B355" s="86"/>
      <c r="C355" s="55"/>
      <c r="D355" s="2"/>
      <c r="E355" s="2"/>
      <c r="F355" s="2"/>
      <c r="G355" s="2"/>
      <c r="H355" s="2"/>
      <c r="I355" s="2"/>
    </row>
    <row r="356" spans="1:9" ht="18.75">
      <c r="A356" s="21"/>
      <c r="B356" s="86"/>
      <c r="C356" s="55"/>
      <c r="D356" s="2"/>
      <c r="E356" s="2"/>
      <c r="F356" s="2"/>
      <c r="G356" s="2"/>
      <c r="H356" s="2"/>
      <c r="I356" s="2"/>
    </row>
    <row r="357" spans="1:9" ht="18.75">
      <c r="A357" s="21"/>
      <c r="B357" s="86"/>
      <c r="C357" s="55"/>
      <c r="D357" s="2"/>
      <c r="E357" s="2"/>
      <c r="F357" s="2"/>
      <c r="G357" s="2"/>
      <c r="H357" s="2"/>
      <c r="I357" s="2"/>
    </row>
    <row r="358" spans="1:9" ht="18.75">
      <c r="A358" s="21"/>
      <c r="B358" s="86"/>
      <c r="C358" s="55"/>
      <c r="D358" s="2"/>
      <c r="E358" s="2"/>
      <c r="F358" s="2"/>
      <c r="G358" s="2"/>
      <c r="H358" s="2"/>
      <c r="I358" s="2"/>
    </row>
    <row r="359" spans="1:9" ht="18.75">
      <c r="A359" s="21"/>
      <c r="B359" s="86"/>
      <c r="C359" s="55"/>
      <c r="D359" s="2"/>
      <c r="E359" s="2"/>
      <c r="F359" s="2"/>
      <c r="G359" s="2"/>
      <c r="H359" s="2"/>
      <c r="I359" s="2"/>
    </row>
    <row r="360" spans="2:9" ht="18.75">
      <c r="B360" s="86"/>
      <c r="C360" s="55"/>
      <c r="D360" s="2"/>
      <c r="E360" s="2"/>
      <c r="F360" s="2"/>
      <c r="G360" s="2"/>
      <c r="H360" s="2"/>
      <c r="I360" s="2"/>
    </row>
    <row r="361" spans="2:9" ht="18.75">
      <c r="B361" s="86"/>
      <c r="C361" s="55"/>
      <c r="D361" s="2"/>
      <c r="E361" s="2"/>
      <c r="F361" s="2"/>
      <c r="G361" s="2"/>
      <c r="H361" s="2"/>
      <c r="I361" s="2"/>
    </row>
    <row r="362" spans="2:9" ht="18.75">
      <c r="B362" s="86"/>
      <c r="C362" s="55"/>
      <c r="D362" s="2"/>
      <c r="E362" s="2"/>
      <c r="F362" s="2"/>
      <c r="G362" s="2"/>
      <c r="H362" s="2"/>
      <c r="I362" s="2"/>
    </row>
    <row r="363" spans="2:9" ht="18.75">
      <c r="B363" s="86"/>
      <c r="C363" s="55"/>
      <c r="D363" s="2"/>
      <c r="E363" s="2"/>
      <c r="F363" s="2"/>
      <c r="G363" s="2"/>
      <c r="H363" s="2"/>
      <c r="I363" s="2"/>
    </row>
    <row r="364" spans="2:9" ht="18.75">
      <c r="B364" s="86"/>
      <c r="C364" s="55"/>
      <c r="D364" s="2"/>
      <c r="E364" s="2"/>
      <c r="F364" s="2"/>
      <c r="G364" s="2"/>
      <c r="H364" s="2"/>
      <c r="I364" s="2"/>
    </row>
    <row r="365" spans="2:9" ht="18.75">
      <c r="B365" s="86"/>
      <c r="C365" s="55"/>
      <c r="D365" s="2"/>
      <c r="E365" s="2"/>
      <c r="F365" s="2"/>
      <c r="G365" s="2"/>
      <c r="H365" s="2"/>
      <c r="I365" s="2"/>
    </row>
    <row r="366" spans="2:9" ht="18.75">
      <c r="B366" s="86"/>
      <c r="C366" s="55"/>
      <c r="D366" s="2"/>
      <c r="E366" s="2"/>
      <c r="F366" s="2"/>
      <c r="G366" s="2"/>
      <c r="H366" s="2"/>
      <c r="I366" s="2"/>
    </row>
    <row r="367" spans="2:9" ht="18.75">
      <c r="B367" s="86"/>
      <c r="C367" s="55"/>
      <c r="D367" s="2"/>
      <c r="E367" s="2"/>
      <c r="F367" s="2"/>
      <c r="G367" s="2"/>
      <c r="H367" s="2"/>
      <c r="I367" s="2"/>
    </row>
    <row r="368" spans="2:9" ht="18.75">
      <c r="B368" s="86"/>
      <c r="C368" s="55"/>
      <c r="D368" s="2"/>
      <c r="E368" s="2"/>
      <c r="F368" s="2"/>
      <c r="G368" s="2"/>
      <c r="H368" s="2"/>
      <c r="I368" s="2"/>
    </row>
    <row r="369" spans="2:9" ht="18.75">
      <c r="B369" s="86"/>
      <c r="C369" s="55"/>
      <c r="D369" s="2"/>
      <c r="E369" s="2"/>
      <c r="F369" s="2"/>
      <c r="G369" s="2"/>
      <c r="H369" s="2"/>
      <c r="I369" s="2"/>
    </row>
    <row r="370" spans="2:9" ht="18.75">
      <c r="B370" s="86"/>
      <c r="C370" s="55"/>
      <c r="D370" s="2"/>
      <c r="E370" s="2"/>
      <c r="F370" s="2"/>
      <c r="G370" s="2"/>
      <c r="H370" s="2"/>
      <c r="I370" s="2"/>
    </row>
    <row r="371" spans="2:9" ht="18.75">
      <c r="B371" s="86"/>
      <c r="C371" s="55"/>
      <c r="D371" s="2"/>
      <c r="E371" s="2"/>
      <c r="F371" s="2"/>
      <c r="G371" s="2"/>
      <c r="H371" s="2"/>
      <c r="I371" s="2"/>
    </row>
    <row r="372" spans="2:9" ht="18.75">
      <c r="B372" s="86"/>
      <c r="C372" s="55"/>
      <c r="D372" s="2"/>
      <c r="E372" s="2"/>
      <c r="F372" s="2"/>
      <c r="G372" s="2"/>
      <c r="H372" s="2"/>
      <c r="I372" s="2"/>
    </row>
    <row r="373" spans="2:9" ht="18.75">
      <c r="B373" s="86"/>
      <c r="C373" s="55"/>
      <c r="D373" s="2"/>
      <c r="E373" s="2"/>
      <c r="F373" s="2"/>
      <c r="G373" s="2"/>
      <c r="H373" s="2"/>
      <c r="I373" s="2"/>
    </row>
    <row r="374" spans="2:9" ht="18.75">
      <c r="B374" s="86"/>
      <c r="C374" s="55"/>
      <c r="D374" s="2"/>
      <c r="E374" s="2"/>
      <c r="F374" s="2"/>
      <c r="G374" s="2"/>
      <c r="H374" s="2"/>
      <c r="I374" s="2"/>
    </row>
    <row r="375" spans="2:9" ht="18.75">
      <c r="B375" s="86"/>
      <c r="C375" s="55"/>
      <c r="D375" s="2"/>
      <c r="E375" s="2"/>
      <c r="F375" s="2"/>
      <c r="G375" s="2"/>
      <c r="H375" s="2"/>
      <c r="I375" s="2"/>
    </row>
    <row r="376" spans="2:9" ht="18.75">
      <c r="B376" s="86"/>
      <c r="C376" s="55"/>
      <c r="D376" s="2"/>
      <c r="E376" s="2"/>
      <c r="F376" s="2"/>
      <c r="G376" s="2"/>
      <c r="H376" s="2"/>
      <c r="I376" s="2"/>
    </row>
    <row r="377" spans="2:9" ht="18.75">
      <c r="B377" s="86"/>
      <c r="C377" s="55"/>
      <c r="D377" s="2"/>
      <c r="E377" s="2"/>
      <c r="F377" s="2"/>
      <c r="G377" s="2"/>
      <c r="H377" s="2"/>
      <c r="I377" s="2"/>
    </row>
    <row r="378" spans="2:9" ht="18.75">
      <c r="B378" s="86"/>
      <c r="C378" s="55"/>
      <c r="D378" s="2"/>
      <c r="E378" s="2"/>
      <c r="F378" s="2"/>
      <c r="G378" s="2"/>
      <c r="H378" s="2"/>
      <c r="I378" s="2"/>
    </row>
    <row r="379" spans="2:9" ht="18.75">
      <c r="B379" s="86"/>
      <c r="C379" s="55"/>
      <c r="D379" s="2"/>
      <c r="E379" s="2"/>
      <c r="F379" s="2"/>
      <c r="G379" s="2"/>
      <c r="H379" s="2"/>
      <c r="I379" s="2"/>
    </row>
    <row r="380" spans="2:9" ht="18.75">
      <c r="B380" s="86"/>
      <c r="C380" s="55"/>
      <c r="D380" s="2"/>
      <c r="E380" s="2"/>
      <c r="F380" s="2"/>
      <c r="G380" s="2"/>
      <c r="H380" s="2"/>
      <c r="I380" s="2"/>
    </row>
    <row r="381" spans="2:9" ht="18.75">
      <c r="B381" s="86"/>
      <c r="C381" s="55"/>
      <c r="D381" s="2"/>
      <c r="E381" s="2"/>
      <c r="F381" s="2"/>
      <c r="G381" s="2"/>
      <c r="H381" s="2"/>
      <c r="I381" s="2"/>
    </row>
    <row r="382" spans="2:9" ht="18.75">
      <c r="B382" s="86"/>
      <c r="C382" s="55"/>
      <c r="D382" s="2"/>
      <c r="E382" s="2"/>
      <c r="F382" s="2"/>
      <c r="G382" s="2"/>
      <c r="H382" s="2"/>
      <c r="I382" s="2"/>
    </row>
    <row r="383" spans="2:9" ht="18.75">
      <c r="B383" s="86"/>
      <c r="C383" s="55"/>
      <c r="D383" s="2"/>
      <c r="E383" s="2"/>
      <c r="F383" s="2"/>
      <c r="G383" s="2"/>
      <c r="H383" s="2"/>
      <c r="I383" s="2"/>
    </row>
    <row r="384" spans="2:9" ht="18.75">
      <c r="B384" s="86"/>
      <c r="C384" s="55"/>
      <c r="D384" s="2"/>
      <c r="E384" s="2"/>
      <c r="F384" s="2"/>
      <c r="G384" s="2"/>
      <c r="H384" s="2"/>
      <c r="I384" s="2"/>
    </row>
    <row r="385" spans="2:9" ht="18.75">
      <c r="B385" s="86"/>
      <c r="C385" s="55"/>
      <c r="D385" s="2"/>
      <c r="E385" s="2"/>
      <c r="F385" s="2"/>
      <c r="G385" s="2"/>
      <c r="H385" s="2"/>
      <c r="I385" s="2"/>
    </row>
    <row r="386" spans="2:9" ht="18.75">
      <c r="B386" s="86"/>
      <c r="C386" s="55"/>
      <c r="D386" s="2"/>
      <c r="E386" s="2"/>
      <c r="F386" s="2"/>
      <c r="G386" s="2"/>
      <c r="H386" s="2"/>
      <c r="I386" s="2"/>
    </row>
    <row r="387" spans="2:9" ht="18.75">
      <c r="B387" s="86"/>
      <c r="C387" s="55"/>
      <c r="D387" s="2"/>
      <c r="E387" s="2"/>
      <c r="F387" s="2"/>
      <c r="G387" s="2"/>
      <c r="H387" s="2"/>
      <c r="I387" s="2"/>
    </row>
    <row r="388" spans="2:9" ht="18.75">
      <c r="B388" s="86"/>
      <c r="C388" s="55"/>
      <c r="D388" s="2"/>
      <c r="E388" s="2"/>
      <c r="F388" s="2"/>
      <c r="G388" s="2"/>
      <c r="H388" s="2"/>
      <c r="I388" s="2"/>
    </row>
    <row r="389" spans="2:9" ht="18.75">
      <c r="B389" s="86"/>
      <c r="C389" s="55"/>
      <c r="D389" s="2"/>
      <c r="E389" s="2"/>
      <c r="F389" s="2"/>
      <c r="G389" s="2"/>
      <c r="H389" s="2"/>
      <c r="I389" s="2"/>
    </row>
    <row r="390" spans="1:9" ht="18.75">
      <c r="A390" s="23"/>
      <c r="B390" s="86"/>
      <c r="C390" s="55"/>
      <c r="D390" s="2"/>
      <c r="E390" s="2"/>
      <c r="F390" s="2"/>
      <c r="G390" s="2"/>
      <c r="H390" s="2"/>
      <c r="I390" s="2"/>
    </row>
    <row r="391" spans="2:9" ht="18.75">
      <c r="B391" s="86"/>
      <c r="C391" s="55"/>
      <c r="D391" s="2"/>
      <c r="E391" s="2"/>
      <c r="F391" s="2"/>
      <c r="G391" s="2"/>
      <c r="H391" s="2"/>
      <c r="I391" s="2"/>
    </row>
    <row r="392" spans="2:9" ht="18.75">
      <c r="B392" s="86"/>
      <c r="C392" s="55"/>
      <c r="D392" s="2"/>
      <c r="E392" s="2"/>
      <c r="F392" s="2"/>
      <c r="G392" s="2"/>
      <c r="H392" s="2"/>
      <c r="I392" s="2"/>
    </row>
    <row r="393" spans="2:9" ht="18.75">
      <c r="B393" s="86"/>
      <c r="C393" s="55"/>
      <c r="D393" s="2"/>
      <c r="E393" s="2"/>
      <c r="F393" s="2"/>
      <c r="G393" s="2"/>
      <c r="H393" s="2"/>
      <c r="I393" s="2"/>
    </row>
    <row r="394" spans="2:9" ht="18.75">
      <c r="B394" s="86"/>
      <c r="C394" s="55"/>
      <c r="D394" s="2"/>
      <c r="E394" s="2"/>
      <c r="F394" s="2"/>
      <c r="G394" s="2"/>
      <c r="H394" s="2"/>
      <c r="I394" s="2"/>
    </row>
    <row r="395" spans="2:9" ht="18.75">
      <c r="B395" s="86"/>
      <c r="C395" s="55"/>
      <c r="D395" s="2"/>
      <c r="E395" s="2"/>
      <c r="F395" s="2"/>
      <c r="G395" s="2"/>
      <c r="H395" s="2"/>
      <c r="I395" s="2"/>
    </row>
    <row r="396" spans="2:9" ht="18.75">
      <c r="B396" s="86"/>
      <c r="C396" s="55"/>
      <c r="D396" s="2"/>
      <c r="E396" s="2"/>
      <c r="F396" s="2"/>
      <c r="G396" s="2"/>
      <c r="H396" s="2"/>
      <c r="I396" s="2"/>
    </row>
    <row r="397" spans="2:9" ht="18.75">
      <c r="B397" s="86"/>
      <c r="C397" s="55"/>
      <c r="D397" s="2"/>
      <c r="E397" s="2"/>
      <c r="F397" s="2"/>
      <c r="G397" s="2"/>
      <c r="H397" s="2"/>
      <c r="I397" s="2"/>
    </row>
    <row r="398" spans="2:9" ht="18.75">
      <c r="B398" s="86"/>
      <c r="C398" s="55"/>
      <c r="D398" s="2"/>
      <c r="E398" s="2"/>
      <c r="F398" s="2"/>
      <c r="G398" s="2"/>
      <c r="H398" s="2"/>
      <c r="I398" s="2"/>
    </row>
    <row r="399" spans="2:9" ht="18.75">
      <c r="B399" s="86"/>
      <c r="C399" s="55"/>
      <c r="D399" s="2"/>
      <c r="E399" s="2"/>
      <c r="F399" s="2"/>
      <c r="G399" s="2"/>
      <c r="H399" s="2"/>
      <c r="I399" s="2"/>
    </row>
    <row r="400" spans="2:9" ht="18.75">
      <c r="B400" s="86"/>
      <c r="C400" s="55"/>
      <c r="D400" s="2"/>
      <c r="E400" s="2"/>
      <c r="F400" s="2"/>
      <c r="G400" s="2"/>
      <c r="H400" s="2"/>
      <c r="I400" s="2"/>
    </row>
    <row r="401" spans="2:9" ht="18.75">
      <c r="B401" s="86"/>
      <c r="C401" s="55"/>
      <c r="D401" s="2"/>
      <c r="E401" s="2"/>
      <c r="F401" s="2"/>
      <c r="G401" s="2"/>
      <c r="H401" s="2"/>
      <c r="I401" s="2"/>
    </row>
    <row r="402" spans="2:9" ht="18.75">
      <c r="B402" s="86"/>
      <c r="C402" s="55"/>
      <c r="D402" s="2"/>
      <c r="E402" s="2"/>
      <c r="F402" s="2"/>
      <c r="G402" s="2"/>
      <c r="H402" s="2"/>
      <c r="I402" s="2"/>
    </row>
    <row r="403" spans="2:9" ht="18.75">
      <c r="B403" s="86"/>
      <c r="C403" s="55"/>
      <c r="D403" s="2"/>
      <c r="E403" s="2"/>
      <c r="F403" s="2"/>
      <c r="G403" s="2"/>
      <c r="H403" s="2"/>
      <c r="I403" s="2"/>
    </row>
    <row r="404" spans="2:9" ht="18.75">
      <c r="B404" s="86"/>
      <c r="C404" s="55"/>
      <c r="D404" s="2"/>
      <c r="E404" s="2"/>
      <c r="F404" s="2"/>
      <c r="G404" s="2"/>
      <c r="H404" s="2"/>
      <c r="I404" s="2"/>
    </row>
    <row r="405" spans="2:9" ht="18.75">
      <c r="B405" s="86"/>
      <c r="C405" s="55"/>
      <c r="D405" s="2"/>
      <c r="E405" s="2"/>
      <c r="F405" s="2"/>
      <c r="G405" s="2"/>
      <c r="H405" s="2"/>
      <c r="I405" s="2"/>
    </row>
    <row r="406" spans="2:9" ht="18.75">
      <c r="B406" s="86"/>
      <c r="C406" s="55"/>
      <c r="D406" s="2"/>
      <c r="E406" s="2"/>
      <c r="F406" s="2"/>
      <c r="G406" s="2"/>
      <c r="H406" s="2"/>
      <c r="I406" s="2"/>
    </row>
    <row r="407" spans="2:9" ht="18.75">
      <c r="B407" s="86"/>
      <c r="C407" s="55"/>
      <c r="D407" s="2"/>
      <c r="E407" s="2"/>
      <c r="F407" s="2"/>
      <c r="G407" s="2"/>
      <c r="H407" s="2"/>
      <c r="I407" s="2"/>
    </row>
    <row r="408" spans="2:9" ht="18.75">
      <c r="B408" s="86"/>
      <c r="C408" s="55"/>
      <c r="D408" s="2"/>
      <c r="E408" s="2"/>
      <c r="F408" s="2"/>
      <c r="G408" s="2"/>
      <c r="H408" s="2"/>
      <c r="I408" s="2"/>
    </row>
    <row r="409" spans="2:9" ht="18.75">
      <c r="B409" s="86"/>
      <c r="C409" s="55"/>
      <c r="D409" s="2"/>
      <c r="E409" s="2"/>
      <c r="F409" s="2"/>
      <c r="G409" s="2"/>
      <c r="H409" s="2"/>
      <c r="I409" s="2"/>
    </row>
    <row r="410" spans="2:9" ht="18.75">
      <c r="B410" s="86"/>
      <c r="C410" s="55"/>
      <c r="D410" s="2"/>
      <c r="E410" s="2"/>
      <c r="F410" s="2"/>
      <c r="G410" s="2"/>
      <c r="H410" s="2"/>
      <c r="I410" s="2"/>
    </row>
    <row r="411" spans="2:9" ht="18.75">
      <c r="B411" s="86"/>
      <c r="C411" s="55"/>
      <c r="D411" s="2"/>
      <c r="E411" s="2"/>
      <c r="F411" s="2"/>
      <c r="G411" s="2"/>
      <c r="H411" s="2"/>
      <c r="I411" s="2"/>
    </row>
    <row r="412" spans="2:9" ht="18.75">
      <c r="B412" s="86"/>
      <c r="C412" s="55"/>
      <c r="D412" s="2"/>
      <c r="E412" s="2"/>
      <c r="F412" s="2"/>
      <c r="G412" s="2"/>
      <c r="H412" s="2"/>
      <c r="I412" s="2"/>
    </row>
    <row r="413" spans="2:9" ht="18.75">
      <c r="B413" s="86"/>
      <c r="C413" s="55"/>
      <c r="D413" s="2"/>
      <c r="E413" s="2"/>
      <c r="F413" s="2"/>
      <c r="G413" s="2"/>
      <c r="H413" s="2"/>
      <c r="I413" s="2"/>
    </row>
    <row r="414" spans="2:9" ht="18.75">
      <c r="B414" s="86"/>
      <c r="C414" s="55"/>
      <c r="D414" s="2"/>
      <c r="E414" s="2"/>
      <c r="F414" s="2"/>
      <c r="G414" s="2"/>
      <c r="H414" s="2"/>
      <c r="I414" s="2"/>
    </row>
    <row r="415" spans="2:9" ht="18.75">
      <c r="B415" s="86"/>
      <c r="C415" s="55"/>
      <c r="D415" s="2"/>
      <c r="E415" s="2"/>
      <c r="F415" s="2"/>
      <c r="G415" s="2"/>
      <c r="H415" s="2"/>
      <c r="I415" s="2"/>
    </row>
    <row r="416" spans="2:9" ht="18.75">
      <c r="B416" s="86"/>
      <c r="C416" s="55"/>
      <c r="D416" s="2"/>
      <c r="E416" s="2"/>
      <c r="F416" s="2"/>
      <c r="G416" s="2"/>
      <c r="H416" s="2"/>
      <c r="I416" s="2"/>
    </row>
    <row r="417" spans="2:9" ht="18.75">
      <c r="B417" s="86"/>
      <c r="C417" s="55"/>
      <c r="D417" s="2"/>
      <c r="E417" s="2"/>
      <c r="F417" s="2"/>
      <c r="G417" s="2"/>
      <c r="H417" s="2"/>
      <c r="I417" s="2"/>
    </row>
    <row r="418" spans="2:9" ht="18.75">
      <c r="B418" s="86"/>
      <c r="C418" s="55"/>
      <c r="D418" s="2"/>
      <c r="E418" s="2"/>
      <c r="F418" s="2"/>
      <c r="G418" s="2"/>
      <c r="H418" s="2"/>
      <c r="I418" s="2"/>
    </row>
    <row r="419" spans="2:9" ht="18.75">
      <c r="B419" s="86"/>
      <c r="C419" s="55"/>
      <c r="D419" s="2"/>
      <c r="E419" s="2"/>
      <c r="F419" s="2"/>
      <c r="G419" s="2"/>
      <c r="H419" s="2"/>
      <c r="I419" s="2"/>
    </row>
    <row r="420" spans="2:9" ht="18.75">
      <c r="B420" s="86"/>
      <c r="C420" s="55"/>
      <c r="D420" s="2"/>
      <c r="E420" s="2"/>
      <c r="F420" s="2"/>
      <c r="G420" s="2"/>
      <c r="H420" s="2"/>
      <c r="I420" s="2"/>
    </row>
    <row r="421" spans="2:9" ht="18.75">
      <c r="B421" s="86"/>
      <c r="C421" s="55"/>
      <c r="D421" s="2"/>
      <c r="E421" s="2"/>
      <c r="F421" s="2"/>
      <c r="G421" s="2"/>
      <c r="H421" s="2"/>
      <c r="I421" s="2"/>
    </row>
    <row r="422" spans="2:9" ht="18.75">
      <c r="B422" s="86"/>
      <c r="C422" s="55"/>
      <c r="D422" s="2"/>
      <c r="E422" s="2"/>
      <c r="F422" s="2"/>
      <c r="G422" s="2"/>
      <c r="H422" s="2"/>
      <c r="I422" s="2"/>
    </row>
    <row r="423" spans="2:9" ht="18.75">
      <c r="B423" s="86"/>
      <c r="C423" s="55"/>
      <c r="D423" s="2"/>
      <c r="E423" s="2"/>
      <c r="F423" s="2"/>
      <c r="G423" s="2"/>
      <c r="H423" s="2"/>
      <c r="I423" s="2"/>
    </row>
    <row r="424" spans="2:9" ht="18.75">
      <c r="B424" s="86"/>
      <c r="C424" s="55"/>
      <c r="D424" s="2"/>
      <c r="E424" s="2"/>
      <c r="F424" s="2"/>
      <c r="G424" s="2"/>
      <c r="H424" s="2"/>
      <c r="I424" s="2"/>
    </row>
    <row r="425" spans="2:9" ht="18.75">
      <c r="B425" s="86"/>
      <c r="C425" s="55"/>
      <c r="D425" s="2"/>
      <c r="E425" s="2"/>
      <c r="F425" s="2"/>
      <c r="G425" s="2"/>
      <c r="H425" s="2"/>
      <c r="I425" s="2"/>
    </row>
    <row r="426" spans="2:9" ht="18.75">
      <c r="B426" s="86"/>
      <c r="C426" s="55"/>
      <c r="D426" s="2"/>
      <c r="E426" s="2"/>
      <c r="F426" s="2"/>
      <c r="G426" s="2"/>
      <c r="H426" s="2"/>
      <c r="I426" s="2"/>
    </row>
    <row r="427" spans="2:9" ht="18.75">
      <c r="B427" s="86"/>
      <c r="C427" s="55"/>
      <c r="D427" s="2"/>
      <c r="E427" s="2"/>
      <c r="F427" s="2"/>
      <c r="G427" s="2"/>
      <c r="H427" s="2"/>
      <c r="I427" s="2"/>
    </row>
    <row r="428" spans="2:9" ht="18.75">
      <c r="B428" s="86"/>
      <c r="C428" s="55"/>
      <c r="D428" s="2"/>
      <c r="E428" s="2"/>
      <c r="F428" s="2"/>
      <c r="G428" s="2"/>
      <c r="H428" s="2"/>
      <c r="I428" s="2"/>
    </row>
    <row r="429" spans="2:9" ht="18.75">
      <c r="B429" s="86"/>
      <c r="C429" s="55"/>
      <c r="D429" s="2"/>
      <c r="E429" s="2"/>
      <c r="F429" s="2"/>
      <c r="G429" s="2"/>
      <c r="H429" s="2"/>
      <c r="I429" s="2"/>
    </row>
    <row r="430" spans="2:9" ht="18.75">
      <c r="B430" s="86"/>
      <c r="C430" s="55"/>
      <c r="D430" s="2"/>
      <c r="E430" s="2"/>
      <c r="F430" s="2"/>
      <c r="G430" s="2"/>
      <c r="H430" s="2"/>
      <c r="I430" s="2"/>
    </row>
    <row r="431" spans="2:9" ht="18.75">
      <c r="B431" s="86"/>
      <c r="C431" s="55"/>
      <c r="D431" s="2"/>
      <c r="E431" s="2"/>
      <c r="F431" s="2"/>
      <c r="G431" s="2"/>
      <c r="H431" s="2"/>
      <c r="I431" s="2"/>
    </row>
    <row r="432" spans="2:9" ht="18.75">
      <c r="B432" s="86"/>
      <c r="C432" s="55"/>
      <c r="D432" s="2"/>
      <c r="E432" s="2"/>
      <c r="F432" s="2"/>
      <c r="G432" s="2"/>
      <c r="H432" s="2"/>
      <c r="I432" s="2"/>
    </row>
    <row r="433" spans="2:9" ht="18.75">
      <c r="B433" s="86"/>
      <c r="C433" s="55"/>
      <c r="D433" s="2"/>
      <c r="E433" s="2"/>
      <c r="F433" s="2"/>
      <c r="G433" s="2"/>
      <c r="H433" s="2"/>
      <c r="I433" s="2"/>
    </row>
    <row r="434" spans="2:9" ht="18.75">
      <c r="B434" s="86"/>
      <c r="C434" s="55"/>
      <c r="D434" s="2"/>
      <c r="E434" s="2"/>
      <c r="F434" s="2"/>
      <c r="G434" s="2"/>
      <c r="H434" s="2"/>
      <c r="I434" s="2"/>
    </row>
    <row r="435" spans="2:9" ht="18.75">
      <c r="B435" s="86"/>
      <c r="C435" s="55"/>
      <c r="D435" s="2"/>
      <c r="E435" s="2"/>
      <c r="F435" s="2"/>
      <c r="G435" s="2"/>
      <c r="H435" s="2"/>
      <c r="I435" s="2"/>
    </row>
    <row r="436" spans="2:9" ht="18.75">
      <c r="B436" s="86"/>
      <c r="C436" s="55"/>
      <c r="D436" s="2"/>
      <c r="E436" s="2"/>
      <c r="F436" s="2"/>
      <c r="G436" s="2"/>
      <c r="H436" s="2"/>
      <c r="I436" s="2"/>
    </row>
    <row r="437" spans="2:9" ht="18.75">
      <c r="B437" s="86"/>
      <c r="C437" s="55"/>
      <c r="D437" s="2"/>
      <c r="E437" s="2"/>
      <c r="F437" s="2"/>
      <c r="G437" s="2"/>
      <c r="H437" s="2"/>
      <c r="I437" s="2"/>
    </row>
    <row r="438" spans="2:9" ht="18.75">
      <c r="B438" s="86"/>
      <c r="C438" s="55"/>
      <c r="D438" s="2"/>
      <c r="E438" s="2"/>
      <c r="F438" s="2"/>
      <c r="G438" s="2"/>
      <c r="H438" s="2"/>
      <c r="I438" s="2"/>
    </row>
    <row r="439" spans="2:9" ht="18.75">
      <c r="B439" s="86"/>
      <c r="C439" s="55"/>
      <c r="D439" s="2"/>
      <c r="E439" s="2"/>
      <c r="F439" s="2"/>
      <c r="G439" s="2"/>
      <c r="H439" s="2"/>
      <c r="I439" s="2"/>
    </row>
    <row r="440" spans="2:9" ht="18.75">
      <c r="B440" s="86"/>
      <c r="C440" s="55"/>
      <c r="D440" s="2"/>
      <c r="E440" s="2"/>
      <c r="F440" s="2"/>
      <c r="G440" s="2"/>
      <c r="H440" s="2"/>
      <c r="I440" s="2"/>
    </row>
    <row r="441" spans="2:9" ht="18.75">
      <c r="B441" s="86"/>
      <c r="C441" s="55"/>
      <c r="D441" s="2"/>
      <c r="E441" s="2"/>
      <c r="F441" s="2"/>
      <c r="G441" s="2"/>
      <c r="H441" s="2"/>
      <c r="I441" s="2"/>
    </row>
    <row r="442" spans="2:9" ht="18.75">
      <c r="B442" s="86"/>
      <c r="C442" s="55"/>
      <c r="D442" s="2"/>
      <c r="E442" s="2"/>
      <c r="F442" s="2"/>
      <c r="G442" s="2"/>
      <c r="H442" s="2"/>
      <c r="I442" s="2"/>
    </row>
    <row r="443" spans="2:9" ht="18.75">
      <c r="B443" s="86"/>
      <c r="C443" s="55"/>
      <c r="D443" s="2"/>
      <c r="E443" s="2"/>
      <c r="F443" s="2"/>
      <c r="G443" s="2"/>
      <c r="H443" s="2"/>
      <c r="I443" s="2"/>
    </row>
    <row r="444" spans="2:9" ht="18.75">
      <c r="B444" s="86"/>
      <c r="C444" s="55"/>
      <c r="D444" s="2"/>
      <c r="E444" s="2"/>
      <c r="F444" s="2"/>
      <c r="G444" s="2"/>
      <c r="H444" s="2"/>
      <c r="I444" s="2"/>
    </row>
    <row r="445" spans="2:9" ht="18.75">
      <c r="B445" s="86"/>
      <c r="C445" s="55"/>
      <c r="D445" s="2"/>
      <c r="E445" s="2"/>
      <c r="F445" s="2"/>
      <c r="G445" s="2"/>
      <c r="H445" s="2"/>
      <c r="I445" s="2"/>
    </row>
    <row r="446" spans="2:9" ht="18.75">
      <c r="B446" s="86"/>
      <c r="C446" s="55"/>
      <c r="D446" s="2"/>
      <c r="E446" s="2"/>
      <c r="F446" s="2"/>
      <c r="G446" s="2"/>
      <c r="H446" s="2"/>
      <c r="I446" s="2"/>
    </row>
    <row r="447" spans="2:9" ht="18.75">
      <c r="B447" s="86"/>
      <c r="C447" s="55"/>
      <c r="D447" s="2"/>
      <c r="E447" s="2"/>
      <c r="F447" s="2"/>
      <c r="G447" s="2"/>
      <c r="H447" s="2"/>
      <c r="I447" s="2"/>
    </row>
    <row r="448" spans="2:9" ht="18.75">
      <c r="B448" s="86"/>
      <c r="C448" s="55"/>
      <c r="D448" s="2"/>
      <c r="E448" s="2"/>
      <c r="F448" s="2"/>
      <c r="G448" s="2"/>
      <c r="H448" s="2"/>
      <c r="I448" s="2"/>
    </row>
    <row r="449" spans="2:9" ht="18.75">
      <c r="B449" s="86"/>
      <c r="C449" s="55"/>
      <c r="D449" s="2"/>
      <c r="E449" s="2"/>
      <c r="F449" s="2"/>
      <c r="G449" s="2"/>
      <c r="H449" s="2"/>
      <c r="I449" s="2"/>
    </row>
    <row r="450" spans="2:9" ht="18.75">
      <c r="B450" s="86"/>
      <c r="C450" s="55"/>
      <c r="D450" s="2"/>
      <c r="E450" s="2"/>
      <c r="F450" s="2"/>
      <c r="G450" s="2"/>
      <c r="H450" s="2"/>
      <c r="I450" s="2"/>
    </row>
    <row r="451" spans="2:9" ht="18.75">
      <c r="B451" s="86"/>
      <c r="C451" s="55"/>
      <c r="D451" s="2"/>
      <c r="E451" s="2"/>
      <c r="F451" s="2"/>
      <c r="G451" s="2"/>
      <c r="H451" s="2"/>
      <c r="I451" s="2"/>
    </row>
    <row r="452" spans="2:9" ht="18.75">
      <c r="B452" s="86"/>
      <c r="C452" s="55"/>
      <c r="D452" s="2"/>
      <c r="E452" s="2"/>
      <c r="F452" s="2"/>
      <c r="G452" s="2"/>
      <c r="H452" s="2"/>
      <c r="I452" s="2"/>
    </row>
    <row r="453" spans="2:9" ht="18.75">
      <c r="B453" s="86"/>
      <c r="C453" s="55"/>
      <c r="D453" s="2"/>
      <c r="E453" s="2"/>
      <c r="F453" s="2"/>
      <c r="G453" s="2"/>
      <c r="H453" s="2"/>
      <c r="I453" s="2"/>
    </row>
  </sheetData>
  <sheetProtection/>
  <mergeCells count="14">
    <mergeCell ref="F1:I1"/>
    <mergeCell ref="A4:I4"/>
    <mergeCell ref="E6:I6"/>
    <mergeCell ref="I7:I10"/>
    <mergeCell ref="A6:A10"/>
    <mergeCell ref="B6:B10"/>
    <mergeCell ref="C6:C10"/>
    <mergeCell ref="D6:D10"/>
    <mergeCell ref="F5:I5"/>
    <mergeCell ref="E338:G338"/>
    <mergeCell ref="G7:G10"/>
    <mergeCell ref="H7:H10"/>
    <mergeCell ref="E7:E10"/>
    <mergeCell ref="F7:F10"/>
  </mergeCells>
  <printOptions/>
  <pageMargins left="0.5118110236220472" right="0.2755905511811024" top="0.6692913385826772" bottom="0.4724409448818898" header="0.3937007874015748" footer="0.31496062992125984"/>
  <pageSetup horizontalDpi="600" verticalDpi="600" orientation="portrait" paperSize="9" scale="55" r:id="rId2"/>
  <headerFooter alignWithMargins="0">
    <oddFooter>&amp;C&amp;P. oldal</oddFooter>
  </headerFooter>
  <ignoredErrors>
    <ignoredError sqref="D319 D213 D116 D136 D287 D329:D330 D186 D196:D197 D300 D147 D332:D3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petone</dc:creator>
  <cp:keywords/>
  <dc:description/>
  <cp:lastModifiedBy>PMH</cp:lastModifiedBy>
  <cp:lastPrinted>2013-08-13T08:07:40Z</cp:lastPrinted>
  <dcterms:created xsi:type="dcterms:W3CDTF">2004-03-17T13:30:26Z</dcterms:created>
  <dcterms:modified xsi:type="dcterms:W3CDTF">2013-08-13T08:08:09Z</dcterms:modified>
  <cp:category/>
  <cp:version/>
  <cp:contentType/>
  <cp:contentStatus/>
</cp:coreProperties>
</file>