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1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10." sheetId="12" r:id="rId12"/>
  </sheets>
  <definedNames>
    <definedName name="_xlnm.Print_Area" localSheetId="0">'1.'!$A$1:$E$34</definedName>
    <definedName name="_xlnm.Print_Area" localSheetId="8">'7.'!$A$1:$C$48</definedName>
    <definedName name="_xlnm.Print_Area" localSheetId="9">'8.'!$A$1:$C$21</definedName>
  </definedNames>
  <calcPr fullCalcOnLoad="1"/>
</workbook>
</file>

<file path=xl/sharedStrings.xml><?xml version="1.0" encoding="utf-8"?>
<sst xmlns="http://schemas.openxmlformats.org/spreadsheetml/2006/main" count="761" uniqueCount="369">
  <si>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</si>
  <si>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</si>
  <si>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</si>
  <si>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</si>
  <si>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</si>
  <si>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</si>
  <si>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</si>
  <si>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</si>
  <si>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</si>
  <si>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</si>
  <si>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</si>
  <si>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</si>
  <si>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</si>
  <si>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</si>
  <si>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</si>
  <si>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</si>
  <si>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</si>
  <si>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</si>
  <si>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</si>
  <si>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</si>
  <si>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</si>
  <si>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</si>
  <si>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</si>
  <si>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</si>
  <si>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</si>
  <si>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</si>
  <si>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</si>
  <si>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</si>
  <si>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</si>
  <si>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</si>
  <si>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</si>
  <si>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</si>
  <si>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</si>
  <si>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</si>
  <si>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 xml:space="preserve">     1.1. Önkormányzatok működési támogatásai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</si>
  <si>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</si>
  <si>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</si>
  <si>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</si>
  <si>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</si>
  <si>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</si>
  <si>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</si>
  <si>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</si>
  <si>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</si>
  <si>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</si>
  <si>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</si>
  <si>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5.4. Tartalékok</t>
  </si>
  <si>
    <t>6. Beruházások</t>
  </si>
  <si>
    <t>7. Felújítások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</si>
  <si>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</si>
  <si>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</si>
  <si>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</si>
  <si>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</si>
  <si>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</si>
  <si>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</si>
  <si>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</si>
  <si>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</si>
  <si>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</si>
  <si>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</si>
  <si>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</si>
  <si>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</si>
  <si>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</si>
  <si>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</si>
  <si>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</si>
  <si>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</si>
  <si>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</si>
  <si>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</si>
  <si>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</si>
  <si>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</si>
  <si>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</si>
  <si>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</si>
  <si>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</si>
  <si>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</si>
  <si>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</si>
  <si>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</si>
  <si>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</si>
  <si>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</si>
  <si>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</si>
  <si>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</si>
  <si>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</si>
  <si>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</si>
  <si>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</si>
  <si>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Eredeti előirányzat</t>
  </si>
  <si>
    <t>Kötelező feladatok</t>
  </si>
  <si>
    <t>Önként vállalt feladatok</t>
  </si>
  <si>
    <t>Összesen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</si>
  <si>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</si>
  <si>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</si>
  <si>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</si>
  <si>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</si>
  <si>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</si>
  <si>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</si>
  <si>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</si>
  <si>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</si>
  <si>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</si>
  <si>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</si>
  <si>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</si>
  <si>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</si>
  <si>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</si>
  <si>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</si>
  <si>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</si>
  <si>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</si>
  <si>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</si>
  <si>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1. sz. melléklet</t>
  </si>
  <si>
    <t>2.sz. melléklet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</si>
  <si>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</si>
  <si>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</si>
  <si>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</si>
  <si>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</si>
  <si>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</si>
  <si>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</si>
  <si>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</si>
  <si>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</si>
  <si>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</si>
  <si>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</si>
  <si>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</si>
  <si>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</si>
  <si>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</si>
  <si>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</si>
  <si>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</si>
  <si>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</si>
  <si>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</si>
  <si>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</si>
  <si>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</si>
  <si>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</si>
  <si>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</si>
  <si>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</si>
  <si>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</si>
  <si>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</si>
  <si>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</si>
  <si>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</si>
  <si>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</si>
  <si>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</si>
  <si>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</si>
  <si>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Betegséggel kapcsolatos ellátások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</si>
  <si>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</si>
  <si>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</si>
  <si>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</si>
  <si>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</si>
  <si>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</si>
  <si>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</si>
  <si>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</si>
  <si>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</si>
  <si>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</si>
  <si>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</si>
  <si>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</si>
  <si>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</si>
  <si>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</si>
  <si>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</si>
  <si>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</si>
  <si>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</si>
  <si>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</si>
  <si>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</si>
  <si>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</si>
  <si>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</si>
  <si>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</si>
  <si>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</si>
  <si>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</si>
  <si>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</si>
  <si>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</si>
  <si>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</si>
  <si>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</si>
  <si>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</si>
  <si>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</si>
  <si>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</si>
  <si>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</si>
  <si>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</si>
  <si>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</si>
  <si>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</si>
  <si>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</si>
  <si>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</si>
  <si>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</si>
  <si>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</si>
  <si>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</si>
  <si>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</si>
  <si>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</si>
  <si>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</si>
  <si>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</si>
  <si>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</si>
  <si>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</si>
  <si>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</si>
  <si>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</si>
  <si>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</si>
  <si>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</si>
  <si>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</si>
  <si>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</si>
  <si>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</si>
  <si>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</si>
  <si>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</si>
  <si>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</si>
  <si>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</si>
  <si>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</si>
  <si>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</si>
  <si>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Egyéb 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</si>
  <si>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</si>
  <si>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</si>
  <si>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</si>
  <si>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</si>
  <si>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</si>
  <si>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</si>
  <si>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</si>
  <si>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</si>
  <si>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</si>
  <si>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</si>
  <si>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</si>
  <si>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</si>
  <si>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</si>
  <si>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</si>
  <si>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</si>
  <si>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</si>
  <si>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</si>
  <si>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</si>
  <si>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</si>
  <si>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</si>
  <si>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Ingatlanok felújítása</t>
  </si>
  <si>
    <t>FELÚJÍTÁS ÖSSZESEN:</t>
  </si>
  <si>
    <t>6.sz.melléklet</t>
  </si>
  <si>
    <t>Felújítási célú ÁFA</t>
  </si>
  <si>
    <t>Felújítás megnevezése</t>
  </si>
  <si>
    <t>7.sz.melléklet</t>
  </si>
  <si>
    <t>I.</t>
  </si>
  <si>
    <t>II.</t>
  </si>
  <si>
    <t>Önkormányzati feladatok</t>
  </si>
  <si>
    <t>Önkormányzati jogalkotás</t>
  </si>
  <si>
    <t>8.sz.melléklet</t>
  </si>
  <si>
    <t>Harta Nagyközség Önkormányzat és intézménye engedélyezett létszámadata</t>
  </si>
  <si>
    <t>Intézmény neve</t>
  </si>
  <si>
    <t>Engedélyezett létszámkeret (fő)</t>
  </si>
  <si>
    <t>Hivatal Harta</t>
  </si>
  <si>
    <t>Hivatal Dunatetétlen</t>
  </si>
  <si>
    <t>Város- és községgazdálkodás</t>
  </si>
  <si>
    <t>Háziorvosi szolgáltatás</t>
  </si>
  <si>
    <t>Védőnők</t>
  </si>
  <si>
    <t>Zöldterületkezelés</t>
  </si>
  <si>
    <t>Útfenntartás</t>
  </si>
  <si>
    <t>Turizmus</t>
  </si>
  <si>
    <t>Temető</t>
  </si>
  <si>
    <t>Múzeum, Művelődési Ház</t>
  </si>
  <si>
    <t>Hartai Közös Önkormányzati Hivatal összesen:</t>
  </si>
  <si>
    <t>Önkormányzati feladatok összesen:</t>
  </si>
  <si>
    <t>Közfoglalkoztatottak</t>
  </si>
  <si>
    <t>ÖNKORMÁNYZAT ÖSSZESEN:</t>
  </si>
  <si>
    <t>LÉTSZÁM MINDÖSSZESEN:</t>
  </si>
  <si>
    <t>KIADÁSOK</t>
  </si>
  <si>
    <t>BEVÉTELEK</t>
  </si>
  <si>
    <t>3.sz. melléklet</t>
  </si>
  <si>
    <t>4.sz. melléklet</t>
  </si>
  <si>
    <t>5.sz. melléklet</t>
  </si>
  <si>
    <t>3.6</t>
  </si>
  <si>
    <t>Kamatbevételek</t>
  </si>
  <si>
    <t>Elvonások, befizetések</t>
  </si>
  <si>
    <t>ÁH-on belüli megelőlegezések visszafizetése</t>
  </si>
  <si>
    <t>5.4</t>
  </si>
  <si>
    <t>ÖNKORMÁNYZAT:</t>
  </si>
  <si>
    <t>HIVATAL:</t>
  </si>
  <si>
    <t xml:space="preserve"> - Magánszemélyek kommunális adója</t>
  </si>
  <si>
    <t xml:space="preserve"> - Reklám- és propaganda kiadások</t>
  </si>
  <si>
    <t>Immateriális javak beszerzése</t>
  </si>
  <si>
    <t>rendezési terv módosítása</t>
  </si>
  <si>
    <t>Duna-sziget földvásárlás</t>
  </si>
  <si>
    <t>ÁFA</t>
  </si>
  <si>
    <t>9.sz. melléklet</t>
  </si>
  <si>
    <t>Államigazgatási feladatok</t>
  </si>
  <si>
    <t>Készletértékesítés ellenértéke</t>
  </si>
  <si>
    <t>3.7</t>
  </si>
  <si>
    <t>Felhalmozási célú önkormányzati támogatások</t>
  </si>
  <si>
    <t>Egyéb felhalmozási célú támogatások bevételei</t>
  </si>
  <si>
    <t xml:space="preserve"> -Családsegítő Társulásnak átadott pée.</t>
  </si>
  <si>
    <t>Településközpontban park kialakítása</t>
  </si>
  <si>
    <t>KEHOP Szennyvízelvezetés pályázat - építés</t>
  </si>
  <si>
    <t>Karbantartók - kisértékű eszközök</t>
  </si>
  <si>
    <t>TOP Szoc.pályázat - eszközbeszerzés</t>
  </si>
  <si>
    <t>Harta Nagyközség Önkormányzatának Európai uniós támogatással megvalósuló projektek bevételei, kiadásai, hozzájárulások</t>
  </si>
  <si>
    <t>2017.</t>
  </si>
  <si>
    <t>EU-s projekt megnevezése:</t>
  </si>
  <si>
    <t>"Szociális alapszolgáltatási központ kialakítása Hartán"</t>
  </si>
  <si>
    <t>Azonosító:</t>
  </si>
  <si>
    <t>TOP-4.2.1-15-BK1-2016-00013</t>
  </si>
  <si>
    <t>Ezer forintban</t>
  </si>
  <si>
    <t>Források</t>
  </si>
  <si>
    <t>2018.</t>
  </si>
  <si>
    <t>2019.</t>
  </si>
  <si>
    <t>2020.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</si>
  <si>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</si>
  <si>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</si>
  <si>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</si>
  <si>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</si>
  <si>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</si>
  <si>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</si>
  <si>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</si>
  <si>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</si>
  <si>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</si>
  <si>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</si>
  <si>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Felújítás</t>
  </si>
  <si>
    <t>Összesen:</t>
  </si>
  <si>
    <t>"Előkészítő projekt megvalósítása Dunapataj Nagyközség közösségi szennyvízelvezetésének és tisztításának megoldásra"</t>
  </si>
  <si>
    <t>KEHOP-2.2.2-15-2015-00010</t>
  </si>
  <si>
    <t>10.sz.melléklet</t>
  </si>
  <si>
    <t>2019. évi előirányzat</t>
  </si>
  <si>
    <t>2019. évi költségvetése bevételeinek előirányzata</t>
  </si>
  <si>
    <t>Harta Nagyközség Önkormányzata</t>
  </si>
  <si>
    <t>2019. évi költségvetése kiadásainak előirányzata</t>
  </si>
  <si>
    <t>Harta Nagyközség Önkormányzat 2019. évben tervezett tartalékai</t>
  </si>
  <si>
    <t xml:space="preserve">2019. évi tervezett előirányzat </t>
  </si>
  <si>
    <t>Harta Nagyközség Önkormányzata 2019. évi beruházási kiadásainak előirányzata</t>
  </si>
  <si>
    <t>Harta Nagyközség Önkormányzata 2019. évi felújítási kiadásainak előirányzata</t>
  </si>
  <si>
    <t>2019. január 1.</t>
  </si>
  <si>
    <t xml:space="preserve"> - EFOP-3.9.2 pályázat támogatása</t>
  </si>
  <si>
    <t xml:space="preserve"> - EFOP-1.5.3 pályázat támogatása</t>
  </si>
  <si>
    <t xml:space="preserve"> - TOP-5.3.1 pályázat támogatása</t>
  </si>
  <si>
    <t xml:space="preserve"> - KEHOP Szennyvízelvetés pályázat támogatása</t>
  </si>
  <si>
    <t xml:space="preserve"> - VP Konyha pályázat támogatása</t>
  </si>
  <si>
    <t xml:space="preserve"> -Bölcsődei feladatokra átadott pée.</t>
  </si>
  <si>
    <t>Rendezvények</t>
  </si>
  <si>
    <t xml:space="preserve">Ravatalozó falburkolat </t>
  </si>
  <si>
    <t>Temető - urnafal</t>
  </si>
  <si>
    <t>Arany J. utcai telek tereprendezése</t>
  </si>
  <si>
    <t>Szociális Központ - udvarrendezés</t>
  </si>
  <si>
    <t>JETA Szálláshely pályázat építés</t>
  </si>
  <si>
    <t>TOP Szoc. Pályázat - építés</t>
  </si>
  <si>
    <t>Informatikai eszközök beszerzése</t>
  </si>
  <si>
    <t>Háziorvos - laptop</t>
  </si>
  <si>
    <t>Dunasziget - kamera</t>
  </si>
  <si>
    <t>TOP-5.3.1 pályázat informatikai eszközök</t>
  </si>
  <si>
    <t>Művelődési Ház - olajsütő</t>
  </si>
  <si>
    <t>Jogalkotás - irodai szék</t>
  </si>
  <si>
    <t>Hótoló</t>
  </si>
  <si>
    <t>Sport - bojler</t>
  </si>
  <si>
    <t>Temető - klíma</t>
  </si>
  <si>
    <t>Háziorvos - várótermi székek, bútorok, klíma, eszközök</t>
  </si>
  <si>
    <t>Védőnő - klíma, kisértékű eszközök</t>
  </si>
  <si>
    <t>Foktő-Baráka hálózati szivattyú cseréje</t>
  </si>
  <si>
    <t>Háziorvos BM pályázat - kisértékű eszközök</t>
  </si>
  <si>
    <t>TOP Mini Bölcsőde pályázat - kisértékű eszközök</t>
  </si>
  <si>
    <t>TOP-5.3.1 pályázat - fényképezőgép</t>
  </si>
  <si>
    <t>EFOP-3.9.2 - kisértékű eszközök</t>
  </si>
  <si>
    <t>VP Konyha - eszközbeszerzés</t>
  </si>
  <si>
    <t>irodai szék, polcok, szekrény</t>
  </si>
  <si>
    <t>Háziorvos BM pályázat - rendelő felújítás</t>
  </si>
  <si>
    <t>Kamp ház - felújítás</t>
  </si>
  <si>
    <t>Szennyvíz-átemelő szivattyú felújítása</t>
  </si>
  <si>
    <t>Csőtörések, hálózati meghibásodások javítása</t>
  </si>
  <si>
    <t>EFOP-1.5.3 pályázat - Műv.Ház udvar felújítása</t>
  </si>
  <si>
    <t>VP Konyha pályázat - felújítás</t>
  </si>
  <si>
    <t>TOP Eü pályázat - felújítás</t>
  </si>
  <si>
    <t>Egyéb tárgyi eszközök felújítása</t>
  </si>
  <si>
    <t>Baráka - vastalanító tartály felújítása</t>
  </si>
  <si>
    <t>TOP Mini Bölcsőde pályázat - felújítás</t>
  </si>
  <si>
    <t xml:space="preserve"> - DT.hozzájárulása Hivatal működéséhez </t>
  </si>
  <si>
    <t>"Mini bölcsőde kialakítása Hartán"</t>
  </si>
  <si>
    <t>TOP-1.4.1-16-BK1-2017-00011</t>
  </si>
  <si>
    <t>"Hartai orvosi rendelő korszerűsítése"</t>
  </si>
  <si>
    <t>TOP-4.1.1-16-BK1-2017-00014</t>
  </si>
  <si>
    <t>"Solti konzorcium Humán kapacitások fejlesztése térségi szemléletben"</t>
  </si>
  <si>
    <t>EFOP-3.9.2-16-2017-00008</t>
  </si>
  <si>
    <t>TOP-5.3.1-16-BK1-2017-00016</t>
  </si>
  <si>
    <t>"A helyi identitás erősítése és közösségfejlesztés Solt és Harta településen"</t>
  </si>
  <si>
    <t>EFOP-1.5.3-16-2017-00016</t>
  </si>
  <si>
    <t>"Humán szolgáltatások fejlesztése térségi szemléletben"</t>
  </si>
  <si>
    <t>"Helyi termékértékesítést szolgáló piacok infrastrukturális fejlesztése, közétkeztetés fejlesztése"</t>
  </si>
  <si>
    <t>VP6-7.2.1-7.4.1.3-17</t>
  </si>
  <si>
    <t>Foglalkoztatással, munkanélküliséggel kapcs.ell.</t>
  </si>
  <si>
    <r>
      <t xml:space="preserve">Harta Nagyközség Önkormányzata 2019. évi </t>
    </r>
    <r>
      <rPr>
        <b/>
        <u val="single"/>
        <sz val="13"/>
        <color indexed="8"/>
        <rFont val="Calibri"/>
        <family val="2"/>
      </rPr>
      <t>összevont</t>
    </r>
    <r>
      <rPr>
        <b/>
        <sz val="13"/>
        <color indexed="8"/>
        <rFont val="Calibri"/>
        <family val="2"/>
      </rPr>
      <t xml:space="preserve"> költségvetési mérlege közgazdasági tagolásban</t>
    </r>
  </si>
  <si>
    <t xml:space="preserve">     1.2. Egyéb működési célú támogatások ÁHB</t>
  </si>
  <si>
    <t xml:space="preserve">     5.2. Egyéb működési célú támogatások ÁHB</t>
  </si>
  <si>
    <t xml:space="preserve">     5.3. Egyéb működési célú támogatások ÁHK</t>
  </si>
  <si>
    <t xml:space="preserve">     8.1. Egyéb felhalmozási célú támogatások ÁHB</t>
  </si>
  <si>
    <t xml:space="preserve">     8.2. Egyéb felhalmozási célú támogatások ÁHK</t>
  </si>
  <si>
    <t>1. Működési célú támogatások ÁHB</t>
  </si>
  <si>
    <t>2. Felhalmozási célú támogatások ÁHB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</si>
</sst>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</numFmts>
  <fonts count="94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2"/>
      <name val="Arial CE"/>
      <family val="2"/>
    </font>
    <font>
      <sz val="12"/>
      <name val="Arial"/>
      <family val="2"/>
    </font>
    <font>
      <sz val="10"/>
      <name val="Arial CE"/>
      <family val="0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Times New Roman CE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Times New Roman CE"/>
      <family val="0"/>
    </font>
    <font>
      <sz val="14"/>
      <color indexed="8"/>
      <name val="Calibri"/>
      <family val="2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4"/>
      <name val="Times New Roman CE"/>
      <family val="0"/>
    </font>
    <font>
      <b/>
      <u val="single"/>
      <sz val="14"/>
      <name val="Times New Roman CE"/>
      <family val="1"/>
    </font>
    <font>
      <b/>
      <u val="single"/>
      <sz val="14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3"/>
      <name val="Arial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Arial CE"/>
      <family val="0"/>
    </font>
    <font>
      <i/>
      <sz val="13"/>
      <name val="Arial CE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Arial CE"/>
      <family val="0"/>
    </font>
    <font>
      <i/>
      <sz val="12"/>
      <name val="Arial CE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i/>
      <sz val="12"/>
      <name val="Times New Roman CE"/>
      <family val="1"/>
    </font>
    <font>
      <b/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14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7" fillId="25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7" borderId="7" applyNumberFormat="0" applyFont="0" applyAlignment="0" applyProtection="0"/>
    <xf numFmtId="0" fontId="86" fillId="28" borderId="0" applyNumberFormat="0" applyBorder="0" applyAlignment="0" applyProtection="0"/>
    <xf numFmtId="0" fontId="87" fillId="29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29" borderId="1" applyNumberFormat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164" fontId="4" fillId="32" borderId="10" xfId="56" applyNumberFormat="1" applyFont="1" applyFill="1" applyBorder="1" applyAlignment="1" applyProtection="1">
      <alignment horizontal="right" vertical="center" wrapText="1" readingOrder="1"/>
      <protection/>
    </xf>
    <xf numFmtId="164" fontId="4" fillId="32" borderId="11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14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3" xfId="0" applyFont="1" applyBorder="1" applyAlignment="1">
      <alignment vertical="center" textRotation="90"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68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25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7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/>
    </xf>
    <xf numFmtId="0" fontId="32" fillId="0" borderId="0" xfId="0" applyFont="1" applyFill="1" applyAlignment="1" applyProtection="1">
      <alignment/>
      <protection/>
    </xf>
    <xf numFmtId="0" fontId="32" fillId="0" borderId="20" xfId="0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49" fontId="36" fillId="0" borderId="23" xfId="0" applyNumberFormat="1" applyFont="1" applyFill="1" applyBorder="1" applyAlignment="1" applyProtection="1">
      <alignment vertical="center"/>
      <protection/>
    </xf>
    <xf numFmtId="3" fontId="36" fillId="0" borderId="24" xfId="0" applyNumberFormat="1" applyFont="1" applyFill="1" applyBorder="1" applyAlignment="1" applyProtection="1">
      <alignment vertical="center"/>
      <protection locked="0"/>
    </xf>
    <xf numFmtId="3" fontId="32" fillId="0" borderId="24" xfId="0" applyNumberFormat="1" applyFont="1" applyFill="1" applyBorder="1" applyAlignment="1" applyProtection="1">
      <alignment vertical="center"/>
      <protection locked="0"/>
    </xf>
    <xf numFmtId="3" fontId="32" fillId="0" borderId="25" xfId="0" applyNumberFormat="1" applyFont="1" applyFill="1" applyBorder="1" applyAlignment="1" applyProtection="1">
      <alignment vertical="center"/>
      <protection/>
    </xf>
    <xf numFmtId="49" fontId="35" fillId="0" borderId="26" xfId="0" applyNumberFormat="1" applyFont="1" applyFill="1" applyBorder="1" applyAlignment="1" applyProtection="1" quotePrefix="1">
      <alignment horizontal="left" vertical="center" indent="1"/>
      <protection/>
    </xf>
    <xf numFmtId="3" fontId="35" fillId="0" borderId="13" xfId="0" applyNumberFormat="1" applyFont="1" applyFill="1" applyBorder="1" applyAlignment="1" applyProtection="1">
      <alignment vertical="center"/>
      <protection locked="0"/>
    </xf>
    <xf numFmtId="3" fontId="34" fillId="0" borderId="13" xfId="0" applyNumberFormat="1" applyFont="1" applyFill="1" applyBorder="1" applyAlignment="1" applyProtection="1">
      <alignment vertical="center"/>
      <protection locked="0"/>
    </xf>
    <xf numFmtId="3" fontId="34" fillId="0" borderId="27" xfId="0" applyNumberFormat="1" applyFont="1" applyFill="1" applyBorder="1" applyAlignment="1" applyProtection="1">
      <alignment vertical="center"/>
      <protection/>
    </xf>
    <xf numFmtId="49" fontId="36" fillId="0" borderId="26" xfId="0" applyNumberFormat="1" applyFont="1" applyFill="1" applyBorder="1" applyAlignment="1" applyProtection="1">
      <alignment vertical="center"/>
      <protection/>
    </xf>
    <xf numFmtId="3" fontId="36" fillId="0" borderId="13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27" xfId="0" applyNumberFormat="1" applyFont="1" applyFill="1" applyBorder="1" applyAlignment="1" applyProtection="1">
      <alignment vertical="center"/>
      <protection/>
    </xf>
    <xf numFmtId="49" fontId="36" fillId="0" borderId="28" xfId="0" applyNumberFormat="1" applyFont="1" applyFill="1" applyBorder="1" applyAlignment="1" applyProtection="1">
      <alignment vertical="center"/>
      <protection locked="0"/>
    </xf>
    <xf numFmtId="3" fontId="36" fillId="0" borderId="29" xfId="0" applyNumberFormat="1" applyFont="1" applyFill="1" applyBorder="1" applyAlignment="1" applyProtection="1">
      <alignment vertical="center"/>
      <protection locked="0"/>
    </xf>
    <xf numFmtId="3" fontId="32" fillId="0" borderId="29" xfId="0" applyNumberFormat="1" applyFont="1" applyFill="1" applyBorder="1" applyAlignment="1" applyProtection="1">
      <alignment vertical="center"/>
      <protection locked="0"/>
    </xf>
    <xf numFmtId="49" fontId="32" fillId="0" borderId="30" xfId="0" applyNumberFormat="1" applyFont="1" applyFill="1" applyBorder="1" applyAlignment="1" applyProtection="1">
      <alignment vertical="center"/>
      <protection/>
    </xf>
    <xf numFmtId="3" fontId="32" fillId="0" borderId="31" xfId="0" applyNumberFormat="1" applyFont="1" applyFill="1" applyBorder="1" applyAlignment="1" applyProtection="1">
      <alignment vertical="center"/>
      <protection/>
    </xf>
    <xf numFmtId="3" fontId="36" fillId="0" borderId="31" xfId="0" applyNumberFormat="1" applyFont="1" applyFill="1" applyBorder="1" applyAlignment="1" applyProtection="1">
      <alignment vertical="center"/>
      <protection/>
    </xf>
    <xf numFmtId="3" fontId="32" fillId="0" borderId="32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49" fontId="36" fillId="0" borderId="26" xfId="0" applyNumberFormat="1" applyFont="1" applyFill="1" applyBorder="1" applyAlignment="1" applyProtection="1">
      <alignment horizontal="left" vertical="center"/>
      <protection/>
    </xf>
    <xf numFmtId="49" fontId="36" fillId="0" borderId="2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32" fillId="0" borderId="33" xfId="0" applyNumberFormat="1" applyFont="1" applyFill="1" applyBorder="1" applyAlignment="1">
      <alignment horizontal="center" vertical="center" textRotation="90" wrapText="1"/>
    </xf>
    <xf numFmtId="164" fontId="32" fillId="0" borderId="30" xfId="0" applyNumberFormat="1" applyFont="1" applyFill="1" applyBorder="1" applyAlignment="1" applyProtection="1">
      <alignment horizontal="center" vertical="center" wrapText="1"/>
      <protection/>
    </xf>
    <xf numFmtId="164" fontId="32" fillId="0" borderId="31" xfId="0" applyNumberFormat="1" applyFont="1" applyFill="1" applyBorder="1" applyAlignment="1" applyProtection="1">
      <alignment horizontal="center" vertical="center" wrapText="1"/>
      <protection/>
    </xf>
    <xf numFmtId="164" fontId="36" fillId="0" borderId="34" xfId="0" applyNumberFormat="1" applyFont="1" applyFill="1" applyBorder="1" applyAlignment="1" applyProtection="1">
      <alignment horizontal="center" vertical="center" wrapText="1"/>
      <protection/>
    </xf>
    <xf numFmtId="164" fontId="32" fillId="0" borderId="35" xfId="0" applyNumberFormat="1" applyFont="1" applyFill="1" applyBorder="1" applyAlignment="1" applyProtection="1">
      <alignment horizontal="center" vertical="center" wrapText="1"/>
      <protection/>
    </xf>
    <xf numFmtId="164" fontId="32" fillId="0" borderId="36" xfId="0" applyNumberFormat="1" applyFont="1" applyFill="1" applyBorder="1" applyAlignment="1" applyProtection="1">
      <alignment horizontal="center" vertical="center" wrapText="1"/>
      <protection/>
    </xf>
    <xf numFmtId="164" fontId="36" fillId="0" borderId="37" xfId="0" applyNumberFormat="1" applyFont="1" applyFill="1" applyBorder="1" applyAlignment="1">
      <alignment horizontal="center" vertical="center" wrapText="1"/>
    </xf>
    <xf numFmtId="164" fontId="32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32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36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41" xfId="0" applyNumberFormat="1" applyFont="1" applyFill="1" applyBorder="1" applyAlignment="1">
      <alignment horizontal="center" vertical="center" wrapText="1"/>
    </xf>
    <xf numFmtId="164" fontId="36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42" xfId="0" applyNumberFormat="1" applyFont="1" applyFill="1" applyBorder="1" applyAlignment="1">
      <alignment horizontal="center" vertical="center" wrapText="1"/>
    </xf>
    <xf numFmtId="164" fontId="32" fillId="0" borderId="18" xfId="0" applyNumberFormat="1" applyFont="1" applyFill="1" applyBorder="1" applyAlignment="1" applyProtection="1">
      <alignment horizontal="center" vertical="center" wrapText="1"/>
      <protection/>
    </xf>
    <xf numFmtId="164" fontId="32" fillId="0" borderId="33" xfId="0" applyNumberFormat="1" applyFont="1" applyFill="1" applyBorder="1" applyAlignment="1" applyProtection="1">
      <alignment horizontal="right" vertical="center" wrapText="1"/>
      <protection/>
    </xf>
    <xf numFmtId="164" fontId="33" fillId="0" borderId="0" xfId="0" applyNumberFormat="1" applyFont="1" applyFill="1" applyAlignment="1">
      <alignment vertical="center" wrapText="1"/>
    </xf>
    <xf numFmtId="164" fontId="33" fillId="0" borderId="0" xfId="0" applyNumberFormat="1" applyFont="1" applyFill="1" applyAlignment="1">
      <alignment horizontal="center" vertical="center" wrapText="1"/>
    </xf>
    <xf numFmtId="164" fontId="33" fillId="0" borderId="0" xfId="0" applyNumberFormat="1" applyFont="1" applyFill="1" applyAlignment="1" applyProtection="1">
      <alignment horizontal="center" vertical="center" wrapText="1"/>
      <protection/>
    </xf>
    <xf numFmtId="164" fontId="31" fillId="0" borderId="0" xfId="0" applyNumberFormat="1" applyFont="1" applyFill="1" applyAlignment="1" applyProtection="1">
      <alignment horizontal="center" vertical="center" wrapText="1"/>
      <protection/>
    </xf>
    <xf numFmtId="164" fontId="32" fillId="0" borderId="33" xfId="0" applyNumberFormat="1" applyFont="1" applyFill="1" applyBorder="1" applyAlignment="1" applyProtection="1">
      <alignment horizontal="center" vertical="center" wrapText="1"/>
      <protection/>
    </xf>
    <xf numFmtId="164" fontId="32" fillId="0" borderId="43" xfId="0" applyNumberFormat="1" applyFont="1" applyFill="1" applyBorder="1" applyAlignment="1" applyProtection="1">
      <alignment horizontal="center" vertical="center" wrapText="1"/>
      <protection/>
    </xf>
    <xf numFmtId="164" fontId="36" fillId="0" borderId="33" xfId="0" applyNumberFormat="1" applyFont="1" applyFill="1" applyBorder="1" applyAlignment="1" applyProtection="1">
      <alignment horizontal="center" vertical="center" wrapText="1"/>
      <protection/>
    </xf>
    <xf numFmtId="164" fontId="32" fillId="0" borderId="44" xfId="0" applyNumberFormat="1" applyFont="1" applyFill="1" applyBorder="1" applyAlignment="1" applyProtection="1">
      <alignment horizontal="center" vertical="center" wrapText="1"/>
      <protection/>
    </xf>
    <xf numFmtId="164" fontId="32" fillId="0" borderId="45" xfId="0" applyNumberFormat="1" applyFont="1" applyFill="1" applyBorder="1" applyAlignment="1" applyProtection="1">
      <alignment horizontal="right" vertical="center" wrapText="1"/>
      <protection/>
    </xf>
    <xf numFmtId="164" fontId="36" fillId="0" borderId="46" xfId="0" applyNumberFormat="1" applyFont="1" applyFill="1" applyBorder="1" applyAlignment="1" applyProtection="1">
      <alignment horizontal="center" vertical="center" wrapText="1"/>
      <protection/>
    </xf>
    <xf numFmtId="164" fontId="32" fillId="0" borderId="37" xfId="0" applyNumberFormat="1" applyFont="1" applyFill="1" applyBorder="1" applyAlignment="1" applyProtection="1">
      <alignment horizontal="right" vertical="center" wrapText="1"/>
      <protection/>
    </xf>
    <xf numFmtId="164" fontId="36" fillId="0" borderId="40" xfId="0" applyNumberFormat="1" applyFont="1" applyFill="1" applyBorder="1" applyAlignment="1" applyProtection="1">
      <alignment horizontal="right" vertical="center" wrapText="1"/>
      <protection/>
    </xf>
    <xf numFmtId="164" fontId="32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7" xfId="0" applyNumberFormat="1" applyFont="1" applyFill="1" applyBorder="1" applyAlignment="1" applyProtection="1">
      <alignment horizontal="center" vertical="center" wrapText="1"/>
      <protection/>
    </xf>
    <xf numFmtId="164" fontId="36" fillId="0" borderId="40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left" vertical="center" wrapText="1"/>
    </xf>
    <xf numFmtId="3" fontId="32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3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3" fontId="40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16" fillId="0" borderId="13" xfId="0" applyFont="1" applyBorder="1" applyAlignment="1" applyProtection="1">
      <alignment horizontal="center" vertical="center" textRotation="90"/>
      <protection locked="0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3" fontId="43" fillId="0" borderId="13" xfId="0" applyNumberFormat="1" applyFont="1" applyBorder="1" applyAlignment="1">
      <alignment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3" fontId="43" fillId="0" borderId="13" xfId="0" applyNumberFormat="1" applyFont="1" applyBorder="1" applyAlignment="1">
      <alignment horizontal="left"/>
    </xf>
    <xf numFmtId="3" fontId="42" fillId="0" borderId="13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0" fontId="44" fillId="0" borderId="0" xfId="0" applyFont="1" applyAlignment="1">
      <alignment/>
    </xf>
    <xf numFmtId="0" fontId="27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16" fillId="0" borderId="14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46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6" fillId="0" borderId="13" xfId="0" applyFont="1" applyBorder="1" applyAlignment="1">
      <alignment/>
    </xf>
    <xf numFmtId="3" fontId="46" fillId="0" borderId="13" xfId="0" applyNumberFormat="1" applyFont="1" applyBorder="1" applyAlignment="1">
      <alignment horizontal="right"/>
    </xf>
    <xf numFmtId="3" fontId="46" fillId="0" borderId="13" xfId="0" applyNumberFormat="1" applyFont="1" applyBorder="1" applyAlignment="1">
      <alignment/>
    </xf>
    <xf numFmtId="49" fontId="47" fillId="0" borderId="13" xfId="0" applyNumberFormat="1" applyFont="1" applyBorder="1" applyAlignment="1">
      <alignment/>
    </xf>
    <xf numFmtId="0" fontId="47" fillId="0" borderId="13" xfId="0" applyFont="1" applyBorder="1" applyAlignment="1">
      <alignment/>
    </xf>
    <xf numFmtId="3" fontId="47" fillId="0" borderId="13" xfId="0" applyNumberFormat="1" applyFont="1" applyBorder="1" applyAlignment="1">
      <alignment/>
    </xf>
    <xf numFmtId="49" fontId="43" fillId="0" borderId="13" xfId="0" applyNumberFormat="1" applyFont="1" applyBorder="1" applyAlignment="1">
      <alignment/>
    </xf>
    <xf numFmtId="49" fontId="47" fillId="0" borderId="13" xfId="0" applyNumberFormat="1" applyFont="1" applyBorder="1" applyAlignment="1">
      <alignment horizontal="center"/>
    </xf>
    <xf numFmtId="49" fontId="43" fillId="0" borderId="13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0" xfId="0" applyFont="1" applyAlignment="1">
      <alignment/>
    </xf>
    <xf numFmtId="0" fontId="27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3" fontId="16" fillId="0" borderId="13" xfId="0" applyNumberFormat="1" applyFont="1" applyBorder="1" applyAlignment="1">
      <alignment vertical="center"/>
    </xf>
    <xf numFmtId="0" fontId="48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46" fillId="0" borderId="13" xfId="0" applyFont="1" applyBorder="1" applyAlignment="1">
      <alignment/>
    </xf>
    <xf numFmtId="3" fontId="47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14" fillId="0" borderId="14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26" fillId="0" borderId="0" xfId="0" applyFont="1" applyAlignment="1">
      <alignment/>
    </xf>
    <xf numFmtId="0" fontId="50" fillId="0" borderId="13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50" fillId="0" borderId="13" xfId="0" applyFont="1" applyBorder="1" applyAlignment="1">
      <alignment/>
    </xf>
    <xf numFmtId="3" fontId="50" fillId="0" borderId="13" xfId="0" applyNumberFormat="1" applyFont="1" applyBorder="1" applyAlignment="1">
      <alignment horizontal="right"/>
    </xf>
    <xf numFmtId="3" fontId="50" fillId="0" borderId="13" xfId="0" applyNumberFormat="1" applyFont="1" applyBorder="1" applyAlignment="1">
      <alignment/>
    </xf>
    <xf numFmtId="49" fontId="51" fillId="0" borderId="13" xfId="0" applyNumberFormat="1" applyFont="1" applyBorder="1" applyAlignment="1">
      <alignment horizontal="center"/>
    </xf>
    <xf numFmtId="0" fontId="51" fillId="0" borderId="13" xfId="0" applyFont="1" applyBorder="1" applyAlignment="1">
      <alignment/>
    </xf>
    <xf numFmtId="3" fontId="51" fillId="0" borderId="13" xfId="0" applyNumberFormat="1" applyFont="1" applyBorder="1" applyAlignment="1">
      <alignment/>
    </xf>
    <xf numFmtId="49" fontId="40" fillId="0" borderId="13" xfId="0" applyNumberFormat="1" applyFont="1" applyBorder="1" applyAlignment="1">
      <alignment/>
    </xf>
    <xf numFmtId="49" fontId="40" fillId="0" borderId="13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0" xfId="0" applyFont="1" applyAlignment="1">
      <alignment/>
    </xf>
    <xf numFmtId="0" fontId="23" fillId="0" borderId="0" xfId="0" applyFont="1" applyAlignment="1">
      <alignment/>
    </xf>
    <xf numFmtId="0" fontId="5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51" fillId="0" borderId="48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14" fillId="0" borderId="13" xfId="0" applyNumberFormat="1" applyFont="1" applyBorder="1" applyAlignment="1">
      <alignment vertical="center"/>
    </xf>
    <xf numFmtId="0" fontId="52" fillId="0" borderId="13" xfId="0" applyFont="1" applyBorder="1" applyAlignment="1">
      <alignment horizontal="center"/>
    </xf>
    <xf numFmtId="0" fontId="53" fillId="0" borderId="0" xfId="0" applyFont="1" applyAlignment="1">
      <alignment/>
    </xf>
    <xf numFmtId="0" fontId="50" fillId="0" borderId="13" xfId="0" applyFont="1" applyBorder="1" applyAlignment="1">
      <alignment/>
    </xf>
    <xf numFmtId="0" fontId="50" fillId="0" borderId="48" xfId="0" applyFont="1" applyBorder="1" applyAlignment="1">
      <alignment vertical="center"/>
    </xf>
    <xf numFmtId="3" fontId="51" fillId="0" borderId="13" xfId="0" applyNumberFormat="1" applyFont="1" applyBorder="1" applyAlignment="1">
      <alignment vertical="center"/>
    </xf>
    <xf numFmtId="0" fontId="2" fillId="0" borderId="23" xfId="56" applyFont="1" applyFill="1" applyBorder="1" applyAlignment="1" applyProtection="1">
      <alignment horizontal="center" vertical="center" wrapText="1"/>
      <protection/>
    </xf>
    <xf numFmtId="0" fontId="2" fillId="0" borderId="24" xfId="56" applyFont="1" applyFill="1" applyBorder="1" applyAlignment="1" applyProtection="1">
      <alignment horizontal="center" vertical="center" wrapText="1"/>
      <protection/>
    </xf>
    <xf numFmtId="0" fontId="2" fillId="0" borderId="49" xfId="56" applyFont="1" applyFill="1" applyBorder="1" applyAlignment="1" applyProtection="1">
      <alignment horizontal="center" vertical="center" wrapText="1" readingOrder="1"/>
      <protection/>
    </xf>
    <xf numFmtId="0" fontId="2" fillId="0" borderId="50" xfId="56" applyFont="1" applyFill="1" applyBorder="1" applyAlignment="1" applyProtection="1">
      <alignment horizontal="center" vertical="center" wrapText="1" readingOrder="1"/>
      <protection/>
    </xf>
    <xf numFmtId="0" fontId="2" fillId="0" borderId="51" xfId="56" applyFont="1" applyFill="1" applyBorder="1" applyAlignment="1" applyProtection="1">
      <alignment horizontal="center" vertical="center" wrapText="1"/>
      <protection/>
    </xf>
    <xf numFmtId="0" fontId="2" fillId="0" borderId="52" xfId="56" applyFont="1" applyFill="1" applyBorder="1" applyAlignment="1" applyProtection="1">
      <alignment horizontal="center" vertical="center" wrapText="1"/>
      <protection/>
    </xf>
    <xf numFmtId="0" fontId="2" fillId="0" borderId="53" xfId="56" applyFont="1" applyFill="1" applyBorder="1" applyAlignment="1" applyProtection="1">
      <alignment horizontal="center" vertical="center" wrapText="1" readingOrder="1"/>
      <protection/>
    </xf>
    <xf numFmtId="0" fontId="2" fillId="0" borderId="54" xfId="56" applyFont="1" applyFill="1" applyBorder="1" applyAlignment="1" applyProtection="1">
      <alignment horizontal="center" vertical="center" wrapText="1" readingOrder="1"/>
      <protection/>
    </xf>
    <xf numFmtId="49" fontId="2" fillId="0" borderId="26" xfId="56" applyNumberFormat="1" applyFont="1" applyFill="1" applyBorder="1" applyAlignment="1" applyProtection="1">
      <alignment horizontal="center" vertical="center" wrapText="1"/>
      <protection/>
    </xf>
    <xf numFmtId="0" fontId="1" fillId="0" borderId="13" xfId="56" applyFont="1" applyFill="1" applyBorder="1" applyAlignment="1" applyProtection="1">
      <alignment horizontal="left" vertical="center" wrapText="1" indent="1"/>
      <protection/>
    </xf>
    <xf numFmtId="164" fontId="1" fillId="0" borderId="10" xfId="56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11" xfId="56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3" xfId="56" applyFont="1" applyFill="1" applyBorder="1" applyAlignment="1" applyProtection="1">
      <alignment horizontal="left" vertical="center" wrapText="1" indent="1"/>
      <protection/>
    </xf>
    <xf numFmtId="3" fontId="1" fillId="0" borderId="10" xfId="56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10" xfId="56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1" xfId="56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11" xfId="56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0" xfId="56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1" xfId="56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0" xfId="56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3" xfId="56" applyFont="1" applyFill="1" applyBorder="1" applyAlignment="1" applyProtection="1">
      <alignment horizontal="left" vertical="center" wrapText="1" indent="1"/>
      <protection/>
    </xf>
    <xf numFmtId="164" fontId="2" fillId="0" borderId="10" xfId="56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11" xfId="56" applyNumberFormat="1" applyFont="1" applyFill="1" applyBorder="1" applyAlignment="1" applyProtection="1">
      <alignment horizontal="right" vertical="center" wrapText="1" readingOrder="1"/>
      <protection locked="0"/>
    </xf>
    <xf numFmtId="0" fontId="2" fillId="32" borderId="26" xfId="56" applyFont="1" applyFill="1" applyBorder="1" applyAlignment="1" applyProtection="1">
      <alignment horizontal="center" vertical="center" wrapText="1"/>
      <protection/>
    </xf>
    <xf numFmtId="0" fontId="2" fillId="32" borderId="13" xfId="56" applyFont="1" applyFill="1" applyBorder="1" applyAlignment="1" applyProtection="1">
      <alignment horizontal="left" vertical="center" wrapText="1" indent="1"/>
      <protection/>
    </xf>
    <xf numFmtId="164" fontId="2" fillId="32" borderId="10" xfId="56" applyNumberFormat="1" applyFont="1" applyFill="1" applyBorder="1" applyAlignment="1" applyProtection="1">
      <alignment horizontal="right" vertical="center" wrapText="1" readingOrder="1"/>
      <protection/>
    </xf>
    <xf numFmtId="164" fontId="2" fillId="32" borderId="11" xfId="56" applyNumberFormat="1" applyFont="1" applyFill="1" applyBorder="1" applyAlignment="1" applyProtection="1">
      <alignment horizontal="right" vertical="center" wrapText="1" readingOrder="1"/>
      <protection/>
    </xf>
    <xf numFmtId="0" fontId="56" fillId="0" borderId="13" xfId="56" applyFont="1" applyFill="1" applyBorder="1" applyAlignment="1" applyProtection="1">
      <alignment horizontal="left" vertical="center" wrapText="1" indent="1"/>
      <protection/>
    </xf>
    <xf numFmtId="164" fontId="1" fillId="0" borderId="10" xfId="56" applyNumberFormat="1" applyFont="1" applyFill="1" applyBorder="1" applyAlignment="1" applyProtection="1">
      <alignment horizontal="right" vertical="center" wrapText="1" readingOrder="1"/>
      <protection/>
    </xf>
    <xf numFmtId="0" fontId="1" fillId="0" borderId="14" xfId="56" applyFont="1" applyFill="1" applyBorder="1" applyAlignment="1" applyProtection="1">
      <alignment horizontal="left" vertical="center" wrapText="1" indent="6"/>
      <protection/>
    </xf>
    <xf numFmtId="0" fontId="1" fillId="0" borderId="13" xfId="56" applyFont="1" applyFill="1" applyBorder="1" applyAlignment="1" applyProtection="1">
      <alignment horizontal="left" vertical="center" wrapText="1" indent="2"/>
      <protection/>
    </xf>
    <xf numFmtId="0" fontId="1" fillId="0" borderId="13" xfId="56" applyFont="1" applyFill="1" applyBorder="1" applyAlignment="1" applyProtection="1">
      <alignment horizontal="left" vertical="center" wrapText="1" indent="6"/>
      <protection/>
    </xf>
    <xf numFmtId="0" fontId="1" fillId="0" borderId="11" xfId="56" applyNumberFormat="1" applyFont="1" applyFill="1" applyBorder="1" applyAlignment="1" applyProtection="1">
      <alignment horizontal="right" vertical="center" wrapText="1" readingOrder="1"/>
      <protection locked="0"/>
    </xf>
    <xf numFmtId="3" fontId="2" fillId="32" borderId="11" xfId="56" applyNumberFormat="1" applyFont="1" applyFill="1" applyBorder="1" applyAlignment="1" applyProtection="1">
      <alignment horizontal="right" vertical="center" wrapText="1" readingOrder="1"/>
      <protection/>
    </xf>
    <xf numFmtId="0" fontId="2" fillId="0" borderId="13" xfId="56" applyFont="1" applyFill="1" applyBorder="1" applyAlignment="1" applyProtection="1">
      <alignment horizontal="left" vertical="center" wrapText="1" indent="2"/>
      <protection/>
    </xf>
    <xf numFmtId="164" fontId="2" fillId="32" borderId="11" xfId="56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0" xfId="56" applyFont="1" applyFill="1" applyBorder="1" applyAlignment="1" applyProtection="1">
      <alignment horizontal="left" vertical="center" wrapText="1" indent="1"/>
      <protection/>
    </xf>
    <xf numFmtId="164" fontId="1" fillId="0" borderId="55" xfId="56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32" borderId="13" xfId="56" applyFont="1" applyFill="1" applyBorder="1" applyAlignment="1" applyProtection="1">
      <alignment horizontal="left" vertical="center" wrapText="1" indent="1"/>
      <protection/>
    </xf>
    <xf numFmtId="164" fontId="56" fillId="0" borderId="10" xfId="56" applyNumberFormat="1" applyFont="1" applyFill="1" applyBorder="1" applyAlignment="1" applyProtection="1">
      <alignment horizontal="right" vertical="center" wrapText="1" readingOrder="1"/>
      <protection/>
    </xf>
    <xf numFmtId="49" fontId="2" fillId="0" borderId="56" xfId="56" applyNumberFormat="1" applyFont="1" applyFill="1" applyBorder="1" applyAlignment="1" applyProtection="1">
      <alignment horizontal="center" vertical="center" wrapText="1"/>
      <protection/>
    </xf>
    <xf numFmtId="0" fontId="1" fillId="0" borderId="57" xfId="56" applyFont="1" applyFill="1" applyBorder="1" applyAlignment="1" applyProtection="1">
      <alignment horizontal="left" vertical="center" wrapText="1" indent="2"/>
      <protection/>
    </xf>
    <xf numFmtId="164" fontId="1" fillId="0" borderId="58" xfId="56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59" xfId="56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center" readingOrder="1"/>
      <protection/>
    </xf>
    <xf numFmtId="166" fontId="30" fillId="0" borderId="0" xfId="46" applyNumberFormat="1" applyFont="1" applyAlignment="1">
      <alignment horizontal="center"/>
    </xf>
    <xf numFmtId="0" fontId="57" fillId="32" borderId="13" xfId="56" applyFont="1" applyFill="1" applyBorder="1" applyAlignment="1" applyProtection="1">
      <alignment horizontal="left" vertical="center" wrapText="1" indent="1"/>
      <protection/>
    </xf>
    <xf numFmtId="0" fontId="54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top"/>
    </xf>
    <xf numFmtId="0" fontId="8" fillId="0" borderId="29" xfId="0" applyFont="1" applyBorder="1" applyAlignment="1">
      <alignment vertical="center" textRotation="90"/>
    </xf>
    <xf numFmtId="0" fontId="8" fillId="0" borderId="52" xfId="0" applyFont="1" applyBorder="1" applyAlignment="1">
      <alignment vertical="center" textRotation="90"/>
    </xf>
    <xf numFmtId="0" fontId="14" fillId="0" borderId="14" xfId="0" applyFont="1" applyBorder="1" applyAlignment="1">
      <alignment/>
    </xf>
    <xf numFmtId="0" fontId="14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8" xfId="0" applyFont="1" applyBorder="1" applyAlignment="1">
      <alignment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0" borderId="14" xfId="0" applyFont="1" applyBorder="1" applyAlignment="1">
      <alignment/>
    </xf>
    <xf numFmtId="0" fontId="16" fillId="0" borderId="47" xfId="0" applyFont="1" applyBorder="1" applyAlignment="1">
      <alignment/>
    </xf>
    <xf numFmtId="0" fontId="27" fillId="0" borderId="48" xfId="0" applyFont="1" applyBorder="1" applyAlignment="1">
      <alignment/>
    </xf>
    <xf numFmtId="0" fontId="16" fillId="0" borderId="14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48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top"/>
    </xf>
    <xf numFmtId="3" fontId="43" fillId="0" borderId="14" xfId="0" applyNumberFormat="1" applyFont="1" applyBorder="1" applyAlignment="1">
      <alignment vertical="center" wrapText="1"/>
    </xf>
    <xf numFmtId="0" fontId="44" fillId="0" borderId="48" xfId="0" applyFont="1" applyBorder="1" applyAlignment="1">
      <alignment vertical="center" wrapText="1"/>
    </xf>
    <xf numFmtId="0" fontId="41" fillId="0" borderId="48" xfId="0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 wrapText="1"/>
    </xf>
    <xf numFmtId="0" fontId="42" fillId="0" borderId="48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right" vertical="center" wrapText="1"/>
    </xf>
    <xf numFmtId="0" fontId="41" fillId="0" borderId="48" xfId="0" applyFont="1" applyBorder="1" applyAlignment="1">
      <alignment horizontal="right" vertical="center" wrapText="1"/>
    </xf>
    <xf numFmtId="164" fontId="29" fillId="0" borderId="0" xfId="0" applyNumberFormat="1" applyFont="1" applyFill="1" applyAlignment="1">
      <alignment horizontal="center" vertical="center" wrapText="1"/>
    </xf>
    <xf numFmtId="164" fontId="32" fillId="0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7" fillId="0" borderId="63" xfId="0" applyNumberFormat="1" applyFont="1" applyFill="1" applyBorder="1" applyAlignment="1" applyProtection="1">
      <alignment horizontal="left" vertical="center" wrapText="1"/>
      <protection/>
    </xf>
    <xf numFmtId="0" fontId="38" fillId="0" borderId="64" xfId="0" applyFont="1" applyBorder="1" applyAlignment="1">
      <alignment horizontal="left" vertical="center" wrapText="1"/>
    </xf>
    <xf numFmtId="164" fontId="37" fillId="0" borderId="15" xfId="0" applyNumberFormat="1" applyFont="1" applyFill="1" applyBorder="1" applyAlignment="1" applyProtection="1">
      <alignment horizontal="left" vertical="center" wrapText="1"/>
      <protection/>
    </xf>
    <xf numFmtId="0" fontId="38" fillId="0" borderId="65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0" fillId="0" borderId="66" xfId="0" applyFont="1" applyBorder="1" applyAlignment="1">
      <alignment horizontal="right"/>
    </xf>
    <xf numFmtId="0" fontId="0" fillId="0" borderId="66" xfId="0" applyBorder="1" applyAlignment="1">
      <alignment horizontal="right"/>
    </xf>
    <xf numFmtId="169" fontId="26" fillId="0" borderId="17" xfId="0" applyNumberFormat="1" applyFont="1" applyBorder="1" applyAlignment="1">
      <alignment horizontal="center"/>
    </xf>
    <xf numFmtId="169" fontId="0" fillId="0" borderId="66" xfId="0" applyNumberFormat="1" applyBorder="1" applyAlignment="1">
      <alignment horizontal="center"/>
    </xf>
    <xf numFmtId="169" fontId="0" fillId="0" borderId="44" xfId="0" applyNumberFormat="1" applyBorder="1" applyAlignment="1">
      <alignment horizontal="center"/>
    </xf>
    <xf numFmtId="169" fontId="27" fillId="0" borderId="18" xfId="0" applyNumberFormat="1" applyFont="1" applyBorder="1" applyAlignment="1">
      <alignment horizontal="center" vertical="center"/>
    </xf>
    <xf numFmtId="169" fontId="0" fillId="0" borderId="19" xfId="0" applyNumberFormat="1" applyBorder="1" applyAlignment="1">
      <alignment horizontal="center" vertical="center"/>
    </xf>
    <xf numFmtId="169" fontId="0" fillId="0" borderId="43" xfId="0" applyNumberFormat="1" applyBorder="1" applyAlignment="1">
      <alignment horizontal="center" vertical="center"/>
    </xf>
    <xf numFmtId="169" fontId="31" fillId="0" borderId="15" xfId="0" applyNumberFormat="1" applyFont="1" applyBorder="1" applyAlignment="1">
      <alignment horizontal="center" vertical="center"/>
    </xf>
    <xf numFmtId="169" fontId="31" fillId="0" borderId="67" xfId="0" applyNumberFormat="1" applyFont="1" applyBorder="1" applyAlignment="1">
      <alignment horizontal="center" vertical="center"/>
    </xf>
    <xf numFmtId="169" fontId="0" fillId="0" borderId="67" xfId="0" applyNumberFormat="1" applyBorder="1" applyAlignment="1">
      <alignment/>
    </xf>
    <xf numFmtId="169" fontId="0" fillId="0" borderId="68" xfId="0" applyNumberFormat="1" applyBorder="1" applyAlignment="1">
      <alignment/>
    </xf>
    <xf numFmtId="169" fontId="31" fillId="0" borderId="17" xfId="0" applyNumberFormat="1" applyFont="1" applyBorder="1" applyAlignment="1">
      <alignment horizontal="center" vertical="center"/>
    </xf>
    <xf numFmtId="169" fontId="31" fillId="0" borderId="66" xfId="0" applyNumberFormat="1" applyFont="1" applyBorder="1" applyAlignment="1">
      <alignment horizontal="center" vertical="center"/>
    </xf>
    <xf numFmtId="169" fontId="0" fillId="0" borderId="66" xfId="0" applyNumberFormat="1" applyBorder="1" applyAlignment="1">
      <alignment/>
    </xf>
    <xf numFmtId="169" fontId="0" fillId="0" borderId="44" xfId="0" applyNumberFormat="1" applyBorder="1" applyAlignment="1">
      <alignment/>
    </xf>
    <xf numFmtId="1" fontId="23" fillId="0" borderId="15" xfId="0" applyNumberFormat="1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45" xfId="0" applyBorder="1" applyAlignment="1">
      <alignment/>
    </xf>
    <xf numFmtId="1" fontId="23" fillId="0" borderId="15" xfId="0" applyNumberFormat="1" applyFont="1" applyBorder="1" applyAlignment="1" applyProtection="1">
      <alignment/>
      <protection locked="0"/>
    </xf>
    <xf numFmtId="0" fontId="30" fillId="0" borderId="67" xfId="0" applyFont="1" applyBorder="1" applyAlignment="1" applyProtection="1">
      <alignment/>
      <protection locked="0"/>
    </xf>
    <xf numFmtId="0" fontId="0" fillId="0" borderId="68" xfId="0" applyBorder="1" applyAlignment="1">
      <alignment/>
    </xf>
    <xf numFmtId="169" fontId="26" fillId="0" borderId="16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45" xfId="0" applyNumberFormat="1" applyBorder="1" applyAlignment="1">
      <alignment horizontal="center"/>
    </xf>
    <xf numFmtId="169" fontId="23" fillId="0" borderId="16" xfId="0" applyNumberFormat="1" applyFont="1" applyBorder="1" applyAlignment="1">
      <alignment horizontal="center"/>
    </xf>
    <xf numFmtId="169" fontId="26" fillId="0" borderId="17" xfId="0" applyNumberFormat="1" applyFont="1" applyBorder="1" applyAlignment="1" applyProtection="1">
      <alignment horizontal="center"/>
      <protection locked="0"/>
    </xf>
    <xf numFmtId="169" fontId="0" fillId="0" borderId="66" xfId="0" applyNumberFormat="1" applyBorder="1" applyAlignment="1" applyProtection="1">
      <alignment horizontal="center"/>
      <protection locked="0"/>
    </xf>
    <xf numFmtId="169" fontId="26" fillId="0" borderId="16" xfId="0" applyNumberFormat="1" applyFon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9" fontId="23" fillId="0" borderId="18" xfId="0" applyNumberFormat="1" applyFont="1" applyBorder="1" applyAlignment="1">
      <alignment horizontal="center"/>
    </xf>
    <xf numFmtId="169" fontId="6" fillId="0" borderId="19" xfId="0" applyNumberFormat="1" applyFon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9" fontId="0" fillId="0" borderId="43" xfId="0" applyNumberFormat="1" applyBorder="1" applyAlignment="1">
      <alignment horizontal="center"/>
    </xf>
    <xf numFmtId="0" fontId="31" fillId="0" borderId="67" xfId="0" applyFont="1" applyBorder="1" applyAlignment="1">
      <alignment vertical="center"/>
    </xf>
    <xf numFmtId="0" fontId="31" fillId="0" borderId="66" xfId="0" applyFont="1" applyBorder="1" applyAlignment="1">
      <alignment vertical="center"/>
    </xf>
    <xf numFmtId="0" fontId="23" fillId="0" borderId="6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31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44" xfId="0" applyBorder="1" applyAlignment="1">
      <alignment/>
    </xf>
    <xf numFmtId="0" fontId="33" fillId="0" borderId="0" xfId="0" applyFont="1" applyAlignment="1">
      <alignment wrapText="1"/>
    </xf>
    <xf numFmtId="0" fontId="35" fillId="0" borderId="0" xfId="0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0" fontId="34" fillId="0" borderId="66" xfId="0" applyFont="1" applyFill="1" applyBorder="1" applyAlignment="1" applyProtection="1">
      <alignment horizontal="right"/>
      <protection/>
    </xf>
    <xf numFmtId="0" fontId="32" fillId="0" borderId="66" xfId="0" applyFont="1" applyBorder="1" applyAlignment="1">
      <alignment horizontal="right"/>
    </xf>
    <xf numFmtId="0" fontId="32" fillId="0" borderId="0" xfId="0" applyFont="1" applyFill="1" applyAlignment="1">
      <alignment horizontal="center" wrapText="1"/>
    </xf>
    <xf numFmtId="0" fontId="34" fillId="0" borderId="0" xfId="0" applyFont="1" applyFill="1" applyAlignment="1" applyProtection="1">
      <alignment horizontal="right"/>
      <protection/>
    </xf>
    <xf numFmtId="0" fontId="34" fillId="0" borderId="0" xfId="0" applyFont="1" applyFill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FFFFFF"/>
      </font>
      <border/>
    </dxf>
  </dxfs>
  <tableStyles count="1" defaultTableStyle="TableStyleMedium2" defaultPivotStyle="PivotStyleMedium9">
    <tableStyle name="MySqlDefault" pivot="0" table="0" count="2">
      <tableStyleElement type="wholeTable" dxfId="41"/>
      <tableStyleElement type="headerRow" dxfId="4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">
      <selection activeCell="I23" sqref="I23"/>
    </sheetView>
  </sheetViews>
  <sheetFormatPr defaultColWidth="9.140625" defaultRowHeight="15"/>
  <cols>
    <col min="2" max="2" width="48.00390625" style="0" customWidth="1"/>
    <col min="3" max="3" width="14.57421875" style="4" customWidth="1"/>
    <col min="4" max="4" width="49.8515625" style="2" customWidth="1"/>
    <col min="5" max="5" width="13.140625" style="2" customWidth="1"/>
  </cols>
  <sheetData>
    <row r="1" spans="1:5" ht="21" customHeight="1">
      <c r="A1" s="255" t="s">
        <v>361</v>
      </c>
      <c r="B1" s="255"/>
      <c r="C1" s="255"/>
      <c r="D1" s="255"/>
      <c r="E1" s="255"/>
    </row>
    <row r="2" spans="1:5" ht="18" customHeight="1" thickBot="1">
      <c r="A2" s="1" t="s">
        <v>0</v>
      </c>
      <c r="B2" s="1"/>
      <c r="C2" s="5" t="s">
        <v>33</v>
      </c>
      <c r="D2" s="6" t="s">
        <v>3</v>
      </c>
      <c r="E2" s="3" t="s">
        <v>102</v>
      </c>
    </row>
    <row r="3" spans="1:5" ht="32.25" customHeight="1">
      <c r="A3" s="206" t="s">
        <v>1</v>
      </c>
      <c r="B3" s="207" t="s">
        <v>2</v>
      </c>
      <c r="C3" s="208" t="s">
        <v>297</v>
      </c>
      <c r="D3" s="207" t="s">
        <v>4</v>
      </c>
      <c r="E3" s="209" t="s">
        <v>297</v>
      </c>
    </row>
    <row r="4" spans="1:5" ht="11.25" customHeight="1">
      <c r="A4" s="210"/>
      <c r="B4" s="211" t="s">
        <v>6</v>
      </c>
      <c r="C4" s="212" t="s">
        <v>7</v>
      </c>
      <c r="D4" s="211" t="s">
        <v>8</v>
      </c>
      <c r="E4" s="213" t="s">
        <v>9</v>
      </c>
    </row>
    <row r="5" spans="1:5" ht="15" customHeight="1">
      <c r="A5" s="214" t="s">
        <v>67</v>
      </c>
      <c r="B5" s="215" t="s">
        <v>367</v>
      </c>
      <c r="C5" s="216">
        <f>SUM(C6+C7)</f>
        <v>233022</v>
      </c>
      <c r="D5" s="215" t="s">
        <v>10</v>
      </c>
      <c r="E5" s="217">
        <v>127811</v>
      </c>
    </row>
    <row r="6" spans="1:5" ht="15" customHeight="1">
      <c r="A6" s="214" t="s">
        <v>20</v>
      </c>
      <c r="B6" s="218" t="s">
        <v>34</v>
      </c>
      <c r="C6" s="216">
        <v>149575</v>
      </c>
      <c r="D6" s="215" t="s">
        <v>42</v>
      </c>
      <c r="E6" s="217">
        <v>24526</v>
      </c>
    </row>
    <row r="7" spans="1:5" ht="15" customHeight="1">
      <c r="A7" s="214" t="s">
        <v>21</v>
      </c>
      <c r="B7" s="218" t="s">
        <v>362</v>
      </c>
      <c r="C7" s="216">
        <v>83447</v>
      </c>
      <c r="D7" s="215" t="s">
        <v>11</v>
      </c>
      <c r="E7" s="217">
        <v>158773</v>
      </c>
    </row>
    <row r="8" spans="1:5" s="7" customFormat="1" ht="17.25" customHeight="1">
      <c r="A8" s="214" t="s">
        <v>22</v>
      </c>
      <c r="B8" s="215" t="s">
        <v>368</v>
      </c>
      <c r="C8" s="219">
        <v>146408</v>
      </c>
      <c r="D8" s="215" t="s">
        <v>12</v>
      </c>
      <c r="E8" s="217">
        <v>11488</v>
      </c>
    </row>
    <row r="9" spans="1:5" ht="17.25" customHeight="1">
      <c r="A9" s="214" t="s">
        <v>23</v>
      </c>
      <c r="B9" s="215" t="s">
        <v>35</v>
      </c>
      <c r="C9" s="216">
        <f>SUM(C10:C12)</f>
        <v>126160</v>
      </c>
      <c r="D9" s="215" t="s">
        <v>43</v>
      </c>
      <c r="E9" s="217">
        <f>SUM(E10:E13)</f>
        <v>124378</v>
      </c>
    </row>
    <row r="10" spans="1:5" ht="14.25" customHeight="1">
      <c r="A10" s="214" t="s">
        <v>24</v>
      </c>
      <c r="B10" s="218" t="s">
        <v>36</v>
      </c>
      <c r="C10" s="220">
        <v>22500</v>
      </c>
      <c r="D10" s="218" t="s">
        <v>44</v>
      </c>
      <c r="E10" s="221">
        <v>0</v>
      </c>
    </row>
    <row r="11" spans="1:5" ht="15.75" customHeight="1">
      <c r="A11" s="214" t="s">
        <v>25</v>
      </c>
      <c r="B11" s="218" t="s">
        <v>106</v>
      </c>
      <c r="C11" s="220">
        <v>103300</v>
      </c>
      <c r="D11" s="218" t="s">
        <v>363</v>
      </c>
      <c r="E11" s="217">
        <v>67441</v>
      </c>
    </row>
    <row r="12" spans="1:5" ht="15.75" customHeight="1">
      <c r="A12" s="214" t="s">
        <v>26</v>
      </c>
      <c r="B12" s="218" t="s">
        <v>37</v>
      </c>
      <c r="C12" s="220">
        <v>360</v>
      </c>
      <c r="D12" s="218" t="s">
        <v>364</v>
      </c>
      <c r="E12" s="222">
        <v>12900</v>
      </c>
    </row>
    <row r="13" spans="1:5" ht="14.25" customHeight="1">
      <c r="A13" s="214" t="s">
        <v>27</v>
      </c>
      <c r="B13" s="215" t="s">
        <v>38</v>
      </c>
      <c r="C13" s="216">
        <v>11664</v>
      </c>
      <c r="D13" s="218" t="s">
        <v>45</v>
      </c>
      <c r="E13" s="222">
        <v>44037</v>
      </c>
    </row>
    <row r="14" spans="1:5" ht="13.5" customHeight="1">
      <c r="A14" s="214" t="s">
        <v>28</v>
      </c>
      <c r="B14" s="215" t="s">
        <v>39</v>
      </c>
      <c r="C14" s="223">
        <v>778</v>
      </c>
      <c r="D14" s="215" t="s">
        <v>46</v>
      </c>
      <c r="E14" s="224">
        <v>229562</v>
      </c>
    </row>
    <row r="15" spans="1:5" ht="16.5" customHeight="1">
      <c r="A15" s="214" t="s">
        <v>29</v>
      </c>
      <c r="B15" s="215" t="s">
        <v>40</v>
      </c>
      <c r="C15" s="223">
        <v>0</v>
      </c>
      <c r="D15" s="215" t="s">
        <v>47</v>
      </c>
      <c r="E15" s="224">
        <v>92622</v>
      </c>
    </row>
    <row r="16" spans="1:5" ht="13.5" customHeight="1">
      <c r="A16" s="214" t="s">
        <v>5</v>
      </c>
      <c r="B16" s="215" t="s">
        <v>41</v>
      </c>
      <c r="C16" s="225">
        <v>39995</v>
      </c>
      <c r="D16" s="215" t="s">
        <v>51</v>
      </c>
      <c r="E16" s="217">
        <f>SUM(E17+E18)</f>
        <v>2700</v>
      </c>
    </row>
    <row r="17" spans="1:5" ht="13.5" customHeight="1">
      <c r="A17" s="214" t="s">
        <v>30</v>
      </c>
      <c r="B17" s="218"/>
      <c r="C17" s="220"/>
      <c r="D17" s="218" t="s">
        <v>365</v>
      </c>
      <c r="E17" s="221">
        <v>0</v>
      </c>
    </row>
    <row r="18" spans="1:5" ht="13.5" customHeight="1">
      <c r="A18" s="214" t="s">
        <v>31</v>
      </c>
      <c r="B18" s="218"/>
      <c r="C18" s="220"/>
      <c r="D18" s="218" t="s">
        <v>366</v>
      </c>
      <c r="E18" s="222">
        <v>2700</v>
      </c>
    </row>
    <row r="19" spans="1:5" ht="12.75" customHeight="1">
      <c r="A19" s="214" t="s">
        <v>32</v>
      </c>
      <c r="B19" s="226" t="s">
        <v>48</v>
      </c>
      <c r="C19" s="227">
        <f>SUM(C5+C9+C13+C15)</f>
        <v>370846</v>
      </c>
      <c r="D19" s="226" t="s">
        <v>50</v>
      </c>
      <c r="E19" s="228">
        <f>SUM(E5:E9)</f>
        <v>446976</v>
      </c>
    </row>
    <row r="20" spans="1:5" ht="13.5" customHeight="1">
      <c r="A20" s="214" t="s">
        <v>68</v>
      </c>
      <c r="B20" s="226" t="s">
        <v>49</v>
      </c>
      <c r="C20" s="227">
        <f>SUM(C8+C14+C16)</f>
        <v>187181</v>
      </c>
      <c r="D20" s="226" t="s">
        <v>52</v>
      </c>
      <c r="E20" s="228">
        <f>SUM(E14:E16)</f>
        <v>324884</v>
      </c>
    </row>
    <row r="21" spans="1:5" s="8" customFormat="1" ht="30" customHeight="1">
      <c r="A21" s="229">
        <v>17</v>
      </c>
      <c r="B21" s="230" t="s">
        <v>53</v>
      </c>
      <c r="C21" s="231">
        <f>SUM(C19+C20)</f>
        <v>558027</v>
      </c>
      <c r="D21" s="230" t="s">
        <v>54</v>
      </c>
      <c r="E21" s="232">
        <f>SUM(E19+E20)</f>
        <v>771860</v>
      </c>
    </row>
    <row r="22" spans="1:5" ht="14.25" customHeight="1">
      <c r="A22" s="214" t="s">
        <v>69</v>
      </c>
      <c r="B22" s="233"/>
      <c r="C22" s="234"/>
      <c r="D22" s="235" t="s">
        <v>13</v>
      </c>
      <c r="E22" s="224">
        <v>5983</v>
      </c>
    </row>
    <row r="23" spans="1:5" ht="13.5" customHeight="1">
      <c r="A23" s="214" t="s">
        <v>70</v>
      </c>
      <c r="B23" s="236"/>
      <c r="C23" s="216"/>
      <c r="D23" s="237" t="s">
        <v>14</v>
      </c>
      <c r="E23" s="238">
        <v>0</v>
      </c>
    </row>
    <row r="24" spans="1:5" ht="13.5" customHeight="1">
      <c r="A24" s="214" t="s">
        <v>71</v>
      </c>
      <c r="B24" s="236"/>
      <c r="C24" s="216"/>
      <c r="D24" s="230" t="s">
        <v>15</v>
      </c>
      <c r="E24" s="239">
        <f>SUM(E22:E23)</f>
        <v>5983</v>
      </c>
    </row>
    <row r="25" spans="1:5" ht="39" customHeight="1">
      <c r="A25" s="214" t="s">
        <v>72</v>
      </c>
      <c r="B25" s="240" t="s">
        <v>66</v>
      </c>
      <c r="C25" s="227">
        <f>SUM(C26)</f>
        <v>219816</v>
      </c>
      <c r="D25" s="254" t="s">
        <v>16</v>
      </c>
      <c r="E25" s="241">
        <f>SUM(C21-E21)</f>
        <v>-213833</v>
      </c>
    </row>
    <row r="26" spans="1:5" ht="30" customHeight="1">
      <c r="A26" s="214" t="s">
        <v>73</v>
      </c>
      <c r="B26" s="240" t="s">
        <v>55</v>
      </c>
      <c r="C26" s="227">
        <f>SUM(C27+C28)</f>
        <v>219816</v>
      </c>
      <c r="D26" s="242" t="s">
        <v>17</v>
      </c>
      <c r="E26" s="243">
        <f>SUM(C19-E19)</f>
        <v>-76130</v>
      </c>
    </row>
    <row r="27" spans="1:5" ht="17.25" customHeight="1">
      <c r="A27" s="214" t="s">
        <v>74</v>
      </c>
      <c r="B27" s="236" t="s">
        <v>56</v>
      </c>
      <c r="C27" s="216">
        <v>82113</v>
      </c>
      <c r="D27" s="218" t="s">
        <v>18</v>
      </c>
      <c r="E27" s="222">
        <f>SUM(C20-E20)</f>
        <v>-137703</v>
      </c>
    </row>
    <row r="28" spans="1:5" ht="15" customHeight="1">
      <c r="A28" s="214" t="s">
        <v>75</v>
      </c>
      <c r="B28" s="236" t="s">
        <v>57</v>
      </c>
      <c r="C28" s="234">
        <v>137703</v>
      </c>
      <c r="D28" s="218"/>
      <c r="E28" s="222"/>
    </row>
    <row r="29" spans="1:5" ht="12.75" customHeight="1">
      <c r="A29" s="214" t="s">
        <v>76</v>
      </c>
      <c r="B29" s="240" t="s">
        <v>64</v>
      </c>
      <c r="C29" s="244">
        <v>0</v>
      </c>
      <c r="D29" s="218"/>
      <c r="E29" s="222"/>
    </row>
    <row r="30" spans="1:5" ht="15.75" customHeight="1">
      <c r="A30" s="214" t="s">
        <v>77</v>
      </c>
      <c r="B30" s="236" t="s">
        <v>58</v>
      </c>
      <c r="C30" s="225">
        <v>0</v>
      </c>
      <c r="D30" s="218"/>
      <c r="E30" s="222"/>
    </row>
    <row r="31" spans="1:5" ht="12.75" customHeight="1">
      <c r="A31" s="214" t="s">
        <v>78</v>
      </c>
      <c r="B31" s="236" t="s">
        <v>59</v>
      </c>
      <c r="C31" s="225">
        <v>0</v>
      </c>
      <c r="D31" s="218"/>
      <c r="E31" s="222"/>
    </row>
    <row r="32" spans="1:5" s="8" customFormat="1" ht="13.5" customHeight="1">
      <c r="A32" s="229">
        <v>28</v>
      </c>
      <c r="B32" s="245" t="s">
        <v>65</v>
      </c>
      <c r="C32" s="9">
        <f>SUM(C21+C25)</f>
        <v>777843</v>
      </c>
      <c r="D32" s="245" t="s">
        <v>19</v>
      </c>
      <c r="E32" s="10">
        <f>SUM(E21+E24)</f>
        <v>777843</v>
      </c>
    </row>
    <row r="33" spans="1:5" ht="13.5" customHeight="1">
      <c r="A33" s="214" t="s">
        <v>79</v>
      </c>
      <c r="B33" s="215" t="s">
        <v>60</v>
      </c>
      <c r="C33" s="246">
        <f>SUM(C19+C27)</f>
        <v>452959</v>
      </c>
      <c r="D33" s="215" t="s">
        <v>62</v>
      </c>
      <c r="E33" s="222">
        <f>SUM(E19+E22)</f>
        <v>452959</v>
      </c>
    </row>
    <row r="34" spans="1:5" ht="13.5" customHeight="1" thickBot="1">
      <c r="A34" s="247" t="s">
        <v>80</v>
      </c>
      <c r="B34" s="248" t="s">
        <v>61</v>
      </c>
      <c r="C34" s="249">
        <f>SUM(C20+C28)</f>
        <v>324884</v>
      </c>
      <c r="D34" s="248" t="s">
        <v>63</v>
      </c>
      <c r="E34" s="250">
        <f>SUM(E20+E23)</f>
        <v>324884</v>
      </c>
    </row>
    <row r="35" spans="1:5" ht="12.75" customHeight="1">
      <c r="A35" s="251"/>
      <c r="B35" s="251"/>
      <c r="C35" s="252"/>
      <c r="D35" s="253"/>
      <c r="E35" s="253"/>
    </row>
  </sheetData>
  <sheetProtection/>
  <mergeCells count="1">
    <mergeCell ref="A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6.8515625" style="32" customWidth="1"/>
    <col min="2" max="2" width="54.8515625" style="33" customWidth="1"/>
    <col min="3" max="3" width="39.7109375" style="32" customWidth="1"/>
    <col min="4" max="5" width="11.00390625" style="32" customWidth="1"/>
    <col min="6" max="6" width="11.8515625" style="32" customWidth="1"/>
    <col min="7" max="16384" width="9.140625" style="32" customWidth="1"/>
  </cols>
  <sheetData>
    <row r="1" spans="3:4" ht="15">
      <c r="C1" s="299" t="s">
        <v>223</v>
      </c>
      <c r="D1" s="299"/>
    </row>
    <row r="3" spans="1:3" ht="20.25" customHeight="1">
      <c r="A3" s="300" t="s">
        <v>304</v>
      </c>
      <c r="B3" s="301"/>
      <c r="C3" s="301"/>
    </row>
    <row r="5" spans="1:4" ht="26.25" customHeight="1" thickBot="1">
      <c r="A5" s="33"/>
      <c r="B5" s="34"/>
      <c r="C5" s="38" t="s">
        <v>33</v>
      </c>
      <c r="D5" s="33"/>
    </row>
    <row r="6" spans="1:3" s="35" customFormat="1" ht="57.75" customHeight="1" thickBot="1">
      <c r="A6" s="92" t="s">
        <v>162</v>
      </c>
      <c r="B6" s="93" t="s">
        <v>217</v>
      </c>
      <c r="C6" s="94" t="s">
        <v>297</v>
      </c>
    </row>
    <row r="7" spans="1:4" s="36" customFormat="1" ht="18" customHeight="1" thickBot="1">
      <c r="A7" s="95"/>
      <c r="B7" s="96" t="s">
        <v>6</v>
      </c>
      <c r="C7" s="97" t="s">
        <v>7</v>
      </c>
      <c r="D7" s="34"/>
    </row>
    <row r="8" spans="1:4" ht="15.75" customHeight="1">
      <c r="A8" s="98">
        <v>1</v>
      </c>
      <c r="B8" s="99" t="s">
        <v>213</v>
      </c>
      <c r="C8" s="100">
        <f>SUM(C9:C16)</f>
        <v>72736</v>
      </c>
      <c r="D8" s="33"/>
    </row>
    <row r="9" spans="1:4" s="91" customFormat="1" ht="15.75" customHeight="1">
      <c r="A9" s="98">
        <v>2</v>
      </c>
      <c r="B9" s="101" t="s">
        <v>337</v>
      </c>
      <c r="C9" s="102">
        <v>8275</v>
      </c>
      <c r="D9" s="90"/>
    </row>
    <row r="10" spans="1:4" s="91" customFormat="1" ht="15.75" customHeight="1">
      <c r="A10" s="98">
        <v>3</v>
      </c>
      <c r="B10" s="101" t="s">
        <v>338</v>
      </c>
      <c r="C10" s="102">
        <v>6300</v>
      </c>
      <c r="D10" s="90"/>
    </row>
    <row r="11" spans="1:4" s="91" customFormat="1" ht="15.75" customHeight="1">
      <c r="A11" s="98">
        <v>4</v>
      </c>
      <c r="B11" s="101" t="s">
        <v>339</v>
      </c>
      <c r="C11" s="102">
        <v>500</v>
      </c>
      <c r="D11" s="90"/>
    </row>
    <row r="12" spans="1:4" s="91" customFormat="1" ht="15.75" customHeight="1">
      <c r="A12" s="98">
        <v>5</v>
      </c>
      <c r="B12" s="101" t="s">
        <v>340</v>
      </c>
      <c r="C12" s="102">
        <v>1000</v>
      </c>
      <c r="D12" s="90"/>
    </row>
    <row r="13" spans="1:4" s="91" customFormat="1" ht="15.75" customHeight="1">
      <c r="A13" s="98">
        <v>6</v>
      </c>
      <c r="B13" s="101" t="s">
        <v>341</v>
      </c>
      <c r="C13" s="102">
        <v>2381</v>
      </c>
      <c r="D13" s="90"/>
    </row>
    <row r="14" spans="1:4" s="91" customFormat="1" ht="15.75" customHeight="1">
      <c r="A14" s="98">
        <v>7</v>
      </c>
      <c r="B14" s="101" t="s">
        <v>342</v>
      </c>
      <c r="C14" s="102">
        <v>3236</v>
      </c>
      <c r="D14" s="90"/>
    </row>
    <row r="15" spans="1:4" ht="15.75" customHeight="1">
      <c r="A15" s="98">
        <v>8</v>
      </c>
      <c r="B15" s="101" t="s">
        <v>346</v>
      </c>
      <c r="C15" s="102">
        <v>3281</v>
      </c>
      <c r="D15" s="33"/>
    </row>
    <row r="16" spans="1:4" ht="15.75" customHeight="1">
      <c r="A16" s="98">
        <v>9</v>
      </c>
      <c r="B16" s="101" t="s">
        <v>343</v>
      </c>
      <c r="C16" s="102">
        <v>47763</v>
      </c>
      <c r="D16" s="33"/>
    </row>
    <row r="17" spans="1:4" ht="15.75" customHeight="1">
      <c r="A17" s="98">
        <v>10</v>
      </c>
      <c r="B17" s="99" t="s">
        <v>344</v>
      </c>
      <c r="C17" s="103">
        <f>SUM(C18)</f>
        <v>196</v>
      </c>
      <c r="D17" s="33"/>
    </row>
    <row r="18" spans="1:4" ht="15.75" customHeight="1">
      <c r="A18" s="98">
        <v>11</v>
      </c>
      <c r="B18" s="101" t="s">
        <v>345</v>
      </c>
      <c r="C18" s="102">
        <v>196</v>
      </c>
      <c r="D18" s="33"/>
    </row>
    <row r="19" spans="1:4" ht="18.75">
      <c r="A19" s="98">
        <v>12</v>
      </c>
      <c r="B19" s="99" t="s">
        <v>216</v>
      </c>
      <c r="C19" s="104">
        <f>SUM(C20)</f>
        <v>19690</v>
      </c>
      <c r="D19" s="33"/>
    </row>
    <row r="20" spans="1:4" ht="15.75" customHeight="1" thickBot="1">
      <c r="A20" s="105">
        <v>13</v>
      </c>
      <c r="B20" s="101" t="s">
        <v>259</v>
      </c>
      <c r="C20" s="106">
        <v>19690</v>
      </c>
      <c r="D20" s="33"/>
    </row>
    <row r="21" spans="1:4" s="37" customFormat="1" ht="18" customHeight="1" thickBot="1">
      <c r="A21" s="107">
        <v>14</v>
      </c>
      <c r="B21" s="108" t="s">
        <v>214</v>
      </c>
      <c r="C21" s="109">
        <f>SUM(C8+C17+C19)</f>
        <v>92622</v>
      </c>
      <c r="D21" s="35"/>
    </row>
  </sheetData>
  <sheetProtection/>
  <mergeCells count="2">
    <mergeCell ref="C1:D1"/>
    <mergeCell ref="A3:C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0">
      <selection activeCell="I10" sqref="I10"/>
    </sheetView>
  </sheetViews>
  <sheetFormatPr defaultColWidth="9.140625" defaultRowHeight="15"/>
  <cols>
    <col min="1" max="1" width="4.8515625" style="0" bestFit="1" customWidth="1"/>
    <col min="2" max="2" width="54.57421875" style="0" customWidth="1"/>
    <col min="3" max="3" width="15.57421875" style="0" customWidth="1"/>
    <col min="4" max="4" width="9.140625" style="0" hidden="1" customWidth="1"/>
    <col min="5" max="5" width="7.140625" style="0" customWidth="1"/>
    <col min="6" max="6" width="10.8515625" style="0" customWidth="1"/>
    <col min="7" max="7" width="5.00390625" style="0" customWidth="1"/>
    <col min="8" max="8" width="7.421875" style="0" customWidth="1"/>
  </cols>
  <sheetData>
    <row r="1" spans="7:8" ht="34.5" customHeight="1">
      <c r="G1" s="352"/>
      <c r="H1" s="352"/>
    </row>
    <row r="2" spans="1:8" ht="15">
      <c r="A2" s="353" t="s">
        <v>224</v>
      </c>
      <c r="B2" s="353"/>
      <c r="C2" s="353"/>
      <c r="D2" s="353"/>
      <c r="E2" s="353"/>
      <c r="F2" s="353"/>
      <c r="G2" s="353"/>
      <c r="H2" s="353"/>
    </row>
    <row r="3" spans="1:8" ht="15">
      <c r="A3" s="353"/>
      <c r="B3" s="353"/>
      <c r="C3" s="353"/>
      <c r="D3" s="353"/>
      <c r="E3" s="353"/>
      <c r="F3" s="353"/>
      <c r="G3" s="353"/>
      <c r="H3" s="353"/>
    </row>
    <row r="4" spans="1:8" ht="26.25" customHeight="1">
      <c r="A4" s="306" t="s">
        <v>305</v>
      </c>
      <c r="B4" s="307"/>
      <c r="C4" s="307"/>
      <c r="D4" s="307"/>
      <c r="E4" s="307"/>
      <c r="F4" s="307"/>
      <c r="G4" s="307"/>
      <c r="H4" s="307"/>
    </row>
    <row r="5" spans="1:8" ht="26.25" customHeight="1" thickBot="1">
      <c r="A5" s="42"/>
      <c r="B5" s="11"/>
      <c r="C5" s="308" t="s">
        <v>260</v>
      </c>
      <c r="D5" s="308"/>
      <c r="E5" s="308"/>
      <c r="F5" s="308"/>
      <c r="G5" s="309"/>
      <c r="H5" s="309"/>
    </row>
    <row r="6" spans="1:8" ht="30.75" customHeight="1">
      <c r="A6" s="43"/>
      <c r="B6" s="349" t="s">
        <v>225</v>
      </c>
      <c r="C6" s="354" t="s">
        <v>226</v>
      </c>
      <c r="D6" s="355"/>
      <c r="E6" s="355"/>
      <c r="F6" s="355"/>
      <c r="G6" s="355"/>
      <c r="H6" s="333"/>
    </row>
    <row r="7" spans="1:8" ht="30.75" customHeight="1">
      <c r="A7" s="44"/>
      <c r="B7" s="350"/>
      <c r="C7" s="356"/>
      <c r="D7" s="357"/>
      <c r="E7" s="357"/>
      <c r="F7" s="357"/>
      <c r="G7" s="357"/>
      <c r="H7" s="330"/>
    </row>
    <row r="8" spans="1:8" ht="21" customHeight="1" thickBot="1">
      <c r="A8" s="52"/>
      <c r="B8" s="351"/>
      <c r="C8" s="358"/>
      <c r="D8" s="359"/>
      <c r="E8" s="359"/>
      <c r="F8" s="359"/>
      <c r="G8" s="359"/>
      <c r="H8" s="360"/>
    </row>
    <row r="9" spans="1:8" s="39" customFormat="1" ht="27.75" customHeight="1">
      <c r="A9" s="45" t="s">
        <v>219</v>
      </c>
      <c r="B9" s="46" t="s">
        <v>202</v>
      </c>
      <c r="C9" s="331"/>
      <c r="D9" s="332"/>
      <c r="E9" s="332"/>
      <c r="F9" s="332"/>
      <c r="G9" s="332"/>
      <c r="H9" s="333"/>
    </row>
    <row r="10" spans="1:8" s="39" customFormat="1" ht="24" customHeight="1">
      <c r="A10" s="47"/>
      <c r="B10" s="48" t="s">
        <v>227</v>
      </c>
      <c r="C10" s="341">
        <v>13</v>
      </c>
      <c r="D10" s="342"/>
      <c r="E10" s="342"/>
      <c r="F10" s="342"/>
      <c r="G10" s="342"/>
      <c r="H10" s="337"/>
    </row>
    <row r="11" spans="1:8" s="39" customFormat="1" ht="25.5" customHeight="1" thickBot="1">
      <c r="A11" s="47"/>
      <c r="B11" s="48" t="s">
        <v>228</v>
      </c>
      <c r="C11" s="339">
        <v>2</v>
      </c>
      <c r="D11" s="340"/>
      <c r="E11" s="340"/>
      <c r="F11" s="340"/>
      <c r="G11" s="340"/>
      <c r="H11" s="312"/>
    </row>
    <row r="12" spans="1:8" s="39" customFormat="1" ht="25.5" customHeight="1" thickBot="1">
      <c r="A12" s="53"/>
      <c r="B12" s="54" t="s">
        <v>237</v>
      </c>
      <c r="C12" s="343">
        <f>SUM(C10:C11)</f>
        <v>15</v>
      </c>
      <c r="D12" s="344"/>
      <c r="E12" s="344"/>
      <c r="F12" s="344"/>
      <c r="G12" s="345"/>
      <c r="H12" s="346"/>
    </row>
    <row r="13" spans="1:8" s="39" customFormat="1" ht="25.5" customHeight="1">
      <c r="A13" s="47"/>
      <c r="B13" s="46"/>
      <c r="C13" s="324"/>
      <c r="D13" s="325"/>
      <c r="E13" s="325"/>
      <c r="F13" s="325"/>
      <c r="G13" s="325"/>
      <c r="H13" s="326"/>
    </row>
    <row r="14" spans="1:8" s="39" customFormat="1" ht="27.75" customHeight="1">
      <c r="A14" s="45" t="s">
        <v>220</v>
      </c>
      <c r="B14" s="46" t="s">
        <v>221</v>
      </c>
      <c r="C14" s="327"/>
      <c r="D14" s="328"/>
      <c r="E14" s="328"/>
      <c r="F14" s="328"/>
      <c r="G14" s="329"/>
      <c r="H14" s="330"/>
    </row>
    <row r="15" spans="1:8" ht="15.75">
      <c r="A15" s="44"/>
      <c r="B15" s="49" t="s">
        <v>222</v>
      </c>
      <c r="C15" s="334">
        <v>1</v>
      </c>
      <c r="D15" s="335"/>
      <c r="E15" s="335"/>
      <c r="F15" s="335"/>
      <c r="G15" s="336"/>
      <c r="H15" s="337"/>
    </row>
    <row r="16" spans="1:8" ht="15.75">
      <c r="A16" s="44"/>
      <c r="B16" s="49" t="s">
        <v>229</v>
      </c>
      <c r="C16" s="334">
        <v>4</v>
      </c>
      <c r="D16" s="335"/>
      <c r="E16" s="335"/>
      <c r="F16" s="335"/>
      <c r="G16" s="336"/>
      <c r="H16" s="337"/>
    </row>
    <row r="17" spans="1:8" ht="15.75">
      <c r="A17" s="44"/>
      <c r="B17" s="49" t="s">
        <v>230</v>
      </c>
      <c r="C17" s="334">
        <v>2</v>
      </c>
      <c r="D17" s="335"/>
      <c r="E17" s="335"/>
      <c r="F17" s="335"/>
      <c r="G17" s="336"/>
      <c r="H17" s="337"/>
    </row>
    <row r="18" spans="1:8" ht="15.75">
      <c r="A18" s="44"/>
      <c r="B18" s="49" t="s">
        <v>231</v>
      </c>
      <c r="C18" s="334">
        <v>2</v>
      </c>
      <c r="D18" s="335"/>
      <c r="E18" s="335"/>
      <c r="F18" s="335"/>
      <c r="G18" s="336"/>
      <c r="H18" s="337"/>
    </row>
    <row r="19" spans="1:8" ht="15.75">
      <c r="A19" s="44"/>
      <c r="B19" s="49" t="s">
        <v>232</v>
      </c>
      <c r="C19" s="334">
        <v>2</v>
      </c>
      <c r="D19" s="335"/>
      <c r="E19" s="335"/>
      <c r="F19" s="335"/>
      <c r="G19" s="336"/>
      <c r="H19" s="337"/>
    </row>
    <row r="20" spans="1:8" ht="15.75">
      <c r="A20" s="44"/>
      <c r="B20" s="49" t="s">
        <v>233</v>
      </c>
      <c r="C20" s="334">
        <v>1</v>
      </c>
      <c r="D20" s="335"/>
      <c r="E20" s="335"/>
      <c r="F20" s="335"/>
      <c r="G20" s="336"/>
      <c r="H20" s="337"/>
    </row>
    <row r="21" spans="1:8" ht="15.75">
      <c r="A21" s="44"/>
      <c r="B21" s="49" t="s">
        <v>234</v>
      </c>
      <c r="C21" s="334">
        <v>1</v>
      </c>
      <c r="D21" s="335"/>
      <c r="E21" s="335"/>
      <c r="F21" s="335"/>
      <c r="G21" s="336"/>
      <c r="H21" s="337"/>
    </row>
    <row r="22" spans="1:8" ht="15.75">
      <c r="A22" s="44"/>
      <c r="B22" s="49" t="s">
        <v>235</v>
      </c>
      <c r="C22" s="334">
        <v>1</v>
      </c>
      <c r="D22" s="335"/>
      <c r="E22" s="335"/>
      <c r="F22" s="335"/>
      <c r="G22" s="336"/>
      <c r="H22" s="337"/>
    </row>
    <row r="23" spans="1:8" ht="15.75">
      <c r="A23" s="44"/>
      <c r="B23" s="49" t="s">
        <v>236</v>
      </c>
      <c r="C23" s="334">
        <v>1</v>
      </c>
      <c r="D23" s="335"/>
      <c r="E23" s="335"/>
      <c r="F23" s="335"/>
      <c r="G23" s="336"/>
      <c r="H23" s="337"/>
    </row>
    <row r="24" spans="1:8" ht="20.25" customHeight="1">
      <c r="A24" s="44"/>
      <c r="B24" s="50" t="s">
        <v>238</v>
      </c>
      <c r="C24" s="338">
        <f>SUM(C15:F23)</f>
        <v>15</v>
      </c>
      <c r="D24" s="335"/>
      <c r="E24" s="335"/>
      <c r="F24" s="335"/>
      <c r="G24" s="336"/>
      <c r="H24" s="337"/>
    </row>
    <row r="25" spans="1:8" s="7" customFormat="1" ht="16.5" thickBot="1">
      <c r="A25" s="51"/>
      <c r="B25" s="49" t="s">
        <v>239</v>
      </c>
      <c r="C25" s="310">
        <v>5.01</v>
      </c>
      <c r="D25" s="311"/>
      <c r="E25" s="311"/>
      <c r="F25" s="311"/>
      <c r="G25" s="311"/>
      <c r="H25" s="312"/>
    </row>
    <row r="26" spans="1:9" s="41" customFormat="1" ht="18" customHeight="1" thickBot="1">
      <c r="A26" s="55"/>
      <c r="B26" s="56" t="s">
        <v>240</v>
      </c>
      <c r="C26" s="313">
        <f>SUM(C24:F25)</f>
        <v>20.009999999999998</v>
      </c>
      <c r="D26" s="314"/>
      <c r="E26" s="314"/>
      <c r="F26" s="314"/>
      <c r="G26" s="314"/>
      <c r="H26" s="315"/>
      <c r="I26" s="40"/>
    </row>
    <row r="27" spans="1:8" ht="15">
      <c r="A27" s="43"/>
      <c r="B27" s="347" t="s">
        <v>241</v>
      </c>
      <c r="C27" s="316">
        <f>SUM(C12+C26)</f>
        <v>35.01</v>
      </c>
      <c r="D27" s="317"/>
      <c r="E27" s="317"/>
      <c r="F27" s="317"/>
      <c r="G27" s="318"/>
      <c r="H27" s="319"/>
    </row>
    <row r="28" spans="1:8" ht="15.75" thickBot="1">
      <c r="A28" s="52"/>
      <c r="B28" s="348"/>
      <c r="C28" s="320"/>
      <c r="D28" s="321"/>
      <c r="E28" s="321"/>
      <c r="F28" s="321"/>
      <c r="G28" s="322"/>
      <c r="H28" s="323"/>
    </row>
  </sheetData>
  <sheetProtection/>
  <mergeCells count="26">
    <mergeCell ref="C10:H10"/>
    <mergeCell ref="C12:H12"/>
    <mergeCell ref="B27:B28"/>
    <mergeCell ref="B6:B8"/>
    <mergeCell ref="G1:H1"/>
    <mergeCell ref="A2:H3"/>
    <mergeCell ref="C6:H8"/>
    <mergeCell ref="C21:H21"/>
    <mergeCell ref="C22:H22"/>
    <mergeCell ref="C23:H23"/>
    <mergeCell ref="C24:H24"/>
    <mergeCell ref="C11:H11"/>
    <mergeCell ref="C15:H15"/>
    <mergeCell ref="C16:H16"/>
    <mergeCell ref="C17:H17"/>
    <mergeCell ref="C18:H18"/>
    <mergeCell ref="A4:H4"/>
    <mergeCell ref="C5:H5"/>
    <mergeCell ref="C25:H25"/>
    <mergeCell ref="C26:H26"/>
    <mergeCell ref="C27:H28"/>
    <mergeCell ref="C13:H13"/>
    <mergeCell ref="C14:H14"/>
    <mergeCell ref="C9:H9"/>
    <mergeCell ref="C19:H19"/>
    <mergeCell ref="C20:H20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43">
      <selection activeCell="I196" sqref="I196"/>
    </sheetView>
  </sheetViews>
  <sheetFormatPr defaultColWidth="9.140625" defaultRowHeight="15"/>
  <cols>
    <col min="1" max="1" width="39.140625" style="59" customWidth="1"/>
    <col min="2" max="2" width="12.421875" style="59" customWidth="1"/>
    <col min="3" max="3" width="11.8515625" style="59" customWidth="1"/>
    <col min="4" max="4" width="11.7109375" style="59" customWidth="1"/>
    <col min="5" max="5" width="13.421875" style="59" customWidth="1"/>
    <col min="6" max="6" width="11.8515625" style="59" customWidth="1"/>
    <col min="7" max="16384" width="9.140625" style="59" customWidth="1"/>
  </cols>
  <sheetData>
    <row r="1" spans="1:6" ht="27.75" customHeight="1">
      <c r="A1" s="366" t="s">
        <v>271</v>
      </c>
      <c r="B1" s="366"/>
      <c r="C1" s="366"/>
      <c r="D1" s="366"/>
      <c r="E1" s="366"/>
      <c r="F1" s="366"/>
    </row>
    <row r="2" spans="1:6" ht="15">
      <c r="A2" s="366"/>
      <c r="B2" s="366"/>
      <c r="C2" s="366"/>
      <c r="D2" s="366"/>
      <c r="E2" s="366"/>
      <c r="F2" s="366"/>
    </row>
    <row r="3" spans="1:6" ht="19.5">
      <c r="A3" s="60"/>
      <c r="B3" s="60"/>
      <c r="C3" s="61" t="s">
        <v>280</v>
      </c>
      <c r="D3" s="60"/>
      <c r="E3" s="367" t="s">
        <v>296</v>
      </c>
      <c r="F3" s="368"/>
    </row>
    <row r="4" spans="1:6" ht="14.25" customHeight="1">
      <c r="A4" s="62"/>
      <c r="B4" s="62"/>
      <c r="C4" s="62"/>
      <c r="D4" s="62"/>
      <c r="E4" s="62"/>
      <c r="F4" s="62"/>
    </row>
    <row r="5" spans="1:6" ht="40.5" customHeight="1">
      <c r="A5" s="63" t="s">
        <v>273</v>
      </c>
      <c r="B5" s="361" t="s">
        <v>274</v>
      </c>
      <c r="C5" s="361"/>
      <c r="D5" s="361"/>
      <c r="E5" s="361"/>
      <c r="F5" s="361"/>
    </row>
    <row r="6" spans="1:6" ht="18.75">
      <c r="A6" s="63" t="s">
        <v>275</v>
      </c>
      <c r="B6" s="362" t="s">
        <v>276</v>
      </c>
      <c r="C6" s="363"/>
      <c r="D6" s="363"/>
      <c r="E6" s="363"/>
      <c r="F6" s="363"/>
    </row>
    <row r="7" spans="1:6" ht="20.25" thickBot="1">
      <c r="A7" s="63"/>
      <c r="B7" s="63"/>
      <c r="C7" s="364" t="s">
        <v>277</v>
      </c>
      <c r="D7" s="364"/>
      <c r="E7" s="365"/>
      <c r="F7" s="365"/>
    </row>
    <row r="8" spans="1:6" ht="19.5" thickBot="1">
      <c r="A8" s="64" t="s">
        <v>278</v>
      </c>
      <c r="B8" s="65" t="s">
        <v>272</v>
      </c>
      <c r="C8" s="65" t="s">
        <v>279</v>
      </c>
      <c r="D8" s="65" t="s">
        <v>280</v>
      </c>
      <c r="E8" s="65" t="s">
        <v>281</v>
      </c>
      <c r="F8" s="66" t="s">
        <v>84</v>
      </c>
    </row>
    <row r="9" spans="1:6" ht="18.75">
      <c r="A9" s="67" t="s">
        <v>282</v>
      </c>
      <c r="B9" s="68"/>
      <c r="C9" s="69"/>
      <c r="D9" s="68">
        <v>7960</v>
      </c>
      <c r="E9" s="68"/>
      <c r="F9" s="70">
        <f>SUM(B9:E9)</f>
        <v>7960</v>
      </c>
    </row>
    <row r="10" spans="1:6" ht="19.5">
      <c r="A10" s="71" t="s">
        <v>283</v>
      </c>
      <c r="B10" s="72"/>
      <c r="C10" s="73"/>
      <c r="D10" s="73"/>
      <c r="E10" s="72"/>
      <c r="F10" s="74">
        <f aca="true" t="shared" si="0" ref="F10:F15">SUM(C10:E10)</f>
        <v>0</v>
      </c>
    </row>
    <row r="11" spans="1:6" ht="18.75">
      <c r="A11" s="75" t="s">
        <v>284</v>
      </c>
      <c r="B11" s="76">
        <v>67550</v>
      </c>
      <c r="C11" s="76"/>
      <c r="D11" s="77"/>
      <c r="E11" s="76"/>
      <c r="F11" s="78">
        <f>SUM(B11:E11)</f>
        <v>67550</v>
      </c>
    </row>
    <row r="12" spans="1:6" ht="18.75">
      <c r="A12" s="75" t="s">
        <v>285</v>
      </c>
      <c r="B12" s="76"/>
      <c r="C12" s="77"/>
      <c r="D12" s="77"/>
      <c r="E12" s="76"/>
      <c r="F12" s="78">
        <f t="shared" si="0"/>
        <v>0</v>
      </c>
    </row>
    <row r="13" spans="1:6" ht="18.75">
      <c r="A13" s="75" t="s">
        <v>286</v>
      </c>
      <c r="B13" s="76"/>
      <c r="C13" s="77"/>
      <c r="D13" s="77"/>
      <c r="E13" s="76"/>
      <c r="F13" s="78">
        <f t="shared" si="0"/>
        <v>0</v>
      </c>
    </row>
    <row r="14" spans="1:6" ht="18.75">
      <c r="A14" s="75" t="s">
        <v>287</v>
      </c>
      <c r="B14" s="76"/>
      <c r="C14" s="77"/>
      <c r="D14" s="77"/>
      <c r="E14" s="76"/>
      <c r="F14" s="78">
        <f t="shared" si="0"/>
        <v>0</v>
      </c>
    </row>
    <row r="15" spans="1:6" ht="19.5" thickBot="1">
      <c r="A15" s="79"/>
      <c r="B15" s="80"/>
      <c r="C15" s="81"/>
      <c r="D15" s="81"/>
      <c r="E15" s="80"/>
      <c r="F15" s="78">
        <f t="shared" si="0"/>
        <v>0</v>
      </c>
    </row>
    <row r="16" spans="1:6" ht="19.5" thickBot="1">
      <c r="A16" s="82" t="s">
        <v>288</v>
      </c>
      <c r="B16" s="83">
        <f>B9+SUM(B11:B15)</f>
        <v>67550</v>
      </c>
      <c r="C16" s="83">
        <f>C9+SUM(C11:C15)</f>
        <v>0</v>
      </c>
      <c r="D16" s="83">
        <f>D9+SUM(D11:D15)</f>
        <v>7960</v>
      </c>
      <c r="E16" s="84">
        <f>E9+SUM(E11:E15)</f>
        <v>0</v>
      </c>
      <c r="F16" s="85">
        <f>F9+SUM(F11:F15)</f>
        <v>75510</v>
      </c>
    </row>
    <row r="17" spans="1:6" ht="19.5" thickBot="1">
      <c r="A17" s="86"/>
      <c r="B17" s="86"/>
      <c r="C17" s="86"/>
      <c r="D17" s="86"/>
      <c r="E17" s="86"/>
      <c r="F17" s="86"/>
    </row>
    <row r="18" spans="1:6" ht="19.5" thickBot="1">
      <c r="A18" s="64" t="s">
        <v>289</v>
      </c>
      <c r="B18" s="65" t="s">
        <v>272</v>
      </c>
      <c r="C18" s="65" t="s">
        <v>279</v>
      </c>
      <c r="D18" s="65" t="s">
        <v>280</v>
      </c>
      <c r="E18" s="65" t="s">
        <v>281</v>
      </c>
      <c r="F18" s="66" t="s">
        <v>84</v>
      </c>
    </row>
    <row r="19" spans="1:6" ht="18.75">
      <c r="A19" s="67" t="s">
        <v>290</v>
      </c>
      <c r="B19" s="68"/>
      <c r="C19" s="68"/>
      <c r="D19" s="68"/>
      <c r="E19" s="68"/>
      <c r="F19" s="70">
        <f>SUM(C19:E19)</f>
        <v>0</v>
      </c>
    </row>
    <row r="20" spans="1:6" ht="18.75">
      <c r="A20" s="87" t="s">
        <v>291</v>
      </c>
      <c r="B20" s="76"/>
      <c r="C20" s="76">
        <v>41951</v>
      </c>
      <c r="D20" s="76">
        <v>14651</v>
      </c>
      <c r="E20" s="76"/>
      <c r="F20" s="78">
        <f>SUM(B20:E20)</f>
        <v>56602</v>
      </c>
    </row>
    <row r="21" spans="1:6" ht="18.75">
      <c r="A21" s="75" t="s">
        <v>292</v>
      </c>
      <c r="B21" s="76"/>
      <c r="C21" s="76"/>
      <c r="D21" s="76"/>
      <c r="E21" s="76"/>
      <c r="F21" s="78">
        <f>SUM(B21:E21)</f>
        <v>0</v>
      </c>
    </row>
    <row r="22" spans="1:6" ht="18.75">
      <c r="A22" s="75" t="s">
        <v>91</v>
      </c>
      <c r="B22" s="76">
        <v>60</v>
      </c>
      <c r="C22" s="76">
        <v>7746</v>
      </c>
      <c r="D22" s="76">
        <v>11102</v>
      </c>
      <c r="E22" s="76"/>
      <c r="F22" s="78">
        <f>SUM(B22:E22)</f>
        <v>18908</v>
      </c>
    </row>
    <row r="23" spans="1:6" ht="18.75">
      <c r="A23" s="88"/>
      <c r="B23" s="76"/>
      <c r="C23" s="76"/>
      <c r="D23" s="76"/>
      <c r="E23" s="76"/>
      <c r="F23" s="78">
        <f>SUM(C23:E23)</f>
        <v>0</v>
      </c>
    </row>
    <row r="24" spans="1:6" ht="18.75">
      <c r="A24" s="88"/>
      <c r="B24" s="76"/>
      <c r="C24" s="76"/>
      <c r="D24" s="76"/>
      <c r="E24" s="76"/>
      <c r="F24" s="78">
        <f>SUM(C24:E24)</f>
        <v>0</v>
      </c>
    </row>
    <row r="25" spans="1:6" ht="19.5" thickBot="1">
      <c r="A25" s="79"/>
      <c r="B25" s="80"/>
      <c r="C25" s="80"/>
      <c r="D25" s="80"/>
      <c r="E25" s="80"/>
      <c r="F25" s="78">
        <f>SUM(C25:E25)</f>
        <v>0</v>
      </c>
    </row>
    <row r="26" spans="1:6" ht="19.5" thickBot="1">
      <c r="A26" s="82" t="s">
        <v>293</v>
      </c>
      <c r="B26" s="83">
        <f>SUM(B19:B25)</f>
        <v>60</v>
      </c>
      <c r="C26" s="83">
        <f>SUM(C19:C25)</f>
        <v>49697</v>
      </c>
      <c r="D26" s="83">
        <f>SUM(D19:D25)</f>
        <v>25753</v>
      </c>
      <c r="E26" s="83">
        <f>SUM(E19:E25)</f>
        <v>0</v>
      </c>
      <c r="F26" s="85">
        <f>SUM(F19:F25)</f>
        <v>75510</v>
      </c>
    </row>
    <row r="27" spans="1:6" ht="15">
      <c r="A27" s="89"/>
      <c r="B27" s="89"/>
      <c r="C27" s="89"/>
      <c r="D27" s="89"/>
      <c r="E27" s="89"/>
      <c r="F27" s="89"/>
    </row>
    <row r="29" spans="1:6" ht="37.5" customHeight="1">
      <c r="A29" s="63" t="s">
        <v>273</v>
      </c>
      <c r="B29" s="361" t="s">
        <v>348</v>
      </c>
      <c r="C29" s="361"/>
      <c r="D29" s="361"/>
      <c r="E29" s="361"/>
      <c r="F29" s="361"/>
    </row>
    <row r="30" spans="1:6" ht="18.75">
      <c r="A30" s="63" t="s">
        <v>275</v>
      </c>
      <c r="B30" s="362" t="s">
        <v>349</v>
      </c>
      <c r="C30" s="363"/>
      <c r="D30" s="363"/>
      <c r="E30" s="363"/>
      <c r="F30" s="363"/>
    </row>
    <row r="31" spans="1:6" ht="20.25" thickBot="1">
      <c r="A31" s="63"/>
      <c r="B31" s="63"/>
      <c r="C31" s="364" t="s">
        <v>277</v>
      </c>
      <c r="D31" s="364"/>
      <c r="E31" s="365"/>
      <c r="F31" s="365"/>
    </row>
    <row r="32" spans="1:6" ht="19.5" thickBot="1">
      <c r="A32" s="64" t="s">
        <v>278</v>
      </c>
      <c r="B32" s="65" t="s">
        <v>272</v>
      </c>
      <c r="C32" s="65" t="s">
        <v>279</v>
      </c>
      <c r="D32" s="65" t="s">
        <v>280</v>
      </c>
      <c r="E32" s="65" t="s">
        <v>281</v>
      </c>
      <c r="F32" s="66" t="s">
        <v>84</v>
      </c>
    </row>
    <row r="33" spans="1:6" ht="18.75">
      <c r="A33" s="67" t="s">
        <v>282</v>
      </c>
      <c r="B33" s="68"/>
      <c r="C33" s="69"/>
      <c r="D33" s="69"/>
      <c r="E33" s="68"/>
      <c r="F33" s="70">
        <f>SUM(B33:E33)</f>
        <v>0</v>
      </c>
    </row>
    <row r="34" spans="1:6" ht="19.5">
      <c r="A34" s="71" t="s">
        <v>283</v>
      </c>
      <c r="B34" s="72"/>
      <c r="C34" s="73"/>
      <c r="D34" s="73"/>
      <c r="E34" s="72"/>
      <c r="F34" s="74">
        <f aca="true" t="shared" si="1" ref="F34:F39">SUM(C34:E34)</f>
        <v>0</v>
      </c>
    </row>
    <row r="35" spans="1:6" ht="18.75">
      <c r="A35" s="75" t="s">
        <v>284</v>
      </c>
      <c r="B35" s="76"/>
      <c r="C35" s="76">
        <v>12000</v>
      </c>
      <c r="D35" s="77"/>
      <c r="E35" s="76"/>
      <c r="F35" s="78">
        <f>SUM(B35:E35)</f>
        <v>12000</v>
      </c>
    </row>
    <row r="36" spans="1:6" ht="18.75">
      <c r="A36" s="75" t="s">
        <v>285</v>
      </c>
      <c r="B36" s="76"/>
      <c r="C36" s="77"/>
      <c r="D36" s="77"/>
      <c r="E36" s="76"/>
      <c r="F36" s="78">
        <f t="shared" si="1"/>
        <v>0</v>
      </c>
    </row>
    <row r="37" spans="1:6" ht="18.75">
      <c r="A37" s="75" t="s">
        <v>286</v>
      </c>
      <c r="B37" s="76"/>
      <c r="C37" s="77"/>
      <c r="D37" s="77"/>
      <c r="E37" s="76"/>
      <c r="F37" s="78">
        <f t="shared" si="1"/>
        <v>0</v>
      </c>
    </row>
    <row r="38" spans="1:6" ht="18.75">
      <c r="A38" s="75" t="s">
        <v>287</v>
      </c>
      <c r="B38" s="76"/>
      <c r="C38" s="77"/>
      <c r="D38" s="77"/>
      <c r="E38" s="76"/>
      <c r="F38" s="78">
        <f t="shared" si="1"/>
        <v>0</v>
      </c>
    </row>
    <row r="39" spans="1:6" ht="19.5" thickBot="1">
      <c r="A39" s="79"/>
      <c r="B39" s="80"/>
      <c r="C39" s="81"/>
      <c r="D39" s="81"/>
      <c r="E39" s="80"/>
      <c r="F39" s="78">
        <f t="shared" si="1"/>
        <v>0</v>
      </c>
    </row>
    <row r="40" spans="1:6" ht="19.5" thickBot="1">
      <c r="A40" s="82" t="s">
        <v>288</v>
      </c>
      <c r="B40" s="83">
        <f>B33+SUM(B35:B39)</f>
        <v>0</v>
      </c>
      <c r="C40" s="83">
        <f>C33+SUM(C35:C39)</f>
        <v>12000</v>
      </c>
      <c r="D40" s="83">
        <f>D33+SUM(D35:D39)</f>
        <v>0</v>
      </c>
      <c r="E40" s="84">
        <f>E33+SUM(E35:E39)</f>
        <v>0</v>
      </c>
      <c r="F40" s="85">
        <f>F33+SUM(F35:F39)</f>
        <v>12000</v>
      </c>
    </row>
    <row r="41" spans="1:6" ht="19.5" thickBot="1">
      <c r="A41" s="86"/>
      <c r="B41" s="86"/>
      <c r="C41" s="86"/>
      <c r="D41" s="86"/>
      <c r="E41" s="86"/>
      <c r="F41" s="86"/>
    </row>
    <row r="42" spans="1:6" ht="19.5" thickBot="1">
      <c r="A42" s="64" t="s">
        <v>289</v>
      </c>
      <c r="B42" s="65" t="s">
        <v>272</v>
      </c>
      <c r="C42" s="65" t="s">
        <v>279</v>
      </c>
      <c r="D42" s="65" t="s">
        <v>280</v>
      </c>
      <c r="E42" s="65" t="s">
        <v>281</v>
      </c>
      <c r="F42" s="66" t="s">
        <v>84</v>
      </c>
    </row>
    <row r="43" spans="1:6" ht="18.75">
      <c r="A43" s="67" t="s">
        <v>290</v>
      </c>
      <c r="B43" s="68"/>
      <c r="C43" s="68"/>
      <c r="D43" s="68">
        <v>60</v>
      </c>
      <c r="E43" s="68"/>
      <c r="F43" s="70">
        <f>SUM(B43:E43)</f>
        <v>60</v>
      </c>
    </row>
    <row r="44" spans="1:6" ht="18.75">
      <c r="A44" s="87" t="s">
        <v>291</v>
      </c>
      <c r="B44" s="76"/>
      <c r="C44" s="76">
        <v>4464</v>
      </c>
      <c r="D44" s="76">
        <v>1018</v>
      </c>
      <c r="E44" s="76"/>
      <c r="F44" s="78">
        <f>SUM(B44:E44)</f>
        <v>5482</v>
      </c>
    </row>
    <row r="45" spans="1:6" ht="18.75">
      <c r="A45" s="75" t="s">
        <v>292</v>
      </c>
      <c r="B45" s="76"/>
      <c r="C45" s="76"/>
      <c r="D45" s="76">
        <v>4166</v>
      </c>
      <c r="E45" s="76"/>
      <c r="F45" s="78">
        <f>SUM(B45:E45)</f>
        <v>4166</v>
      </c>
    </row>
    <row r="46" spans="1:6" ht="18.75">
      <c r="A46" s="75" t="s">
        <v>91</v>
      </c>
      <c r="B46" s="76">
        <v>120</v>
      </c>
      <c r="C46" s="76">
        <v>726</v>
      </c>
      <c r="D46" s="76">
        <v>1446</v>
      </c>
      <c r="E46" s="76"/>
      <c r="F46" s="78">
        <f>SUM(B46:E46)</f>
        <v>2292</v>
      </c>
    </row>
    <row r="47" spans="1:6" ht="18.75">
      <c r="A47" s="88"/>
      <c r="B47" s="76"/>
      <c r="C47" s="76"/>
      <c r="D47" s="76"/>
      <c r="E47" s="76"/>
      <c r="F47" s="78">
        <f>SUM(C47:E47)</f>
        <v>0</v>
      </c>
    </row>
    <row r="48" spans="1:6" ht="18.75">
      <c r="A48" s="88"/>
      <c r="B48" s="76"/>
      <c r="C48" s="76"/>
      <c r="D48" s="76"/>
      <c r="E48" s="76"/>
      <c r="F48" s="78">
        <f>SUM(C48:E48)</f>
        <v>0</v>
      </c>
    </row>
    <row r="49" spans="1:6" ht="19.5" thickBot="1">
      <c r="A49" s="79"/>
      <c r="B49" s="80"/>
      <c r="C49" s="80"/>
      <c r="D49" s="80"/>
      <c r="E49" s="80"/>
      <c r="F49" s="78">
        <f>SUM(C49:E49)</f>
        <v>0</v>
      </c>
    </row>
    <row r="50" spans="1:6" ht="19.5" thickBot="1">
      <c r="A50" s="82" t="s">
        <v>293</v>
      </c>
      <c r="B50" s="83">
        <f>SUM(B43:B49)</f>
        <v>120</v>
      </c>
      <c r="C50" s="83">
        <f>SUM(C43:C49)</f>
        <v>5190</v>
      </c>
      <c r="D50" s="83">
        <f>SUM(D43:D49)</f>
        <v>6690</v>
      </c>
      <c r="E50" s="83">
        <f>SUM(E43:E49)</f>
        <v>0</v>
      </c>
      <c r="F50" s="85">
        <f>SUM(F43:F49)</f>
        <v>12000</v>
      </c>
    </row>
    <row r="52" spans="1:6" ht="25.5" customHeight="1">
      <c r="A52" s="63" t="s">
        <v>273</v>
      </c>
      <c r="B52" s="361" t="s">
        <v>350</v>
      </c>
      <c r="C52" s="361"/>
      <c r="D52" s="361"/>
      <c r="E52" s="361"/>
      <c r="F52" s="361"/>
    </row>
    <row r="53" spans="1:6" ht="18.75">
      <c r="A53" s="63" t="s">
        <v>275</v>
      </c>
      <c r="B53" s="362" t="s">
        <v>351</v>
      </c>
      <c r="C53" s="363"/>
      <c r="D53" s="363"/>
      <c r="E53" s="363"/>
      <c r="F53" s="363"/>
    </row>
    <row r="54" spans="1:6" ht="20.25" thickBot="1">
      <c r="A54" s="63"/>
      <c r="B54" s="63"/>
      <c r="C54" s="364" t="s">
        <v>277</v>
      </c>
      <c r="D54" s="364"/>
      <c r="E54" s="365"/>
      <c r="F54" s="365"/>
    </row>
    <row r="55" spans="1:6" ht="19.5" thickBot="1">
      <c r="A55" s="64" t="s">
        <v>278</v>
      </c>
      <c r="B55" s="65" t="s">
        <v>272</v>
      </c>
      <c r="C55" s="65" t="s">
        <v>279</v>
      </c>
      <c r="D55" s="65" t="s">
        <v>280</v>
      </c>
      <c r="E55" s="65" t="s">
        <v>281</v>
      </c>
      <c r="F55" s="66" t="s">
        <v>84</v>
      </c>
    </row>
    <row r="56" spans="1:6" ht="18.75">
      <c r="A56" s="67" t="s">
        <v>282</v>
      </c>
      <c r="B56" s="68"/>
      <c r="C56" s="69"/>
      <c r="D56" s="69"/>
      <c r="E56" s="68"/>
      <c r="F56" s="70">
        <f>SUM(B56:E56)</f>
        <v>0</v>
      </c>
    </row>
    <row r="57" spans="1:6" ht="19.5">
      <c r="A57" s="71" t="s">
        <v>283</v>
      </c>
      <c r="B57" s="72"/>
      <c r="C57" s="73"/>
      <c r="D57" s="73"/>
      <c r="E57" s="72"/>
      <c r="F57" s="74">
        <f>SUM(C57:E57)</f>
        <v>0</v>
      </c>
    </row>
    <row r="58" spans="1:6" ht="18.75">
      <c r="A58" s="75" t="s">
        <v>284</v>
      </c>
      <c r="B58" s="76"/>
      <c r="C58" s="76">
        <v>70000</v>
      </c>
      <c r="D58" s="77"/>
      <c r="E58" s="76"/>
      <c r="F58" s="78">
        <f>SUM(B58:E58)</f>
        <v>70000</v>
      </c>
    </row>
    <row r="59" spans="1:6" ht="18.75">
      <c r="A59" s="75" t="s">
        <v>285</v>
      </c>
      <c r="B59" s="76"/>
      <c r="C59" s="77"/>
      <c r="D59" s="77"/>
      <c r="E59" s="76"/>
      <c r="F59" s="78">
        <f>SUM(C59:E59)</f>
        <v>0</v>
      </c>
    </row>
    <row r="60" spans="1:6" ht="18.75">
      <c r="A60" s="75" t="s">
        <v>286</v>
      </c>
      <c r="B60" s="76"/>
      <c r="C60" s="77"/>
      <c r="D60" s="77"/>
      <c r="E60" s="76"/>
      <c r="F60" s="78">
        <f>SUM(C60:E60)</f>
        <v>0</v>
      </c>
    </row>
    <row r="61" spans="1:6" ht="18.75">
      <c r="A61" s="75" t="s">
        <v>287</v>
      </c>
      <c r="B61" s="76"/>
      <c r="C61" s="77"/>
      <c r="D61" s="77"/>
      <c r="E61" s="76"/>
      <c r="F61" s="78">
        <f>SUM(C61:E61)</f>
        <v>0</v>
      </c>
    </row>
    <row r="62" spans="1:6" ht="19.5" thickBot="1">
      <c r="A62" s="79"/>
      <c r="B62" s="80"/>
      <c r="C62" s="81"/>
      <c r="D62" s="81"/>
      <c r="E62" s="80"/>
      <c r="F62" s="78">
        <f>SUM(C62:E62)</f>
        <v>0</v>
      </c>
    </row>
    <row r="63" spans="1:6" ht="19.5" thickBot="1">
      <c r="A63" s="82" t="s">
        <v>288</v>
      </c>
      <c r="B63" s="83">
        <f>B56+SUM(B58:B62)</f>
        <v>0</v>
      </c>
      <c r="C63" s="83">
        <f>C56+SUM(C58:C62)</f>
        <v>70000</v>
      </c>
      <c r="D63" s="83">
        <f>D56+SUM(D58:D62)</f>
        <v>0</v>
      </c>
      <c r="E63" s="84">
        <f>E56+SUM(E58:E62)</f>
        <v>0</v>
      </c>
      <c r="F63" s="85">
        <f>F56+SUM(F58:F62)</f>
        <v>70000</v>
      </c>
    </row>
    <row r="64" spans="1:6" ht="19.5" thickBot="1">
      <c r="A64" s="86"/>
      <c r="B64" s="86"/>
      <c r="C64" s="86"/>
      <c r="D64" s="86"/>
      <c r="E64" s="86"/>
      <c r="F64" s="86"/>
    </row>
    <row r="65" spans="1:6" ht="19.5" thickBot="1">
      <c r="A65" s="64" t="s">
        <v>289</v>
      </c>
      <c r="B65" s="65" t="s">
        <v>272</v>
      </c>
      <c r="C65" s="65" t="s">
        <v>279</v>
      </c>
      <c r="D65" s="65" t="s">
        <v>280</v>
      </c>
      <c r="E65" s="65" t="s">
        <v>281</v>
      </c>
      <c r="F65" s="66" t="s">
        <v>84</v>
      </c>
    </row>
    <row r="66" spans="1:6" ht="18.75">
      <c r="A66" s="67" t="s">
        <v>290</v>
      </c>
      <c r="B66" s="68"/>
      <c r="C66" s="68"/>
      <c r="D66" s="68">
        <v>350</v>
      </c>
      <c r="E66" s="68"/>
      <c r="F66" s="70">
        <f>SUM(B66:E66)</f>
        <v>350</v>
      </c>
    </row>
    <row r="67" spans="1:6" ht="18.75">
      <c r="A67" s="87" t="s">
        <v>291</v>
      </c>
      <c r="B67" s="76"/>
      <c r="C67" s="76"/>
      <c r="D67" s="76"/>
      <c r="E67" s="76"/>
      <c r="F67" s="78">
        <f>SUM(B67:E67)</f>
        <v>0</v>
      </c>
    </row>
    <row r="68" spans="1:6" ht="18.75">
      <c r="A68" s="75" t="s">
        <v>292</v>
      </c>
      <c r="B68" s="76"/>
      <c r="C68" s="76">
        <v>3172</v>
      </c>
      <c r="D68" s="76">
        <v>60658</v>
      </c>
      <c r="E68" s="76"/>
      <c r="F68" s="78">
        <f>SUM(B68:E68)</f>
        <v>63830</v>
      </c>
    </row>
    <row r="69" spans="1:6" ht="18.75">
      <c r="A69" s="75" t="s">
        <v>91</v>
      </c>
      <c r="B69" s="76">
        <v>700</v>
      </c>
      <c r="C69" s="76">
        <v>3685</v>
      </c>
      <c r="D69" s="76">
        <v>1435</v>
      </c>
      <c r="E69" s="76"/>
      <c r="F69" s="78">
        <f>SUM(B69:E69)</f>
        <v>5820</v>
      </c>
    </row>
    <row r="70" spans="1:6" ht="18.75">
      <c r="A70" s="88"/>
      <c r="B70" s="76"/>
      <c r="C70" s="76"/>
      <c r="D70" s="76"/>
      <c r="E70" s="76"/>
      <c r="F70" s="78">
        <f>SUM(C70:E70)</f>
        <v>0</v>
      </c>
    </row>
    <row r="71" spans="1:6" ht="18.75">
      <c r="A71" s="88"/>
      <c r="B71" s="76"/>
      <c r="C71" s="76"/>
      <c r="D71" s="76"/>
      <c r="E71" s="76"/>
      <c r="F71" s="78">
        <f>SUM(C71:E71)</f>
        <v>0</v>
      </c>
    </row>
    <row r="72" spans="1:6" ht="19.5" thickBot="1">
      <c r="A72" s="79"/>
      <c r="B72" s="80"/>
      <c r="C72" s="80"/>
      <c r="D72" s="80"/>
      <c r="E72" s="80"/>
      <c r="F72" s="78">
        <f>SUM(C72:E72)</f>
        <v>0</v>
      </c>
    </row>
    <row r="73" spans="1:6" ht="19.5" thickBot="1">
      <c r="A73" s="82" t="s">
        <v>293</v>
      </c>
      <c r="B73" s="83">
        <f>SUM(B66:B72)</f>
        <v>700</v>
      </c>
      <c r="C73" s="83">
        <f>SUM(C66:C72)</f>
        <v>6857</v>
      </c>
      <c r="D73" s="83">
        <f>SUM(D66:D72)</f>
        <v>62443</v>
      </c>
      <c r="E73" s="83">
        <f>SUM(E66:E72)</f>
        <v>0</v>
      </c>
      <c r="F73" s="85">
        <f>SUM(F66:F72)</f>
        <v>70000</v>
      </c>
    </row>
    <row r="76" spans="1:6" ht="51.75" customHeight="1">
      <c r="A76" s="63" t="s">
        <v>273</v>
      </c>
      <c r="B76" s="361" t="s">
        <v>294</v>
      </c>
      <c r="C76" s="361"/>
      <c r="D76" s="361"/>
      <c r="E76" s="361"/>
      <c r="F76" s="361"/>
    </row>
    <row r="77" spans="1:6" ht="18.75">
      <c r="A77" s="63" t="s">
        <v>275</v>
      </c>
      <c r="B77" s="362" t="s">
        <v>295</v>
      </c>
      <c r="C77" s="363"/>
      <c r="D77" s="363"/>
      <c r="E77" s="363"/>
      <c r="F77" s="363"/>
    </row>
    <row r="78" spans="1:6" ht="20.25" thickBot="1">
      <c r="A78" s="63"/>
      <c r="B78" s="63"/>
      <c r="C78" s="364" t="s">
        <v>277</v>
      </c>
      <c r="D78" s="364"/>
      <c r="E78" s="365"/>
      <c r="F78" s="365"/>
    </row>
    <row r="79" spans="1:6" ht="19.5" thickBot="1">
      <c r="A79" s="64" t="s">
        <v>278</v>
      </c>
      <c r="B79" s="65" t="s">
        <v>272</v>
      </c>
      <c r="C79" s="65" t="s">
        <v>279</v>
      </c>
      <c r="D79" s="65" t="s">
        <v>280</v>
      </c>
      <c r="E79" s="65" t="s">
        <v>281</v>
      </c>
      <c r="F79" s="66" t="s">
        <v>84</v>
      </c>
    </row>
    <row r="80" spans="1:6" ht="18.75">
      <c r="A80" s="67" t="s">
        <v>282</v>
      </c>
      <c r="B80" s="68"/>
      <c r="C80" s="69"/>
      <c r="D80" s="69"/>
      <c r="E80" s="68"/>
      <c r="F80" s="70">
        <f>SUM(B80:E80)</f>
        <v>0</v>
      </c>
    </row>
    <row r="81" spans="1:6" ht="19.5">
      <c r="A81" s="71" t="s">
        <v>283</v>
      </c>
      <c r="B81" s="72"/>
      <c r="C81" s="73"/>
      <c r="D81" s="73"/>
      <c r="E81" s="72"/>
      <c r="F81" s="74">
        <f>SUM(C81:E81)</f>
        <v>0</v>
      </c>
    </row>
    <row r="82" spans="1:6" ht="18.75">
      <c r="A82" s="75" t="s">
        <v>284</v>
      </c>
      <c r="B82" s="76">
        <v>232200</v>
      </c>
      <c r="C82" s="76">
        <v>111608</v>
      </c>
      <c r="D82" s="76">
        <v>77425</v>
      </c>
      <c r="E82" s="76"/>
      <c r="F82" s="78">
        <f>SUM(B82:E82)</f>
        <v>421233</v>
      </c>
    </row>
    <row r="83" spans="1:6" ht="18.75">
      <c r="A83" s="75" t="s">
        <v>285</v>
      </c>
      <c r="B83" s="76"/>
      <c r="C83" s="77"/>
      <c r="D83" s="76"/>
      <c r="E83" s="76"/>
      <c r="F83" s="78">
        <f>SUM(C83:E83)</f>
        <v>0</v>
      </c>
    </row>
    <row r="84" spans="1:6" ht="18.75">
      <c r="A84" s="75" t="s">
        <v>286</v>
      </c>
      <c r="B84" s="76"/>
      <c r="C84" s="77"/>
      <c r="D84" s="76"/>
      <c r="E84" s="76"/>
      <c r="F84" s="78">
        <f>SUM(C84:E84)</f>
        <v>0</v>
      </c>
    </row>
    <row r="85" spans="1:6" ht="18.75">
      <c r="A85" s="75" t="s">
        <v>287</v>
      </c>
      <c r="B85" s="76"/>
      <c r="C85" s="76"/>
      <c r="D85" s="76">
        <v>46025</v>
      </c>
      <c r="E85" s="76"/>
      <c r="F85" s="78">
        <f>SUM(C85:E85)</f>
        <v>46025</v>
      </c>
    </row>
    <row r="86" spans="1:6" ht="19.5" thickBot="1">
      <c r="A86" s="79"/>
      <c r="B86" s="80"/>
      <c r="C86" s="81"/>
      <c r="D86" s="81"/>
      <c r="E86" s="80"/>
      <c r="F86" s="78">
        <f>SUM(C86:E86)</f>
        <v>0</v>
      </c>
    </row>
    <row r="87" spans="1:6" ht="19.5" thickBot="1">
      <c r="A87" s="82" t="s">
        <v>288</v>
      </c>
      <c r="B87" s="83">
        <f>B80+SUM(B82:B86)</f>
        <v>232200</v>
      </c>
      <c r="C87" s="83">
        <f>C80+SUM(C82:C86)</f>
        <v>111608</v>
      </c>
      <c r="D87" s="83">
        <f>D80+SUM(D82:D86)</f>
        <v>123450</v>
      </c>
      <c r="E87" s="84">
        <f>E80+SUM(E82:E86)</f>
        <v>0</v>
      </c>
      <c r="F87" s="85">
        <f>F80+SUM(F82:F86)</f>
        <v>467258</v>
      </c>
    </row>
    <row r="88" spans="1:6" ht="19.5" thickBot="1">
      <c r="A88" s="86"/>
      <c r="B88" s="86"/>
      <c r="C88" s="86"/>
      <c r="D88" s="86"/>
      <c r="E88" s="86"/>
      <c r="F88" s="86"/>
    </row>
    <row r="89" spans="1:6" ht="19.5" thickBot="1">
      <c r="A89" s="64" t="s">
        <v>289</v>
      </c>
      <c r="B89" s="65" t="s">
        <v>272</v>
      </c>
      <c r="C89" s="65" t="s">
        <v>279</v>
      </c>
      <c r="D89" s="65" t="s">
        <v>280</v>
      </c>
      <c r="E89" s="65" t="s">
        <v>281</v>
      </c>
      <c r="F89" s="66" t="s">
        <v>84</v>
      </c>
    </row>
    <row r="90" spans="1:6" ht="18.75">
      <c r="A90" s="67" t="s">
        <v>290</v>
      </c>
      <c r="B90" s="68"/>
      <c r="C90" s="68"/>
      <c r="D90" s="68"/>
      <c r="E90" s="68"/>
      <c r="F90" s="70">
        <f>SUM(B90:E90)</f>
        <v>0</v>
      </c>
    </row>
    <row r="91" spans="1:6" ht="18.75">
      <c r="A91" s="87" t="s">
        <v>291</v>
      </c>
      <c r="B91" s="76">
        <v>232200</v>
      </c>
      <c r="C91" s="76">
        <v>111608</v>
      </c>
      <c r="D91" s="76">
        <v>120592</v>
      </c>
      <c r="E91" s="76"/>
      <c r="F91" s="78">
        <f>SUM(B91:E91)</f>
        <v>464400</v>
      </c>
    </row>
    <row r="92" spans="1:6" ht="18.75">
      <c r="A92" s="75" t="s">
        <v>292</v>
      </c>
      <c r="B92" s="76"/>
      <c r="C92" s="76"/>
      <c r="D92" s="76"/>
      <c r="E92" s="76"/>
      <c r="F92" s="78">
        <f>SUM(B92:E92)</f>
        <v>0</v>
      </c>
    </row>
    <row r="93" spans="1:6" ht="18.75">
      <c r="A93" s="75" t="s">
        <v>91</v>
      </c>
      <c r="B93" s="76"/>
      <c r="C93" s="76"/>
      <c r="D93" s="76">
        <v>2858</v>
      </c>
      <c r="E93" s="76"/>
      <c r="F93" s="78">
        <f>SUM(B93:E93)</f>
        <v>2858</v>
      </c>
    </row>
    <row r="94" spans="1:6" ht="18.75">
      <c r="A94" s="88"/>
      <c r="B94" s="76"/>
      <c r="C94" s="76"/>
      <c r="D94" s="76"/>
      <c r="E94" s="76"/>
      <c r="F94" s="78">
        <f>SUM(C94:E94)</f>
        <v>0</v>
      </c>
    </row>
    <row r="95" spans="1:6" ht="18.75">
      <c r="A95" s="88"/>
      <c r="B95" s="76"/>
      <c r="C95" s="76"/>
      <c r="D95" s="76"/>
      <c r="E95" s="76"/>
      <c r="F95" s="78">
        <f>SUM(C95:E95)</f>
        <v>0</v>
      </c>
    </row>
    <row r="96" spans="1:6" ht="19.5" thickBot="1">
      <c r="A96" s="79"/>
      <c r="B96" s="80"/>
      <c r="C96" s="80"/>
      <c r="D96" s="80"/>
      <c r="E96" s="80"/>
      <c r="F96" s="78">
        <f>SUM(C96:E96)</f>
        <v>0</v>
      </c>
    </row>
    <row r="97" spans="1:6" ht="19.5" thickBot="1">
      <c r="A97" s="82" t="s">
        <v>293</v>
      </c>
      <c r="B97" s="83">
        <f>SUM(B90:B96)</f>
        <v>232200</v>
      </c>
      <c r="C97" s="83">
        <f>SUM(C90:C96)</f>
        <v>111608</v>
      </c>
      <c r="D97" s="83">
        <f>SUM(D90:D96)</f>
        <v>123450</v>
      </c>
      <c r="E97" s="83">
        <f>SUM(E90:E96)</f>
        <v>0</v>
      </c>
      <c r="F97" s="85">
        <f>SUM(F90:F96)</f>
        <v>467258</v>
      </c>
    </row>
    <row r="103" spans="1:6" ht="39.75" customHeight="1">
      <c r="A103" s="63" t="s">
        <v>273</v>
      </c>
      <c r="B103" s="361" t="s">
        <v>352</v>
      </c>
      <c r="C103" s="361"/>
      <c r="D103" s="361"/>
      <c r="E103" s="361"/>
      <c r="F103" s="361"/>
    </row>
    <row r="104" spans="1:6" ht="18.75">
      <c r="A104" s="63" t="s">
        <v>275</v>
      </c>
      <c r="B104" s="362" t="s">
        <v>353</v>
      </c>
      <c r="C104" s="363"/>
      <c r="D104" s="363"/>
      <c r="E104" s="363"/>
      <c r="F104" s="363"/>
    </row>
    <row r="105" spans="1:6" ht="20.25" thickBot="1">
      <c r="A105" s="63"/>
      <c r="B105" s="63"/>
      <c r="C105" s="364" t="s">
        <v>277</v>
      </c>
      <c r="D105" s="364"/>
      <c r="E105" s="365"/>
      <c r="F105" s="365"/>
    </row>
    <row r="106" spans="1:6" ht="19.5" thickBot="1">
      <c r="A106" s="64" t="s">
        <v>278</v>
      </c>
      <c r="B106" s="65" t="s">
        <v>272</v>
      </c>
      <c r="C106" s="65" t="s">
        <v>279</v>
      </c>
      <c r="D106" s="65" t="s">
        <v>280</v>
      </c>
      <c r="E106" s="65" t="s">
        <v>281</v>
      </c>
      <c r="F106" s="66" t="s">
        <v>84</v>
      </c>
    </row>
    <row r="107" spans="1:6" ht="18.75">
      <c r="A107" s="67" t="s">
        <v>282</v>
      </c>
      <c r="B107" s="68"/>
      <c r="C107" s="69"/>
      <c r="D107" s="69"/>
      <c r="E107" s="68"/>
      <c r="F107" s="70">
        <f>SUM(B107:E107)</f>
        <v>0</v>
      </c>
    </row>
    <row r="108" spans="1:6" ht="19.5">
      <c r="A108" s="71" t="s">
        <v>283</v>
      </c>
      <c r="B108" s="72"/>
      <c r="C108" s="73"/>
      <c r="D108" s="73"/>
      <c r="E108" s="72"/>
      <c r="F108" s="74">
        <f>SUM(C108:E108)</f>
        <v>0</v>
      </c>
    </row>
    <row r="109" spans="1:6" ht="18.75">
      <c r="A109" s="75" t="s">
        <v>284</v>
      </c>
      <c r="B109" s="76"/>
      <c r="C109" s="76">
        <v>41950</v>
      </c>
      <c r="D109" s="76">
        <v>12214</v>
      </c>
      <c r="E109" s="76"/>
      <c r="F109" s="78">
        <f>SUM(B109:E109)</f>
        <v>54164</v>
      </c>
    </row>
    <row r="110" spans="1:6" ht="18.75">
      <c r="A110" s="75" t="s">
        <v>285</v>
      </c>
      <c r="B110" s="76"/>
      <c r="C110" s="77"/>
      <c r="D110" s="77"/>
      <c r="E110" s="76"/>
      <c r="F110" s="78">
        <f>SUM(C110:E110)</f>
        <v>0</v>
      </c>
    </row>
    <row r="111" spans="1:6" ht="18.75">
      <c r="A111" s="75" t="s">
        <v>286</v>
      </c>
      <c r="B111" s="76"/>
      <c r="C111" s="77"/>
      <c r="D111" s="77"/>
      <c r="E111" s="76"/>
      <c r="F111" s="78">
        <f>SUM(C111:E111)</f>
        <v>0</v>
      </c>
    </row>
    <row r="112" spans="1:6" ht="18.75">
      <c r="A112" s="75" t="s">
        <v>287</v>
      </c>
      <c r="B112" s="76"/>
      <c r="C112" s="77"/>
      <c r="D112" s="77"/>
      <c r="E112" s="76"/>
      <c r="F112" s="78">
        <f>SUM(C112:E112)</f>
        <v>0</v>
      </c>
    </row>
    <row r="113" spans="1:6" ht="19.5" thickBot="1">
      <c r="A113" s="79"/>
      <c r="B113" s="80"/>
      <c r="C113" s="81"/>
      <c r="D113" s="81"/>
      <c r="E113" s="80"/>
      <c r="F113" s="78">
        <f>SUM(C113:E113)</f>
        <v>0</v>
      </c>
    </row>
    <row r="114" spans="1:6" ht="19.5" thickBot="1">
      <c r="A114" s="82" t="s">
        <v>288</v>
      </c>
      <c r="B114" s="83">
        <f>B107+SUM(B109:B113)</f>
        <v>0</v>
      </c>
      <c r="C114" s="83">
        <f>C107+SUM(C109:C113)</f>
        <v>41950</v>
      </c>
      <c r="D114" s="83">
        <f>D107+SUM(D109:D113)</f>
        <v>12214</v>
      </c>
      <c r="E114" s="84">
        <f>E107+SUM(E109:E113)</f>
        <v>0</v>
      </c>
      <c r="F114" s="85">
        <f>F107+SUM(F109:F113)</f>
        <v>54164</v>
      </c>
    </row>
    <row r="115" spans="1:6" ht="19.5" thickBot="1">
      <c r="A115" s="86"/>
      <c r="B115" s="86"/>
      <c r="C115" s="86"/>
      <c r="D115" s="86"/>
      <c r="E115" s="86"/>
      <c r="F115" s="86"/>
    </row>
    <row r="116" spans="1:6" ht="19.5" thickBot="1">
      <c r="A116" s="64" t="s">
        <v>289</v>
      </c>
      <c r="B116" s="65" t="s">
        <v>272</v>
      </c>
      <c r="C116" s="65" t="s">
        <v>279</v>
      </c>
      <c r="D116" s="65" t="s">
        <v>280</v>
      </c>
      <c r="E116" s="65" t="s">
        <v>281</v>
      </c>
      <c r="F116" s="66" t="s">
        <v>84</v>
      </c>
    </row>
    <row r="117" spans="1:6" ht="18.75">
      <c r="A117" s="67" t="s">
        <v>290</v>
      </c>
      <c r="B117" s="68"/>
      <c r="C117" s="68">
        <v>7211</v>
      </c>
      <c r="D117" s="68">
        <v>11950</v>
      </c>
      <c r="E117" s="68"/>
      <c r="F117" s="70">
        <f>SUM(B117:E117)</f>
        <v>19161</v>
      </c>
    </row>
    <row r="118" spans="1:6" ht="18.75">
      <c r="A118" s="87" t="s">
        <v>291</v>
      </c>
      <c r="B118" s="76"/>
      <c r="C118" s="76">
        <v>2700</v>
      </c>
      <c r="D118" s="76">
        <v>1606</v>
      </c>
      <c r="E118" s="76"/>
      <c r="F118" s="78">
        <f>SUM(B118:E118)</f>
        <v>4306</v>
      </c>
    </row>
    <row r="119" spans="1:6" ht="18.75">
      <c r="A119" s="75" t="s">
        <v>292</v>
      </c>
      <c r="B119" s="76"/>
      <c r="C119" s="76"/>
      <c r="D119" s="76"/>
      <c r="E119" s="76"/>
      <c r="F119" s="78">
        <f>SUM(B119:E119)</f>
        <v>0</v>
      </c>
    </row>
    <row r="120" spans="1:6" ht="18.75">
      <c r="A120" s="75" t="s">
        <v>91</v>
      </c>
      <c r="B120" s="76"/>
      <c r="C120" s="76">
        <v>5287</v>
      </c>
      <c r="D120" s="76">
        <v>25410</v>
      </c>
      <c r="E120" s="76"/>
      <c r="F120" s="78">
        <f>SUM(B120:E120)</f>
        <v>30697</v>
      </c>
    </row>
    <row r="121" spans="1:6" ht="18.75">
      <c r="A121" s="88"/>
      <c r="B121" s="76"/>
      <c r="C121" s="76"/>
      <c r="D121" s="76"/>
      <c r="E121" s="76"/>
      <c r="F121" s="78">
        <f>SUM(C121:E121)</f>
        <v>0</v>
      </c>
    </row>
    <row r="122" spans="1:6" ht="18.75">
      <c r="A122" s="88"/>
      <c r="B122" s="76"/>
      <c r="C122" s="76"/>
      <c r="D122" s="76"/>
      <c r="E122" s="76"/>
      <c r="F122" s="78">
        <f>SUM(C122:E122)</f>
        <v>0</v>
      </c>
    </row>
    <row r="123" spans="1:6" ht="19.5" thickBot="1">
      <c r="A123" s="79"/>
      <c r="B123" s="80"/>
      <c r="C123" s="80"/>
      <c r="D123" s="80"/>
      <c r="E123" s="80"/>
      <c r="F123" s="78">
        <f>SUM(C123:E123)</f>
        <v>0</v>
      </c>
    </row>
    <row r="124" spans="1:6" ht="19.5" thickBot="1">
      <c r="A124" s="82" t="s">
        <v>293</v>
      </c>
      <c r="B124" s="83">
        <f>SUM(B117:B123)</f>
        <v>0</v>
      </c>
      <c r="C124" s="83">
        <f>SUM(C117:C123)</f>
        <v>15198</v>
      </c>
      <c r="D124" s="83">
        <f>SUM(D117:D123)</f>
        <v>38966</v>
      </c>
      <c r="E124" s="83">
        <f>SUM(E117:E123)</f>
        <v>0</v>
      </c>
      <c r="F124" s="85">
        <f>SUM(F117:F123)</f>
        <v>54164</v>
      </c>
    </row>
    <row r="128" spans="1:6" ht="39" customHeight="1">
      <c r="A128" s="63" t="s">
        <v>273</v>
      </c>
      <c r="B128" s="361" t="s">
        <v>355</v>
      </c>
      <c r="C128" s="361"/>
      <c r="D128" s="361"/>
      <c r="E128" s="361"/>
      <c r="F128" s="361"/>
    </row>
    <row r="129" spans="1:6" ht="18.75">
      <c r="A129" s="63" t="s">
        <v>275</v>
      </c>
      <c r="B129" s="362" t="s">
        <v>354</v>
      </c>
      <c r="C129" s="363"/>
      <c r="D129" s="363"/>
      <c r="E129" s="363"/>
      <c r="F129" s="363"/>
    </row>
    <row r="130" spans="1:6" ht="20.25" thickBot="1">
      <c r="A130" s="63"/>
      <c r="B130" s="63"/>
      <c r="C130" s="364" t="s">
        <v>277</v>
      </c>
      <c r="D130" s="364"/>
      <c r="E130" s="365"/>
      <c r="F130" s="365"/>
    </row>
    <row r="131" spans="1:6" ht="19.5" thickBot="1">
      <c r="A131" s="64" t="s">
        <v>278</v>
      </c>
      <c r="B131" s="65" t="s">
        <v>272</v>
      </c>
      <c r="C131" s="65" t="s">
        <v>279</v>
      </c>
      <c r="D131" s="65" t="s">
        <v>280</v>
      </c>
      <c r="E131" s="65" t="s">
        <v>281</v>
      </c>
      <c r="F131" s="66" t="s">
        <v>84</v>
      </c>
    </row>
    <row r="132" spans="1:6" ht="18.75">
      <c r="A132" s="67" t="s">
        <v>282</v>
      </c>
      <c r="B132" s="68"/>
      <c r="C132" s="69"/>
      <c r="D132" s="69"/>
      <c r="E132" s="68"/>
      <c r="F132" s="70">
        <f>SUM(B132:E132)</f>
        <v>0</v>
      </c>
    </row>
    <row r="133" spans="1:6" ht="19.5">
      <c r="A133" s="71" t="s">
        <v>283</v>
      </c>
      <c r="B133" s="72"/>
      <c r="C133" s="73"/>
      <c r="D133" s="73"/>
      <c r="E133" s="72"/>
      <c r="F133" s="74">
        <f>SUM(C133:E133)</f>
        <v>0</v>
      </c>
    </row>
    <row r="134" spans="1:6" ht="18.75">
      <c r="A134" s="75" t="s">
        <v>284</v>
      </c>
      <c r="B134" s="76"/>
      <c r="C134" s="76"/>
      <c r="D134" s="76">
        <v>5100</v>
      </c>
      <c r="E134" s="76"/>
      <c r="F134" s="78">
        <f>SUM(B134:E134)</f>
        <v>5100</v>
      </c>
    </row>
    <row r="135" spans="1:6" ht="18.75">
      <c r="A135" s="75" t="s">
        <v>285</v>
      </c>
      <c r="B135" s="76"/>
      <c r="C135" s="77"/>
      <c r="D135" s="77"/>
      <c r="E135" s="76"/>
      <c r="F135" s="78">
        <f>SUM(C135:E135)</f>
        <v>0</v>
      </c>
    </row>
    <row r="136" spans="1:6" ht="18.75">
      <c r="A136" s="75" t="s">
        <v>286</v>
      </c>
      <c r="B136" s="76"/>
      <c r="C136" s="77"/>
      <c r="D136" s="77"/>
      <c r="E136" s="76"/>
      <c r="F136" s="78">
        <f>SUM(C136:E136)</f>
        <v>0</v>
      </c>
    </row>
    <row r="137" spans="1:6" ht="18.75">
      <c r="A137" s="75" t="s">
        <v>287</v>
      </c>
      <c r="B137" s="76"/>
      <c r="C137" s="77"/>
      <c r="D137" s="77"/>
      <c r="E137" s="76"/>
      <c r="F137" s="78">
        <f>SUM(C137:E137)</f>
        <v>0</v>
      </c>
    </row>
    <row r="138" spans="1:6" ht="19.5" thickBot="1">
      <c r="A138" s="79"/>
      <c r="B138" s="80"/>
      <c r="C138" s="81"/>
      <c r="D138" s="81"/>
      <c r="E138" s="80"/>
      <c r="F138" s="78">
        <f>SUM(C138:E138)</f>
        <v>0</v>
      </c>
    </row>
    <row r="139" spans="1:6" ht="19.5" thickBot="1">
      <c r="A139" s="82" t="s">
        <v>288</v>
      </c>
      <c r="B139" s="83">
        <f>B132+SUM(B134:B138)</f>
        <v>0</v>
      </c>
      <c r="C139" s="83">
        <f>C132+SUM(C134:C138)</f>
        <v>0</v>
      </c>
      <c r="D139" s="83">
        <f>D132+SUM(D134:D138)</f>
        <v>5100</v>
      </c>
      <c r="E139" s="84">
        <f>E132+SUM(E134:E138)</f>
        <v>0</v>
      </c>
      <c r="F139" s="85">
        <f>F132+SUM(F134:F138)</f>
        <v>5100</v>
      </c>
    </row>
    <row r="140" spans="1:6" ht="19.5" thickBot="1">
      <c r="A140" s="86"/>
      <c r="B140" s="86"/>
      <c r="C140" s="86"/>
      <c r="D140" s="86"/>
      <c r="E140" s="86"/>
      <c r="F140" s="86"/>
    </row>
    <row r="141" spans="1:6" ht="19.5" thickBot="1">
      <c r="A141" s="64" t="s">
        <v>289</v>
      </c>
      <c r="B141" s="65" t="s">
        <v>272</v>
      </c>
      <c r="C141" s="65" t="s">
        <v>279</v>
      </c>
      <c r="D141" s="65" t="s">
        <v>280</v>
      </c>
      <c r="E141" s="65" t="s">
        <v>281</v>
      </c>
      <c r="F141" s="66" t="s">
        <v>84</v>
      </c>
    </row>
    <row r="142" spans="1:6" ht="18.75">
      <c r="A142" s="67" t="s">
        <v>290</v>
      </c>
      <c r="B142" s="68"/>
      <c r="C142" s="68"/>
      <c r="D142" s="68">
        <v>425</v>
      </c>
      <c r="E142" s="68"/>
      <c r="F142" s="70">
        <f>SUM(B142:E142)</f>
        <v>425</v>
      </c>
    </row>
    <row r="143" spans="1:6" ht="18.75">
      <c r="A143" s="87" t="s">
        <v>291</v>
      </c>
      <c r="B143" s="76"/>
      <c r="C143" s="76"/>
      <c r="D143" s="76">
        <v>1187</v>
      </c>
      <c r="E143" s="76"/>
      <c r="F143" s="78">
        <f>SUM(B143:E143)</f>
        <v>1187</v>
      </c>
    </row>
    <row r="144" spans="1:6" ht="18.75">
      <c r="A144" s="75" t="s">
        <v>292</v>
      </c>
      <c r="B144" s="76"/>
      <c r="C144" s="76"/>
      <c r="D144" s="76"/>
      <c r="E144" s="76"/>
      <c r="F144" s="78">
        <f>SUM(B144:E144)</f>
        <v>0</v>
      </c>
    </row>
    <row r="145" spans="1:6" ht="18.75">
      <c r="A145" s="75" t="s">
        <v>91</v>
      </c>
      <c r="B145" s="76"/>
      <c r="C145" s="76"/>
      <c r="D145" s="76">
        <v>3488</v>
      </c>
      <c r="E145" s="76"/>
      <c r="F145" s="78">
        <f>SUM(B145:E145)</f>
        <v>3488</v>
      </c>
    </row>
    <row r="146" spans="1:6" ht="18.75">
      <c r="A146" s="88"/>
      <c r="B146" s="76"/>
      <c r="C146" s="76"/>
      <c r="D146" s="76"/>
      <c r="E146" s="76"/>
      <c r="F146" s="78">
        <f>SUM(C146:E146)</f>
        <v>0</v>
      </c>
    </row>
    <row r="147" spans="1:6" ht="18.75">
      <c r="A147" s="88"/>
      <c r="B147" s="76"/>
      <c r="C147" s="76"/>
      <c r="D147" s="76"/>
      <c r="E147" s="76"/>
      <c r="F147" s="78">
        <f>SUM(C147:E147)</f>
        <v>0</v>
      </c>
    </row>
    <row r="148" spans="1:6" ht="19.5" thickBot="1">
      <c r="A148" s="79"/>
      <c r="B148" s="80"/>
      <c r="C148" s="80"/>
      <c r="D148" s="80"/>
      <c r="E148" s="80"/>
      <c r="F148" s="78">
        <f>SUM(C148:E148)</f>
        <v>0</v>
      </c>
    </row>
    <row r="149" spans="1:6" ht="19.5" thickBot="1">
      <c r="A149" s="82" t="s">
        <v>293</v>
      </c>
      <c r="B149" s="83">
        <f>SUM(B142:B148)</f>
        <v>0</v>
      </c>
      <c r="C149" s="83">
        <f>SUM(C142:C148)</f>
        <v>0</v>
      </c>
      <c r="D149" s="83">
        <f>SUM(D142:D148)</f>
        <v>5100</v>
      </c>
      <c r="E149" s="83">
        <f>SUM(E142:E148)</f>
        <v>0</v>
      </c>
      <c r="F149" s="85">
        <f>SUM(F142:F148)</f>
        <v>5100</v>
      </c>
    </row>
    <row r="154" spans="1:6" ht="42.75" customHeight="1">
      <c r="A154" s="63" t="s">
        <v>273</v>
      </c>
      <c r="B154" s="361" t="s">
        <v>357</v>
      </c>
      <c r="C154" s="361"/>
      <c r="D154" s="361"/>
      <c r="E154" s="361"/>
      <c r="F154" s="361"/>
    </row>
    <row r="155" spans="1:6" ht="18.75">
      <c r="A155" s="63" t="s">
        <v>275</v>
      </c>
      <c r="B155" s="362" t="s">
        <v>356</v>
      </c>
      <c r="C155" s="363"/>
      <c r="D155" s="363"/>
      <c r="E155" s="363"/>
      <c r="F155" s="363"/>
    </row>
    <row r="156" spans="1:6" ht="20.25" thickBot="1">
      <c r="A156" s="63"/>
      <c r="B156" s="63"/>
      <c r="C156" s="364" t="s">
        <v>277</v>
      </c>
      <c r="D156" s="364"/>
      <c r="E156" s="365"/>
      <c r="F156" s="365"/>
    </row>
    <row r="157" spans="1:6" ht="19.5" thickBot="1">
      <c r="A157" s="64" t="s">
        <v>278</v>
      </c>
      <c r="B157" s="65" t="s">
        <v>272</v>
      </c>
      <c r="C157" s="65" t="s">
        <v>279</v>
      </c>
      <c r="D157" s="65" t="s">
        <v>280</v>
      </c>
      <c r="E157" s="65" t="s">
        <v>281</v>
      </c>
      <c r="F157" s="66" t="s">
        <v>84</v>
      </c>
    </row>
    <row r="158" spans="1:6" ht="18.75">
      <c r="A158" s="67" t="s">
        <v>282</v>
      </c>
      <c r="B158" s="68"/>
      <c r="C158" s="69"/>
      <c r="D158" s="69"/>
      <c r="E158" s="68"/>
      <c r="F158" s="70">
        <f>SUM(B158:E158)</f>
        <v>0</v>
      </c>
    </row>
    <row r="159" spans="1:6" ht="19.5">
      <c r="A159" s="71" t="s">
        <v>283</v>
      </c>
      <c r="B159" s="72"/>
      <c r="C159" s="73"/>
      <c r="D159" s="73"/>
      <c r="E159" s="72"/>
      <c r="F159" s="74">
        <f>SUM(C159:E159)</f>
        <v>0</v>
      </c>
    </row>
    <row r="160" spans="1:6" ht="18.75">
      <c r="A160" s="75" t="s">
        <v>284</v>
      </c>
      <c r="B160" s="76"/>
      <c r="C160" s="76"/>
      <c r="D160" s="76">
        <v>37743</v>
      </c>
      <c r="E160" s="76">
        <v>22863</v>
      </c>
      <c r="F160" s="78">
        <f>SUM(B160:E160)</f>
        <v>60606</v>
      </c>
    </row>
    <row r="161" spans="1:6" ht="18.75">
      <c r="A161" s="75" t="s">
        <v>285</v>
      </c>
      <c r="B161" s="76"/>
      <c r="C161" s="77"/>
      <c r="D161" s="77"/>
      <c r="E161" s="76"/>
      <c r="F161" s="78">
        <f>SUM(C161:E161)</f>
        <v>0</v>
      </c>
    </row>
    <row r="162" spans="1:6" ht="18.75">
      <c r="A162" s="75" t="s">
        <v>286</v>
      </c>
      <c r="B162" s="76"/>
      <c r="C162" s="77"/>
      <c r="D162" s="77"/>
      <c r="E162" s="76"/>
      <c r="F162" s="78">
        <f>SUM(C162:E162)</f>
        <v>0</v>
      </c>
    </row>
    <row r="163" spans="1:6" ht="18.75">
      <c r="A163" s="75" t="s">
        <v>287</v>
      </c>
      <c r="B163" s="76"/>
      <c r="C163" s="77"/>
      <c r="D163" s="77"/>
      <c r="E163" s="76"/>
      <c r="F163" s="78">
        <f>SUM(C163:E163)</f>
        <v>0</v>
      </c>
    </row>
    <row r="164" spans="1:6" ht="19.5" thickBot="1">
      <c r="A164" s="79"/>
      <c r="B164" s="80"/>
      <c r="C164" s="81"/>
      <c r="D164" s="81"/>
      <c r="E164" s="80"/>
      <c r="F164" s="78">
        <f>SUM(C164:E164)</f>
        <v>0</v>
      </c>
    </row>
    <row r="165" spans="1:6" ht="19.5" thickBot="1">
      <c r="A165" s="82" t="s">
        <v>288</v>
      </c>
      <c r="B165" s="83">
        <f>B158+SUM(B160:B164)</f>
        <v>0</v>
      </c>
      <c r="C165" s="83">
        <f>C158+SUM(C160:C164)</f>
        <v>0</v>
      </c>
      <c r="D165" s="83">
        <f>D158+SUM(D160:D164)</f>
        <v>37743</v>
      </c>
      <c r="E165" s="83">
        <f>E158+SUM(E160:E164)</f>
        <v>22863</v>
      </c>
      <c r="F165" s="85">
        <f>F158+SUM(F160:F164)</f>
        <v>60606</v>
      </c>
    </row>
    <row r="166" spans="1:6" ht="19.5" thickBot="1">
      <c r="A166" s="86"/>
      <c r="B166" s="86"/>
      <c r="C166" s="86"/>
      <c r="D166" s="86"/>
      <c r="E166" s="86"/>
      <c r="F166" s="86"/>
    </row>
    <row r="167" spans="1:6" ht="19.5" thickBot="1">
      <c r="A167" s="64" t="s">
        <v>289</v>
      </c>
      <c r="B167" s="65" t="s">
        <v>272</v>
      </c>
      <c r="C167" s="65" t="s">
        <v>279</v>
      </c>
      <c r="D167" s="65" t="s">
        <v>280</v>
      </c>
      <c r="E167" s="65" t="s">
        <v>281</v>
      </c>
      <c r="F167" s="66" t="s">
        <v>84</v>
      </c>
    </row>
    <row r="168" spans="1:6" ht="18.75">
      <c r="A168" s="67" t="s">
        <v>290</v>
      </c>
      <c r="B168" s="68"/>
      <c r="C168" s="68"/>
      <c r="D168" s="68">
        <v>15004</v>
      </c>
      <c r="E168" s="68">
        <v>15003</v>
      </c>
      <c r="F168" s="70">
        <f>SUM(B168:E168)</f>
        <v>30007</v>
      </c>
    </row>
    <row r="169" spans="1:6" ht="18.75">
      <c r="A169" s="87" t="s">
        <v>291</v>
      </c>
      <c r="B169" s="76"/>
      <c r="C169" s="76"/>
      <c r="D169" s="76"/>
      <c r="E169" s="76"/>
      <c r="F169" s="78">
        <f>SUM(B169:E169)</f>
        <v>0</v>
      </c>
    </row>
    <row r="170" spans="1:6" ht="18.75">
      <c r="A170" s="75" t="s">
        <v>292</v>
      </c>
      <c r="B170" s="76"/>
      <c r="C170" s="76"/>
      <c r="D170" s="76">
        <v>3024</v>
      </c>
      <c r="E170" s="76"/>
      <c r="F170" s="78">
        <f>SUM(B170:E170)</f>
        <v>3024</v>
      </c>
    </row>
    <row r="171" spans="1:6" ht="18.75">
      <c r="A171" s="75" t="s">
        <v>91</v>
      </c>
      <c r="B171" s="76"/>
      <c r="C171" s="76"/>
      <c r="D171" s="76">
        <v>19715</v>
      </c>
      <c r="E171" s="76">
        <v>7860</v>
      </c>
      <c r="F171" s="78">
        <f>SUM(B171:E171)</f>
        <v>27575</v>
      </c>
    </row>
    <row r="172" spans="1:6" ht="18.75">
      <c r="A172" s="88"/>
      <c r="B172" s="76"/>
      <c r="C172" s="76"/>
      <c r="D172" s="76"/>
      <c r="E172" s="76"/>
      <c r="F172" s="78">
        <f>SUM(C172:E172)</f>
        <v>0</v>
      </c>
    </row>
    <row r="173" spans="1:6" ht="18.75">
      <c r="A173" s="88"/>
      <c r="B173" s="76"/>
      <c r="C173" s="76"/>
      <c r="D173" s="76"/>
      <c r="E173" s="76"/>
      <c r="F173" s="78">
        <f>SUM(C173:E173)</f>
        <v>0</v>
      </c>
    </row>
    <row r="174" spans="1:6" ht="19.5" thickBot="1">
      <c r="A174" s="79"/>
      <c r="B174" s="80"/>
      <c r="C174" s="80"/>
      <c r="D174" s="80"/>
      <c r="E174" s="80"/>
      <c r="F174" s="78">
        <f>SUM(C174:E174)</f>
        <v>0</v>
      </c>
    </row>
    <row r="175" spans="1:6" ht="19.5" thickBot="1">
      <c r="A175" s="82" t="s">
        <v>293</v>
      </c>
      <c r="B175" s="83">
        <f>SUM(B168:B174)</f>
        <v>0</v>
      </c>
      <c r="C175" s="83">
        <f>SUM(C168:C174)</f>
        <v>0</v>
      </c>
      <c r="D175" s="83">
        <f>SUM(D168:D174)</f>
        <v>37743</v>
      </c>
      <c r="E175" s="83">
        <f>SUM(E168:E174)</f>
        <v>22863</v>
      </c>
      <c r="F175" s="85">
        <f>SUM(F168:F174)</f>
        <v>60606</v>
      </c>
    </row>
    <row r="178" spans="1:6" ht="34.5" customHeight="1">
      <c r="A178" s="63" t="s">
        <v>273</v>
      </c>
      <c r="B178" s="361" t="s">
        <v>358</v>
      </c>
      <c r="C178" s="361"/>
      <c r="D178" s="361"/>
      <c r="E178" s="361"/>
      <c r="F178" s="361"/>
    </row>
    <row r="179" spans="1:6" ht="18.75">
      <c r="A179" s="63" t="s">
        <v>275</v>
      </c>
      <c r="B179" s="362" t="s">
        <v>359</v>
      </c>
      <c r="C179" s="363"/>
      <c r="D179" s="363"/>
      <c r="E179" s="363"/>
      <c r="F179" s="363"/>
    </row>
    <row r="180" spans="1:6" ht="20.25" thickBot="1">
      <c r="A180" s="63"/>
      <c r="B180" s="63"/>
      <c r="C180" s="364" t="s">
        <v>277</v>
      </c>
      <c r="D180" s="364"/>
      <c r="E180" s="365"/>
      <c r="F180" s="365"/>
    </row>
    <row r="181" spans="1:6" ht="19.5" thickBot="1">
      <c r="A181" s="64" t="s">
        <v>278</v>
      </c>
      <c r="B181" s="65" t="s">
        <v>272</v>
      </c>
      <c r="C181" s="65" t="s">
        <v>279</v>
      </c>
      <c r="D181" s="65" t="s">
        <v>280</v>
      </c>
      <c r="E181" s="65" t="s">
        <v>281</v>
      </c>
      <c r="F181" s="66" t="s">
        <v>84</v>
      </c>
    </row>
    <row r="182" spans="1:6" ht="18.75">
      <c r="A182" s="67" t="s">
        <v>282</v>
      </c>
      <c r="B182" s="68"/>
      <c r="C182" s="68">
        <v>657</v>
      </c>
      <c r="D182" s="68">
        <v>2660</v>
      </c>
      <c r="E182" s="68"/>
      <c r="F182" s="70">
        <f>SUM(B182:E182)</f>
        <v>3317</v>
      </c>
    </row>
    <row r="183" spans="1:6" ht="19.5">
      <c r="A183" s="71" t="s">
        <v>283</v>
      </c>
      <c r="B183" s="72"/>
      <c r="C183" s="73"/>
      <c r="D183" s="73"/>
      <c r="E183" s="72"/>
      <c r="F183" s="74">
        <f>SUM(C183:E183)</f>
        <v>0</v>
      </c>
    </row>
    <row r="184" spans="1:6" ht="18.75">
      <c r="A184" s="75" t="s">
        <v>284</v>
      </c>
      <c r="B184" s="76"/>
      <c r="C184" s="76"/>
      <c r="D184" s="76">
        <v>19999</v>
      </c>
      <c r="E184" s="76"/>
      <c r="F184" s="78">
        <f>SUM(B184:E184)</f>
        <v>19999</v>
      </c>
    </row>
    <row r="185" spans="1:6" ht="18.75">
      <c r="A185" s="75" t="s">
        <v>285</v>
      </c>
      <c r="B185" s="76"/>
      <c r="C185" s="77"/>
      <c r="D185" s="77"/>
      <c r="E185" s="76"/>
      <c r="F185" s="78">
        <f>SUM(C185:E185)</f>
        <v>0</v>
      </c>
    </row>
    <row r="186" spans="1:6" ht="18.75">
      <c r="A186" s="75" t="s">
        <v>286</v>
      </c>
      <c r="B186" s="76"/>
      <c r="C186" s="77"/>
      <c r="D186" s="77"/>
      <c r="E186" s="76"/>
      <c r="F186" s="78">
        <f>SUM(C186:E186)</f>
        <v>0</v>
      </c>
    </row>
    <row r="187" spans="1:6" ht="18.75">
      <c r="A187" s="75" t="s">
        <v>287</v>
      </c>
      <c r="B187" s="76"/>
      <c r="C187" s="77"/>
      <c r="D187" s="77"/>
      <c r="E187" s="76"/>
      <c r="F187" s="78">
        <f>SUM(C187:E187)</f>
        <v>0</v>
      </c>
    </row>
    <row r="188" spans="1:6" ht="19.5" thickBot="1">
      <c r="A188" s="79"/>
      <c r="B188" s="80"/>
      <c r="C188" s="81"/>
      <c r="D188" s="81"/>
      <c r="E188" s="80"/>
      <c r="F188" s="78">
        <f>SUM(C188:E188)</f>
        <v>0</v>
      </c>
    </row>
    <row r="189" spans="1:6" ht="19.5" thickBot="1">
      <c r="A189" s="82" t="s">
        <v>288</v>
      </c>
      <c r="B189" s="83">
        <f>B182+SUM(B184:B188)</f>
        <v>0</v>
      </c>
      <c r="C189" s="83">
        <f>C182+SUM(C184:C188)</f>
        <v>657</v>
      </c>
      <c r="D189" s="83">
        <f>D182+SUM(D184:D188)</f>
        <v>22659</v>
      </c>
      <c r="E189" s="83">
        <f>E182+SUM(E184:E188)</f>
        <v>0</v>
      </c>
      <c r="F189" s="85">
        <f>F182+SUM(F184:F188)</f>
        <v>23316</v>
      </c>
    </row>
    <row r="190" spans="1:6" ht="19.5" thickBot="1">
      <c r="A190" s="86"/>
      <c r="B190" s="86"/>
      <c r="C190" s="86"/>
      <c r="D190" s="86"/>
      <c r="E190" s="86"/>
      <c r="F190" s="86"/>
    </row>
    <row r="191" spans="1:6" ht="19.5" thickBot="1">
      <c r="A191" s="64" t="s">
        <v>289</v>
      </c>
      <c r="B191" s="65" t="s">
        <v>272</v>
      </c>
      <c r="C191" s="65" t="s">
        <v>279</v>
      </c>
      <c r="D191" s="65" t="s">
        <v>280</v>
      </c>
      <c r="E191" s="65" t="s">
        <v>281</v>
      </c>
      <c r="F191" s="66" t="s">
        <v>84</v>
      </c>
    </row>
    <row r="192" spans="1:6" ht="18.75">
      <c r="A192" s="67" t="s">
        <v>290</v>
      </c>
      <c r="B192" s="68"/>
      <c r="C192" s="68"/>
      <c r="D192" s="68"/>
      <c r="E192" s="68"/>
      <c r="F192" s="70">
        <f>SUM(B192:E192)</f>
        <v>0</v>
      </c>
    </row>
    <row r="193" spans="1:6" ht="18.75">
      <c r="A193" s="87" t="s">
        <v>291</v>
      </c>
      <c r="B193" s="76"/>
      <c r="C193" s="76"/>
      <c r="D193" s="76">
        <v>18375</v>
      </c>
      <c r="E193" s="76"/>
      <c r="F193" s="78">
        <f>SUM(B193:E193)</f>
        <v>18375</v>
      </c>
    </row>
    <row r="194" spans="1:6" ht="18.75">
      <c r="A194" s="75" t="s">
        <v>292</v>
      </c>
      <c r="B194" s="76"/>
      <c r="C194" s="76"/>
      <c r="D194" s="76">
        <v>4109</v>
      </c>
      <c r="E194" s="76"/>
      <c r="F194" s="78">
        <f>SUM(B194:E194)</f>
        <v>4109</v>
      </c>
    </row>
    <row r="195" spans="1:6" ht="18.75">
      <c r="A195" s="75" t="s">
        <v>91</v>
      </c>
      <c r="B195" s="76"/>
      <c r="C195" s="76">
        <v>657</v>
      </c>
      <c r="D195" s="76">
        <v>175</v>
      </c>
      <c r="E195" s="76"/>
      <c r="F195" s="78">
        <f>SUM(B195:E195)</f>
        <v>832</v>
      </c>
    </row>
    <row r="196" spans="1:6" ht="18.75">
      <c r="A196" s="88"/>
      <c r="B196" s="76"/>
      <c r="C196" s="76"/>
      <c r="D196" s="76"/>
      <c r="E196" s="76"/>
      <c r="F196" s="78">
        <f>SUM(C196:E196)</f>
        <v>0</v>
      </c>
    </row>
    <row r="197" spans="1:6" ht="18.75">
      <c r="A197" s="88"/>
      <c r="B197" s="76"/>
      <c r="C197" s="76"/>
      <c r="D197" s="76"/>
      <c r="E197" s="76"/>
      <c r="F197" s="78">
        <f>SUM(C197:E197)</f>
        <v>0</v>
      </c>
    </row>
    <row r="198" spans="1:6" ht="19.5" thickBot="1">
      <c r="A198" s="79"/>
      <c r="B198" s="80"/>
      <c r="C198" s="80"/>
      <c r="D198" s="80"/>
      <c r="E198" s="80"/>
      <c r="F198" s="78">
        <f>SUM(C198:E198)</f>
        <v>0</v>
      </c>
    </row>
    <row r="199" spans="1:6" ht="19.5" thickBot="1">
      <c r="A199" s="82" t="s">
        <v>293</v>
      </c>
      <c r="B199" s="83">
        <f>SUM(B192:B198)</f>
        <v>0</v>
      </c>
      <c r="C199" s="83">
        <f>SUM(C192:C198)</f>
        <v>657</v>
      </c>
      <c r="D199" s="83">
        <f>SUM(D192:D198)</f>
        <v>22659</v>
      </c>
      <c r="E199" s="83">
        <f>SUM(E192:E198)</f>
        <v>0</v>
      </c>
      <c r="F199" s="85">
        <f>SUM(F192:F198)</f>
        <v>23316</v>
      </c>
    </row>
  </sheetData>
  <sheetProtection/>
  <mergeCells count="26">
    <mergeCell ref="B77:F77"/>
    <mergeCell ref="C78:F78"/>
    <mergeCell ref="B30:F30"/>
    <mergeCell ref="C31:F31"/>
    <mergeCell ref="B52:F52"/>
    <mergeCell ref="B53:F53"/>
    <mergeCell ref="C54:F54"/>
    <mergeCell ref="B76:F76"/>
    <mergeCell ref="A1:F2"/>
    <mergeCell ref="E3:F3"/>
    <mergeCell ref="B5:F5"/>
    <mergeCell ref="B6:F6"/>
    <mergeCell ref="C7:F7"/>
    <mergeCell ref="B29:F29"/>
    <mergeCell ref="B103:F103"/>
    <mergeCell ref="B104:F104"/>
    <mergeCell ref="C105:F105"/>
    <mergeCell ref="B128:F128"/>
    <mergeCell ref="B129:F129"/>
    <mergeCell ref="C130:F130"/>
    <mergeCell ref="B154:F154"/>
    <mergeCell ref="B155:F155"/>
    <mergeCell ref="C156:F156"/>
    <mergeCell ref="B178:F178"/>
    <mergeCell ref="B179:F179"/>
    <mergeCell ref="C180:F180"/>
  </mergeCells>
  <conditionalFormatting sqref="F9:F16 D16:E16 D26:F26 F19:F25">
    <cfRule type="cellIs" priority="40" dxfId="42" operator="equal" stopIfTrue="1">
      <formula>0</formula>
    </cfRule>
  </conditionalFormatting>
  <conditionalFormatting sqref="B16">
    <cfRule type="cellIs" priority="39" dxfId="42" operator="equal" stopIfTrue="1">
      <formula>0</formula>
    </cfRule>
  </conditionalFormatting>
  <conditionalFormatting sqref="C16">
    <cfRule type="cellIs" priority="38" dxfId="42" operator="equal" stopIfTrue="1">
      <formula>0</formula>
    </cfRule>
  </conditionalFormatting>
  <conditionalFormatting sqref="B26">
    <cfRule type="cellIs" priority="37" dxfId="42" operator="equal" stopIfTrue="1">
      <formula>0</formula>
    </cfRule>
  </conditionalFormatting>
  <conditionalFormatting sqref="C26">
    <cfRule type="cellIs" priority="36" dxfId="42" operator="equal" stopIfTrue="1">
      <formula>0</formula>
    </cfRule>
  </conditionalFormatting>
  <conditionalFormatting sqref="F33:F40 D40:E40 D50:F50 F43:F49">
    <cfRule type="cellIs" priority="35" dxfId="42" operator="equal" stopIfTrue="1">
      <formula>0</formula>
    </cfRule>
  </conditionalFormatting>
  <conditionalFormatting sqref="B40">
    <cfRule type="cellIs" priority="34" dxfId="42" operator="equal" stopIfTrue="1">
      <formula>0</formula>
    </cfRule>
  </conditionalFormatting>
  <conditionalFormatting sqref="C40">
    <cfRule type="cellIs" priority="33" dxfId="42" operator="equal" stopIfTrue="1">
      <formula>0</formula>
    </cfRule>
  </conditionalFormatting>
  <conditionalFormatting sqref="B50">
    <cfRule type="cellIs" priority="32" dxfId="42" operator="equal" stopIfTrue="1">
      <formula>0</formula>
    </cfRule>
  </conditionalFormatting>
  <conditionalFormatting sqref="C50">
    <cfRule type="cellIs" priority="31" dxfId="42" operator="equal" stopIfTrue="1">
      <formula>0</formula>
    </cfRule>
  </conditionalFormatting>
  <conditionalFormatting sqref="F56:F63 D63:E63 D73:F73 F66:F72">
    <cfRule type="cellIs" priority="30" dxfId="42" operator="equal" stopIfTrue="1">
      <formula>0</formula>
    </cfRule>
  </conditionalFormatting>
  <conditionalFormatting sqref="B63">
    <cfRule type="cellIs" priority="29" dxfId="42" operator="equal" stopIfTrue="1">
      <formula>0</formula>
    </cfRule>
  </conditionalFormatting>
  <conditionalFormatting sqref="C63">
    <cfRule type="cellIs" priority="28" dxfId="42" operator="equal" stopIfTrue="1">
      <formula>0</formula>
    </cfRule>
  </conditionalFormatting>
  <conditionalFormatting sqref="B73">
    <cfRule type="cellIs" priority="27" dxfId="42" operator="equal" stopIfTrue="1">
      <formula>0</formula>
    </cfRule>
  </conditionalFormatting>
  <conditionalFormatting sqref="C73">
    <cfRule type="cellIs" priority="26" dxfId="42" operator="equal" stopIfTrue="1">
      <formula>0</formula>
    </cfRule>
  </conditionalFormatting>
  <conditionalFormatting sqref="F80:F87 D87:E87 D97:F97 F90:F96">
    <cfRule type="cellIs" priority="25" dxfId="42" operator="equal" stopIfTrue="1">
      <formula>0</formula>
    </cfRule>
  </conditionalFormatting>
  <conditionalFormatting sqref="B87">
    <cfRule type="cellIs" priority="24" dxfId="42" operator="equal" stopIfTrue="1">
      <formula>0</formula>
    </cfRule>
  </conditionalFormatting>
  <conditionalFormatting sqref="C87">
    <cfRule type="cellIs" priority="23" dxfId="42" operator="equal" stopIfTrue="1">
      <formula>0</formula>
    </cfRule>
  </conditionalFormatting>
  <conditionalFormatting sqref="B97">
    <cfRule type="cellIs" priority="22" dxfId="42" operator="equal" stopIfTrue="1">
      <formula>0</formula>
    </cfRule>
  </conditionalFormatting>
  <conditionalFormatting sqref="C97">
    <cfRule type="cellIs" priority="21" dxfId="42" operator="equal" stopIfTrue="1">
      <formula>0</formula>
    </cfRule>
  </conditionalFormatting>
  <conditionalFormatting sqref="F107:F114 D114:E114 D124:F124 F117:F123">
    <cfRule type="cellIs" priority="20" dxfId="42" operator="equal" stopIfTrue="1">
      <formula>0</formula>
    </cfRule>
  </conditionalFormatting>
  <conditionalFormatting sqref="B114">
    <cfRule type="cellIs" priority="19" dxfId="42" operator="equal" stopIfTrue="1">
      <formula>0</formula>
    </cfRule>
  </conditionalFormatting>
  <conditionalFormatting sqref="C114">
    <cfRule type="cellIs" priority="18" dxfId="42" operator="equal" stopIfTrue="1">
      <formula>0</formula>
    </cfRule>
  </conditionalFormatting>
  <conditionalFormatting sqref="B124">
    <cfRule type="cellIs" priority="17" dxfId="42" operator="equal" stopIfTrue="1">
      <formula>0</formula>
    </cfRule>
  </conditionalFormatting>
  <conditionalFormatting sqref="C124">
    <cfRule type="cellIs" priority="16" dxfId="42" operator="equal" stopIfTrue="1">
      <formula>0</formula>
    </cfRule>
  </conditionalFormatting>
  <conditionalFormatting sqref="F132:F139 D139:E139 D149:F149 F142:F148">
    <cfRule type="cellIs" priority="15" dxfId="42" operator="equal" stopIfTrue="1">
      <formula>0</formula>
    </cfRule>
  </conditionalFormatting>
  <conditionalFormatting sqref="B139">
    <cfRule type="cellIs" priority="14" dxfId="42" operator="equal" stopIfTrue="1">
      <formula>0</formula>
    </cfRule>
  </conditionalFormatting>
  <conditionalFormatting sqref="C139">
    <cfRule type="cellIs" priority="13" dxfId="42" operator="equal" stopIfTrue="1">
      <formula>0</formula>
    </cfRule>
  </conditionalFormatting>
  <conditionalFormatting sqref="B149">
    <cfRule type="cellIs" priority="12" dxfId="42" operator="equal" stopIfTrue="1">
      <formula>0</formula>
    </cfRule>
  </conditionalFormatting>
  <conditionalFormatting sqref="C149">
    <cfRule type="cellIs" priority="11" dxfId="42" operator="equal" stopIfTrue="1">
      <formula>0</formula>
    </cfRule>
  </conditionalFormatting>
  <conditionalFormatting sqref="F158:F165 D165:E165 D175:F175 F168:F174">
    <cfRule type="cellIs" priority="10" dxfId="42" operator="equal" stopIfTrue="1">
      <formula>0</formula>
    </cfRule>
  </conditionalFormatting>
  <conditionalFormatting sqref="B165">
    <cfRule type="cellIs" priority="9" dxfId="42" operator="equal" stopIfTrue="1">
      <formula>0</formula>
    </cfRule>
  </conditionalFormatting>
  <conditionalFormatting sqref="C165">
    <cfRule type="cellIs" priority="8" dxfId="42" operator="equal" stopIfTrue="1">
      <formula>0</formula>
    </cfRule>
  </conditionalFormatting>
  <conditionalFormatting sqref="B175">
    <cfRule type="cellIs" priority="7" dxfId="42" operator="equal" stopIfTrue="1">
      <formula>0</formula>
    </cfRule>
  </conditionalFormatting>
  <conditionalFormatting sqref="C175">
    <cfRule type="cellIs" priority="6" dxfId="42" operator="equal" stopIfTrue="1">
      <formula>0</formula>
    </cfRule>
  </conditionalFormatting>
  <conditionalFormatting sqref="F182:F189 D189:E189 D199:F199 F192:F198">
    <cfRule type="cellIs" priority="5" dxfId="42" operator="equal" stopIfTrue="1">
      <formula>0</formula>
    </cfRule>
  </conditionalFormatting>
  <conditionalFormatting sqref="B189">
    <cfRule type="cellIs" priority="4" dxfId="42" operator="equal" stopIfTrue="1">
      <formula>0</formula>
    </cfRule>
  </conditionalFormatting>
  <conditionalFormatting sqref="C189">
    <cfRule type="cellIs" priority="3" dxfId="42" operator="equal" stopIfTrue="1">
      <formula>0</formula>
    </cfRule>
  </conditionalFormatting>
  <conditionalFormatting sqref="B199">
    <cfRule type="cellIs" priority="2" dxfId="42" operator="equal" stopIfTrue="1">
      <formula>0</formula>
    </cfRule>
  </conditionalFormatting>
  <conditionalFormatting sqref="C199">
    <cfRule type="cellIs" priority="1" dxfId="4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46">
      <selection activeCell="Q50" sqref="Q50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49.28125" style="0" customWidth="1"/>
    <col min="11" max="11" width="14.421875" style="0" customWidth="1"/>
    <col min="12" max="12" width="13.8515625" style="0" customWidth="1"/>
    <col min="13" max="13" width="13.57421875" style="0" customWidth="1"/>
    <col min="14" max="14" width="13.00390625" style="0" customWidth="1"/>
  </cols>
  <sheetData>
    <row r="1" spans="8:15" ht="15">
      <c r="H1" s="256"/>
      <c r="I1" s="256"/>
      <c r="J1" s="256"/>
      <c r="K1" s="256"/>
      <c r="L1" s="256"/>
      <c r="M1" s="256"/>
      <c r="N1" s="256"/>
      <c r="O1" s="11"/>
    </row>
    <row r="2" spans="8:14" s="11" customFormat="1" ht="19.5" customHeight="1">
      <c r="H2" s="257" t="s">
        <v>299</v>
      </c>
      <c r="I2" s="257"/>
      <c r="J2" s="257"/>
      <c r="K2" s="257"/>
      <c r="L2" s="257"/>
      <c r="M2" s="257"/>
      <c r="N2" s="257"/>
    </row>
    <row r="3" spans="8:14" ht="16.5">
      <c r="H3" s="258" t="s">
        <v>298</v>
      </c>
      <c r="I3" s="258"/>
      <c r="J3" s="258"/>
      <c r="K3" s="258"/>
      <c r="L3" s="258"/>
      <c r="M3" s="258"/>
      <c r="N3" s="258"/>
    </row>
    <row r="4" spans="8:14" ht="20.25" customHeight="1">
      <c r="H4" s="19"/>
      <c r="I4" s="19"/>
      <c r="J4" s="19"/>
      <c r="K4" s="19" t="s">
        <v>33</v>
      </c>
      <c r="L4" s="19"/>
      <c r="M4" s="262" t="s">
        <v>103</v>
      </c>
      <c r="N4" s="262"/>
    </row>
    <row r="5" spans="1:14" s="16" customFormat="1" ht="15">
      <c r="A5" s="263" t="s">
        <v>162</v>
      </c>
      <c r="B5" s="12"/>
      <c r="C5" s="12"/>
      <c r="D5" s="12"/>
      <c r="E5" s="12"/>
      <c r="F5" s="12"/>
      <c r="G5" s="12"/>
      <c r="H5" s="272" t="s">
        <v>243</v>
      </c>
      <c r="I5" s="272"/>
      <c r="J5" s="273"/>
      <c r="K5" s="259" t="s">
        <v>81</v>
      </c>
      <c r="L5" s="260"/>
      <c r="M5" s="260"/>
      <c r="N5" s="261"/>
    </row>
    <row r="6" spans="1:14" s="13" customFormat="1" ht="35.25" customHeight="1">
      <c r="A6" s="264"/>
      <c r="B6" s="12"/>
      <c r="C6" s="12"/>
      <c r="D6" s="12"/>
      <c r="E6" s="12"/>
      <c r="F6" s="12"/>
      <c r="G6" s="12"/>
      <c r="H6" s="274"/>
      <c r="I6" s="274"/>
      <c r="J6" s="275"/>
      <c r="K6" s="20" t="s">
        <v>82</v>
      </c>
      <c r="L6" s="20" t="s">
        <v>83</v>
      </c>
      <c r="M6" s="21" t="s">
        <v>261</v>
      </c>
      <c r="N6" s="20" t="s">
        <v>84</v>
      </c>
    </row>
    <row r="7" spans="1:14" s="13" customFormat="1" ht="16.5">
      <c r="A7" s="25"/>
      <c r="B7" s="12"/>
      <c r="C7" s="12"/>
      <c r="D7" s="12"/>
      <c r="E7" s="12"/>
      <c r="F7" s="12"/>
      <c r="G7" s="12"/>
      <c r="H7" s="259" t="s">
        <v>6</v>
      </c>
      <c r="I7" s="276"/>
      <c r="J7" s="277"/>
      <c r="K7" s="20" t="s">
        <v>7</v>
      </c>
      <c r="L7" s="20" t="s">
        <v>8</v>
      </c>
      <c r="M7" s="21" t="s">
        <v>9</v>
      </c>
      <c r="N7" s="20" t="s">
        <v>101</v>
      </c>
    </row>
    <row r="8" spans="1:14" s="17" customFormat="1" ht="15.75">
      <c r="A8" s="198">
        <v>1</v>
      </c>
      <c r="B8" s="199"/>
      <c r="C8" s="199"/>
      <c r="D8" s="199"/>
      <c r="E8" s="199"/>
      <c r="F8" s="199"/>
      <c r="G8" s="199"/>
      <c r="H8" s="268" t="s">
        <v>97</v>
      </c>
      <c r="I8" s="269"/>
      <c r="J8" s="270"/>
      <c r="K8" s="200">
        <f>SUM(K9+K23+K36)</f>
        <v>312103</v>
      </c>
      <c r="L8" s="200">
        <f>SUM(L9+L23+L36)</f>
        <v>52753</v>
      </c>
      <c r="M8" s="200">
        <f>SUM(M9+M23+M36)</f>
        <v>0</v>
      </c>
      <c r="N8" s="200">
        <f>SUM(N9+N23+N36)</f>
        <v>364856</v>
      </c>
    </row>
    <row r="9" spans="1:14" s="22" customFormat="1" ht="15.75">
      <c r="A9" s="201">
        <v>2</v>
      </c>
      <c r="B9" s="192"/>
      <c r="C9" s="192"/>
      <c r="D9" s="192"/>
      <c r="E9" s="192"/>
      <c r="F9" s="192"/>
      <c r="G9" s="192"/>
      <c r="H9" s="181" t="s">
        <v>86</v>
      </c>
      <c r="I9" s="183"/>
      <c r="J9" s="183" t="s">
        <v>105</v>
      </c>
      <c r="K9" s="185">
        <f>SUM(K10+K14)</f>
        <v>181623</v>
      </c>
      <c r="L9" s="185">
        <f>SUM(L10+L14)</f>
        <v>51399</v>
      </c>
      <c r="M9" s="185">
        <f>SUM(M10:M24)</f>
        <v>0</v>
      </c>
      <c r="N9" s="185">
        <f>SUM(K9:M9)</f>
        <v>233022</v>
      </c>
    </row>
    <row r="10" spans="1:14" s="23" customFormat="1" ht="15.75">
      <c r="A10" s="175">
        <v>3</v>
      </c>
      <c r="B10" s="202"/>
      <c r="C10" s="202"/>
      <c r="D10" s="202"/>
      <c r="E10" s="202"/>
      <c r="F10" s="202"/>
      <c r="G10" s="202"/>
      <c r="H10" s="187"/>
      <c r="I10" s="186" t="s">
        <v>168</v>
      </c>
      <c r="J10" s="187" t="s">
        <v>154</v>
      </c>
      <c r="K10" s="188">
        <f>SUM(K11:K13)</f>
        <v>149575</v>
      </c>
      <c r="L10" s="188">
        <f>SUM(L11:L13)</f>
        <v>0</v>
      </c>
      <c r="M10" s="188">
        <f>SUM(M11:M13)</f>
        <v>0</v>
      </c>
      <c r="N10" s="188">
        <f>SUM(N11:N13)</f>
        <v>149575</v>
      </c>
    </row>
    <row r="11" spans="1:14" s="23" customFormat="1" ht="15.75">
      <c r="A11" s="175">
        <v>4</v>
      </c>
      <c r="B11" s="202"/>
      <c r="C11" s="202"/>
      <c r="D11" s="202"/>
      <c r="E11" s="202"/>
      <c r="F11" s="202"/>
      <c r="G11" s="202"/>
      <c r="H11" s="187"/>
      <c r="I11" s="186"/>
      <c r="J11" s="182" t="s">
        <v>155</v>
      </c>
      <c r="K11" s="188">
        <v>79744</v>
      </c>
      <c r="L11" s="188">
        <v>0</v>
      </c>
      <c r="M11" s="188">
        <v>0</v>
      </c>
      <c r="N11" s="188">
        <f>SUM(K11:M11)</f>
        <v>79744</v>
      </c>
    </row>
    <row r="12" spans="1:14" s="23" customFormat="1" ht="15.75">
      <c r="A12" s="175">
        <v>6</v>
      </c>
      <c r="B12" s="202"/>
      <c r="C12" s="202"/>
      <c r="D12" s="202"/>
      <c r="E12" s="202"/>
      <c r="F12" s="202"/>
      <c r="G12" s="202"/>
      <c r="H12" s="187"/>
      <c r="I12" s="186"/>
      <c r="J12" s="182" t="s">
        <v>156</v>
      </c>
      <c r="K12" s="188">
        <v>65627</v>
      </c>
      <c r="L12" s="188">
        <v>0</v>
      </c>
      <c r="M12" s="188">
        <v>0</v>
      </c>
      <c r="N12" s="188">
        <f>SUM(K12:M12)</f>
        <v>65627</v>
      </c>
    </row>
    <row r="13" spans="1:14" s="23" customFormat="1" ht="15.75">
      <c r="A13" s="175">
        <v>7</v>
      </c>
      <c r="B13" s="202"/>
      <c r="C13" s="202"/>
      <c r="D13" s="202"/>
      <c r="E13" s="202"/>
      <c r="F13" s="202"/>
      <c r="G13" s="202"/>
      <c r="H13" s="187"/>
      <c r="I13" s="186"/>
      <c r="J13" s="182" t="s">
        <v>157</v>
      </c>
      <c r="K13" s="188">
        <v>4204</v>
      </c>
      <c r="L13" s="188">
        <v>0</v>
      </c>
      <c r="M13" s="188">
        <v>0</v>
      </c>
      <c r="N13" s="188">
        <f>SUM(K13:M13)</f>
        <v>4204</v>
      </c>
    </row>
    <row r="14" spans="1:14" s="23" customFormat="1" ht="15.75">
      <c r="A14" s="175">
        <v>9</v>
      </c>
      <c r="B14" s="202"/>
      <c r="C14" s="202"/>
      <c r="D14" s="202"/>
      <c r="E14" s="202"/>
      <c r="F14" s="202"/>
      <c r="G14" s="202"/>
      <c r="H14" s="187"/>
      <c r="I14" s="186" t="s">
        <v>169</v>
      </c>
      <c r="J14" s="187" t="s">
        <v>158</v>
      </c>
      <c r="K14" s="188">
        <f>SUM(K15:K22)</f>
        <v>32048</v>
      </c>
      <c r="L14" s="188">
        <f>SUM(L15:L22)</f>
        <v>51399</v>
      </c>
      <c r="M14" s="188">
        <f>SUM(M15:M22)</f>
        <v>0</v>
      </c>
      <c r="N14" s="188">
        <f>SUM(N15:N22)</f>
        <v>83447</v>
      </c>
    </row>
    <row r="15" spans="1:14" s="23" customFormat="1" ht="15.75">
      <c r="A15" s="175">
        <v>10</v>
      </c>
      <c r="B15" s="202"/>
      <c r="C15" s="202"/>
      <c r="D15" s="202"/>
      <c r="E15" s="202"/>
      <c r="F15" s="202"/>
      <c r="G15" s="202"/>
      <c r="H15" s="187"/>
      <c r="I15" s="186"/>
      <c r="J15" s="182" t="s">
        <v>159</v>
      </c>
      <c r="K15" s="132">
        <v>18520</v>
      </c>
      <c r="L15" s="132">
        <v>0</v>
      </c>
      <c r="M15" s="132">
        <v>0</v>
      </c>
      <c r="N15" s="132">
        <f aca="true" t="shared" si="0" ref="N15:N22">SUM(K15:L15)</f>
        <v>18520</v>
      </c>
    </row>
    <row r="16" spans="1:14" s="23" customFormat="1" ht="15.75">
      <c r="A16" s="175">
        <v>11</v>
      </c>
      <c r="B16" s="202"/>
      <c r="C16" s="202"/>
      <c r="D16" s="202"/>
      <c r="E16" s="202"/>
      <c r="F16" s="202"/>
      <c r="G16" s="202"/>
      <c r="H16" s="187"/>
      <c r="I16" s="186"/>
      <c r="J16" s="182" t="s">
        <v>166</v>
      </c>
      <c r="K16" s="132">
        <v>0</v>
      </c>
      <c r="L16" s="132">
        <v>2160</v>
      </c>
      <c r="M16" s="132">
        <v>0</v>
      </c>
      <c r="N16" s="132">
        <f t="shared" si="0"/>
        <v>2160</v>
      </c>
    </row>
    <row r="17" spans="1:14" s="23" customFormat="1" ht="15.75">
      <c r="A17" s="175">
        <v>12</v>
      </c>
      <c r="B17" s="202"/>
      <c r="C17" s="202"/>
      <c r="D17" s="202"/>
      <c r="E17" s="202"/>
      <c r="F17" s="202"/>
      <c r="G17" s="202"/>
      <c r="H17" s="187"/>
      <c r="I17" s="186"/>
      <c r="J17" s="182" t="s">
        <v>347</v>
      </c>
      <c r="K17" s="132">
        <v>2647</v>
      </c>
      <c r="L17" s="132">
        <v>0</v>
      </c>
      <c r="M17" s="132">
        <v>0</v>
      </c>
      <c r="N17" s="132">
        <f t="shared" si="0"/>
        <v>2647</v>
      </c>
    </row>
    <row r="18" spans="1:14" s="23" customFormat="1" ht="13.5" customHeight="1">
      <c r="A18" s="175">
        <v>13</v>
      </c>
      <c r="B18" s="202"/>
      <c r="C18" s="202"/>
      <c r="D18" s="202"/>
      <c r="E18" s="202"/>
      <c r="F18" s="202"/>
      <c r="G18" s="202"/>
      <c r="H18" s="187"/>
      <c r="I18" s="186"/>
      <c r="J18" s="182" t="s">
        <v>167</v>
      </c>
      <c r="K18" s="132">
        <v>8024</v>
      </c>
      <c r="L18" s="132">
        <v>0</v>
      </c>
      <c r="M18" s="132">
        <v>0</v>
      </c>
      <c r="N18" s="132">
        <f t="shared" si="0"/>
        <v>8024</v>
      </c>
    </row>
    <row r="19" spans="1:14" s="23" customFormat="1" ht="13.5" customHeight="1">
      <c r="A19" s="175">
        <v>14</v>
      </c>
      <c r="B19" s="202"/>
      <c r="C19" s="202"/>
      <c r="D19" s="202"/>
      <c r="E19" s="202"/>
      <c r="F19" s="202"/>
      <c r="G19" s="202"/>
      <c r="H19" s="187"/>
      <c r="I19" s="186"/>
      <c r="J19" s="182" t="s">
        <v>306</v>
      </c>
      <c r="K19" s="132">
        <v>0</v>
      </c>
      <c r="L19" s="132">
        <v>10608</v>
      </c>
      <c r="M19" s="132">
        <v>0</v>
      </c>
      <c r="N19" s="132">
        <f t="shared" si="0"/>
        <v>10608</v>
      </c>
    </row>
    <row r="20" spans="1:14" s="23" customFormat="1" ht="13.5" customHeight="1">
      <c r="A20" s="175">
        <v>15</v>
      </c>
      <c r="B20" s="202"/>
      <c r="C20" s="202"/>
      <c r="D20" s="202"/>
      <c r="E20" s="202"/>
      <c r="F20" s="202"/>
      <c r="G20" s="202"/>
      <c r="H20" s="187"/>
      <c r="I20" s="186"/>
      <c r="J20" s="182" t="s">
        <v>307</v>
      </c>
      <c r="K20" s="132">
        <v>0</v>
      </c>
      <c r="L20" s="132">
        <v>34718</v>
      </c>
      <c r="M20" s="132">
        <v>0</v>
      </c>
      <c r="N20" s="132">
        <f t="shared" si="0"/>
        <v>34718</v>
      </c>
    </row>
    <row r="21" spans="1:14" s="23" customFormat="1" ht="13.5" customHeight="1">
      <c r="A21" s="175">
        <v>16</v>
      </c>
      <c r="B21" s="202"/>
      <c r="C21" s="202"/>
      <c r="D21" s="202"/>
      <c r="E21" s="202"/>
      <c r="F21" s="202"/>
      <c r="G21" s="202"/>
      <c r="H21" s="187"/>
      <c r="I21" s="186"/>
      <c r="J21" s="182" t="s">
        <v>308</v>
      </c>
      <c r="K21" s="132">
        <v>0</v>
      </c>
      <c r="L21" s="132">
        <v>3913</v>
      </c>
      <c r="M21" s="132">
        <v>0</v>
      </c>
      <c r="N21" s="132">
        <f t="shared" si="0"/>
        <v>3913</v>
      </c>
    </row>
    <row r="22" spans="1:14" s="23" customFormat="1" ht="13.5" customHeight="1">
      <c r="A22" s="175">
        <v>17</v>
      </c>
      <c r="B22" s="202"/>
      <c r="C22" s="202"/>
      <c r="D22" s="202"/>
      <c r="E22" s="202"/>
      <c r="F22" s="202"/>
      <c r="G22" s="202"/>
      <c r="H22" s="187"/>
      <c r="I22" s="186"/>
      <c r="J22" s="182" t="s">
        <v>309</v>
      </c>
      <c r="K22" s="132">
        <v>2857</v>
      </c>
      <c r="L22" s="132">
        <v>0</v>
      </c>
      <c r="M22" s="132">
        <v>0</v>
      </c>
      <c r="N22" s="132">
        <f t="shared" si="0"/>
        <v>2857</v>
      </c>
    </row>
    <row r="23" spans="1:14" s="22" customFormat="1" ht="15.75">
      <c r="A23" s="175">
        <v>18</v>
      </c>
      <c r="B23" s="192"/>
      <c r="C23" s="192"/>
      <c r="D23" s="192"/>
      <c r="E23" s="192"/>
      <c r="F23" s="192"/>
      <c r="G23" s="192"/>
      <c r="H23" s="181" t="s">
        <v>88</v>
      </c>
      <c r="I23" s="181"/>
      <c r="J23" s="183" t="s">
        <v>98</v>
      </c>
      <c r="K23" s="185">
        <f>SUM(K24+K27+K30+K32+K34)</f>
        <v>126100</v>
      </c>
      <c r="L23" s="185">
        <f>SUM(L24+L27+L30+L32+L34)</f>
        <v>0</v>
      </c>
      <c r="M23" s="185">
        <f>SUM(M24+M27+M30+M32+M34)</f>
        <v>0</v>
      </c>
      <c r="N23" s="185">
        <f>SUM(N24+N27+N30+N32+N34)</f>
        <v>126100</v>
      </c>
    </row>
    <row r="24" spans="1:14" s="23" customFormat="1" ht="15.75">
      <c r="A24" s="175">
        <v>19</v>
      </c>
      <c r="B24" s="202"/>
      <c r="C24" s="202"/>
      <c r="D24" s="202"/>
      <c r="E24" s="202"/>
      <c r="F24" s="202"/>
      <c r="G24" s="202"/>
      <c r="H24" s="187"/>
      <c r="I24" s="186" t="s">
        <v>175</v>
      </c>
      <c r="J24" s="187" t="s">
        <v>170</v>
      </c>
      <c r="K24" s="188">
        <f>SUM(K25:K26)</f>
        <v>22500</v>
      </c>
      <c r="L24" s="188">
        <f>SUM(L25:L26)</f>
        <v>0</v>
      </c>
      <c r="M24" s="188">
        <f>SUM(M25:M26)</f>
        <v>0</v>
      </c>
      <c r="N24" s="188">
        <f>SUM(K24:L24)</f>
        <v>22500</v>
      </c>
    </row>
    <row r="25" spans="1:14" s="15" customFormat="1" ht="15.75">
      <c r="A25" s="175">
        <v>20</v>
      </c>
      <c r="B25" s="180"/>
      <c r="C25" s="180"/>
      <c r="D25" s="180"/>
      <c r="E25" s="180"/>
      <c r="F25" s="180"/>
      <c r="G25" s="180"/>
      <c r="H25" s="182"/>
      <c r="I25" s="131"/>
      <c r="J25" s="182" t="s">
        <v>171</v>
      </c>
      <c r="K25" s="132">
        <v>11500</v>
      </c>
      <c r="L25" s="132">
        <v>0</v>
      </c>
      <c r="M25" s="132">
        <v>0</v>
      </c>
      <c r="N25" s="132">
        <f>SUM(K25:M25)</f>
        <v>11500</v>
      </c>
    </row>
    <row r="26" spans="1:14" s="15" customFormat="1" ht="15.75">
      <c r="A26" s="175">
        <v>21</v>
      </c>
      <c r="B26" s="180"/>
      <c r="C26" s="180"/>
      <c r="D26" s="180"/>
      <c r="E26" s="180"/>
      <c r="F26" s="180"/>
      <c r="G26" s="180"/>
      <c r="H26" s="182"/>
      <c r="I26" s="131"/>
      <c r="J26" s="182" t="s">
        <v>254</v>
      </c>
      <c r="K26" s="132">
        <v>11000</v>
      </c>
      <c r="L26" s="132">
        <v>0</v>
      </c>
      <c r="M26" s="132">
        <v>0</v>
      </c>
      <c r="N26" s="132">
        <f>SUM(K26:M26)</f>
        <v>11000</v>
      </c>
    </row>
    <row r="27" spans="1:14" s="15" customFormat="1" ht="15.75">
      <c r="A27" s="175">
        <v>22</v>
      </c>
      <c r="B27" s="180"/>
      <c r="C27" s="180"/>
      <c r="D27" s="180"/>
      <c r="E27" s="180"/>
      <c r="F27" s="180"/>
      <c r="G27" s="180"/>
      <c r="H27" s="182"/>
      <c r="I27" s="186" t="s">
        <v>176</v>
      </c>
      <c r="J27" s="187" t="s">
        <v>172</v>
      </c>
      <c r="K27" s="188">
        <f>SUM(K28+K29)</f>
        <v>90000</v>
      </c>
      <c r="L27" s="188">
        <f>SUM(L28:L30)</f>
        <v>0</v>
      </c>
      <c r="M27" s="188">
        <f>SUM(M28:M30)</f>
        <v>0</v>
      </c>
      <c r="N27" s="188">
        <f>SUM(K27:M27)</f>
        <v>90000</v>
      </c>
    </row>
    <row r="28" spans="1:14" s="15" customFormat="1" ht="15.75">
      <c r="A28" s="175">
        <v>23</v>
      </c>
      <c r="B28" s="180"/>
      <c r="C28" s="180"/>
      <c r="D28" s="180"/>
      <c r="E28" s="180"/>
      <c r="F28" s="180"/>
      <c r="G28" s="180"/>
      <c r="H28" s="182"/>
      <c r="I28" s="131"/>
      <c r="J28" s="182" t="s">
        <v>173</v>
      </c>
      <c r="K28" s="132">
        <v>90000</v>
      </c>
      <c r="L28" s="132">
        <v>0</v>
      </c>
      <c r="M28" s="132">
        <v>0</v>
      </c>
      <c r="N28" s="132">
        <f>SUM(K28:M28)</f>
        <v>90000</v>
      </c>
    </row>
    <row r="29" spans="1:14" s="15" customFormat="1" ht="15.75">
      <c r="A29" s="175">
        <v>24</v>
      </c>
      <c r="B29" s="180"/>
      <c r="C29" s="180"/>
      <c r="D29" s="180"/>
      <c r="E29" s="180"/>
      <c r="F29" s="180"/>
      <c r="G29" s="180"/>
      <c r="H29" s="182"/>
      <c r="I29" s="131"/>
      <c r="J29" s="182" t="s">
        <v>174</v>
      </c>
      <c r="K29" s="132">
        <v>0</v>
      </c>
      <c r="L29" s="132">
        <v>0</v>
      </c>
      <c r="M29" s="132">
        <v>0</v>
      </c>
      <c r="N29" s="132">
        <f>SUM(K29:M29)</f>
        <v>0</v>
      </c>
    </row>
    <row r="30" spans="1:14" s="15" customFormat="1" ht="15.75">
      <c r="A30" s="175">
        <v>25</v>
      </c>
      <c r="B30" s="180"/>
      <c r="C30" s="180"/>
      <c r="D30" s="180"/>
      <c r="E30" s="180"/>
      <c r="F30" s="180"/>
      <c r="G30" s="180"/>
      <c r="H30" s="182"/>
      <c r="I30" s="186" t="s">
        <v>177</v>
      </c>
      <c r="J30" s="187" t="s">
        <v>178</v>
      </c>
      <c r="K30" s="188">
        <f>SUM(K31)</f>
        <v>13000</v>
      </c>
      <c r="L30" s="188"/>
      <c r="M30" s="188"/>
      <c r="N30" s="188">
        <f>SUM(K30:L30)</f>
        <v>13000</v>
      </c>
    </row>
    <row r="31" spans="1:14" s="15" customFormat="1" ht="15.75">
      <c r="A31" s="175">
        <v>26</v>
      </c>
      <c r="B31" s="180"/>
      <c r="C31" s="180"/>
      <c r="D31" s="180"/>
      <c r="E31" s="180"/>
      <c r="F31" s="180"/>
      <c r="G31" s="180"/>
      <c r="H31" s="182"/>
      <c r="I31" s="186"/>
      <c r="J31" s="182" t="s">
        <v>179</v>
      </c>
      <c r="K31" s="132">
        <v>13000</v>
      </c>
      <c r="L31" s="132">
        <v>0</v>
      </c>
      <c r="M31" s="132">
        <v>0</v>
      </c>
      <c r="N31" s="132">
        <f aca="true" t="shared" si="1" ref="N31:N38">SUM(K31:M31)</f>
        <v>13000</v>
      </c>
    </row>
    <row r="32" spans="1:14" s="15" customFormat="1" ht="15.75">
      <c r="A32" s="175">
        <v>27</v>
      </c>
      <c r="B32" s="180"/>
      <c r="C32" s="180"/>
      <c r="D32" s="180"/>
      <c r="E32" s="180"/>
      <c r="F32" s="180"/>
      <c r="G32" s="180"/>
      <c r="H32" s="182"/>
      <c r="I32" s="186" t="s">
        <v>180</v>
      </c>
      <c r="J32" s="187" t="s">
        <v>181</v>
      </c>
      <c r="K32" s="188">
        <f>SUM(K33)</f>
        <v>300</v>
      </c>
      <c r="L32" s="188">
        <f>SUM(L33)</f>
        <v>0</v>
      </c>
      <c r="M32" s="188">
        <f>SUM(M33)</f>
        <v>0</v>
      </c>
      <c r="N32" s="188">
        <f t="shared" si="1"/>
        <v>300</v>
      </c>
    </row>
    <row r="33" spans="1:14" s="15" customFormat="1" ht="15.75">
      <c r="A33" s="175">
        <v>28</v>
      </c>
      <c r="B33" s="180"/>
      <c r="C33" s="180"/>
      <c r="D33" s="180"/>
      <c r="E33" s="180"/>
      <c r="F33" s="180"/>
      <c r="G33" s="180"/>
      <c r="H33" s="182"/>
      <c r="I33" s="186"/>
      <c r="J33" s="182" t="s">
        <v>182</v>
      </c>
      <c r="K33" s="132">
        <v>300</v>
      </c>
      <c r="L33" s="132">
        <v>0</v>
      </c>
      <c r="M33" s="132">
        <v>0</v>
      </c>
      <c r="N33" s="132">
        <f t="shared" si="1"/>
        <v>300</v>
      </c>
    </row>
    <row r="34" spans="1:14" s="15" customFormat="1" ht="15.75">
      <c r="A34" s="175">
        <v>29</v>
      </c>
      <c r="B34" s="180"/>
      <c r="C34" s="180"/>
      <c r="D34" s="180"/>
      <c r="E34" s="180"/>
      <c r="F34" s="180"/>
      <c r="G34" s="180"/>
      <c r="H34" s="182"/>
      <c r="I34" s="186" t="s">
        <v>183</v>
      </c>
      <c r="J34" s="187" t="s">
        <v>184</v>
      </c>
      <c r="K34" s="188">
        <f>SUM(K35)</f>
        <v>300</v>
      </c>
      <c r="L34" s="188">
        <v>0</v>
      </c>
      <c r="M34" s="188">
        <v>0</v>
      </c>
      <c r="N34" s="188">
        <f t="shared" si="1"/>
        <v>300</v>
      </c>
    </row>
    <row r="35" spans="1:14" s="15" customFormat="1" ht="15.75">
      <c r="A35" s="175">
        <v>30</v>
      </c>
      <c r="B35" s="180"/>
      <c r="C35" s="180"/>
      <c r="D35" s="180"/>
      <c r="E35" s="180"/>
      <c r="F35" s="180"/>
      <c r="G35" s="180"/>
      <c r="H35" s="182"/>
      <c r="I35" s="186"/>
      <c r="J35" s="182" t="s">
        <v>185</v>
      </c>
      <c r="K35" s="132">
        <v>300</v>
      </c>
      <c r="L35" s="132">
        <v>0</v>
      </c>
      <c r="M35" s="132">
        <v>0</v>
      </c>
      <c r="N35" s="132">
        <f t="shared" si="1"/>
        <v>300</v>
      </c>
    </row>
    <row r="36" spans="1:14" s="22" customFormat="1" ht="15.75">
      <c r="A36" s="175">
        <v>31</v>
      </c>
      <c r="B36" s="192"/>
      <c r="C36" s="192"/>
      <c r="D36" s="192"/>
      <c r="E36" s="192"/>
      <c r="F36" s="192"/>
      <c r="G36" s="192"/>
      <c r="H36" s="181" t="s">
        <v>90</v>
      </c>
      <c r="I36" s="181"/>
      <c r="J36" s="183" t="s">
        <v>186</v>
      </c>
      <c r="K36" s="185">
        <f>SUM(K37:K43)</f>
        <v>4380</v>
      </c>
      <c r="L36" s="185">
        <f>SUM(L37:L43)</f>
        <v>1354</v>
      </c>
      <c r="M36" s="185">
        <f>SUM(M38:M43)</f>
        <v>0</v>
      </c>
      <c r="N36" s="185">
        <f t="shared" si="1"/>
        <v>5734</v>
      </c>
    </row>
    <row r="37" spans="1:14" s="22" customFormat="1" ht="15.75">
      <c r="A37" s="175">
        <v>32</v>
      </c>
      <c r="B37" s="192"/>
      <c r="C37" s="192"/>
      <c r="D37" s="192"/>
      <c r="E37" s="192"/>
      <c r="F37" s="192"/>
      <c r="G37" s="192"/>
      <c r="H37" s="181"/>
      <c r="I37" s="186" t="s">
        <v>107</v>
      </c>
      <c r="J37" s="187" t="s">
        <v>262</v>
      </c>
      <c r="K37" s="188">
        <v>0</v>
      </c>
      <c r="L37" s="188">
        <v>0</v>
      </c>
      <c r="M37" s="188">
        <v>0</v>
      </c>
      <c r="N37" s="188">
        <f>SUM(K37:M37)</f>
        <v>0</v>
      </c>
    </row>
    <row r="38" spans="1:14" s="15" customFormat="1" ht="15.75">
      <c r="A38" s="175">
        <v>33</v>
      </c>
      <c r="B38" s="180"/>
      <c r="C38" s="180"/>
      <c r="D38" s="180"/>
      <c r="E38" s="180"/>
      <c r="F38" s="180"/>
      <c r="G38" s="180"/>
      <c r="H38" s="182"/>
      <c r="I38" s="186" t="s">
        <v>111</v>
      </c>
      <c r="J38" s="187" t="s">
        <v>187</v>
      </c>
      <c r="K38" s="188">
        <v>4080</v>
      </c>
      <c r="L38" s="188">
        <v>1220</v>
      </c>
      <c r="M38" s="188">
        <v>0</v>
      </c>
      <c r="N38" s="188">
        <f t="shared" si="1"/>
        <v>5300</v>
      </c>
    </row>
    <row r="39" spans="1:14" s="15" customFormat="1" ht="15.75">
      <c r="A39" s="175">
        <v>34</v>
      </c>
      <c r="B39" s="180"/>
      <c r="C39" s="180"/>
      <c r="D39" s="180"/>
      <c r="E39" s="180"/>
      <c r="F39" s="180"/>
      <c r="G39" s="180"/>
      <c r="H39" s="182"/>
      <c r="I39" s="186" t="s">
        <v>115</v>
      </c>
      <c r="J39" s="187" t="s">
        <v>188</v>
      </c>
      <c r="K39" s="188">
        <v>0</v>
      </c>
      <c r="L39" s="188">
        <v>0</v>
      </c>
      <c r="M39" s="188">
        <v>0</v>
      </c>
      <c r="N39" s="188">
        <f>SUM(K39:L39)</f>
        <v>0</v>
      </c>
    </row>
    <row r="40" spans="1:14" s="15" customFormat="1" ht="15.75">
      <c r="A40" s="175">
        <v>35</v>
      </c>
      <c r="B40" s="180"/>
      <c r="C40" s="180"/>
      <c r="D40" s="180"/>
      <c r="E40" s="180"/>
      <c r="F40" s="180"/>
      <c r="G40" s="180"/>
      <c r="H40" s="182"/>
      <c r="I40" s="186" t="s">
        <v>124</v>
      </c>
      <c r="J40" s="187" t="s">
        <v>189</v>
      </c>
      <c r="K40" s="188">
        <v>0</v>
      </c>
      <c r="L40" s="188">
        <v>0</v>
      </c>
      <c r="M40" s="188">
        <v>0</v>
      </c>
      <c r="N40" s="188">
        <f>SUM(K40:L40)</f>
        <v>0</v>
      </c>
    </row>
    <row r="41" spans="1:14" s="15" customFormat="1" ht="15.75">
      <c r="A41" s="175">
        <v>36</v>
      </c>
      <c r="B41" s="180"/>
      <c r="C41" s="180"/>
      <c r="D41" s="180"/>
      <c r="E41" s="180"/>
      <c r="F41" s="180"/>
      <c r="G41" s="180"/>
      <c r="H41" s="182"/>
      <c r="I41" s="186" t="s">
        <v>127</v>
      </c>
      <c r="J41" s="187" t="s">
        <v>190</v>
      </c>
      <c r="K41" s="188">
        <v>246</v>
      </c>
      <c r="L41" s="188">
        <v>134</v>
      </c>
      <c r="M41" s="188">
        <v>0</v>
      </c>
      <c r="N41" s="188">
        <f>SUM(K41:L41)</f>
        <v>380</v>
      </c>
    </row>
    <row r="42" spans="1:14" s="15" customFormat="1" ht="15.75">
      <c r="A42" s="175">
        <v>37</v>
      </c>
      <c r="B42" s="180"/>
      <c r="C42" s="180"/>
      <c r="D42" s="180"/>
      <c r="E42" s="180"/>
      <c r="F42" s="180"/>
      <c r="G42" s="180"/>
      <c r="H42" s="182"/>
      <c r="I42" s="186" t="s">
        <v>247</v>
      </c>
      <c r="J42" s="187" t="s">
        <v>248</v>
      </c>
      <c r="K42" s="188">
        <v>1</v>
      </c>
      <c r="L42" s="188">
        <v>0</v>
      </c>
      <c r="M42" s="188">
        <v>0</v>
      </c>
      <c r="N42" s="188">
        <f>SUM(K42:M42)</f>
        <v>1</v>
      </c>
    </row>
    <row r="43" spans="1:14" s="15" customFormat="1" ht="15.75">
      <c r="A43" s="175">
        <v>38</v>
      </c>
      <c r="B43" s="180"/>
      <c r="C43" s="180"/>
      <c r="D43" s="180"/>
      <c r="E43" s="180"/>
      <c r="F43" s="180"/>
      <c r="G43" s="180"/>
      <c r="H43" s="182"/>
      <c r="I43" s="186" t="s">
        <v>263</v>
      </c>
      <c r="J43" s="187" t="s">
        <v>99</v>
      </c>
      <c r="K43" s="188">
        <v>53</v>
      </c>
      <c r="L43" s="188">
        <v>0</v>
      </c>
      <c r="M43" s="188">
        <v>0</v>
      </c>
      <c r="N43" s="188">
        <f>SUM(K43:L43)</f>
        <v>53</v>
      </c>
    </row>
    <row r="44" spans="1:14" s="14" customFormat="1" ht="15.75">
      <c r="A44" s="175">
        <v>39</v>
      </c>
      <c r="B44" s="176"/>
      <c r="C44" s="176"/>
      <c r="D44" s="176"/>
      <c r="E44" s="176"/>
      <c r="F44" s="176"/>
      <c r="G44" s="176"/>
      <c r="H44" s="268" t="s">
        <v>100</v>
      </c>
      <c r="I44" s="269"/>
      <c r="J44" s="270"/>
      <c r="K44" s="133">
        <f>SUM(K45+K53+K55)</f>
        <v>141369</v>
      </c>
      <c r="L44" s="133">
        <f>SUM(L45+L53+L55)</f>
        <v>45812</v>
      </c>
      <c r="M44" s="133">
        <f>SUM(M45+M53+M55)</f>
        <v>0</v>
      </c>
      <c r="N44" s="133">
        <f>SUM(N45+N53+N55)</f>
        <v>187181</v>
      </c>
    </row>
    <row r="45" spans="1:14" s="15" customFormat="1" ht="15.75">
      <c r="A45" s="175">
        <v>40</v>
      </c>
      <c r="B45" s="180"/>
      <c r="C45" s="180"/>
      <c r="D45" s="180"/>
      <c r="E45" s="180"/>
      <c r="F45" s="180"/>
      <c r="G45" s="180"/>
      <c r="H45" s="181" t="s">
        <v>86</v>
      </c>
      <c r="I45" s="182"/>
      <c r="J45" s="203" t="s">
        <v>191</v>
      </c>
      <c r="K45" s="185">
        <f>SUM(K46:K47)</f>
        <v>140591</v>
      </c>
      <c r="L45" s="185">
        <f>SUM(L46:L47)</f>
        <v>5817</v>
      </c>
      <c r="M45" s="185">
        <f>SUM(M46:M47)</f>
        <v>0</v>
      </c>
      <c r="N45" s="185">
        <f>SUM(N46:N47)</f>
        <v>146408</v>
      </c>
    </row>
    <row r="46" spans="1:14" s="23" customFormat="1" ht="15.75">
      <c r="A46" s="175">
        <v>41</v>
      </c>
      <c r="B46" s="202"/>
      <c r="C46" s="202"/>
      <c r="D46" s="202"/>
      <c r="E46" s="202"/>
      <c r="F46" s="202"/>
      <c r="G46" s="202"/>
      <c r="H46" s="187"/>
      <c r="I46" s="186" t="s">
        <v>168</v>
      </c>
      <c r="J46" s="187" t="s">
        <v>264</v>
      </c>
      <c r="K46" s="188">
        <v>0</v>
      </c>
      <c r="L46" s="188">
        <v>0</v>
      </c>
      <c r="M46" s="188">
        <v>0</v>
      </c>
      <c r="N46" s="188">
        <f aca="true" t="shared" si="2" ref="N46:N56">SUM(K46:M46)</f>
        <v>0</v>
      </c>
    </row>
    <row r="47" spans="1:14" s="23" customFormat="1" ht="15.75">
      <c r="A47" s="175">
        <v>42</v>
      </c>
      <c r="B47" s="202"/>
      <c r="C47" s="202"/>
      <c r="D47" s="202"/>
      <c r="E47" s="202"/>
      <c r="F47" s="202"/>
      <c r="G47" s="202"/>
      <c r="H47" s="187"/>
      <c r="I47" s="186" t="s">
        <v>169</v>
      </c>
      <c r="J47" s="187" t="s">
        <v>265</v>
      </c>
      <c r="K47" s="188">
        <f>SUM(K48:K52)</f>
        <v>140591</v>
      </c>
      <c r="L47" s="188">
        <f>SUM(L48:L52)</f>
        <v>5817</v>
      </c>
      <c r="M47" s="188">
        <f>SUM(M48:M52)</f>
        <v>0</v>
      </c>
      <c r="N47" s="188">
        <f t="shared" si="2"/>
        <v>146408</v>
      </c>
    </row>
    <row r="48" spans="1:14" s="23" customFormat="1" ht="15.75">
      <c r="A48" s="175">
        <v>43</v>
      </c>
      <c r="B48" s="202"/>
      <c r="C48" s="202"/>
      <c r="D48" s="202"/>
      <c r="E48" s="202"/>
      <c r="F48" s="202"/>
      <c r="G48" s="202"/>
      <c r="H48" s="187"/>
      <c r="I48" s="186"/>
      <c r="J48" s="182" t="s">
        <v>306</v>
      </c>
      <c r="K48" s="132">
        <v>0</v>
      </c>
      <c r="L48" s="132">
        <v>1606</v>
      </c>
      <c r="M48" s="132">
        <v>0</v>
      </c>
      <c r="N48" s="188">
        <f t="shared" si="2"/>
        <v>1606</v>
      </c>
    </row>
    <row r="49" spans="1:14" s="23" customFormat="1" ht="15.75">
      <c r="A49" s="175">
        <v>44</v>
      </c>
      <c r="B49" s="202"/>
      <c r="C49" s="202"/>
      <c r="D49" s="202"/>
      <c r="E49" s="202"/>
      <c r="F49" s="202"/>
      <c r="G49" s="202"/>
      <c r="H49" s="187"/>
      <c r="I49" s="186"/>
      <c r="J49" s="182" t="s">
        <v>307</v>
      </c>
      <c r="K49" s="132">
        <v>0</v>
      </c>
      <c r="L49" s="132">
        <v>3024</v>
      </c>
      <c r="M49" s="132">
        <v>0</v>
      </c>
      <c r="N49" s="188">
        <f t="shared" si="2"/>
        <v>3024</v>
      </c>
    </row>
    <row r="50" spans="1:14" s="23" customFormat="1" ht="15.75">
      <c r="A50" s="175">
        <v>45</v>
      </c>
      <c r="B50" s="202"/>
      <c r="C50" s="202"/>
      <c r="D50" s="202"/>
      <c r="E50" s="202"/>
      <c r="F50" s="202"/>
      <c r="G50" s="202"/>
      <c r="H50" s="187"/>
      <c r="I50" s="186"/>
      <c r="J50" s="182" t="s">
        <v>308</v>
      </c>
      <c r="K50" s="132">
        <v>0</v>
      </c>
      <c r="L50" s="132">
        <v>1187</v>
      </c>
      <c r="M50" s="132">
        <v>0</v>
      </c>
      <c r="N50" s="188">
        <f t="shared" si="2"/>
        <v>1187</v>
      </c>
    </row>
    <row r="51" spans="1:14" s="23" customFormat="1" ht="15.75">
      <c r="A51" s="175">
        <v>46</v>
      </c>
      <c r="B51" s="202"/>
      <c r="C51" s="202"/>
      <c r="D51" s="202"/>
      <c r="E51" s="202"/>
      <c r="F51" s="202"/>
      <c r="G51" s="202"/>
      <c r="H51" s="187"/>
      <c r="I51" s="186"/>
      <c r="J51" s="182" t="s">
        <v>309</v>
      </c>
      <c r="K51" s="132">
        <v>120592</v>
      </c>
      <c r="L51" s="132">
        <v>0</v>
      </c>
      <c r="M51" s="132">
        <v>0</v>
      </c>
      <c r="N51" s="188">
        <f t="shared" si="2"/>
        <v>120592</v>
      </c>
    </row>
    <row r="52" spans="1:14" s="23" customFormat="1" ht="15.75">
      <c r="A52" s="175">
        <v>47</v>
      </c>
      <c r="B52" s="202"/>
      <c r="C52" s="202"/>
      <c r="D52" s="202"/>
      <c r="E52" s="202"/>
      <c r="F52" s="202"/>
      <c r="G52" s="202"/>
      <c r="H52" s="187"/>
      <c r="I52" s="186"/>
      <c r="J52" s="182" t="s">
        <v>310</v>
      </c>
      <c r="K52" s="132">
        <v>19999</v>
      </c>
      <c r="L52" s="132">
        <v>0</v>
      </c>
      <c r="M52" s="132">
        <v>0</v>
      </c>
      <c r="N52" s="188">
        <f t="shared" si="2"/>
        <v>19999</v>
      </c>
    </row>
    <row r="53" spans="1:14" s="22" customFormat="1" ht="15.75">
      <c r="A53" s="175">
        <v>48</v>
      </c>
      <c r="B53" s="192"/>
      <c r="C53" s="192"/>
      <c r="D53" s="192"/>
      <c r="E53" s="192"/>
      <c r="F53" s="192"/>
      <c r="G53" s="192"/>
      <c r="H53" s="181" t="s">
        <v>88</v>
      </c>
      <c r="I53" s="183"/>
      <c r="J53" s="183" t="s">
        <v>193</v>
      </c>
      <c r="K53" s="185">
        <f>SUM(K54)</f>
        <v>778</v>
      </c>
      <c r="L53" s="185">
        <f>SUM(L54)</f>
        <v>0</v>
      </c>
      <c r="M53" s="185">
        <f>SUM(M54)</f>
        <v>0</v>
      </c>
      <c r="N53" s="185">
        <f t="shared" si="2"/>
        <v>778</v>
      </c>
    </row>
    <row r="54" spans="1:14" s="15" customFormat="1" ht="15.75">
      <c r="A54" s="175">
        <v>49</v>
      </c>
      <c r="B54" s="180"/>
      <c r="C54" s="180"/>
      <c r="D54" s="180"/>
      <c r="E54" s="180"/>
      <c r="F54" s="180"/>
      <c r="G54" s="180"/>
      <c r="H54" s="182"/>
      <c r="I54" s="186" t="s">
        <v>175</v>
      </c>
      <c r="J54" s="187" t="s">
        <v>194</v>
      </c>
      <c r="K54" s="132">
        <v>778</v>
      </c>
      <c r="L54" s="132">
        <v>0</v>
      </c>
      <c r="M54" s="132">
        <v>0</v>
      </c>
      <c r="N54" s="132">
        <f t="shared" si="2"/>
        <v>778</v>
      </c>
    </row>
    <row r="55" spans="1:14" s="15" customFormat="1" ht="15.75">
      <c r="A55" s="175">
        <v>50</v>
      </c>
      <c r="B55" s="180"/>
      <c r="C55" s="180"/>
      <c r="D55" s="180"/>
      <c r="E55" s="180"/>
      <c r="F55" s="180"/>
      <c r="G55" s="180"/>
      <c r="H55" s="181" t="s">
        <v>90</v>
      </c>
      <c r="I55" s="183"/>
      <c r="J55" s="183" t="s">
        <v>195</v>
      </c>
      <c r="K55" s="185">
        <f>SUM(K56)</f>
        <v>0</v>
      </c>
      <c r="L55" s="185">
        <f>SUM(L56)</f>
        <v>39995</v>
      </c>
      <c r="M55" s="185">
        <f>SUM(M56)</f>
        <v>0</v>
      </c>
      <c r="N55" s="185">
        <f t="shared" si="2"/>
        <v>39995</v>
      </c>
    </row>
    <row r="56" spans="1:14" s="15" customFormat="1" ht="15.75">
      <c r="A56" s="175">
        <v>51</v>
      </c>
      <c r="B56" s="180"/>
      <c r="C56" s="180"/>
      <c r="D56" s="180"/>
      <c r="E56" s="180"/>
      <c r="F56" s="180"/>
      <c r="G56" s="180"/>
      <c r="H56" s="182"/>
      <c r="I56" s="186" t="s">
        <v>107</v>
      </c>
      <c r="J56" s="187" t="s">
        <v>196</v>
      </c>
      <c r="K56" s="188">
        <v>0</v>
      </c>
      <c r="L56" s="188">
        <v>39995</v>
      </c>
      <c r="M56" s="188">
        <v>0</v>
      </c>
      <c r="N56" s="188">
        <f t="shared" si="2"/>
        <v>39995</v>
      </c>
    </row>
    <row r="57" spans="1:14" s="18" customFormat="1" ht="16.5" customHeight="1">
      <c r="A57" s="175">
        <v>52</v>
      </c>
      <c r="B57" s="193"/>
      <c r="C57" s="193"/>
      <c r="D57" s="193"/>
      <c r="E57" s="193"/>
      <c r="F57" s="193"/>
      <c r="G57" s="193"/>
      <c r="H57" s="265" t="s">
        <v>197</v>
      </c>
      <c r="I57" s="266"/>
      <c r="J57" s="271"/>
      <c r="K57" s="133">
        <f>SUM(K8,K44)</f>
        <v>453472</v>
      </c>
      <c r="L57" s="133">
        <f>SUM(L8,L44)</f>
        <v>98565</v>
      </c>
      <c r="M57" s="133">
        <f>SUM(M8,M44)</f>
        <v>0</v>
      </c>
      <c r="N57" s="133">
        <f>SUM(N8,N44)</f>
        <v>552037</v>
      </c>
    </row>
    <row r="58" spans="1:14" s="16" customFormat="1" ht="15.75">
      <c r="A58" s="175">
        <v>53</v>
      </c>
      <c r="B58" s="193"/>
      <c r="C58" s="193"/>
      <c r="D58" s="193"/>
      <c r="E58" s="193"/>
      <c r="F58" s="193"/>
      <c r="G58" s="193"/>
      <c r="H58" s="177" t="s">
        <v>199</v>
      </c>
      <c r="I58" s="178"/>
      <c r="J58" s="179"/>
      <c r="K58" s="133"/>
      <c r="L58" s="133"/>
      <c r="M58" s="133"/>
      <c r="N58" s="133"/>
    </row>
    <row r="59" spans="1:14" s="16" customFormat="1" ht="15.75">
      <c r="A59" s="175">
        <v>54</v>
      </c>
      <c r="B59" s="193"/>
      <c r="C59" s="193"/>
      <c r="D59" s="193"/>
      <c r="E59" s="193"/>
      <c r="F59" s="193"/>
      <c r="G59" s="193"/>
      <c r="H59" s="194" t="s">
        <v>86</v>
      </c>
      <c r="I59" s="197"/>
      <c r="J59" s="204" t="s">
        <v>198</v>
      </c>
      <c r="K59" s="205">
        <v>108532</v>
      </c>
      <c r="L59" s="205">
        <v>110756</v>
      </c>
      <c r="M59" s="205">
        <v>0</v>
      </c>
      <c r="N59" s="205">
        <f>SUM(K59:M59)</f>
        <v>219288</v>
      </c>
    </row>
    <row r="60" spans="1:14" s="15" customFormat="1" ht="17.25" customHeight="1">
      <c r="A60" s="175">
        <v>55</v>
      </c>
      <c r="B60" s="193"/>
      <c r="C60" s="193"/>
      <c r="D60" s="193"/>
      <c r="E60" s="193"/>
      <c r="F60" s="193"/>
      <c r="G60" s="193"/>
      <c r="H60" s="265" t="s">
        <v>200</v>
      </c>
      <c r="I60" s="266"/>
      <c r="J60" s="267"/>
      <c r="K60" s="133">
        <f>SUM(K59)</f>
        <v>108532</v>
      </c>
      <c r="L60" s="133">
        <f>SUM(L59)</f>
        <v>110756</v>
      </c>
      <c r="M60" s="133">
        <f>SUM(M59)</f>
        <v>0</v>
      </c>
      <c r="N60" s="133">
        <f>SUM(N59)</f>
        <v>219288</v>
      </c>
    </row>
    <row r="61" spans="1:14" s="15" customFormat="1" ht="15.75">
      <c r="A61" s="175">
        <v>56</v>
      </c>
      <c r="B61" s="193"/>
      <c r="C61" s="193"/>
      <c r="D61" s="193"/>
      <c r="E61" s="193"/>
      <c r="F61" s="193"/>
      <c r="G61" s="193"/>
      <c r="H61" s="265" t="s">
        <v>201</v>
      </c>
      <c r="I61" s="266"/>
      <c r="J61" s="267"/>
      <c r="K61" s="133">
        <f>SUM(K57+K60)</f>
        <v>562004</v>
      </c>
      <c r="L61" s="133">
        <f>SUM(L57+L60)</f>
        <v>209321</v>
      </c>
      <c r="M61" s="133">
        <f>SUM(M57+M60)</f>
        <v>0</v>
      </c>
      <c r="N61" s="133">
        <f>SUM(N57+N60)</f>
        <v>771325</v>
      </c>
    </row>
    <row r="62" ht="16.5">
      <c r="R62" s="13"/>
    </row>
  </sheetData>
  <sheetProtection/>
  <mergeCells count="13">
    <mergeCell ref="H60:J60"/>
    <mergeCell ref="H61:J61"/>
    <mergeCell ref="H8:J8"/>
    <mergeCell ref="H44:J44"/>
    <mergeCell ref="H57:J57"/>
    <mergeCell ref="H5:J6"/>
    <mergeCell ref="H7:J7"/>
    <mergeCell ref="H1:N1"/>
    <mergeCell ref="H2:N2"/>
    <mergeCell ref="H3:N3"/>
    <mergeCell ref="K5:N5"/>
    <mergeCell ref="M4:N4"/>
    <mergeCell ref="A5:A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7">
      <selection activeCell="R48" sqref="R48"/>
    </sheetView>
  </sheetViews>
  <sheetFormatPr defaultColWidth="9.140625" defaultRowHeight="15"/>
  <cols>
    <col min="1" max="1" width="4.140625" style="0" customWidth="1"/>
    <col min="2" max="6" width="9.140625" style="0" hidden="1" customWidth="1"/>
    <col min="7" max="7" width="1.7109375" style="0" hidden="1" customWidth="1"/>
    <col min="8" max="8" width="3.57421875" style="0" bestFit="1" customWidth="1"/>
    <col min="9" max="9" width="4.421875" style="0" customWidth="1"/>
    <col min="10" max="10" width="45.57421875" style="0" customWidth="1"/>
    <col min="11" max="11" width="12.8515625" style="0" customWidth="1"/>
    <col min="12" max="12" width="12.7109375" style="0" customWidth="1"/>
    <col min="13" max="13" width="14.140625" style="0" customWidth="1"/>
    <col min="14" max="14" width="13.8515625" style="0" customWidth="1"/>
  </cols>
  <sheetData>
    <row r="1" spans="8:15" ht="15">
      <c r="H1" s="256"/>
      <c r="I1" s="256"/>
      <c r="J1" s="256"/>
      <c r="K1" s="256"/>
      <c r="L1" s="256"/>
      <c r="M1" s="256"/>
      <c r="N1" s="256"/>
      <c r="O1" s="11"/>
    </row>
    <row r="2" spans="8:14" s="11" customFormat="1" ht="19.5" customHeight="1">
      <c r="H2" s="257" t="s">
        <v>299</v>
      </c>
      <c r="I2" s="257"/>
      <c r="J2" s="257"/>
      <c r="K2" s="257"/>
      <c r="L2" s="257"/>
      <c r="M2" s="257"/>
      <c r="N2" s="257"/>
    </row>
    <row r="3" spans="8:14" ht="16.5">
      <c r="H3" s="258" t="s">
        <v>300</v>
      </c>
      <c r="I3" s="258"/>
      <c r="J3" s="258"/>
      <c r="K3" s="258"/>
      <c r="L3" s="258"/>
      <c r="M3" s="258"/>
      <c r="N3" s="258"/>
    </row>
    <row r="4" spans="8:14" ht="20.25" customHeight="1">
      <c r="H4" s="19"/>
      <c r="I4" s="19"/>
      <c r="J4" s="19"/>
      <c r="K4" s="19" t="s">
        <v>33</v>
      </c>
      <c r="L4" s="19"/>
      <c r="M4" s="262" t="s">
        <v>244</v>
      </c>
      <c r="N4" s="262"/>
    </row>
    <row r="5" spans="1:14" s="12" customFormat="1" ht="14.25" customHeight="1">
      <c r="A5" s="263" t="s">
        <v>162</v>
      </c>
      <c r="H5" s="272" t="s">
        <v>242</v>
      </c>
      <c r="I5" s="272"/>
      <c r="J5" s="273"/>
      <c r="K5" s="259" t="s">
        <v>81</v>
      </c>
      <c r="L5" s="260"/>
      <c r="M5" s="260"/>
      <c r="N5" s="261"/>
    </row>
    <row r="6" spans="1:14" s="12" customFormat="1" ht="34.5" customHeight="1">
      <c r="A6" s="264"/>
      <c r="H6" s="274"/>
      <c r="I6" s="274"/>
      <c r="J6" s="275"/>
      <c r="K6" s="20" t="s">
        <v>82</v>
      </c>
      <c r="L6" s="20" t="s">
        <v>83</v>
      </c>
      <c r="M6" s="21" t="s">
        <v>261</v>
      </c>
      <c r="N6" s="20" t="s">
        <v>84</v>
      </c>
    </row>
    <row r="7" spans="1:14" s="12" customFormat="1" ht="15">
      <c r="A7" s="25"/>
      <c r="H7" s="259" t="s">
        <v>6</v>
      </c>
      <c r="I7" s="276"/>
      <c r="J7" s="277"/>
      <c r="K7" s="20" t="s">
        <v>7</v>
      </c>
      <c r="L7" s="20" t="s">
        <v>8</v>
      </c>
      <c r="M7" s="21" t="s">
        <v>9</v>
      </c>
      <c r="N7" s="20" t="s">
        <v>101</v>
      </c>
    </row>
    <row r="8" spans="1:14" s="14" customFormat="1" ht="15.75">
      <c r="A8" s="175">
        <v>1</v>
      </c>
      <c r="B8" s="176"/>
      <c r="C8" s="176"/>
      <c r="D8" s="176"/>
      <c r="E8" s="176"/>
      <c r="F8" s="176"/>
      <c r="G8" s="176"/>
      <c r="H8" s="268" t="s">
        <v>85</v>
      </c>
      <c r="I8" s="269"/>
      <c r="J8" s="270"/>
      <c r="K8" s="133">
        <f>SUM(K9+K10+K11+K33+K39)</f>
        <v>228822</v>
      </c>
      <c r="L8" s="133">
        <f>SUM(L9+L10+L11+L33+L39)</f>
        <v>141765</v>
      </c>
      <c r="M8" s="133">
        <f>SUM(M9:M39)</f>
        <v>0</v>
      </c>
      <c r="N8" s="133">
        <f>SUM(N9+N10+N11+N33+N39)</f>
        <v>370587</v>
      </c>
    </row>
    <row r="9" spans="1:14" s="15" customFormat="1" ht="15.75">
      <c r="A9" s="175">
        <v>2</v>
      </c>
      <c r="B9" s="180"/>
      <c r="C9" s="180"/>
      <c r="D9" s="180"/>
      <c r="E9" s="180"/>
      <c r="F9" s="180"/>
      <c r="G9" s="180"/>
      <c r="H9" s="181" t="s">
        <v>86</v>
      </c>
      <c r="I9" s="182"/>
      <c r="J9" s="183" t="s">
        <v>87</v>
      </c>
      <c r="K9" s="184">
        <v>47303</v>
      </c>
      <c r="L9" s="185">
        <v>25225</v>
      </c>
      <c r="M9" s="185">
        <v>0</v>
      </c>
      <c r="N9" s="185">
        <f>SUM(K9:M9)</f>
        <v>72528</v>
      </c>
    </row>
    <row r="10" spans="1:14" s="15" customFormat="1" ht="15.75">
      <c r="A10" s="175">
        <v>3</v>
      </c>
      <c r="B10" s="180"/>
      <c r="C10" s="180"/>
      <c r="D10" s="180"/>
      <c r="E10" s="180"/>
      <c r="F10" s="180"/>
      <c r="G10" s="180"/>
      <c r="H10" s="181" t="s">
        <v>88</v>
      </c>
      <c r="I10" s="182"/>
      <c r="J10" s="183" t="s">
        <v>89</v>
      </c>
      <c r="K10" s="185">
        <v>8751</v>
      </c>
      <c r="L10" s="185">
        <v>4478</v>
      </c>
      <c r="M10" s="185">
        <v>0</v>
      </c>
      <c r="N10" s="185">
        <f>SUM(K10:M10)</f>
        <v>13229</v>
      </c>
    </row>
    <row r="11" spans="1:14" s="15" customFormat="1" ht="15.75">
      <c r="A11" s="175">
        <v>4</v>
      </c>
      <c r="B11" s="180"/>
      <c r="C11" s="180"/>
      <c r="D11" s="180"/>
      <c r="E11" s="180"/>
      <c r="F11" s="180"/>
      <c r="G11" s="180"/>
      <c r="H11" s="181" t="s">
        <v>90</v>
      </c>
      <c r="I11" s="182"/>
      <c r="J11" s="183" t="s">
        <v>91</v>
      </c>
      <c r="K11" s="185">
        <f>SUM(K12+K15+K18+K26+K29)</f>
        <v>90839</v>
      </c>
      <c r="L11" s="185">
        <f>SUM(L12+L15+L18+L26+L29)</f>
        <v>58125</v>
      </c>
      <c r="M11" s="185">
        <v>0</v>
      </c>
      <c r="N11" s="185">
        <f>SUM(N12+N15+N18+N26+N29)</f>
        <v>148964</v>
      </c>
    </row>
    <row r="12" spans="1:14" s="15" customFormat="1" ht="15.75">
      <c r="A12" s="175">
        <v>5</v>
      </c>
      <c r="B12" s="180"/>
      <c r="C12" s="180"/>
      <c r="D12" s="180"/>
      <c r="E12" s="180"/>
      <c r="F12" s="180"/>
      <c r="G12" s="180"/>
      <c r="H12" s="182"/>
      <c r="I12" s="186" t="s">
        <v>107</v>
      </c>
      <c r="J12" s="187" t="s">
        <v>108</v>
      </c>
      <c r="K12" s="188">
        <f>SUM(K13+K14)</f>
        <v>22140</v>
      </c>
      <c r="L12" s="188">
        <f>SUM(L13+L14)</f>
        <v>6006</v>
      </c>
      <c r="M12" s="188">
        <f>SUM(M13+M14)</f>
        <v>0</v>
      </c>
      <c r="N12" s="188">
        <f>SUM(N13+N14)</f>
        <v>28146</v>
      </c>
    </row>
    <row r="13" spans="1:14" s="15" customFormat="1" ht="15.75">
      <c r="A13" s="175">
        <v>6</v>
      </c>
      <c r="B13" s="180"/>
      <c r="C13" s="180"/>
      <c r="D13" s="180"/>
      <c r="E13" s="180"/>
      <c r="F13" s="180"/>
      <c r="G13" s="180"/>
      <c r="H13" s="182"/>
      <c r="I13" s="189"/>
      <c r="J13" s="182" t="s">
        <v>109</v>
      </c>
      <c r="K13" s="132">
        <v>270</v>
      </c>
      <c r="L13" s="132">
        <v>1663</v>
      </c>
      <c r="M13" s="132">
        <v>0</v>
      </c>
      <c r="N13" s="132">
        <f>SUM(K13:M13)</f>
        <v>1933</v>
      </c>
    </row>
    <row r="14" spans="1:14" s="15" customFormat="1" ht="15.75">
      <c r="A14" s="175">
        <v>7</v>
      </c>
      <c r="B14" s="180"/>
      <c r="C14" s="180"/>
      <c r="D14" s="180"/>
      <c r="E14" s="180"/>
      <c r="F14" s="180"/>
      <c r="G14" s="180"/>
      <c r="H14" s="182"/>
      <c r="I14" s="189"/>
      <c r="J14" s="182" t="s">
        <v>110</v>
      </c>
      <c r="K14" s="132">
        <v>21870</v>
      </c>
      <c r="L14" s="132">
        <v>4343</v>
      </c>
      <c r="M14" s="132">
        <v>0</v>
      </c>
      <c r="N14" s="132">
        <f>SUM(K14:M14)</f>
        <v>26213</v>
      </c>
    </row>
    <row r="15" spans="1:14" s="15" customFormat="1" ht="15.75">
      <c r="A15" s="175">
        <v>8</v>
      </c>
      <c r="B15" s="180"/>
      <c r="C15" s="180"/>
      <c r="D15" s="180"/>
      <c r="E15" s="180"/>
      <c r="F15" s="180"/>
      <c r="G15" s="180"/>
      <c r="H15" s="182"/>
      <c r="I15" s="186" t="s">
        <v>111</v>
      </c>
      <c r="J15" s="187" t="s">
        <v>112</v>
      </c>
      <c r="K15" s="188">
        <f>SUM(K16+K17)</f>
        <v>1782</v>
      </c>
      <c r="L15" s="188">
        <f>SUM(L16+L17)</f>
        <v>56</v>
      </c>
      <c r="M15" s="188">
        <f>SUM(M16+M17)</f>
        <v>0</v>
      </c>
      <c r="N15" s="188">
        <f>SUM(N16+N17)</f>
        <v>1838</v>
      </c>
    </row>
    <row r="16" spans="1:14" s="15" customFormat="1" ht="15.75">
      <c r="A16" s="175">
        <v>9</v>
      </c>
      <c r="B16" s="180"/>
      <c r="C16" s="180"/>
      <c r="D16" s="180"/>
      <c r="E16" s="180"/>
      <c r="F16" s="180"/>
      <c r="G16" s="180"/>
      <c r="H16" s="182"/>
      <c r="I16" s="190"/>
      <c r="J16" s="182" t="s">
        <v>113</v>
      </c>
      <c r="K16" s="132">
        <v>1432</v>
      </c>
      <c r="L16" s="132">
        <v>56</v>
      </c>
      <c r="M16" s="132">
        <v>0</v>
      </c>
      <c r="N16" s="132">
        <f>SUM(K16:M16)</f>
        <v>1488</v>
      </c>
    </row>
    <row r="17" spans="1:14" s="15" customFormat="1" ht="15.75">
      <c r="A17" s="175">
        <v>10</v>
      </c>
      <c r="B17" s="180"/>
      <c r="C17" s="180"/>
      <c r="D17" s="180"/>
      <c r="E17" s="180"/>
      <c r="F17" s="180"/>
      <c r="G17" s="180"/>
      <c r="H17" s="182"/>
      <c r="I17" s="190"/>
      <c r="J17" s="182" t="s">
        <v>114</v>
      </c>
      <c r="K17" s="132">
        <v>350</v>
      </c>
      <c r="L17" s="132">
        <v>0</v>
      </c>
      <c r="M17" s="132">
        <v>0</v>
      </c>
      <c r="N17" s="132">
        <f>SUM(K17:M17)</f>
        <v>350</v>
      </c>
    </row>
    <row r="18" spans="1:14" s="15" customFormat="1" ht="15.75">
      <c r="A18" s="175">
        <v>11</v>
      </c>
      <c r="B18" s="180"/>
      <c r="C18" s="180"/>
      <c r="D18" s="180"/>
      <c r="E18" s="180"/>
      <c r="F18" s="180"/>
      <c r="G18" s="180"/>
      <c r="H18" s="182"/>
      <c r="I18" s="186" t="s">
        <v>115</v>
      </c>
      <c r="J18" s="187" t="s">
        <v>116</v>
      </c>
      <c r="K18" s="188">
        <f>SUM(K19:K25)</f>
        <v>41687</v>
      </c>
      <c r="L18" s="188">
        <f>SUM(L19:L25)</f>
        <v>39813</v>
      </c>
      <c r="M18" s="188">
        <f>SUM(M19:M25)</f>
        <v>0</v>
      </c>
      <c r="N18" s="188">
        <f>SUM(N19:N25)</f>
        <v>81500</v>
      </c>
    </row>
    <row r="19" spans="1:14" s="15" customFormat="1" ht="15.75">
      <c r="A19" s="175">
        <v>12</v>
      </c>
      <c r="B19" s="180"/>
      <c r="C19" s="180"/>
      <c r="D19" s="180"/>
      <c r="E19" s="180"/>
      <c r="F19" s="180"/>
      <c r="G19" s="180"/>
      <c r="H19" s="182"/>
      <c r="I19" s="190"/>
      <c r="J19" s="182" t="s">
        <v>117</v>
      </c>
      <c r="K19" s="132">
        <v>6845</v>
      </c>
      <c r="L19" s="132">
        <v>2040</v>
      </c>
      <c r="M19" s="132">
        <v>0</v>
      </c>
      <c r="N19" s="132">
        <f aca="true" t="shared" si="0" ref="N19:N27">SUM(K19:M19)</f>
        <v>8885</v>
      </c>
    </row>
    <row r="20" spans="1:14" s="15" customFormat="1" ht="15.75">
      <c r="A20" s="175">
        <v>13</v>
      </c>
      <c r="B20" s="180"/>
      <c r="C20" s="180"/>
      <c r="D20" s="180"/>
      <c r="E20" s="180"/>
      <c r="F20" s="180"/>
      <c r="G20" s="180"/>
      <c r="H20" s="182"/>
      <c r="I20" s="190"/>
      <c r="J20" s="182" t="s">
        <v>118</v>
      </c>
      <c r="K20" s="132">
        <v>550</v>
      </c>
      <c r="L20" s="132">
        <v>205</v>
      </c>
      <c r="M20" s="132">
        <v>0</v>
      </c>
      <c r="N20" s="132">
        <f t="shared" si="0"/>
        <v>755</v>
      </c>
    </row>
    <row r="21" spans="1:14" s="15" customFormat="1" ht="15.75">
      <c r="A21" s="175">
        <v>14</v>
      </c>
      <c r="B21" s="180"/>
      <c r="C21" s="180"/>
      <c r="D21" s="180"/>
      <c r="E21" s="180"/>
      <c r="F21" s="180"/>
      <c r="G21" s="180"/>
      <c r="H21" s="182"/>
      <c r="I21" s="190"/>
      <c r="J21" s="182" t="s">
        <v>119</v>
      </c>
      <c r="K21" s="132">
        <v>180</v>
      </c>
      <c r="L21" s="132">
        <v>2020</v>
      </c>
      <c r="M21" s="132">
        <v>0</v>
      </c>
      <c r="N21" s="132">
        <f t="shared" si="0"/>
        <v>2200</v>
      </c>
    </row>
    <row r="22" spans="1:14" s="15" customFormat="1" ht="15.75">
      <c r="A22" s="175">
        <v>15</v>
      </c>
      <c r="B22" s="180"/>
      <c r="C22" s="180"/>
      <c r="D22" s="180"/>
      <c r="E22" s="180"/>
      <c r="F22" s="180"/>
      <c r="G22" s="180"/>
      <c r="H22" s="182"/>
      <c r="I22" s="190"/>
      <c r="J22" s="182" t="s">
        <v>120</v>
      </c>
      <c r="K22" s="132">
        <v>2607</v>
      </c>
      <c r="L22" s="132">
        <v>750</v>
      </c>
      <c r="M22" s="132">
        <v>0</v>
      </c>
      <c r="N22" s="132">
        <f t="shared" si="0"/>
        <v>3357</v>
      </c>
    </row>
    <row r="23" spans="1:14" s="15" customFormat="1" ht="15.75">
      <c r="A23" s="175">
        <v>16</v>
      </c>
      <c r="B23" s="180"/>
      <c r="C23" s="180"/>
      <c r="D23" s="180"/>
      <c r="E23" s="180"/>
      <c r="F23" s="180"/>
      <c r="G23" s="180"/>
      <c r="H23" s="182"/>
      <c r="I23" s="190"/>
      <c r="J23" s="182" t="s">
        <v>121</v>
      </c>
      <c r="K23" s="132">
        <v>0</v>
      </c>
      <c r="L23" s="132">
        <v>0</v>
      </c>
      <c r="M23" s="132">
        <v>0</v>
      </c>
      <c r="N23" s="132">
        <f t="shared" si="0"/>
        <v>0</v>
      </c>
    </row>
    <row r="24" spans="1:14" s="15" customFormat="1" ht="15.75">
      <c r="A24" s="175">
        <v>17</v>
      </c>
      <c r="B24" s="180"/>
      <c r="C24" s="180"/>
      <c r="D24" s="180"/>
      <c r="E24" s="180"/>
      <c r="F24" s="180"/>
      <c r="G24" s="180"/>
      <c r="H24" s="182"/>
      <c r="I24" s="190"/>
      <c r="J24" s="182" t="s">
        <v>122</v>
      </c>
      <c r="K24" s="132">
        <v>10544</v>
      </c>
      <c r="L24" s="132">
        <v>16735</v>
      </c>
      <c r="M24" s="132">
        <v>0</v>
      </c>
      <c r="N24" s="132">
        <f t="shared" si="0"/>
        <v>27279</v>
      </c>
    </row>
    <row r="25" spans="1:14" s="15" customFormat="1" ht="15.75">
      <c r="A25" s="175">
        <v>18</v>
      </c>
      <c r="B25" s="180"/>
      <c r="C25" s="180"/>
      <c r="D25" s="180"/>
      <c r="E25" s="180"/>
      <c r="F25" s="180"/>
      <c r="G25" s="180"/>
      <c r="H25" s="182"/>
      <c r="I25" s="190"/>
      <c r="J25" s="182" t="s">
        <v>123</v>
      </c>
      <c r="K25" s="132">
        <v>20961</v>
      </c>
      <c r="L25" s="132">
        <v>18063</v>
      </c>
      <c r="M25" s="132">
        <v>0</v>
      </c>
      <c r="N25" s="132">
        <f t="shared" si="0"/>
        <v>39024</v>
      </c>
    </row>
    <row r="26" spans="1:14" s="15" customFormat="1" ht="15.75">
      <c r="A26" s="175">
        <v>19</v>
      </c>
      <c r="B26" s="180"/>
      <c r="C26" s="180"/>
      <c r="D26" s="180"/>
      <c r="E26" s="180"/>
      <c r="F26" s="180"/>
      <c r="G26" s="180"/>
      <c r="H26" s="182"/>
      <c r="I26" s="186" t="s">
        <v>124</v>
      </c>
      <c r="J26" s="187" t="s">
        <v>125</v>
      </c>
      <c r="K26" s="188">
        <f>SUM(K27:K28)</f>
        <v>30</v>
      </c>
      <c r="L26" s="188">
        <f>SUM(L27:L28)</f>
        <v>190</v>
      </c>
      <c r="M26" s="188">
        <f>SUM(M27:M28)</f>
        <v>0</v>
      </c>
      <c r="N26" s="188">
        <f t="shared" si="0"/>
        <v>220</v>
      </c>
    </row>
    <row r="27" spans="1:14" s="15" customFormat="1" ht="15.75">
      <c r="A27" s="175">
        <v>20</v>
      </c>
      <c r="B27" s="180"/>
      <c r="C27" s="180"/>
      <c r="D27" s="180"/>
      <c r="E27" s="180"/>
      <c r="F27" s="180"/>
      <c r="G27" s="180"/>
      <c r="H27" s="182"/>
      <c r="I27" s="190"/>
      <c r="J27" s="182" t="s">
        <v>126</v>
      </c>
      <c r="K27" s="132">
        <v>30</v>
      </c>
      <c r="L27" s="132">
        <v>0</v>
      </c>
      <c r="M27" s="132">
        <v>0</v>
      </c>
      <c r="N27" s="132">
        <f t="shared" si="0"/>
        <v>30</v>
      </c>
    </row>
    <row r="28" spans="1:14" s="15" customFormat="1" ht="15.75">
      <c r="A28" s="175">
        <v>21</v>
      </c>
      <c r="B28" s="180"/>
      <c r="C28" s="180"/>
      <c r="D28" s="180"/>
      <c r="E28" s="180"/>
      <c r="F28" s="180"/>
      <c r="G28" s="180"/>
      <c r="H28" s="182"/>
      <c r="I28" s="190"/>
      <c r="J28" s="182" t="s">
        <v>255</v>
      </c>
      <c r="K28" s="132">
        <v>0</v>
      </c>
      <c r="L28" s="132">
        <v>190</v>
      </c>
      <c r="M28" s="132">
        <v>0</v>
      </c>
      <c r="N28" s="132">
        <f>SUM(K28:M28)</f>
        <v>190</v>
      </c>
    </row>
    <row r="29" spans="1:14" s="15" customFormat="1" ht="15.75">
      <c r="A29" s="175">
        <v>22</v>
      </c>
      <c r="B29" s="180"/>
      <c r="C29" s="180"/>
      <c r="D29" s="180"/>
      <c r="E29" s="180"/>
      <c r="F29" s="180"/>
      <c r="G29" s="180"/>
      <c r="H29" s="182"/>
      <c r="I29" s="186" t="s">
        <v>127</v>
      </c>
      <c r="J29" s="187" t="s">
        <v>128</v>
      </c>
      <c r="K29" s="188">
        <f>SUM(K30:K32)</f>
        <v>25200</v>
      </c>
      <c r="L29" s="188">
        <f>SUM(L30:L32)</f>
        <v>12060</v>
      </c>
      <c r="M29" s="188">
        <f>SUM(M30:M32)</f>
        <v>0</v>
      </c>
      <c r="N29" s="188">
        <f>SUM(N30:N32)</f>
        <v>37260</v>
      </c>
    </row>
    <row r="30" spans="1:14" s="15" customFormat="1" ht="15.75">
      <c r="A30" s="175">
        <v>23</v>
      </c>
      <c r="B30" s="180"/>
      <c r="C30" s="180"/>
      <c r="D30" s="180"/>
      <c r="E30" s="180"/>
      <c r="F30" s="180"/>
      <c r="G30" s="180"/>
      <c r="H30" s="182"/>
      <c r="I30" s="190"/>
      <c r="J30" s="182" t="s">
        <v>129</v>
      </c>
      <c r="K30" s="132">
        <v>14535</v>
      </c>
      <c r="L30" s="132">
        <v>11880</v>
      </c>
      <c r="M30" s="132">
        <v>0</v>
      </c>
      <c r="N30" s="132">
        <f>SUM(K30:M30)</f>
        <v>26415</v>
      </c>
    </row>
    <row r="31" spans="1:14" s="15" customFormat="1" ht="15.75">
      <c r="A31" s="175">
        <v>24</v>
      </c>
      <c r="B31" s="180"/>
      <c r="C31" s="180"/>
      <c r="D31" s="180"/>
      <c r="E31" s="180"/>
      <c r="F31" s="180"/>
      <c r="G31" s="180"/>
      <c r="H31" s="182"/>
      <c r="I31" s="190"/>
      <c r="J31" s="182" t="s">
        <v>130</v>
      </c>
      <c r="K31" s="132">
        <v>9911</v>
      </c>
      <c r="L31" s="132">
        <v>0</v>
      </c>
      <c r="M31" s="132">
        <v>0</v>
      </c>
      <c r="N31" s="132">
        <f>SUM(K31:M31)</f>
        <v>9911</v>
      </c>
    </row>
    <row r="32" spans="1:14" s="15" customFormat="1" ht="15.75">
      <c r="A32" s="175">
        <v>25</v>
      </c>
      <c r="B32" s="180"/>
      <c r="C32" s="180"/>
      <c r="D32" s="180"/>
      <c r="E32" s="180"/>
      <c r="F32" s="180"/>
      <c r="G32" s="180"/>
      <c r="H32" s="182"/>
      <c r="I32" s="190"/>
      <c r="J32" s="182" t="s">
        <v>131</v>
      </c>
      <c r="K32" s="132">
        <v>754</v>
      </c>
      <c r="L32" s="132">
        <v>180</v>
      </c>
      <c r="M32" s="132">
        <v>0</v>
      </c>
      <c r="N32" s="132">
        <f>SUM(K32:M32)</f>
        <v>934</v>
      </c>
    </row>
    <row r="33" spans="1:14" s="15" customFormat="1" ht="15.75">
      <c r="A33" s="175">
        <v>26</v>
      </c>
      <c r="B33" s="180"/>
      <c r="C33" s="180"/>
      <c r="D33" s="180"/>
      <c r="E33" s="180"/>
      <c r="F33" s="180"/>
      <c r="G33" s="180"/>
      <c r="H33" s="181" t="s">
        <v>92</v>
      </c>
      <c r="I33" s="183"/>
      <c r="J33" s="183" t="s">
        <v>94</v>
      </c>
      <c r="K33" s="185">
        <f>SUM(K34:K38)</f>
        <v>11488</v>
      </c>
      <c r="L33" s="185">
        <f>SUM(L34:L38)</f>
        <v>0</v>
      </c>
      <c r="M33" s="185">
        <v>0</v>
      </c>
      <c r="N33" s="185">
        <f>SUM(N34:N38)</f>
        <v>11488</v>
      </c>
    </row>
    <row r="34" spans="1:14" s="15" customFormat="1" ht="15.75">
      <c r="A34" s="175">
        <v>27</v>
      </c>
      <c r="B34" s="180"/>
      <c r="C34" s="180"/>
      <c r="D34" s="180"/>
      <c r="E34" s="180"/>
      <c r="F34" s="180"/>
      <c r="G34" s="180"/>
      <c r="H34" s="131"/>
      <c r="I34" s="186" t="s">
        <v>132</v>
      </c>
      <c r="J34" s="187" t="s">
        <v>133</v>
      </c>
      <c r="K34" s="188">
        <v>0</v>
      </c>
      <c r="L34" s="188">
        <v>0</v>
      </c>
      <c r="M34" s="188">
        <v>0</v>
      </c>
      <c r="N34" s="188">
        <f aca="true" t="shared" si="1" ref="N34:N47">SUM(K34:M34)</f>
        <v>0</v>
      </c>
    </row>
    <row r="35" spans="1:14" s="15" customFormat="1" ht="15.75">
      <c r="A35" s="175">
        <v>28</v>
      </c>
      <c r="B35" s="180"/>
      <c r="C35" s="180"/>
      <c r="D35" s="180"/>
      <c r="E35" s="180"/>
      <c r="F35" s="180"/>
      <c r="G35" s="180"/>
      <c r="H35" s="131"/>
      <c r="I35" s="186" t="s">
        <v>134</v>
      </c>
      <c r="J35" s="187" t="s">
        <v>360</v>
      </c>
      <c r="K35" s="188">
        <v>0</v>
      </c>
      <c r="L35" s="188">
        <v>0</v>
      </c>
      <c r="M35" s="188">
        <v>0</v>
      </c>
      <c r="N35" s="188">
        <f t="shared" si="1"/>
        <v>0</v>
      </c>
    </row>
    <row r="36" spans="1:14" s="15" customFormat="1" ht="15.75">
      <c r="A36" s="175">
        <v>29</v>
      </c>
      <c r="B36" s="180"/>
      <c r="C36" s="180"/>
      <c r="D36" s="180"/>
      <c r="E36" s="180"/>
      <c r="F36" s="180"/>
      <c r="G36" s="180"/>
      <c r="H36" s="131"/>
      <c r="I36" s="186" t="s">
        <v>135</v>
      </c>
      <c r="J36" s="187" t="s">
        <v>138</v>
      </c>
      <c r="K36" s="188">
        <v>0</v>
      </c>
      <c r="L36" s="188">
        <v>0</v>
      </c>
      <c r="M36" s="188">
        <v>0</v>
      </c>
      <c r="N36" s="188">
        <f t="shared" si="1"/>
        <v>0</v>
      </c>
    </row>
    <row r="37" spans="1:14" s="15" customFormat="1" ht="15.75">
      <c r="A37" s="175">
        <v>30</v>
      </c>
      <c r="B37" s="180"/>
      <c r="C37" s="180"/>
      <c r="D37" s="180"/>
      <c r="E37" s="180"/>
      <c r="F37" s="180"/>
      <c r="G37" s="180"/>
      <c r="H37" s="131"/>
      <c r="I37" s="186" t="s">
        <v>136</v>
      </c>
      <c r="J37" s="187" t="s">
        <v>139</v>
      </c>
      <c r="K37" s="188">
        <v>0</v>
      </c>
      <c r="L37" s="188">
        <v>0</v>
      </c>
      <c r="M37" s="188">
        <v>0</v>
      </c>
      <c r="N37" s="188">
        <f t="shared" si="1"/>
        <v>0</v>
      </c>
    </row>
    <row r="38" spans="1:14" s="15" customFormat="1" ht="15.75">
      <c r="A38" s="175">
        <v>31</v>
      </c>
      <c r="B38" s="180"/>
      <c r="C38" s="180"/>
      <c r="D38" s="180"/>
      <c r="E38" s="180"/>
      <c r="F38" s="180"/>
      <c r="G38" s="180"/>
      <c r="H38" s="131"/>
      <c r="I38" s="186" t="s">
        <v>137</v>
      </c>
      <c r="J38" s="187" t="s">
        <v>140</v>
      </c>
      <c r="K38" s="188">
        <v>11488</v>
      </c>
      <c r="L38" s="188">
        <v>0</v>
      </c>
      <c r="M38" s="188">
        <v>0</v>
      </c>
      <c r="N38" s="188">
        <f t="shared" si="1"/>
        <v>11488</v>
      </c>
    </row>
    <row r="39" spans="1:14" s="15" customFormat="1" ht="15.75">
      <c r="A39" s="175">
        <v>32</v>
      </c>
      <c r="B39" s="180"/>
      <c r="C39" s="180"/>
      <c r="D39" s="180"/>
      <c r="E39" s="180"/>
      <c r="F39" s="180"/>
      <c r="G39" s="180"/>
      <c r="H39" s="181" t="s">
        <v>93</v>
      </c>
      <c r="I39" s="181"/>
      <c r="J39" s="183" t="s">
        <v>141</v>
      </c>
      <c r="K39" s="185">
        <f>SUM(K40+K41+K45+K47)</f>
        <v>70441</v>
      </c>
      <c r="L39" s="185">
        <f>SUM(L40+L41+L45+L47)</f>
        <v>53937</v>
      </c>
      <c r="M39" s="185">
        <f>SUM(M40+M41+M45+M47)</f>
        <v>0</v>
      </c>
      <c r="N39" s="185">
        <f t="shared" si="1"/>
        <v>124378</v>
      </c>
    </row>
    <row r="40" spans="1:14" s="15" customFormat="1" ht="15.75">
      <c r="A40" s="175">
        <v>33</v>
      </c>
      <c r="B40" s="180"/>
      <c r="C40" s="180"/>
      <c r="D40" s="180"/>
      <c r="E40" s="180"/>
      <c r="F40" s="180"/>
      <c r="G40" s="180"/>
      <c r="H40" s="181"/>
      <c r="I40" s="186" t="s">
        <v>144</v>
      </c>
      <c r="J40" s="187" t="s">
        <v>249</v>
      </c>
      <c r="K40" s="188">
        <v>0</v>
      </c>
      <c r="L40" s="188">
        <v>0</v>
      </c>
      <c r="M40" s="188">
        <v>0</v>
      </c>
      <c r="N40" s="188">
        <v>0</v>
      </c>
    </row>
    <row r="41" spans="1:14" s="15" customFormat="1" ht="15.75">
      <c r="A41" s="175">
        <v>34</v>
      </c>
      <c r="B41" s="180"/>
      <c r="C41" s="180"/>
      <c r="D41" s="180"/>
      <c r="E41" s="180"/>
      <c r="F41" s="180"/>
      <c r="G41" s="180"/>
      <c r="H41" s="131"/>
      <c r="I41" s="186" t="s">
        <v>145</v>
      </c>
      <c r="J41" s="187" t="s">
        <v>142</v>
      </c>
      <c r="K41" s="188">
        <f>SUM(K42:K44)</f>
        <v>67441</v>
      </c>
      <c r="L41" s="188">
        <f>SUM(L44)</f>
        <v>0</v>
      </c>
      <c r="M41" s="188">
        <f>SUM(M44)</f>
        <v>0</v>
      </c>
      <c r="N41" s="188">
        <f t="shared" si="1"/>
        <v>67441</v>
      </c>
    </row>
    <row r="42" spans="1:14" s="15" customFormat="1" ht="15.75">
      <c r="A42" s="175">
        <v>35</v>
      </c>
      <c r="B42" s="180"/>
      <c r="C42" s="180"/>
      <c r="D42" s="180"/>
      <c r="E42" s="180"/>
      <c r="F42" s="180"/>
      <c r="G42" s="180"/>
      <c r="H42" s="131"/>
      <c r="I42" s="186"/>
      <c r="J42" s="182" t="s">
        <v>143</v>
      </c>
      <c r="K42" s="132">
        <v>66045</v>
      </c>
      <c r="L42" s="132">
        <v>0</v>
      </c>
      <c r="M42" s="132">
        <v>0</v>
      </c>
      <c r="N42" s="132">
        <f>SUM(K42:M42)</f>
        <v>66045</v>
      </c>
    </row>
    <row r="43" spans="1:14" s="15" customFormat="1" ht="15.75">
      <c r="A43" s="175">
        <v>36</v>
      </c>
      <c r="B43" s="180"/>
      <c r="C43" s="180"/>
      <c r="D43" s="180"/>
      <c r="E43" s="180"/>
      <c r="F43" s="180"/>
      <c r="G43" s="180"/>
      <c r="H43" s="131"/>
      <c r="I43" s="186"/>
      <c r="J43" s="182" t="s">
        <v>311</v>
      </c>
      <c r="K43" s="132">
        <v>444</v>
      </c>
      <c r="L43" s="132"/>
      <c r="M43" s="132"/>
      <c r="N43" s="132">
        <f>SUM(K43:M43)</f>
        <v>444</v>
      </c>
    </row>
    <row r="44" spans="1:14" s="15" customFormat="1" ht="15.75">
      <c r="A44" s="175">
        <v>37</v>
      </c>
      <c r="B44" s="180"/>
      <c r="C44" s="180"/>
      <c r="D44" s="180"/>
      <c r="E44" s="180"/>
      <c r="F44" s="180"/>
      <c r="G44" s="180"/>
      <c r="H44" s="131"/>
      <c r="I44" s="131"/>
      <c r="J44" s="182" t="s">
        <v>266</v>
      </c>
      <c r="K44" s="132">
        <v>952</v>
      </c>
      <c r="L44" s="132">
        <v>0</v>
      </c>
      <c r="M44" s="132">
        <v>0</v>
      </c>
      <c r="N44" s="132">
        <f t="shared" si="1"/>
        <v>952</v>
      </c>
    </row>
    <row r="45" spans="1:14" s="15" customFormat="1" ht="15.75">
      <c r="A45" s="175">
        <v>38</v>
      </c>
      <c r="B45" s="180"/>
      <c r="C45" s="180"/>
      <c r="D45" s="180"/>
      <c r="E45" s="180"/>
      <c r="F45" s="180"/>
      <c r="G45" s="180"/>
      <c r="H45" s="131"/>
      <c r="I45" s="186" t="s">
        <v>148</v>
      </c>
      <c r="J45" s="187" t="s">
        <v>146</v>
      </c>
      <c r="K45" s="188">
        <f>SUM(K46:K46)</f>
        <v>0</v>
      </c>
      <c r="L45" s="188">
        <f>SUM(L46:L46)</f>
        <v>12900</v>
      </c>
      <c r="M45" s="188">
        <f>SUM(M46:M46)</f>
        <v>0</v>
      </c>
      <c r="N45" s="188">
        <f t="shared" si="1"/>
        <v>12900</v>
      </c>
    </row>
    <row r="46" spans="1:14" s="15" customFormat="1" ht="15.75">
      <c r="A46" s="175">
        <v>39</v>
      </c>
      <c r="B46" s="180"/>
      <c r="C46" s="180"/>
      <c r="D46" s="180"/>
      <c r="E46" s="180"/>
      <c r="F46" s="180"/>
      <c r="G46" s="180"/>
      <c r="H46" s="131"/>
      <c r="I46" s="186"/>
      <c r="J46" s="182" t="s">
        <v>147</v>
      </c>
      <c r="K46" s="132">
        <v>0</v>
      </c>
      <c r="L46" s="132">
        <v>12900</v>
      </c>
      <c r="M46" s="132">
        <v>0</v>
      </c>
      <c r="N46" s="132">
        <f>SUM(K46:M46)</f>
        <v>12900</v>
      </c>
    </row>
    <row r="47" spans="1:14" s="15" customFormat="1" ht="15.75">
      <c r="A47" s="191">
        <v>40</v>
      </c>
      <c r="B47" s="180"/>
      <c r="C47" s="180"/>
      <c r="D47" s="180"/>
      <c r="E47" s="180"/>
      <c r="F47" s="180"/>
      <c r="G47" s="180"/>
      <c r="H47" s="131"/>
      <c r="I47" s="186" t="s">
        <v>251</v>
      </c>
      <c r="J47" s="187" t="s">
        <v>149</v>
      </c>
      <c r="K47" s="188">
        <v>3000</v>
      </c>
      <c r="L47" s="188">
        <v>41037</v>
      </c>
      <c r="M47" s="188">
        <v>0</v>
      </c>
      <c r="N47" s="188">
        <f t="shared" si="1"/>
        <v>44037</v>
      </c>
    </row>
    <row r="48" spans="1:14" s="14" customFormat="1" ht="15.75">
      <c r="A48" s="191">
        <v>41</v>
      </c>
      <c r="B48" s="176"/>
      <c r="C48" s="176"/>
      <c r="D48" s="176"/>
      <c r="E48" s="176"/>
      <c r="F48" s="176"/>
      <c r="G48" s="176"/>
      <c r="H48" s="177" t="s">
        <v>95</v>
      </c>
      <c r="I48" s="178"/>
      <c r="J48" s="179"/>
      <c r="K48" s="133">
        <f>SUM(K49:K51)</f>
        <v>259434</v>
      </c>
      <c r="L48" s="133">
        <f>SUM(L49:L51)</f>
        <v>65132</v>
      </c>
      <c r="M48" s="133">
        <f>SUM(M49:M51)</f>
        <v>0</v>
      </c>
      <c r="N48" s="133">
        <f>SUM(N49:N51)</f>
        <v>324566</v>
      </c>
    </row>
    <row r="49" spans="1:14" s="22" customFormat="1" ht="15.75">
      <c r="A49" s="191">
        <v>42</v>
      </c>
      <c r="B49" s="192"/>
      <c r="C49" s="192"/>
      <c r="D49" s="192"/>
      <c r="E49" s="192"/>
      <c r="F49" s="192"/>
      <c r="G49" s="192"/>
      <c r="H49" s="181" t="s">
        <v>86</v>
      </c>
      <c r="I49" s="183"/>
      <c r="J49" s="183" t="s">
        <v>150</v>
      </c>
      <c r="K49" s="185">
        <v>176336</v>
      </c>
      <c r="L49" s="185">
        <v>52908</v>
      </c>
      <c r="M49" s="185">
        <v>0</v>
      </c>
      <c r="N49" s="185">
        <f aca="true" t="shared" si="2" ref="N49:N54">SUM(K49:M49)</f>
        <v>229244</v>
      </c>
    </row>
    <row r="50" spans="1:14" s="22" customFormat="1" ht="15.75">
      <c r="A50" s="175">
        <v>43</v>
      </c>
      <c r="B50" s="192"/>
      <c r="C50" s="192"/>
      <c r="D50" s="192"/>
      <c r="E50" s="192"/>
      <c r="F50" s="192"/>
      <c r="G50" s="192"/>
      <c r="H50" s="181" t="s">
        <v>88</v>
      </c>
      <c r="I50" s="183"/>
      <c r="J50" s="183" t="s">
        <v>151</v>
      </c>
      <c r="K50" s="185">
        <v>81598</v>
      </c>
      <c r="L50" s="185">
        <v>11024</v>
      </c>
      <c r="M50" s="185">
        <v>0</v>
      </c>
      <c r="N50" s="185">
        <f t="shared" si="2"/>
        <v>92622</v>
      </c>
    </row>
    <row r="51" spans="1:14" s="22" customFormat="1" ht="15.75">
      <c r="A51" s="175">
        <v>44</v>
      </c>
      <c r="B51" s="192"/>
      <c r="C51" s="192"/>
      <c r="D51" s="192"/>
      <c r="E51" s="192"/>
      <c r="F51" s="192"/>
      <c r="G51" s="192"/>
      <c r="H51" s="181" t="s">
        <v>90</v>
      </c>
      <c r="I51" s="183"/>
      <c r="J51" s="183" t="s">
        <v>152</v>
      </c>
      <c r="K51" s="185">
        <f>SUM(K52:K54)</f>
        <v>1500</v>
      </c>
      <c r="L51" s="185">
        <f>SUM(L52:L54)</f>
        <v>1200</v>
      </c>
      <c r="M51" s="185">
        <f>SUM(M52:M54)</f>
        <v>0</v>
      </c>
      <c r="N51" s="185">
        <f t="shared" si="2"/>
        <v>2700</v>
      </c>
    </row>
    <row r="52" spans="1:14" s="15" customFormat="1" ht="15.75">
      <c r="A52" s="175">
        <v>45</v>
      </c>
      <c r="B52" s="180"/>
      <c r="C52" s="180"/>
      <c r="D52" s="180"/>
      <c r="E52" s="180"/>
      <c r="F52" s="180"/>
      <c r="G52" s="180"/>
      <c r="H52" s="182"/>
      <c r="I52" s="186" t="s">
        <v>107</v>
      </c>
      <c r="J52" s="187" t="s">
        <v>104</v>
      </c>
      <c r="K52" s="188">
        <v>0</v>
      </c>
      <c r="L52" s="188">
        <v>0</v>
      </c>
      <c r="M52" s="188">
        <v>0</v>
      </c>
      <c r="N52" s="188">
        <f t="shared" si="2"/>
        <v>0</v>
      </c>
    </row>
    <row r="53" spans="1:14" s="15" customFormat="1" ht="15.75">
      <c r="A53" s="175">
        <v>46</v>
      </c>
      <c r="B53" s="180"/>
      <c r="C53" s="180"/>
      <c r="D53" s="180"/>
      <c r="E53" s="180"/>
      <c r="F53" s="180"/>
      <c r="G53" s="180"/>
      <c r="H53" s="182"/>
      <c r="I53" s="186" t="s">
        <v>111</v>
      </c>
      <c r="J53" s="187" t="s">
        <v>96</v>
      </c>
      <c r="K53" s="188">
        <v>0</v>
      </c>
      <c r="L53" s="188">
        <v>0</v>
      </c>
      <c r="M53" s="188">
        <v>0</v>
      </c>
      <c r="N53" s="188">
        <f t="shared" si="2"/>
        <v>0</v>
      </c>
    </row>
    <row r="54" spans="1:14" s="15" customFormat="1" ht="15.75">
      <c r="A54" s="175">
        <v>47</v>
      </c>
      <c r="B54" s="180"/>
      <c r="C54" s="180"/>
      <c r="D54" s="180"/>
      <c r="E54" s="180"/>
      <c r="F54" s="180"/>
      <c r="G54" s="180"/>
      <c r="H54" s="182"/>
      <c r="I54" s="186" t="s">
        <v>115</v>
      </c>
      <c r="J54" s="187" t="s">
        <v>153</v>
      </c>
      <c r="K54" s="188">
        <v>1500</v>
      </c>
      <c r="L54" s="188">
        <v>1200</v>
      </c>
      <c r="M54" s="188">
        <v>0</v>
      </c>
      <c r="N54" s="188">
        <f t="shared" si="2"/>
        <v>2700</v>
      </c>
    </row>
    <row r="55" spans="1:14" s="16" customFormat="1" ht="15.75">
      <c r="A55" s="191">
        <v>48</v>
      </c>
      <c r="B55" s="193"/>
      <c r="C55" s="193"/>
      <c r="D55" s="193"/>
      <c r="E55" s="193"/>
      <c r="F55" s="193"/>
      <c r="G55" s="193"/>
      <c r="H55" s="265" t="s">
        <v>163</v>
      </c>
      <c r="I55" s="266"/>
      <c r="J55" s="271"/>
      <c r="K55" s="133">
        <f>SUM(K8,K48,)</f>
        <v>488256</v>
      </c>
      <c r="L55" s="133">
        <f>SUM(L8,L48,)</f>
        <v>206897</v>
      </c>
      <c r="M55" s="133">
        <f>SUM(M8,M48,)</f>
        <v>0</v>
      </c>
      <c r="N55" s="133">
        <f>SUM(N8,N48,)</f>
        <v>695153</v>
      </c>
    </row>
    <row r="56" spans="1:14" s="16" customFormat="1" ht="15.75">
      <c r="A56" s="175">
        <v>49</v>
      </c>
      <c r="B56" s="193"/>
      <c r="C56" s="193"/>
      <c r="D56" s="193"/>
      <c r="E56" s="193"/>
      <c r="F56" s="193"/>
      <c r="G56" s="193"/>
      <c r="H56" s="177" t="s">
        <v>160</v>
      </c>
      <c r="I56" s="178"/>
      <c r="J56" s="179"/>
      <c r="K56" s="133"/>
      <c r="L56" s="133"/>
      <c r="M56" s="133"/>
      <c r="N56" s="133"/>
    </row>
    <row r="57" spans="1:14" s="16" customFormat="1" ht="15.75">
      <c r="A57" s="175">
        <v>50</v>
      </c>
      <c r="B57" s="193"/>
      <c r="C57" s="193"/>
      <c r="D57" s="193"/>
      <c r="E57" s="193"/>
      <c r="F57" s="193"/>
      <c r="G57" s="193"/>
      <c r="H57" s="194" t="s">
        <v>86</v>
      </c>
      <c r="I57" s="195"/>
      <c r="J57" s="196" t="s">
        <v>250</v>
      </c>
      <c r="K57" s="188">
        <v>5983</v>
      </c>
      <c r="L57" s="188">
        <v>0</v>
      </c>
      <c r="M57" s="188">
        <v>0</v>
      </c>
      <c r="N57" s="188">
        <f>SUM(K57:M57)</f>
        <v>5983</v>
      </c>
    </row>
    <row r="58" spans="1:14" s="24" customFormat="1" ht="15.75">
      <c r="A58" s="191">
        <v>51</v>
      </c>
      <c r="B58" s="192"/>
      <c r="C58" s="192"/>
      <c r="D58" s="192"/>
      <c r="E58" s="192"/>
      <c r="F58" s="192"/>
      <c r="G58" s="192"/>
      <c r="H58" s="194" t="s">
        <v>88</v>
      </c>
      <c r="I58" s="197"/>
      <c r="J58" s="196" t="s">
        <v>161</v>
      </c>
      <c r="K58" s="188">
        <v>70189</v>
      </c>
      <c r="L58" s="188">
        <v>0</v>
      </c>
      <c r="M58" s="188">
        <v>0</v>
      </c>
      <c r="N58" s="188">
        <f>SUM(K58:M58)</f>
        <v>70189</v>
      </c>
    </row>
    <row r="59" spans="1:14" s="16" customFormat="1" ht="15.75">
      <c r="A59" s="175">
        <v>52</v>
      </c>
      <c r="B59" s="193"/>
      <c r="C59" s="193"/>
      <c r="D59" s="193"/>
      <c r="E59" s="193"/>
      <c r="F59" s="193"/>
      <c r="G59" s="193"/>
      <c r="H59" s="265" t="s">
        <v>164</v>
      </c>
      <c r="I59" s="266"/>
      <c r="J59" s="267"/>
      <c r="K59" s="133">
        <f>SUM(K57:K58)</f>
        <v>76172</v>
      </c>
      <c r="L59" s="133">
        <f>SUM(L57:L58)</f>
        <v>0</v>
      </c>
      <c r="M59" s="133">
        <f>SUM(M57:M58)</f>
        <v>0</v>
      </c>
      <c r="N59" s="133">
        <f>SUM(K59:M59)</f>
        <v>76172</v>
      </c>
    </row>
    <row r="60" spans="1:14" s="16" customFormat="1" ht="15.75">
      <c r="A60" s="175">
        <v>53</v>
      </c>
      <c r="B60" s="193"/>
      <c r="C60" s="193"/>
      <c r="D60" s="193"/>
      <c r="E60" s="193"/>
      <c r="F60" s="193"/>
      <c r="G60" s="193"/>
      <c r="H60" s="265" t="s">
        <v>165</v>
      </c>
      <c r="I60" s="266"/>
      <c r="J60" s="267"/>
      <c r="K60" s="133">
        <f>SUM(K55+K59)</f>
        <v>564428</v>
      </c>
      <c r="L60" s="133">
        <f>SUM(L55+L59)</f>
        <v>206897</v>
      </c>
      <c r="M60" s="133">
        <f>SUM(M55+M59)</f>
        <v>0</v>
      </c>
      <c r="N60" s="133">
        <f>SUM(N55+N59)</f>
        <v>771325</v>
      </c>
    </row>
    <row r="61" ht="16.5">
      <c r="R61" s="13"/>
    </row>
  </sheetData>
  <sheetProtection/>
  <mergeCells count="12">
    <mergeCell ref="H59:J59"/>
    <mergeCell ref="H60:J60"/>
    <mergeCell ref="H1:N1"/>
    <mergeCell ref="H2:N2"/>
    <mergeCell ref="H3:N3"/>
    <mergeCell ref="M4:N4"/>
    <mergeCell ref="A5:A6"/>
    <mergeCell ref="H5:J6"/>
    <mergeCell ref="K5:N5"/>
    <mergeCell ref="H7:J7"/>
    <mergeCell ref="H8:J8"/>
    <mergeCell ref="H55:J5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0">
      <selection activeCell="M8" sqref="M8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53.421875" style="0" customWidth="1"/>
    <col min="11" max="11" width="13.28125" style="0" customWidth="1"/>
    <col min="12" max="12" width="13.140625" style="0" customWidth="1"/>
    <col min="13" max="13" width="14.140625" style="0" customWidth="1"/>
    <col min="14" max="14" width="13.7109375" style="0" customWidth="1"/>
  </cols>
  <sheetData>
    <row r="1" spans="8:15" ht="15">
      <c r="H1" s="256"/>
      <c r="I1" s="256"/>
      <c r="J1" s="256"/>
      <c r="K1" s="256"/>
      <c r="L1" s="256"/>
      <c r="M1" s="256"/>
      <c r="N1" s="256"/>
      <c r="O1" s="11"/>
    </row>
    <row r="2" spans="8:14" s="11" customFormat="1" ht="19.5" customHeight="1">
      <c r="H2" s="257" t="s">
        <v>202</v>
      </c>
      <c r="I2" s="257"/>
      <c r="J2" s="257"/>
      <c r="K2" s="257"/>
      <c r="L2" s="257"/>
      <c r="M2" s="257"/>
      <c r="N2" s="257"/>
    </row>
    <row r="3" spans="8:14" ht="16.5">
      <c r="H3" s="258" t="s">
        <v>298</v>
      </c>
      <c r="I3" s="258"/>
      <c r="J3" s="258"/>
      <c r="K3" s="258"/>
      <c r="L3" s="258"/>
      <c r="M3" s="258"/>
      <c r="N3" s="258"/>
    </row>
    <row r="4" spans="8:14" ht="20.25" customHeight="1">
      <c r="H4" s="19"/>
      <c r="I4" s="19"/>
      <c r="J4" s="19"/>
      <c r="K4" s="19" t="s">
        <v>33</v>
      </c>
      <c r="L4" s="19"/>
      <c r="M4" s="262" t="s">
        <v>245</v>
      </c>
      <c r="N4" s="262"/>
    </row>
    <row r="5" spans="1:14" s="16" customFormat="1" ht="15">
      <c r="A5" s="263" t="s">
        <v>162</v>
      </c>
      <c r="B5" s="12"/>
      <c r="C5" s="12"/>
      <c r="D5" s="12"/>
      <c r="E5" s="12"/>
      <c r="F5" s="12"/>
      <c r="G5" s="12"/>
      <c r="H5" s="272" t="s">
        <v>243</v>
      </c>
      <c r="I5" s="272"/>
      <c r="J5" s="273"/>
      <c r="K5" s="259" t="s">
        <v>81</v>
      </c>
      <c r="L5" s="260"/>
      <c r="M5" s="260"/>
      <c r="N5" s="261"/>
    </row>
    <row r="6" spans="1:14" s="13" customFormat="1" ht="39" customHeight="1">
      <c r="A6" s="264"/>
      <c r="B6" s="12"/>
      <c r="C6" s="12"/>
      <c r="D6" s="12"/>
      <c r="E6" s="12"/>
      <c r="F6" s="12"/>
      <c r="G6" s="12"/>
      <c r="H6" s="274"/>
      <c r="I6" s="274"/>
      <c r="J6" s="275"/>
      <c r="K6" s="20" t="s">
        <v>82</v>
      </c>
      <c r="L6" s="20" t="s">
        <v>83</v>
      </c>
      <c r="M6" s="21" t="s">
        <v>261</v>
      </c>
      <c r="N6" s="20" t="s">
        <v>84</v>
      </c>
    </row>
    <row r="7" spans="1:14" s="13" customFormat="1" ht="16.5">
      <c r="A7" s="25"/>
      <c r="B7" s="12"/>
      <c r="C7" s="12"/>
      <c r="D7" s="12"/>
      <c r="E7" s="12"/>
      <c r="F7" s="12"/>
      <c r="G7" s="12"/>
      <c r="H7" s="259" t="s">
        <v>6</v>
      </c>
      <c r="I7" s="276"/>
      <c r="J7" s="277"/>
      <c r="K7" s="20" t="s">
        <v>7</v>
      </c>
      <c r="L7" s="20" t="s">
        <v>8</v>
      </c>
      <c r="M7" s="21" t="s">
        <v>9</v>
      </c>
      <c r="N7" s="20" t="s">
        <v>101</v>
      </c>
    </row>
    <row r="8" spans="1:14" s="17" customFormat="1" ht="16.5">
      <c r="A8" s="168">
        <v>1</v>
      </c>
      <c r="B8" s="169"/>
      <c r="C8" s="169"/>
      <c r="D8" s="169"/>
      <c r="E8" s="169"/>
      <c r="F8" s="169"/>
      <c r="G8" s="169"/>
      <c r="H8" s="281" t="s">
        <v>97</v>
      </c>
      <c r="I8" s="282"/>
      <c r="J8" s="283"/>
      <c r="K8" s="170">
        <f>SUM(K9+K12+K18)</f>
        <v>0</v>
      </c>
      <c r="L8" s="170">
        <f>SUM(L9+L12+L18)</f>
        <v>0</v>
      </c>
      <c r="M8" s="170">
        <f>SUM(M9+M12+M18)</f>
        <v>5990</v>
      </c>
      <c r="N8" s="170">
        <f>SUM(N9+N12+N18)</f>
        <v>5990</v>
      </c>
    </row>
    <row r="9" spans="1:14" s="22" customFormat="1" ht="17.25">
      <c r="A9" s="171">
        <v>2</v>
      </c>
      <c r="B9" s="163"/>
      <c r="C9" s="163"/>
      <c r="D9" s="163"/>
      <c r="E9" s="163"/>
      <c r="F9" s="163"/>
      <c r="G9" s="163"/>
      <c r="H9" s="151" t="s">
        <v>86</v>
      </c>
      <c r="I9" s="153"/>
      <c r="J9" s="153" t="s">
        <v>105</v>
      </c>
      <c r="K9" s="155">
        <f>SUM(K10+K11)</f>
        <v>0</v>
      </c>
      <c r="L9" s="155">
        <f>SUM(L10+L11)</f>
        <v>0</v>
      </c>
      <c r="M9" s="155">
        <v>0</v>
      </c>
      <c r="N9" s="155">
        <f>SUM(K9:M9)</f>
        <v>0</v>
      </c>
    </row>
    <row r="10" spans="1:14" s="23" customFormat="1" ht="16.5">
      <c r="A10" s="146">
        <v>3</v>
      </c>
      <c r="B10" s="172"/>
      <c r="C10" s="172"/>
      <c r="D10" s="172"/>
      <c r="E10" s="172"/>
      <c r="F10" s="172"/>
      <c r="G10" s="172"/>
      <c r="H10" s="157"/>
      <c r="I10" s="160" t="s">
        <v>168</v>
      </c>
      <c r="J10" s="157" t="s">
        <v>154</v>
      </c>
      <c r="K10" s="158">
        <v>0</v>
      </c>
      <c r="L10" s="158">
        <v>0</v>
      </c>
      <c r="M10" s="158">
        <v>0</v>
      </c>
      <c r="N10" s="158">
        <f>SUM(K10:M10)</f>
        <v>0</v>
      </c>
    </row>
    <row r="11" spans="1:14" s="23" customFormat="1" ht="16.5">
      <c r="A11" s="146">
        <v>4</v>
      </c>
      <c r="B11" s="172"/>
      <c r="C11" s="172"/>
      <c r="D11" s="172"/>
      <c r="E11" s="172"/>
      <c r="F11" s="172"/>
      <c r="G11" s="172"/>
      <c r="H11" s="157"/>
      <c r="I11" s="160" t="s">
        <v>169</v>
      </c>
      <c r="J11" s="157" t="s">
        <v>158</v>
      </c>
      <c r="K11" s="158">
        <v>0</v>
      </c>
      <c r="L11" s="158">
        <v>0</v>
      </c>
      <c r="M11" s="158">
        <v>0</v>
      </c>
      <c r="N11" s="158">
        <f>SUM(K11:M11)</f>
        <v>0</v>
      </c>
    </row>
    <row r="12" spans="1:14" s="22" customFormat="1" ht="17.25">
      <c r="A12" s="146">
        <v>5</v>
      </c>
      <c r="B12" s="163"/>
      <c r="C12" s="163"/>
      <c r="D12" s="163"/>
      <c r="E12" s="163"/>
      <c r="F12" s="163"/>
      <c r="G12" s="163"/>
      <c r="H12" s="151" t="s">
        <v>88</v>
      </c>
      <c r="I12" s="151"/>
      <c r="J12" s="153" t="s">
        <v>98</v>
      </c>
      <c r="K12" s="155">
        <f>SUM(K13+K14+K15+K16+K17)</f>
        <v>0</v>
      </c>
      <c r="L12" s="155">
        <f>SUM(L13+L14+L15+L16+L17)</f>
        <v>0</v>
      </c>
      <c r="M12" s="155">
        <f>SUM(M13+M14+M15+M16+M17)</f>
        <v>60</v>
      </c>
      <c r="N12" s="155">
        <f>SUM(N13+N14+N15+N16+N17)</f>
        <v>60</v>
      </c>
    </row>
    <row r="13" spans="1:14" s="23" customFormat="1" ht="16.5">
      <c r="A13" s="146">
        <v>6</v>
      </c>
      <c r="B13" s="172"/>
      <c r="C13" s="172"/>
      <c r="D13" s="172"/>
      <c r="E13" s="172"/>
      <c r="F13" s="172"/>
      <c r="G13" s="172"/>
      <c r="H13" s="157"/>
      <c r="I13" s="160" t="s">
        <v>175</v>
      </c>
      <c r="J13" s="157" t="s">
        <v>170</v>
      </c>
      <c r="K13" s="158">
        <v>0</v>
      </c>
      <c r="L13" s="158">
        <v>0</v>
      </c>
      <c r="M13" s="158">
        <v>0</v>
      </c>
      <c r="N13" s="158">
        <f>SUM(K13:L13)</f>
        <v>0</v>
      </c>
    </row>
    <row r="14" spans="1:14" s="15" customFormat="1" ht="16.5">
      <c r="A14" s="146">
        <v>7</v>
      </c>
      <c r="B14" s="41"/>
      <c r="C14" s="41"/>
      <c r="D14" s="41"/>
      <c r="E14" s="41"/>
      <c r="F14" s="41"/>
      <c r="G14" s="41"/>
      <c r="H14" s="152"/>
      <c r="I14" s="160" t="s">
        <v>176</v>
      </c>
      <c r="J14" s="157" t="s">
        <v>172</v>
      </c>
      <c r="K14" s="158">
        <v>0</v>
      </c>
      <c r="L14" s="158">
        <f>SUM(L15:L15)</f>
        <v>0</v>
      </c>
      <c r="M14" s="158">
        <f>SUM(M15:M15)</f>
        <v>0</v>
      </c>
      <c r="N14" s="158">
        <f>SUM(K14:M14)</f>
        <v>0</v>
      </c>
    </row>
    <row r="15" spans="1:14" s="15" customFormat="1" ht="16.5">
      <c r="A15" s="146">
        <v>8</v>
      </c>
      <c r="B15" s="41"/>
      <c r="C15" s="41"/>
      <c r="D15" s="41"/>
      <c r="E15" s="41"/>
      <c r="F15" s="41"/>
      <c r="G15" s="41"/>
      <c r="H15" s="152"/>
      <c r="I15" s="160" t="s">
        <v>177</v>
      </c>
      <c r="J15" s="157" t="s">
        <v>178</v>
      </c>
      <c r="K15" s="158">
        <v>0</v>
      </c>
      <c r="L15" s="158">
        <v>0</v>
      </c>
      <c r="M15" s="158">
        <v>0</v>
      </c>
      <c r="N15" s="158">
        <f>SUM(K15:L15)</f>
        <v>0</v>
      </c>
    </row>
    <row r="16" spans="1:14" s="15" customFormat="1" ht="16.5">
      <c r="A16" s="146">
        <v>9</v>
      </c>
      <c r="B16" s="41"/>
      <c r="C16" s="41"/>
      <c r="D16" s="41"/>
      <c r="E16" s="41"/>
      <c r="F16" s="41"/>
      <c r="G16" s="41"/>
      <c r="H16" s="152"/>
      <c r="I16" s="160" t="s">
        <v>180</v>
      </c>
      <c r="J16" s="157" t="s">
        <v>181</v>
      </c>
      <c r="K16" s="158">
        <v>0</v>
      </c>
      <c r="L16" s="158">
        <v>0</v>
      </c>
      <c r="M16" s="158">
        <v>0</v>
      </c>
      <c r="N16" s="158">
        <v>0</v>
      </c>
    </row>
    <row r="17" spans="1:14" s="15" customFormat="1" ht="16.5">
      <c r="A17" s="146">
        <v>10</v>
      </c>
      <c r="B17" s="41"/>
      <c r="C17" s="41"/>
      <c r="D17" s="41"/>
      <c r="E17" s="41"/>
      <c r="F17" s="41"/>
      <c r="G17" s="41"/>
      <c r="H17" s="152"/>
      <c r="I17" s="160" t="s">
        <v>183</v>
      </c>
      <c r="J17" s="157" t="s">
        <v>184</v>
      </c>
      <c r="K17" s="158">
        <v>0</v>
      </c>
      <c r="L17" s="158">
        <v>0</v>
      </c>
      <c r="M17" s="158">
        <v>60</v>
      </c>
      <c r="N17" s="158">
        <f>SUM(K17:M17)</f>
        <v>60</v>
      </c>
    </row>
    <row r="18" spans="1:14" s="22" customFormat="1" ht="17.25">
      <c r="A18" s="146">
        <v>11</v>
      </c>
      <c r="B18" s="163"/>
      <c r="C18" s="163"/>
      <c r="D18" s="163"/>
      <c r="E18" s="163"/>
      <c r="F18" s="163"/>
      <c r="G18" s="163"/>
      <c r="H18" s="151" t="s">
        <v>90</v>
      </c>
      <c r="I18" s="151"/>
      <c r="J18" s="153" t="s">
        <v>186</v>
      </c>
      <c r="K18" s="155">
        <f>SUM(K19:K23)</f>
        <v>0</v>
      </c>
      <c r="L18" s="155">
        <f>SUM(L19:L23)</f>
        <v>0</v>
      </c>
      <c r="M18" s="155">
        <f>SUM(M19:M23)</f>
        <v>5930</v>
      </c>
      <c r="N18" s="155">
        <f>SUM(N19:N23)</f>
        <v>5930</v>
      </c>
    </row>
    <row r="19" spans="1:14" s="15" customFormat="1" ht="16.5">
      <c r="A19" s="146">
        <v>12</v>
      </c>
      <c r="B19" s="41"/>
      <c r="C19" s="41"/>
      <c r="D19" s="41"/>
      <c r="E19" s="41"/>
      <c r="F19" s="41"/>
      <c r="G19" s="41"/>
      <c r="H19" s="152"/>
      <c r="I19" s="160" t="s">
        <v>107</v>
      </c>
      <c r="J19" s="157" t="s">
        <v>187</v>
      </c>
      <c r="K19" s="158">
        <v>0</v>
      </c>
      <c r="L19" s="158">
        <v>0</v>
      </c>
      <c r="M19" s="158">
        <v>5880</v>
      </c>
      <c r="N19" s="158">
        <f>SUM(K19:M19)</f>
        <v>5880</v>
      </c>
    </row>
    <row r="20" spans="1:14" s="15" customFormat="1" ht="16.5">
      <c r="A20" s="146">
        <v>13</v>
      </c>
      <c r="B20" s="41"/>
      <c r="C20" s="41"/>
      <c r="D20" s="41"/>
      <c r="E20" s="41"/>
      <c r="F20" s="41"/>
      <c r="G20" s="41"/>
      <c r="H20" s="152"/>
      <c r="I20" s="160" t="s">
        <v>111</v>
      </c>
      <c r="J20" s="157" t="s">
        <v>188</v>
      </c>
      <c r="K20" s="158">
        <v>0</v>
      </c>
      <c r="L20" s="158">
        <v>0</v>
      </c>
      <c r="M20" s="158">
        <v>0</v>
      </c>
      <c r="N20" s="158">
        <f>SUM(K20:L20)</f>
        <v>0</v>
      </c>
    </row>
    <row r="21" spans="1:14" s="15" customFormat="1" ht="16.5">
      <c r="A21" s="146">
        <v>14</v>
      </c>
      <c r="B21" s="41"/>
      <c r="C21" s="41"/>
      <c r="D21" s="41"/>
      <c r="E21" s="41"/>
      <c r="F21" s="41"/>
      <c r="G21" s="41"/>
      <c r="H21" s="152"/>
      <c r="I21" s="160" t="s">
        <v>115</v>
      </c>
      <c r="J21" s="157" t="s">
        <v>189</v>
      </c>
      <c r="K21" s="158">
        <v>0</v>
      </c>
      <c r="L21" s="158">
        <v>0</v>
      </c>
      <c r="M21" s="158">
        <v>0</v>
      </c>
      <c r="N21" s="158">
        <f>SUM(K21:L21)</f>
        <v>0</v>
      </c>
    </row>
    <row r="22" spans="1:14" s="15" customFormat="1" ht="16.5">
      <c r="A22" s="146">
        <v>15</v>
      </c>
      <c r="B22" s="41"/>
      <c r="C22" s="41"/>
      <c r="D22" s="41"/>
      <c r="E22" s="41"/>
      <c r="F22" s="41"/>
      <c r="G22" s="41"/>
      <c r="H22" s="152"/>
      <c r="I22" s="160" t="s">
        <v>124</v>
      </c>
      <c r="J22" s="157" t="s">
        <v>190</v>
      </c>
      <c r="K22" s="158">
        <v>0</v>
      </c>
      <c r="L22" s="158">
        <v>0</v>
      </c>
      <c r="M22" s="158">
        <v>0</v>
      </c>
      <c r="N22" s="158">
        <f>SUM(K22:M22)</f>
        <v>0</v>
      </c>
    </row>
    <row r="23" spans="1:14" s="15" customFormat="1" ht="16.5">
      <c r="A23" s="146">
        <v>16</v>
      </c>
      <c r="B23" s="41"/>
      <c r="C23" s="41"/>
      <c r="D23" s="41"/>
      <c r="E23" s="41"/>
      <c r="F23" s="41"/>
      <c r="G23" s="41"/>
      <c r="H23" s="152"/>
      <c r="I23" s="160" t="s">
        <v>127</v>
      </c>
      <c r="J23" s="157" t="s">
        <v>99</v>
      </c>
      <c r="K23" s="158">
        <v>0</v>
      </c>
      <c r="L23" s="158">
        <v>0</v>
      </c>
      <c r="M23" s="158">
        <v>50</v>
      </c>
      <c r="N23" s="158">
        <f>SUM(K23:M23)</f>
        <v>50</v>
      </c>
    </row>
    <row r="24" spans="1:14" s="14" customFormat="1" ht="16.5">
      <c r="A24" s="146">
        <v>17</v>
      </c>
      <c r="B24" s="147"/>
      <c r="C24" s="147"/>
      <c r="D24" s="147"/>
      <c r="E24" s="147"/>
      <c r="F24" s="147"/>
      <c r="G24" s="147"/>
      <c r="H24" s="281" t="s">
        <v>100</v>
      </c>
      <c r="I24" s="282"/>
      <c r="J24" s="283"/>
      <c r="K24" s="141">
        <f>SUM(K25+K27+K29)</f>
        <v>0</v>
      </c>
      <c r="L24" s="141">
        <f>SUM(L25+L27+L29)</f>
        <v>0</v>
      </c>
      <c r="M24" s="141">
        <f>SUM(M25+M27+M29)</f>
        <v>0</v>
      </c>
      <c r="N24" s="141">
        <f>SUM(N25+N27+N29)</f>
        <v>0</v>
      </c>
    </row>
    <row r="25" spans="1:14" s="15" customFormat="1" ht="17.25">
      <c r="A25" s="146">
        <v>18</v>
      </c>
      <c r="B25" s="41"/>
      <c r="C25" s="41"/>
      <c r="D25" s="41"/>
      <c r="E25" s="41"/>
      <c r="F25" s="41"/>
      <c r="G25" s="41"/>
      <c r="H25" s="151" t="s">
        <v>86</v>
      </c>
      <c r="I25" s="152"/>
      <c r="J25" s="173" t="s">
        <v>191</v>
      </c>
      <c r="K25" s="155">
        <v>0</v>
      </c>
      <c r="L25" s="155">
        <v>0</v>
      </c>
      <c r="M25" s="155">
        <v>0</v>
      </c>
      <c r="N25" s="155">
        <f>SUM(K25:L25)</f>
        <v>0</v>
      </c>
    </row>
    <row r="26" spans="1:14" s="23" customFormat="1" ht="16.5">
      <c r="A26" s="146">
        <v>19</v>
      </c>
      <c r="B26" s="172"/>
      <c r="C26" s="172"/>
      <c r="D26" s="172"/>
      <c r="E26" s="172"/>
      <c r="F26" s="172"/>
      <c r="G26" s="172"/>
      <c r="H26" s="157"/>
      <c r="I26" s="160" t="s">
        <v>168</v>
      </c>
      <c r="J26" s="157" t="s">
        <v>192</v>
      </c>
      <c r="K26" s="158">
        <v>0</v>
      </c>
      <c r="L26" s="158">
        <v>0</v>
      </c>
      <c r="M26" s="158">
        <v>0</v>
      </c>
      <c r="N26" s="158">
        <f>SUM(K26:M26)</f>
        <v>0</v>
      </c>
    </row>
    <row r="27" spans="1:14" s="22" customFormat="1" ht="17.25">
      <c r="A27" s="146">
        <v>20</v>
      </c>
      <c r="B27" s="163"/>
      <c r="C27" s="163"/>
      <c r="D27" s="163"/>
      <c r="E27" s="163"/>
      <c r="F27" s="163"/>
      <c r="G27" s="163"/>
      <c r="H27" s="151" t="s">
        <v>88</v>
      </c>
      <c r="I27" s="153"/>
      <c r="J27" s="153" t="s">
        <v>193</v>
      </c>
      <c r="K27" s="155">
        <v>0</v>
      </c>
      <c r="L27" s="155">
        <v>0</v>
      </c>
      <c r="M27" s="155">
        <f>SUM(M28:M28)</f>
        <v>0</v>
      </c>
      <c r="N27" s="155">
        <f>SUM(K27:M27)</f>
        <v>0</v>
      </c>
    </row>
    <row r="28" spans="1:14" s="15" customFormat="1" ht="16.5">
      <c r="A28" s="146">
        <v>21</v>
      </c>
      <c r="B28" s="41"/>
      <c r="C28" s="41"/>
      <c r="D28" s="41"/>
      <c r="E28" s="41"/>
      <c r="F28" s="41"/>
      <c r="G28" s="41"/>
      <c r="H28" s="152"/>
      <c r="I28" s="160" t="s">
        <v>175</v>
      </c>
      <c r="J28" s="157" t="s">
        <v>194</v>
      </c>
      <c r="K28" s="139">
        <v>0</v>
      </c>
      <c r="L28" s="139">
        <v>0</v>
      </c>
      <c r="M28" s="139">
        <v>0</v>
      </c>
      <c r="N28" s="139">
        <f>SUM(K28:M28)</f>
        <v>0</v>
      </c>
    </row>
    <row r="29" spans="1:14" s="15" customFormat="1" ht="17.25">
      <c r="A29" s="146">
        <v>22</v>
      </c>
      <c r="B29" s="41"/>
      <c r="C29" s="41"/>
      <c r="D29" s="41"/>
      <c r="E29" s="41"/>
      <c r="F29" s="41"/>
      <c r="G29" s="41"/>
      <c r="H29" s="151" t="s">
        <v>90</v>
      </c>
      <c r="I29" s="153"/>
      <c r="J29" s="153" t="s">
        <v>195</v>
      </c>
      <c r="K29" s="155">
        <v>0</v>
      </c>
      <c r="L29" s="155">
        <v>0</v>
      </c>
      <c r="M29" s="155">
        <v>0</v>
      </c>
      <c r="N29" s="155">
        <f>SUM(K29:M29)</f>
        <v>0</v>
      </c>
    </row>
    <row r="30" spans="1:14" s="15" customFormat="1" ht="16.5">
      <c r="A30" s="146">
        <v>23</v>
      </c>
      <c r="B30" s="41"/>
      <c r="C30" s="41"/>
      <c r="D30" s="41"/>
      <c r="E30" s="41"/>
      <c r="F30" s="41"/>
      <c r="G30" s="41"/>
      <c r="H30" s="152"/>
      <c r="I30" s="160" t="s">
        <v>107</v>
      </c>
      <c r="J30" s="157" t="s">
        <v>196</v>
      </c>
      <c r="K30" s="158">
        <v>0</v>
      </c>
      <c r="L30" s="158">
        <v>0</v>
      </c>
      <c r="M30" s="158">
        <v>0</v>
      </c>
      <c r="N30" s="158">
        <f>SUM(K30:M30)</f>
        <v>0</v>
      </c>
    </row>
    <row r="31" spans="1:14" s="18" customFormat="1" ht="18" customHeight="1">
      <c r="A31" s="146">
        <v>24</v>
      </c>
      <c r="B31" s="164"/>
      <c r="C31" s="164"/>
      <c r="D31" s="164"/>
      <c r="E31" s="164"/>
      <c r="F31" s="164"/>
      <c r="G31" s="164"/>
      <c r="H31" s="278" t="s">
        <v>197</v>
      </c>
      <c r="I31" s="279"/>
      <c r="J31" s="284"/>
      <c r="K31" s="141">
        <f>SUM(K8,K24)</f>
        <v>0</v>
      </c>
      <c r="L31" s="141">
        <f>SUM(L8,L24)</f>
        <v>0</v>
      </c>
      <c r="M31" s="141">
        <f>SUM(M8,M24)</f>
        <v>5990</v>
      </c>
      <c r="N31" s="141">
        <f>SUM(N8,N24)</f>
        <v>5990</v>
      </c>
    </row>
    <row r="32" spans="1:14" s="16" customFormat="1" ht="16.5">
      <c r="A32" s="146">
        <v>25</v>
      </c>
      <c r="B32" s="164"/>
      <c r="C32" s="164"/>
      <c r="D32" s="164"/>
      <c r="E32" s="164"/>
      <c r="F32" s="164"/>
      <c r="G32" s="164"/>
      <c r="H32" s="148" t="s">
        <v>199</v>
      </c>
      <c r="I32" s="149"/>
      <c r="J32" s="150"/>
      <c r="K32" s="141"/>
      <c r="L32" s="141"/>
      <c r="M32" s="141"/>
      <c r="N32" s="141"/>
    </row>
    <row r="33" spans="1:14" ht="18" customHeight="1">
      <c r="A33" s="146">
        <v>26</v>
      </c>
      <c r="B33" s="163"/>
      <c r="C33" s="163"/>
      <c r="D33" s="163"/>
      <c r="E33" s="163"/>
      <c r="F33" s="163"/>
      <c r="G33" s="163"/>
      <c r="H33" s="165" t="s">
        <v>86</v>
      </c>
      <c r="I33" s="166"/>
      <c r="J33" s="167" t="s">
        <v>198</v>
      </c>
      <c r="K33" s="174">
        <v>0</v>
      </c>
      <c r="L33" s="174">
        <v>0</v>
      </c>
      <c r="M33" s="174">
        <v>528</v>
      </c>
      <c r="N33" s="174">
        <f>SUM(K33:M33)</f>
        <v>528</v>
      </c>
    </row>
    <row r="34" spans="1:14" ht="18" customHeight="1">
      <c r="A34" s="146">
        <v>27</v>
      </c>
      <c r="B34" s="163"/>
      <c r="C34" s="163"/>
      <c r="D34" s="163"/>
      <c r="E34" s="163"/>
      <c r="F34" s="163"/>
      <c r="G34" s="163"/>
      <c r="H34" s="165" t="s">
        <v>88</v>
      </c>
      <c r="I34" s="166"/>
      <c r="J34" s="167" t="s">
        <v>161</v>
      </c>
      <c r="K34" s="174">
        <v>0</v>
      </c>
      <c r="L34" s="174">
        <v>0</v>
      </c>
      <c r="M34" s="174">
        <v>70189</v>
      </c>
      <c r="N34" s="174">
        <f>SUM(K34:M34)</f>
        <v>70189</v>
      </c>
    </row>
    <row r="35" spans="1:14" s="15" customFormat="1" ht="14.25" customHeight="1">
      <c r="A35" s="146">
        <v>28</v>
      </c>
      <c r="B35" s="164"/>
      <c r="C35" s="164"/>
      <c r="D35" s="164"/>
      <c r="E35" s="164"/>
      <c r="F35" s="164"/>
      <c r="G35" s="164"/>
      <c r="H35" s="278" t="s">
        <v>200</v>
      </c>
      <c r="I35" s="279"/>
      <c r="J35" s="280"/>
      <c r="K35" s="141">
        <f>SUM(K33:K34)</f>
        <v>0</v>
      </c>
      <c r="L35" s="141">
        <f>SUM(L33:L34)</f>
        <v>0</v>
      </c>
      <c r="M35" s="141">
        <f>SUM(M33:M34)</f>
        <v>70717</v>
      </c>
      <c r="N35" s="141">
        <f>SUM(K35:M35)</f>
        <v>70717</v>
      </c>
    </row>
    <row r="36" spans="1:14" s="15" customFormat="1" ht="16.5">
      <c r="A36" s="146">
        <v>29</v>
      </c>
      <c r="B36" s="164"/>
      <c r="C36" s="164"/>
      <c r="D36" s="164"/>
      <c r="E36" s="164"/>
      <c r="F36" s="164"/>
      <c r="G36" s="164"/>
      <c r="H36" s="278" t="s">
        <v>201</v>
      </c>
      <c r="I36" s="279"/>
      <c r="J36" s="280"/>
      <c r="K36" s="141">
        <f>SUM(K31+K35)</f>
        <v>0</v>
      </c>
      <c r="L36" s="141">
        <f>SUM(L31+L35)</f>
        <v>0</v>
      </c>
      <c r="M36" s="141">
        <f>SUM(M31+M35)</f>
        <v>76707</v>
      </c>
      <c r="N36" s="141">
        <f>SUM(N31+N35)</f>
        <v>76707</v>
      </c>
    </row>
    <row r="37" ht="16.5">
      <c r="R37" s="13"/>
    </row>
  </sheetData>
  <sheetProtection/>
  <mergeCells count="13">
    <mergeCell ref="H36:J36"/>
    <mergeCell ref="K5:N5"/>
    <mergeCell ref="H7:J7"/>
    <mergeCell ref="H8:J8"/>
    <mergeCell ref="H24:J24"/>
    <mergeCell ref="H31:J31"/>
    <mergeCell ref="H35:J35"/>
    <mergeCell ref="A5:A6"/>
    <mergeCell ref="H5:J6"/>
    <mergeCell ref="H1:N1"/>
    <mergeCell ref="H2:N2"/>
    <mergeCell ref="H3:N3"/>
    <mergeCell ref="M4:N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Q17" sqref="Q17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50.140625" style="0" customWidth="1"/>
    <col min="11" max="11" width="14.00390625" style="0" customWidth="1"/>
    <col min="12" max="12" width="14.421875" style="0" customWidth="1"/>
    <col min="13" max="13" width="13.8515625" style="0" customWidth="1"/>
    <col min="14" max="14" width="14.140625" style="0" customWidth="1"/>
  </cols>
  <sheetData>
    <row r="1" spans="8:15" ht="15">
      <c r="H1" s="256"/>
      <c r="I1" s="256"/>
      <c r="J1" s="256"/>
      <c r="K1" s="256"/>
      <c r="L1" s="256"/>
      <c r="M1" s="256"/>
      <c r="N1" s="256"/>
      <c r="O1" s="11"/>
    </row>
    <row r="2" spans="8:14" s="11" customFormat="1" ht="19.5" customHeight="1">
      <c r="H2" s="285" t="s">
        <v>202</v>
      </c>
      <c r="I2" s="285"/>
      <c r="J2" s="285"/>
      <c r="K2" s="285"/>
      <c r="L2" s="285"/>
      <c r="M2" s="285"/>
      <c r="N2" s="285"/>
    </row>
    <row r="3" spans="8:14" ht="18.75">
      <c r="H3" s="286" t="s">
        <v>300</v>
      </c>
      <c r="I3" s="286"/>
      <c r="J3" s="286"/>
      <c r="K3" s="286"/>
      <c r="L3" s="286"/>
      <c r="M3" s="286"/>
      <c r="N3" s="286"/>
    </row>
    <row r="4" spans="8:14" ht="14.25" customHeight="1">
      <c r="H4" s="19"/>
      <c r="I4" s="19"/>
      <c r="J4" s="19"/>
      <c r="K4" s="19" t="s">
        <v>33</v>
      </c>
      <c r="L4" s="19"/>
      <c r="M4" s="262" t="s">
        <v>246</v>
      </c>
      <c r="N4" s="262"/>
    </row>
    <row r="5" spans="1:14" s="12" customFormat="1" ht="14.25" customHeight="1">
      <c r="A5" s="263" t="s">
        <v>162</v>
      </c>
      <c r="H5" s="272" t="s">
        <v>242</v>
      </c>
      <c r="I5" s="272"/>
      <c r="J5" s="273"/>
      <c r="K5" s="259" t="s">
        <v>81</v>
      </c>
      <c r="L5" s="260"/>
      <c r="M5" s="260"/>
      <c r="N5" s="261"/>
    </row>
    <row r="6" spans="1:14" s="12" customFormat="1" ht="34.5" customHeight="1">
      <c r="A6" s="264"/>
      <c r="H6" s="274"/>
      <c r="I6" s="274"/>
      <c r="J6" s="275"/>
      <c r="K6" s="20" t="s">
        <v>82</v>
      </c>
      <c r="L6" s="20" t="s">
        <v>83</v>
      </c>
      <c r="M6" s="21" t="s">
        <v>261</v>
      </c>
      <c r="N6" s="20" t="s">
        <v>84</v>
      </c>
    </row>
    <row r="7" spans="1:14" s="12" customFormat="1" ht="15">
      <c r="A7" s="25"/>
      <c r="H7" s="259" t="s">
        <v>6</v>
      </c>
      <c r="I7" s="276"/>
      <c r="J7" s="277"/>
      <c r="K7" s="20" t="s">
        <v>7</v>
      </c>
      <c r="L7" s="20" t="s">
        <v>8</v>
      </c>
      <c r="M7" s="21" t="s">
        <v>9</v>
      </c>
      <c r="N7" s="20" t="s">
        <v>101</v>
      </c>
    </row>
    <row r="8" spans="1:14" s="14" customFormat="1" ht="16.5">
      <c r="A8" s="146">
        <v>1</v>
      </c>
      <c r="B8" s="147"/>
      <c r="C8" s="147"/>
      <c r="D8" s="147"/>
      <c r="E8" s="147"/>
      <c r="F8" s="147"/>
      <c r="G8" s="147"/>
      <c r="H8" s="281" t="s">
        <v>85</v>
      </c>
      <c r="I8" s="282"/>
      <c r="J8" s="283"/>
      <c r="K8" s="141">
        <f>SUM(K9+K10+K11+K31+K32)</f>
        <v>0</v>
      </c>
      <c r="L8" s="141">
        <f>SUM(L9+L10+L11+L31+L32)</f>
        <v>0</v>
      </c>
      <c r="M8" s="141">
        <f>SUM(M9:M11)</f>
        <v>76389</v>
      </c>
      <c r="N8" s="141">
        <f>SUM(N9+N10+N11+N31+N32)</f>
        <v>76389</v>
      </c>
    </row>
    <row r="9" spans="1:14" s="15" customFormat="1" ht="17.25">
      <c r="A9" s="146">
        <v>2</v>
      </c>
      <c r="B9" s="41"/>
      <c r="C9" s="41"/>
      <c r="D9" s="41"/>
      <c r="E9" s="41"/>
      <c r="F9" s="41"/>
      <c r="G9" s="41"/>
      <c r="H9" s="151" t="s">
        <v>86</v>
      </c>
      <c r="I9" s="152"/>
      <c r="J9" s="153" t="s">
        <v>87</v>
      </c>
      <c r="K9" s="154">
        <v>0</v>
      </c>
      <c r="L9" s="155">
        <v>0</v>
      </c>
      <c r="M9" s="155">
        <v>55283</v>
      </c>
      <c r="N9" s="155">
        <f>SUM(K9:M9)</f>
        <v>55283</v>
      </c>
    </row>
    <row r="10" spans="1:14" s="15" customFormat="1" ht="17.25">
      <c r="A10" s="146">
        <v>3</v>
      </c>
      <c r="B10" s="41"/>
      <c r="C10" s="41"/>
      <c r="D10" s="41"/>
      <c r="E10" s="41"/>
      <c r="F10" s="41"/>
      <c r="G10" s="41"/>
      <c r="H10" s="151" t="s">
        <v>88</v>
      </c>
      <c r="I10" s="152"/>
      <c r="J10" s="153" t="s">
        <v>89</v>
      </c>
      <c r="K10" s="155">
        <v>0</v>
      </c>
      <c r="L10" s="155">
        <v>0</v>
      </c>
      <c r="M10" s="155">
        <v>11297</v>
      </c>
      <c r="N10" s="155">
        <f>SUM(K10:M10)</f>
        <v>11297</v>
      </c>
    </row>
    <row r="11" spans="1:14" s="15" customFormat="1" ht="17.25">
      <c r="A11" s="146">
        <v>4</v>
      </c>
      <c r="B11" s="41"/>
      <c r="C11" s="41"/>
      <c r="D11" s="41"/>
      <c r="E11" s="41"/>
      <c r="F11" s="41"/>
      <c r="G11" s="41"/>
      <c r="H11" s="151" t="s">
        <v>90</v>
      </c>
      <c r="I11" s="152"/>
      <c r="J11" s="153" t="s">
        <v>91</v>
      </c>
      <c r="K11" s="155">
        <f>SUM(K12+K15+K18+K25+K27)</f>
        <v>0</v>
      </c>
      <c r="L11" s="155">
        <f>SUM(L12+L15+L18+L25+L27)</f>
        <v>0</v>
      </c>
      <c r="M11" s="155">
        <f>SUM(M12+M15+M18+M25+M27)</f>
        <v>9809</v>
      </c>
      <c r="N11" s="155">
        <f>SUM(N12+N15+N18+N25+N27)</f>
        <v>9809</v>
      </c>
    </row>
    <row r="12" spans="1:14" s="15" customFormat="1" ht="16.5">
      <c r="A12" s="146">
        <v>5</v>
      </c>
      <c r="B12" s="41"/>
      <c r="C12" s="41"/>
      <c r="D12" s="41"/>
      <c r="E12" s="41"/>
      <c r="F12" s="41"/>
      <c r="G12" s="41"/>
      <c r="H12" s="152"/>
      <c r="I12" s="156" t="s">
        <v>107</v>
      </c>
      <c r="J12" s="157" t="s">
        <v>108</v>
      </c>
      <c r="K12" s="158">
        <f>SUM(K13+K14)</f>
        <v>0</v>
      </c>
      <c r="L12" s="158">
        <f>SUM(L13+L14)</f>
        <v>0</v>
      </c>
      <c r="M12" s="158">
        <f>SUM(M13+M14)</f>
        <v>1480</v>
      </c>
      <c r="N12" s="158">
        <f>SUM(N13+N14)</f>
        <v>1480</v>
      </c>
    </row>
    <row r="13" spans="1:14" s="15" customFormat="1" ht="16.5">
      <c r="A13" s="146">
        <v>6</v>
      </c>
      <c r="B13" s="41"/>
      <c r="C13" s="41"/>
      <c r="D13" s="41"/>
      <c r="E13" s="41"/>
      <c r="F13" s="41"/>
      <c r="G13" s="41"/>
      <c r="H13" s="152"/>
      <c r="I13" s="159"/>
      <c r="J13" s="152" t="s">
        <v>109</v>
      </c>
      <c r="K13" s="139">
        <v>0</v>
      </c>
      <c r="L13" s="139">
        <v>0</v>
      </c>
      <c r="M13" s="139">
        <v>345</v>
      </c>
      <c r="N13" s="139">
        <f>SUM(K13:M13)</f>
        <v>345</v>
      </c>
    </row>
    <row r="14" spans="1:14" s="15" customFormat="1" ht="16.5">
      <c r="A14" s="146">
        <v>7</v>
      </c>
      <c r="B14" s="41"/>
      <c r="C14" s="41"/>
      <c r="D14" s="41"/>
      <c r="E14" s="41"/>
      <c r="F14" s="41"/>
      <c r="G14" s="41"/>
      <c r="H14" s="152"/>
      <c r="I14" s="159"/>
      <c r="J14" s="152" t="s">
        <v>110</v>
      </c>
      <c r="K14" s="139">
        <v>0</v>
      </c>
      <c r="L14" s="139">
        <v>0</v>
      </c>
      <c r="M14" s="139">
        <v>1135</v>
      </c>
      <c r="N14" s="139">
        <f>SUM(K14:M14)</f>
        <v>1135</v>
      </c>
    </row>
    <row r="15" spans="1:14" s="15" customFormat="1" ht="16.5">
      <c r="A15" s="146">
        <v>8</v>
      </c>
      <c r="B15" s="41"/>
      <c r="C15" s="41"/>
      <c r="D15" s="41"/>
      <c r="E15" s="41"/>
      <c r="F15" s="41"/>
      <c r="G15" s="41"/>
      <c r="H15" s="152"/>
      <c r="I15" s="160" t="s">
        <v>111</v>
      </c>
      <c r="J15" s="157" t="s">
        <v>112</v>
      </c>
      <c r="K15" s="158">
        <f>SUM(K16+K17)</f>
        <v>0</v>
      </c>
      <c r="L15" s="158">
        <f>SUM(L16+L17)</f>
        <v>0</v>
      </c>
      <c r="M15" s="158">
        <f>SUM(M16+M17)</f>
        <v>1179</v>
      </c>
      <c r="N15" s="158">
        <f>SUM(N16+N17)</f>
        <v>1179</v>
      </c>
    </row>
    <row r="16" spans="1:14" s="15" customFormat="1" ht="16.5">
      <c r="A16" s="146">
        <v>9</v>
      </c>
      <c r="B16" s="41"/>
      <c r="C16" s="41"/>
      <c r="D16" s="41"/>
      <c r="E16" s="41"/>
      <c r="F16" s="41"/>
      <c r="G16" s="41"/>
      <c r="H16" s="152"/>
      <c r="I16" s="161"/>
      <c r="J16" s="152" t="s">
        <v>113</v>
      </c>
      <c r="K16" s="139">
        <v>0</v>
      </c>
      <c r="L16" s="139">
        <v>0</v>
      </c>
      <c r="M16" s="139">
        <v>679</v>
      </c>
      <c r="N16" s="139">
        <f>SUM(K16:M16)</f>
        <v>679</v>
      </c>
    </row>
    <row r="17" spans="1:14" s="15" customFormat="1" ht="16.5">
      <c r="A17" s="146">
        <v>10</v>
      </c>
      <c r="B17" s="41"/>
      <c r="C17" s="41"/>
      <c r="D17" s="41"/>
      <c r="E17" s="41"/>
      <c r="F17" s="41"/>
      <c r="G17" s="41"/>
      <c r="H17" s="152"/>
      <c r="I17" s="161"/>
      <c r="J17" s="152" t="s">
        <v>114</v>
      </c>
      <c r="K17" s="139">
        <v>0</v>
      </c>
      <c r="L17" s="139">
        <v>0</v>
      </c>
      <c r="M17" s="139">
        <v>500</v>
      </c>
      <c r="N17" s="139">
        <f>SUM(K17:M17)</f>
        <v>500</v>
      </c>
    </row>
    <row r="18" spans="1:14" s="15" customFormat="1" ht="16.5">
      <c r="A18" s="146">
        <v>11</v>
      </c>
      <c r="B18" s="41"/>
      <c r="C18" s="41"/>
      <c r="D18" s="41"/>
      <c r="E18" s="41"/>
      <c r="F18" s="41"/>
      <c r="G18" s="41"/>
      <c r="H18" s="152"/>
      <c r="I18" s="160" t="s">
        <v>115</v>
      </c>
      <c r="J18" s="157" t="s">
        <v>116</v>
      </c>
      <c r="K18" s="158">
        <f>SUM(K19:K24)</f>
        <v>0</v>
      </c>
      <c r="L18" s="158">
        <f>SUM(L19:L24)</f>
        <v>0</v>
      </c>
      <c r="M18" s="158">
        <f>SUM(M19:M24)</f>
        <v>4885</v>
      </c>
      <c r="N18" s="158">
        <f>SUM(N19:N24)</f>
        <v>4885</v>
      </c>
    </row>
    <row r="19" spans="1:14" s="15" customFormat="1" ht="16.5">
      <c r="A19" s="146">
        <v>12</v>
      </c>
      <c r="B19" s="41"/>
      <c r="C19" s="41"/>
      <c r="D19" s="41"/>
      <c r="E19" s="41"/>
      <c r="F19" s="41"/>
      <c r="G19" s="41"/>
      <c r="H19" s="152"/>
      <c r="I19" s="161"/>
      <c r="J19" s="152" t="s">
        <v>117</v>
      </c>
      <c r="K19" s="139">
        <v>0</v>
      </c>
      <c r="L19" s="139">
        <v>0</v>
      </c>
      <c r="M19" s="139">
        <v>940</v>
      </c>
      <c r="N19" s="139">
        <f aca="true" t="shared" si="0" ref="N19:N26">SUM(K19:M19)</f>
        <v>940</v>
      </c>
    </row>
    <row r="20" spans="1:14" s="15" customFormat="1" ht="16.5">
      <c r="A20" s="146">
        <v>13</v>
      </c>
      <c r="B20" s="41"/>
      <c r="C20" s="41"/>
      <c r="D20" s="41"/>
      <c r="E20" s="41"/>
      <c r="F20" s="41"/>
      <c r="G20" s="41"/>
      <c r="H20" s="152"/>
      <c r="I20" s="161"/>
      <c r="J20" s="152" t="s">
        <v>118</v>
      </c>
      <c r="K20" s="139">
        <v>0</v>
      </c>
      <c r="L20" s="139">
        <v>0</v>
      </c>
      <c r="M20" s="139">
        <v>270</v>
      </c>
      <c r="N20" s="139">
        <f t="shared" si="0"/>
        <v>270</v>
      </c>
    </row>
    <row r="21" spans="1:14" s="15" customFormat="1" ht="16.5">
      <c r="A21" s="146">
        <v>14</v>
      </c>
      <c r="B21" s="41"/>
      <c r="C21" s="41"/>
      <c r="D21" s="41"/>
      <c r="E21" s="41"/>
      <c r="F21" s="41"/>
      <c r="G21" s="41"/>
      <c r="H21" s="152"/>
      <c r="I21" s="161"/>
      <c r="J21" s="152" t="s">
        <v>119</v>
      </c>
      <c r="K21" s="139">
        <v>0</v>
      </c>
      <c r="L21" s="139">
        <v>0</v>
      </c>
      <c r="M21" s="139">
        <v>1080</v>
      </c>
      <c r="N21" s="139">
        <f t="shared" si="0"/>
        <v>1080</v>
      </c>
    </row>
    <row r="22" spans="1:14" s="15" customFormat="1" ht="16.5">
      <c r="A22" s="146">
        <v>15</v>
      </c>
      <c r="B22" s="41"/>
      <c r="C22" s="41"/>
      <c r="D22" s="41"/>
      <c r="E22" s="41"/>
      <c r="F22" s="41"/>
      <c r="G22" s="41"/>
      <c r="H22" s="152"/>
      <c r="I22" s="161"/>
      <c r="J22" s="152" t="s">
        <v>120</v>
      </c>
      <c r="K22" s="139">
        <v>0</v>
      </c>
      <c r="L22" s="139">
        <v>0</v>
      </c>
      <c r="M22" s="139">
        <v>80</v>
      </c>
      <c r="N22" s="139">
        <f t="shared" si="0"/>
        <v>80</v>
      </c>
    </row>
    <row r="23" spans="1:14" s="15" customFormat="1" ht="16.5">
      <c r="A23" s="146">
        <v>16</v>
      </c>
      <c r="B23" s="41"/>
      <c r="C23" s="41"/>
      <c r="D23" s="41"/>
      <c r="E23" s="41"/>
      <c r="F23" s="41"/>
      <c r="G23" s="41"/>
      <c r="H23" s="152"/>
      <c r="I23" s="161"/>
      <c r="J23" s="152" t="s">
        <v>122</v>
      </c>
      <c r="K23" s="139">
        <v>0</v>
      </c>
      <c r="L23" s="139">
        <v>0</v>
      </c>
      <c r="M23" s="139">
        <v>1549</v>
      </c>
      <c r="N23" s="139">
        <f t="shared" si="0"/>
        <v>1549</v>
      </c>
    </row>
    <row r="24" spans="1:14" s="15" customFormat="1" ht="16.5">
      <c r="A24" s="146">
        <v>17</v>
      </c>
      <c r="B24" s="41"/>
      <c r="C24" s="41"/>
      <c r="D24" s="41"/>
      <c r="E24" s="41"/>
      <c r="F24" s="41"/>
      <c r="G24" s="41"/>
      <c r="H24" s="152"/>
      <c r="I24" s="161"/>
      <c r="J24" s="152" t="s">
        <v>123</v>
      </c>
      <c r="K24" s="139">
        <v>0</v>
      </c>
      <c r="L24" s="139">
        <v>0</v>
      </c>
      <c r="M24" s="139">
        <v>966</v>
      </c>
      <c r="N24" s="139">
        <f t="shared" si="0"/>
        <v>966</v>
      </c>
    </row>
    <row r="25" spans="1:14" s="15" customFormat="1" ht="16.5">
      <c r="A25" s="146">
        <v>18</v>
      </c>
      <c r="B25" s="41"/>
      <c r="C25" s="41"/>
      <c r="D25" s="41"/>
      <c r="E25" s="41"/>
      <c r="F25" s="41"/>
      <c r="G25" s="41"/>
      <c r="H25" s="152"/>
      <c r="I25" s="160" t="s">
        <v>124</v>
      </c>
      <c r="J25" s="157" t="s">
        <v>125</v>
      </c>
      <c r="K25" s="158">
        <v>0</v>
      </c>
      <c r="L25" s="158">
        <v>0</v>
      </c>
      <c r="M25" s="158">
        <f>SUM(M26)</f>
        <v>420</v>
      </c>
      <c r="N25" s="158">
        <f t="shared" si="0"/>
        <v>420</v>
      </c>
    </row>
    <row r="26" spans="1:14" s="15" customFormat="1" ht="16.5">
      <c r="A26" s="146">
        <v>19</v>
      </c>
      <c r="B26" s="41"/>
      <c r="C26" s="41"/>
      <c r="D26" s="41"/>
      <c r="E26" s="41"/>
      <c r="F26" s="41"/>
      <c r="G26" s="41"/>
      <c r="H26" s="152"/>
      <c r="I26" s="161"/>
      <c r="J26" s="152" t="s">
        <v>126</v>
      </c>
      <c r="K26" s="139">
        <v>0</v>
      </c>
      <c r="L26" s="139">
        <v>0</v>
      </c>
      <c r="M26" s="139">
        <v>420</v>
      </c>
      <c r="N26" s="139">
        <f t="shared" si="0"/>
        <v>420</v>
      </c>
    </row>
    <row r="27" spans="1:14" s="15" customFormat="1" ht="16.5">
      <c r="A27" s="146">
        <v>20</v>
      </c>
      <c r="B27" s="41"/>
      <c r="C27" s="41"/>
      <c r="D27" s="41"/>
      <c r="E27" s="41"/>
      <c r="F27" s="41"/>
      <c r="G27" s="41"/>
      <c r="H27" s="152"/>
      <c r="I27" s="160" t="s">
        <v>127</v>
      </c>
      <c r="J27" s="157" t="s">
        <v>128</v>
      </c>
      <c r="K27" s="158">
        <f>SUM(K28:K30)</f>
        <v>0</v>
      </c>
      <c r="L27" s="158">
        <f>SUM(L28:L30)</f>
        <v>0</v>
      </c>
      <c r="M27" s="158">
        <f>SUM(M28:M30)</f>
        <v>1845</v>
      </c>
      <c r="N27" s="158">
        <f>SUM(N28:N30)</f>
        <v>1845</v>
      </c>
    </row>
    <row r="28" spans="1:14" s="15" customFormat="1" ht="16.5">
      <c r="A28" s="146">
        <v>21</v>
      </c>
      <c r="B28" s="41"/>
      <c r="C28" s="41"/>
      <c r="D28" s="41"/>
      <c r="E28" s="41"/>
      <c r="F28" s="41"/>
      <c r="G28" s="41"/>
      <c r="H28" s="152"/>
      <c r="I28" s="161"/>
      <c r="J28" s="152" t="s">
        <v>129</v>
      </c>
      <c r="K28" s="139">
        <v>0</v>
      </c>
      <c r="L28" s="139">
        <v>0</v>
      </c>
      <c r="M28" s="139">
        <v>1835</v>
      </c>
      <c r="N28" s="139">
        <f>SUM(K28:M28)</f>
        <v>1835</v>
      </c>
    </row>
    <row r="29" spans="1:14" s="15" customFormat="1" ht="16.5">
      <c r="A29" s="146">
        <v>22</v>
      </c>
      <c r="B29" s="41"/>
      <c r="C29" s="41"/>
      <c r="D29" s="41"/>
      <c r="E29" s="41"/>
      <c r="F29" s="41"/>
      <c r="G29" s="41"/>
      <c r="H29" s="152"/>
      <c r="I29" s="161"/>
      <c r="J29" s="152" t="s">
        <v>130</v>
      </c>
      <c r="K29" s="139">
        <v>0</v>
      </c>
      <c r="L29" s="139">
        <v>0</v>
      </c>
      <c r="M29" s="139">
        <v>0</v>
      </c>
      <c r="N29" s="139">
        <f>SUM(K29:M29)</f>
        <v>0</v>
      </c>
    </row>
    <row r="30" spans="1:14" s="15" customFormat="1" ht="16.5">
      <c r="A30" s="146">
        <v>23</v>
      </c>
      <c r="B30" s="41"/>
      <c r="C30" s="41"/>
      <c r="D30" s="41"/>
      <c r="E30" s="41"/>
      <c r="F30" s="41"/>
      <c r="G30" s="41"/>
      <c r="H30" s="152"/>
      <c r="I30" s="161"/>
      <c r="J30" s="152" t="s">
        <v>131</v>
      </c>
      <c r="K30" s="139">
        <v>0</v>
      </c>
      <c r="L30" s="139">
        <v>0</v>
      </c>
      <c r="M30" s="139">
        <v>10</v>
      </c>
      <c r="N30" s="139">
        <f>SUM(K30:M30)</f>
        <v>10</v>
      </c>
    </row>
    <row r="31" spans="1:14" s="15" customFormat="1" ht="17.25">
      <c r="A31" s="146">
        <v>24</v>
      </c>
      <c r="B31" s="41"/>
      <c r="C31" s="41"/>
      <c r="D31" s="41"/>
      <c r="E31" s="41"/>
      <c r="F31" s="41"/>
      <c r="G31" s="41"/>
      <c r="H31" s="151" t="s">
        <v>92</v>
      </c>
      <c r="I31" s="153"/>
      <c r="J31" s="153" t="s">
        <v>94</v>
      </c>
      <c r="K31" s="155">
        <v>0</v>
      </c>
      <c r="L31" s="155">
        <v>0</v>
      </c>
      <c r="M31" s="155">
        <v>0</v>
      </c>
      <c r="N31" s="155">
        <v>0</v>
      </c>
    </row>
    <row r="32" spans="1:14" s="15" customFormat="1" ht="17.25">
      <c r="A32" s="146">
        <v>25</v>
      </c>
      <c r="B32" s="41"/>
      <c r="C32" s="41"/>
      <c r="D32" s="41"/>
      <c r="E32" s="41"/>
      <c r="F32" s="41"/>
      <c r="G32" s="41"/>
      <c r="H32" s="151" t="s">
        <v>93</v>
      </c>
      <c r="I32" s="151"/>
      <c r="J32" s="153" t="s">
        <v>141</v>
      </c>
      <c r="K32" s="155">
        <v>0</v>
      </c>
      <c r="L32" s="155">
        <v>0</v>
      </c>
      <c r="M32" s="155">
        <v>0</v>
      </c>
      <c r="N32" s="155">
        <v>0</v>
      </c>
    </row>
    <row r="33" spans="1:14" s="14" customFormat="1" ht="16.5">
      <c r="A33" s="146">
        <v>26</v>
      </c>
      <c r="B33" s="147"/>
      <c r="C33" s="147"/>
      <c r="D33" s="147"/>
      <c r="E33" s="147"/>
      <c r="F33" s="147"/>
      <c r="G33" s="147"/>
      <c r="H33" s="148" t="s">
        <v>95</v>
      </c>
      <c r="I33" s="149"/>
      <c r="J33" s="150"/>
      <c r="K33" s="141">
        <f>SUM(K34:K36)</f>
        <v>0</v>
      </c>
      <c r="L33" s="141">
        <f>SUM(L34:L36)</f>
        <v>0</v>
      </c>
      <c r="M33" s="141">
        <f>SUM(M34:M36)</f>
        <v>318</v>
      </c>
      <c r="N33" s="141">
        <f>SUM(N34:N36)</f>
        <v>318</v>
      </c>
    </row>
    <row r="34" spans="1:14" s="22" customFormat="1" ht="17.25">
      <c r="A34" s="162">
        <v>27</v>
      </c>
      <c r="B34" s="163"/>
      <c r="C34" s="163"/>
      <c r="D34" s="163"/>
      <c r="E34" s="163"/>
      <c r="F34" s="163"/>
      <c r="G34" s="163"/>
      <c r="H34" s="151" t="s">
        <v>86</v>
      </c>
      <c r="I34" s="153"/>
      <c r="J34" s="153" t="s">
        <v>150</v>
      </c>
      <c r="K34" s="155">
        <v>0</v>
      </c>
      <c r="L34" s="155">
        <v>0</v>
      </c>
      <c r="M34" s="155">
        <v>318</v>
      </c>
      <c r="N34" s="155">
        <f>SUM(K34:M34)</f>
        <v>318</v>
      </c>
    </row>
    <row r="35" spans="1:14" s="22" customFormat="1" ht="17.25">
      <c r="A35" s="162">
        <v>28</v>
      </c>
      <c r="B35" s="163"/>
      <c r="C35" s="163"/>
      <c r="D35" s="163"/>
      <c r="E35" s="163"/>
      <c r="F35" s="163"/>
      <c r="G35" s="163"/>
      <c r="H35" s="151" t="s">
        <v>88</v>
      </c>
      <c r="I35" s="153"/>
      <c r="J35" s="153" t="s">
        <v>151</v>
      </c>
      <c r="K35" s="155">
        <v>0</v>
      </c>
      <c r="L35" s="155">
        <v>0</v>
      </c>
      <c r="M35" s="155">
        <v>0</v>
      </c>
      <c r="N35" s="155">
        <f>SUM(K35:M35)</f>
        <v>0</v>
      </c>
    </row>
    <row r="36" spans="1:14" s="22" customFormat="1" ht="17.25">
      <c r="A36" s="162">
        <v>29</v>
      </c>
      <c r="B36" s="163"/>
      <c r="C36" s="163"/>
      <c r="D36" s="163"/>
      <c r="E36" s="163"/>
      <c r="F36" s="163"/>
      <c r="G36" s="163"/>
      <c r="H36" s="151" t="s">
        <v>90</v>
      </c>
      <c r="I36" s="153"/>
      <c r="J36" s="153" t="s">
        <v>152</v>
      </c>
      <c r="K36" s="155">
        <v>0</v>
      </c>
      <c r="L36" s="155">
        <v>0</v>
      </c>
      <c r="M36" s="155">
        <v>0</v>
      </c>
      <c r="N36" s="155">
        <f>SUM(K36:M36)</f>
        <v>0</v>
      </c>
    </row>
    <row r="37" spans="1:14" s="16" customFormat="1" ht="16.5">
      <c r="A37" s="146">
        <v>30</v>
      </c>
      <c r="B37" s="164"/>
      <c r="C37" s="164"/>
      <c r="D37" s="164"/>
      <c r="E37" s="164"/>
      <c r="F37" s="164"/>
      <c r="G37" s="164"/>
      <c r="H37" s="278" t="s">
        <v>163</v>
      </c>
      <c r="I37" s="279"/>
      <c r="J37" s="284"/>
      <c r="K37" s="141">
        <f>SUM(K8,K33,)</f>
        <v>0</v>
      </c>
      <c r="L37" s="141">
        <f>SUM(L8,L33,)</f>
        <v>0</v>
      </c>
      <c r="M37" s="141">
        <f>SUM(M8,M33,)</f>
        <v>76707</v>
      </c>
      <c r="N37" s="141">
        <f>SUM(N8,N33,)</f>
        <v>76707</v>
      </c>
    </row>
    <row r="38" spans="1:14" s="16" customFormat="1" ht="16.5">
      <c r="A38" s="146">
        <v>31</v>
      </c>
      <c r="B38" s="164"/>
      <c r="C38" s="164"/>
      <c r="D38" s="164"/>
      <c r="E38" s="164"/>
      <c r="F38" s="164"/>
      <c r="G38" s="164"/>
      <c r="H38" s="148" t="s">
        <v>160</v>
      </c>
      <c r="I38" s="149"/>
      <c r="J38" s="150"/>
      <c r="K38" s="141"/>
      <c r="L38" s="141"/>
      <c r="M38" s="141"/>
      <c r="N38" s="141"/>
    </row>
    <row r="39" spans="1:14" s="24" customFormat="1" ht="17.25">
      <c r="A39" s="162">
        <v>32</v>
      </c>
      <c r="B39" s="163"/>
      <c r="C39" s="163"/>
      <c r="D39" s="163"/>
      <c r="E39" s="163"/>
      <c r="F39" s="163"/>
      <c r="G39" s="163"/>
      <c r="H39" s="165" t="s">
        <v>86</v>
      </c>
      <c r="I39" s="166"/>
      <c r="J39" s="167" t="s">
        <v>161</v>
      </c>
      <c r="K39" s="158">
        <v>0</v>
      </c>
      <c r="L39" s="158">
        <v>0</v>
      </c>
      <c r="M39" s="158">
        <v>0</v>
      </c>
      <c r="N39" s="158">
        <f>SUM(K39:M39)</f>
        <v>0</v>
      </c>
    </row>
    <row r="40" spans="1:14" s="16" customFormat="1" ht="16.5">
      <c r="A40" s="146">
        <v>33</v>
      </c>
      <c r="B40" s="164"/>
      <c r="C40" s="164"/>
      <c r="D40" s="164"/>
      <c r="E40" s="164"/>
      <c r="F40" s="164"/>
      <c r="G40" s="164"/>
      <c r="H40" s="278" t="s">
        <v>164</v>
      </c>
      <c r="I40" s="279"/>
      <c r="J40" s="280"/>
      <c r="K40" s="141">
        <v>0</v>
      </c>
      <c r="L40" s="141">
        <v>0</v>
      </c>
      <c r="M40" s="141">
        <v>0</v>
      </c>
      <c r="N40" s="141">
        <v>0</v>
      </c>
    </row>
    <row r="41" spans="1:14" s="16" customFormat="1" ht="16.5">
      <c r="A41" s="146">
        <v>34</v>
      </c>
      <c r="B41" s="164"/>
      <c r="C41" s="164"/>
      <c r="D41" s="164"/>
      <c r="E41" s="164"/>
      <c r="F41" s="164"/>
      <c r="G41" s="164"/>
      <c r="H41" s="278" t="s">
        <v>165</v>
      </c>
      <c r="I41" s="279"/>
      <c r="J41" s="280"/>
      <c r="K41" s="141">
        <f>SUM(K37+K40)</f>
        <v>0</v>
      </c>
      <c r="L41" s="141">
        <f>SUM(L37+L40)</f>
        <v>0</v>
      </c>
      <c r="M41" s="141">
        <f>SUM(M37+M40)</f>
        <v>76707</v>
      </c>
      <c r="N41" s="141">
        <f>SUM(N37+N40)</f>
        <v>76707</v>
      </c>
    </row>
    <row r="42" ht="16.5">
      <c r="R42" s="13"/>
    </row>
  </sheetData>
  <sheetProtection/>
  <mergeCells count="12">
    <mergeCell ref="H40:J40"/>
    <mergeCell ref="H41:J41"/>
    <mergeCell ref="H1:N1"/>
    <mergeCell ref="H2:N2"/>
    <mergeCell ref="H3:N3"/>
    <mergeCell ref="M4:N4"/>
    <mergeCell ref="A5:A6"/>
    <mergeCell ref="H5:J6"/>
    <mergeCell ref="K5:N5"/>
    <mergeCell ref="H7:J7"/>
    <mergeCell ref="H8:J8"/>
    <mergeCell ref="H37:J37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G22" sqref="G22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7109375" style="0" customWidth="1"/>
    <col min="4" max="4" width="18.28125" style="0" customWidth="1"/>
  </cols>
  <sheetData>
    <row r="1" ht="19.5" customHeight="1">
      <c r="A1" s="12"/>
    </row>
    <row r="2" ht="38.25" customHeight="1"/>
    <row r="3" spans="1:4" s="26" customFormat="1" ht="74.25" customHeight="1">
      <c r="A3" s="292" t="s">
        <v>301</v>
      </c>
      <c r="B3" s="292"/>
      <c r="C3" s="292"/>
      <c r="D3" s="293"/>
    </row>
    <row r="4" spans="2:4" ht="21" customHeight="1">
      <c r="B4" s="28"/>
      <c r="C4" s="30" t="s">
        <v>33</v>
      </c>
      <c r="D4" s="31" t="s">
        <v>215</v>
      </c>
    </row>
    <row r="5" spans="1:4" s="26" customFormat="1" ht="62.25" customHeight="1">
      <c r="A5" s="134" t="s">
        <v>162</v>
      </c>
      <c r="B5" s="135" t="s">
        <v>203</v>
      </c>
      <c r="C5" s="294" t="s">
        <v>302</v>
      </c>
      <c r="D5" s="295"/>
    </row>
    <row r="6" spans="1:4" ht="15" customHeight="1">
      <c r="A6" s="136"/>
      <c r="B6" s="137" t="s">
        <v>6</v>
      </c>
      <c r="C6" s="294" t="s">
        <v>7</v>
      </c>
      <c r="D6" s="296"/>
    </row>
    <row r="7" spans="1:4" s="12" customFormat="1" ht="15" customHeight="1">
      <c r="A7" s="138">
        <v>1</v>
      </c>
      <c r="B7" s="139" t="s">
        <v>203</v>
      </c>
      <c r="C7" s="297">
        <v>3000</v>
      </c>
      <c r="D7" s="298"/>
    </row>
    <row r="8" spans="1:4" s="12" customFormat="1" ht="15" customHeight="1">
      <c r="A8" s="140">
        <v>2</v>
      </c>
      <c r="B8" s="141" t="s">
        <v>204</v>
      </c>
      <c r="C8" s="290">
        <f>SUM(C7)</f>
        <v>3000</v>
      </c>
      <c r="D8" s="289"/>
    </row>
    <row r="9" spans="1:4" s="12" customFormat="1" ht="15" customHeight="1">
      <c r="A9" s="138">
        <v>3</v>
      </c>
      <c r="B9" s="142" t="s">
        <v>312</v>
      </c>
      <c r="C9" s="287">
        <v>2500</v>
      </c>
      <c r="D9" s="288"/>
    </row>
    <row r="10" spans="1:4" s="12" customFormat="1" ht="15" customHeight="1">
      <c r="A10" s="138">
        <v>4</v>
      </c>
      <c r="B10" s="142" t="s">
        <v>205</v>
      </c>
      <c r="C10" s="287">
        <v>38537</v>
      </c>
      <c r="D10" s="289"/>
    </row>
    <row r="11" spans="1:4" ht="15" customHeight="1">
      <c r="A11" s="138">
        <v>5</v>
      </c>
      <c r="B11" s="143" t="s">
        <v>206</v>
      </c>
      <c r="C11" s="290">
        <f>SUM(C9:C10)</f>
        <v>41037</v>
      </c>
      <c r="D11" s="288"/>
    </row>
    <row r="12" spans="1:4" s="29" customFormat="1" ht="15" customHeight="1">
      <c r="A12" s="140">
        <v>6</v>
      </c>
      <c r="B12" s="144" t="s">
        <v>207</v>
      </c>
      <c r="C12" s="290">
        <f>SUM(C8+C11)</f>
        <v>44037</v>
      </c>
      <c r="D12" s="291"/>
    </row>
    <row r="13" spans="1:4" ht="17.25">
      <c r="A13" s="145"/>
      <c r="B13" s="145"/>
      <c r="C13" s="145"/>
      <c r="D13" s="145"/>
    </row>
    <row r="14" ht="15">
      <c r="D14" s="27"/>
    </row>
  </sheetData>
  <sheetProtection/>
  <mergeCells count="9">
    <mergeCell ref="C9:D9"/>
    <mergeCell ref="C10:D10"/>
    <mergeCell ref="C11:D11"/>
    <mergeCell ref="C12:D12"/>
    <mergeCell ref="A3:D3"/>
    <mergeCell ref="C5:D5"/>
    <mergeCell ref="C6:D6"/>
    <mergeCell ref="C7:D7"/>
    <mergeCell ref="C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2">
      <selection activeCell="A48" sqref="A48"/>
    </sheetView>
  </sheetViews>
  <sheetFormatPr defaultColWidth="9.140625" defaultRowHeight="15"/>
  <cols>
    <col min="1" max="1" width="16.8515625" style="32" customWidth="1"/>
    <col min="2" max="2" width="54.8515625" style="33" customWidth="1"/>
    <col min="3" max="3" width="39.7109375" style="32" customWidth="1"/>
    <col min="4" max="5" width="11.00390625" style="32" customWidth="1"/>
    <col min="6" max="6" width="11.8515625" style="32" customWidth="1"/>
    <col min="7" max="16384" width="9.140625" style="32" customWidth="1"/>
  </cols>
  <sheetData>
    <row r="1" spans="3:4" ht="15">
      <c r="C1" s="299" t="s">
        <v>218</v>
      </c>
      <c r="D1" s="299"/>
    </row>
    <row r="3" spans="1:3" ht="20.25" customHeight="1">
      <c r="A3" s="300" t="s">
        <v>303</v>
      </c>
      <c r="B3" s="301"/>
      <c r="C3" s="301"/>
    </row>
    <row r="4" spans="1:3" ht="18.75">
      <c r="A4" s="110"/>
      <c r="B4" s="111"/>
      <c r="C4" s="110"/>
    </row>
    <row r="5" spans="1:4" ht="26.25" customHeight="1" thickBot="1">
      <c r="A5" s="111"/>
      <c r="B5" s="112"/>
      <c r="C5" s="113" t="s">
        <v>33</v>
      </c>
      <c r="D5" s="33"/>
    </row>
    <row r="6" spans="1:3" s="35" customFormat="1" ht="55.5" customHeight="1" thickBot="1">
      <c r="A6" s="92" t="s">
        <v>162</v>
      </c>
      <c r="B6" s="114" t="s">
        <v>211</v>
      </c>
      <c r="C6" s="115" t="s">
        <v>297</v>
      </c>
    </row>
    <row r="7" spans="1:4" s="36" customFormat="1" ht="18" customHeight="1" thickBot="1">
      <c r="A7" s="116"/>
      <c r="B7" s="114" t="s">
        <v>6</v>
      </c>
      <c r="C7" s="117" t="s">
        <v>7</v>
      </c>
      <c r="D7" s="34"/>
    </row>
    <row r="8" spans="1:4" s="36" customFormat="1" ht="18" customHeight="1">
      <c r="A8" s="302" t="s">
        <v>252</v>
      </c>
      <c r="B8" s="303"/>
      <c r="C8" s="118">
        <f>SUM(C9+C11+C21+C25+C41)</f>
        <v>229244</v>
      </c>
      <c r="D8" s="34"/>
    </row>
    <row r="9" spans="1:4" s="36" customFormat="1" ht="18" customHeight="1">
      <c r="A9" s="119">
        <v>1</v>
      </c>
      <c r="B9" s="99" t="s">
        <v>256</v>
      </c>
      <c r="C9" s="120">
        <f>SUM(C10)</f>
        <v>705</v>
      </c>
      <c r="D9" s="34"/>
    </row>
    <row r="10" spans="1:4" s="36" customFormat="1" ht="18" customHeight="1">
      <c r="A10" s="119">
        <v>2</v>
      </c>
      <c r="B10" s="101" t="s">
        <v>257</v>
      </c>
      <c r="C10" s="121">
        <v>705</v>
      </c>
      <c r="D10" s="34"/>
    </row>
    <row r="11" spans="1:4" ht="15.75" customHeight="1">
      <c r="A11" s="98">
        <v>3</v>
      </c>
      <c r="B11" s="99" t="s">
        <v>208</v>
      </c>
      <c r="C11" s="104">
        <f>SUM(C12:C20)</f>
        <v>183031</v>
      </c>
      <c r="D11" s="33"/>
    </row>
    <row r="12" spans="1:4" ht="15.75" customHeight="1">
      <c r="A12" s="98">
        <v>4</v>
      </c>
      <c r="B12" s="101" t="s">
        <v>267</v>
      </c>
      <c r="C12" s="106">
        <v>3950</v>
      </c>
      <c r="D12" s="33"/>
    </row>
    <row r="13" spans="1:4" ht="15.75" customHeight="1">
      <c r="A13" s="98">
        <v>5</v>
      </c>
      <c r="B13" s="101" t="s">
        <v>258</v>
      </c>
      <c r="C13" s="106">
        <v>580</v>
      </c>
      <c r="D13" s="33"/>
    </row>
    <row r="14" spans="1:4" ht="15.75" customHeight="1">
      <c r="A14" s="98">
        <v>6</v>
      </c>
      <c r="B14" s="101" t="s">
        <v>313</v>
      </c>
      <c r="C14" s="106">
        <v>1580</v>
      </c>
      <c r="D14" s="33"/>
    </row>
    <row r="15" spans="1:4" ht="15.75" customHeight="1">
      <c r="A15" s="98">
        <v>7</v>
      </c>
      <c r="B15" s="101" t="s">
        <v>314</v>
      </c>
      <c r="C15" s="106">
        <v>945</v>
      </c>
      <c r="D15" s="33"/>
    </row>
    <row r="16" spans="1:4" ht="15.75" customHeight="1">
      <c r="A16" s="98">
        <v>8</v>
      </c>
      <c r="B16" s="101" t="s">
        <v>315</v>
      </c>
      <c r="C16" s="106">
        <v>1580</v>
      </c>
      <c r="D16" s="33"/>
    </row>
    <row r="17" spans="1:4" ht="15.75" customHeight="1">
      <c r="A17" s="98">
        <v>9</v>
      </c>
      <c r="B17" s="101" t="s">
        <v>316</v>
      </c>
      <c r="C17" s="106">
        <v>3950</v>
      </c>
      <c r="D17" s="33"/>
    </row>
    <row r="18" spans="1:4" ht="15.75" customHeight="1">
      <c r="A18" s="98">
        <v>10</v>
      </c>
      <c r="B18" s="101" t="s">
        <v>268</v>
      </c>
      <c r="C18" s="106">
        <v>120592</v>
      </c>
      <c r="D18" s="33"/>
    </row>
    <row r="19" spans="1:4" ht="15.75" customHeight="1">
      <c r="A19" s="98">
        <v>11</v>
      </c>
      <c r="B19" s="101" t="s">
        <v>317</v>
      </c>
      <c r="C19" s="106">
        <v>39366</v>
      </c>
      <c r="D19" s="33"/>
    </row>
    <row r="20" spans="1:4" ht="15.75" customHeight="1">
      <c r="A20" s="98">
        <v>12</v>
      </c>
      <c r="B20" s="101" t="s">
        <v>318</v>
      </c>
      <c r="C20" s="106">
        <v>10488</v>
      </c>
      <c r="D20" s="33"/>
    </row>
    <row r="21" spans="1:4" ht="15.75" customHeight="1">
      <c r="A21" s="98">
        <v>13</v>
      </c>
      <c r="B21" s="99" t="s">
        <v>319</v>
      </c>
      <c r="C21" s="122">
        <f>SUM(C22:C24)</f>
        <v>978</v>
      </c>
      <c r="D21" s="33"/>
    </row>
    <row r="22" spans="1:4" ht="15.75" customHeight="1">
      <c r="A22" s="98">
        <v>14</v>
      </c>
      <c r="B22" s="101" t="s">
        <v>320</v>
      </c>
      <c r="C22" s="106">
        <v>158</v>
      </c>
      <c r="D22" s="33"/>
    </row>
    <row r="23" spans="1:4" ht="15.75" customHeight="1">
      <c r="A23" s="98">
        <v>15</v>
      </c>
      <c r="B23" s="101" t="s">
        <v>321</v>
      </c>
      <c r="C23" s="106">
        <v>235</v>
      </c>
      <c r="D23" s="33"/>
    </row>
    <row r="24" spans="1:4" ht="15.75" customHeight="1">
      <c r="A24" s="98">
        <v>16</v>
      </c>
      <c r="B24" s="101" t="s">
        <v>322</v>
      </c>
      <c r="C24" s="106">
        <v>585</v>
      </c>
      <c r="D24" s="33"/>
    </row>
    <row r="25" spans="1:4" ht="15.75" customHeight="1">
      <c r="A25" s="98">
        <v>17</v>
      </c>
      <c r="B25" s="99" t="s">
        <v>209</v>
      </c>
      <c r="C25" s="104">
        <f>SUM(C26:C40)</f>
        <v>23746</v>
      </c>
      <c r="D25" s="33"/>
    </row>
    <row r="26" spans="1:4" ht="15.75" customHeight="1">
      <c r="A26" s="98">
        <v>18</v>
      </c>
      <c r="B26" s="101" t="s">
        <v>323</v>
      </c>
      <c r="C26" s="106">
        <v>1300</v>
      </c>
      <c r="D26" s="33"/>
    </row>
    <row r="27" spans="1:4" ht="15.75" customHeight="1">
      <c r="A27" s="105">
        <v>19</v>
      </c>
      <c r="B27" s="101" t="s">
        <v>269</v>
      </c>
      <c r="C27" s="106">
        <v>160</v>
      </c>
      <c r="D27" s="33"/>
    </row>
    <row r="28" spans="1:4" ht="15.75" customHeight="1">
      <c r="A28" s="98">
        <v>20</v>
      </c>
      <c r="B28" s="101" t="s">
        <v>324</v>
      </c>
      <c r="C28" s="106">
        <v>32</v>
      </c>
      <c r="D28" s="33"/>
    </row>
    <row r="29" spans="1:4" ht="15.75" customHeight="1">
      <c r="A29" s="98">
        <v>21</v>
      </c>
      <c r="B29" s="101" t="s">
        <v>325</v>
      </c>
      <c r="C29" s="106">
        <v>155</v>
      </c>
      <c r="D29" s="33"/>
    </row>
    <row r="30" spans="1:4" ht="15.75" customHeight="1">
      <c r="A30" s="98">
        <v>22</v>
      </c>
      <c r="B30" s="101" t="s">
        <v>326</v>
      </c>
      <c r="C30" s="106">
        <v>95</v>
      </c>
      <c r="D30" s="33"/>
    </row>
    <row r="31" spans="1:4" ht="15.75" customHeight="1">
      <c r="A31" s="98">
        <v>23</v>
      </c>
      <c r="B31" s="101" t="s">
        <v>327</v>
      </c>
      <c r="C31" s="106">
        <v>240</v>
      </c>
      <c r="D31" s="33"/>
    </row>
    <row r="32" spans="1:4" ht="15.75" customHeight="1">
      <c r="A32" s="98">
        <v>24</v>
      </c>
      <c r="B32" s="101" t="s">
        <v>328</v>
      </c>
      <c r="C32" s="106">
        <v>753</v>
      </c>
      <c r="D32" s="33"/>
    </row>
    <row r="33" spans="1:4" ht="15.75" customHeight="1">
      <c r="A33" s="98">
        <v>25</v>
      </c>
      <c r="B33" s="101" t="s">
        <v>329</v>
      </c>
      <c r="C33" s="106">
        <v>120</v>
      </c>
      <c r="D33" s="33"/>
    </row>
    <row r="34" spans="1:4" ht="15.75" customHeight="1">
      <c r="A34" s="98">
        <v>26</v>
      </c>
      <c r="B34" s="101" t="s">
        <v>330</v>
      </c>
      <c r="C34" s="106">
        <v>144</v>
      </c>
      <c r="D34" s="33"/>
    </row>
    <row r="35" spans="1:4" ht="15.75" customHeight="1">
      <c r="A35" s="98">
        <v>27</v>
      </c>
      <c r="B35" s="101" t="s">
        <v>331</v>
      </c>
      <c r="C35" s="106">
        <v>591</v>
      </c>
      <c r="D35" s="33"/>
    </row>
    <row r="36" spans="1:4" ht="15.75" customHeight="1">
      <c r="A36" s="98">
        <v>28</v>
      </c>
      <c r="B36" s="101" t="s">
        <v>332</v>
      </c>
      <c r="C36" s="106">
        <v>795</v>
      </c>
      <c r="D36" s="33"/>
    </row>
    <row r="37" spans="1:4" ht="15.75" customHeight="1">
      <c r="A37" s="98">
        <v>29</v>
      </c>
      <c r="B37" s="101" t="s">
        <v>270</v>
      </c>
      <c r="C37" s="106">
        <v>3278</v>
      </c>
      <c r="D37" s="33"/>
    </row>
    <row r="38" spans="1:4" ht="15.75" customHeight="1">
      <c r="A38" s="98">
        <v>30</v>
      </c>
      <c r="B38" s="101" t="s">
        <v>333</v>
      </c>
      <c r="C38" s="106">
        <v>350</v>
      </c>
      <c r="D38" s="33"/>
    </row>
    <row r="39" spans="1:4" ht="15.75" customHeight="1">
      <c r="A39" s="98">
        <v>31</v>
      </c>
      <c r="B39" s="101" t="s">
        <v>334</v>
      </c>
      <c r="C39" s="106">
        <v>1265</v>
      </c>
      <c r="D39" s="33"/>
    </row>
    <row r="40" spans="1:4" ht="15.75" customHeight="1">
      <c r="A40" s="98">
        <v>32</v>
      </c>
      <c r="B40" s="101" t="s">
        <v>335</v>
      </c>
      <c r="C40" s="106">
        <v>14468</v>
      </c>
      <c r="D40" s="33"/>
    </row>
    <row r="41" spans="1:4" ht="15.75" customHeight="1">
      <c r="A41" s="98">
        <v>33</v>
      </c>
      <c r="B41" s="99" t="s">
        <v>210</v>
      </c>
      <c r="C41" s="122">
        <f>SUM(C42:C42)</f>
        <v>20784</v>
      </c>
      <c r="D41" s="33"/>
    </row>
    <row r="42" spans="1:4" ht="15.75" customHeight="1" thickBot="1">
      <c r="A42" s="98">
        <v>34</v>
      </c>
      <c r="B42" s="101" t="s">
        <v>259</v>
      </c>
      <c r="C42" s="123">
        <v>20784</v>
      </c>
      <c r="D42" s="33"/>
    </row>
    <row r="43" spans="1:4" ht="15.75" customHeight="1">
      <c r="A43" s="304" t="s">
        <v>253</v>
      </c>
      <c r="B43" s="305"/>
      <c r="C43" s="124">
        <f>SUM(C44+C46)</f>
        <v>318</v>
      </c>
      <c r="D43" s="33"/>
    </row>
    <row r="44" spans="1:4" ht="15.75" customHeight="1">
      <c r="A44" s="125">
        <v>35</v>
      </c>
      <c r="B44" s="99" t="s">
        <v>209</v>
      </c>
      <c r="C44" s="122">
        <f>SUM(C45:C45)</f>
        <v>250</v>
      </c>
      <c r="D44" s="33"/>
    </row>
    <row r="45" spans="1:4" s="58" customFormat="1" ht="15.75" customHeight="1">
      <c r="A45" s="126">
        <v>36</v>
      </c>
      <c r="B45" s="127" t="s">
        <v>336</v>
      </c>
      <c r="C45" s="106">
        <v>250</v>
      </c>
      <c r="D45" s="57"/>
    </row>
    <row r="46" spans="1:4" ht="15.75" customHeight="1">
      <c r="A46" s="98">
        <v>37</v>
      </c>
      <c r="B46" s="99" t="s">
        <v>210</v>
      </c>
      <c r="C46" s="128">
        <f>SUM(C47)</f>
        <v>68</v>
      </c>
      <c r="D46" s="33"/>
    </row>
    <row r="47" spans="1:4" ht="15.75" customHeight="1" thickBot="1">
      <c r="A47" s="98">
        <v>38</v>
      </c>
      <c r="B47" s="101" t="s">
        <v>259</v>
      </c>
      <c r="C47" s="129">
        <v>68</v>
      </c>
      <c r="D47" s="33"/>
    </row>
    <row r="48" spans="1:4" s="37" customFormat="1" ht="18" customHeight="1" thickBot="1">
      <c r="A48" s="130">
        <v>39</v>
      </c>
      <c r="B48" s="108" t="s">
        <v>212</v>
      </c>
      <c r="C48" s="109">
        <f>SUM(C8+C43)</f>
        <v>229562</v>
      </c>
      <c r="D48" s="35"/>
    </row>
  </sheetData>
  <sheetProtection/>
  <mergeCells count="4">
    <mergeCell ref="C1:D1"/>
    <mergeCell ref="A3:C3"/>
    <mergeCell ref="A8:B8"/>
    <mergeCell ref="A43:B4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2019-02-12T14:45:38Z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2280bdce-79c9-40a2-9800-70b4b9ba2a60</vt:lpwstr>
  </property>
</Properties>
</file>