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firstSheet="5" activeTab="5"/>
  </bookViews>
  <sheets>
    <sheet name="1. számú melléklet" sheetId="1" r:id="rId1"/>
    <sheet name="1.a számú melléklet " sheetId="2" r:id="rId2"/>
    <sheet name="2. számú melléklet  " sheetId="3" r:id="rId3"/>
    <sheet name="3.számú melléklet" sheetId="4" r:id="rId4"/>
    <sheet name="3.a. számú melléklet" sheetId="5" r:id="rId5"/>
    <sheet name="4. számú melléklet   " sheetId="6" r:id="rId6"/>
    <sheet name="4.a. számú melléklet " sheetId="7" r:id="rId7"/>
    <sheet name="4.b.számú melléklet  " sheetId="8" r:id="rId8"/>
    <sheet name="5.számú melléklet " sheetId="9" r:id="rId9"/>
    <sheet name="6.számú melléklet  " sheetId="10" r:id="rId10"/>
    <sheet name="7.számú melléklet " sheetId="11" r:id="rId11"/>
    <sheet name="8.számú melléklet " sheetId="12" r:id="rId12"/>
    <sheet name="9.számú melléklet " sheetId="13" r:id="rId13"/>
    <sheet name="10.számú melléklet " sheetId="14" r:id="rId14"/>
    <sheet name="11.számú melléklet " sheetId="15" r:id="rId15"/>
    <sheet name="Munka1" sheetId="16" r:id="rId16"/>
  </sheets>
  <definedNames>
    <definedName name="_xlnm.Print_Titles" localSheetId="4">'3.a. számú melléklet'!$1:$2</definedName>
    <definedName name="_xlnm.Print_Titles" localSheetId="3">'3.számú melléklet'!$2:$3</definedName>
    <definedName name="_xlnm.Print_Titles" localSheetId="5">'4. számú melléklet   '!$1:$2</definedName>
    <definedName name="_xlnm.Print_Area" localSheetId="13">'10.számú melléklet '!$A$1:$Q$10</definedName>
    <definedName name="_xlnm.Print_Area" localSheetId="2">'2. számú melléklet  '!$A$1:$J$41</definedName>
    <definedName name="_xlnm.Print_Area" localSheetId="4">'3.a. számú melléklet'!$D$1:$Q$51</definedName>
    <definedName name="_xlnm.Print_Area" localSheetId="5">'4. számú melléklet   '!$A$1:$U$57</definedName>
  </definedNames>
  <calcPr fullCalcOnLoad="1"/>
</workbook>
</file>

<file path=xl/sharedStrings.xml><?xml version="1.0" encoding="utf-8"?>
<sst xmlns="http://schemas.openxmlformats.org/spreadsheetml/2006/main" count="782" uniqueCount="571">
  <si>
    <t>Sorszám</t>
  </si>
  <si>
    <t xml:space="preserve">Megnevezés </t>
  </si>
  <si>
    <t>1.</t>
  </si>
  <si>
    <t xml:space="preserve">1. </t>
  </si>
  <si>
    <t>2.</t>
  </si>
  <si>
    <t>3.</t>
  </si>
  <si>
    <t>4.</t>
  </si>
  <si>
    <t xml:space="preserve">5. </t>
  </si>
  <si>
    <t>5.</t>
  </si>
  <si>
    <t>Működési célú kiadások összesen</t>
  </si>
  <si>
    <t xml:space="preserve">2. </t>
  </si>
  <si>
    <t>Összesen</t>
  </si>
  <si>
    <t>Feladat megnevezése</t>
  </si>
  <si>
    <t>Megnevezés</t>
  </si>
  <si>
    <t>ssz.</t>
  </si>
  <si>
    <t>7.</t>
  </si>
  <si>
    <t>10.</t>
  </si>
  <si>
    <t xml:space="preserve">I. </t>
  </si>
  <si>
    <t>ezer Ft-ban</t>
  </si>
  <si>
    <t>Sor-sz.</t>
  </si>
  <si>
    <t>8.</t>
  </si>
  <si>
    <t>Sor- sz.</t>
  </si>
  <si>
    <t>Feladat/cél</t>
  </si>
  <si>
    <t>Az átcsoportosítás jogát gyakorolja</t>
  </si>
  <si>
    <t>Tartalékok</t>
  </si>
  <si>
    <t>MŰKÖDÉSI CÉLÚ  KIADÁSOK</t>
  </si>
  <si>
    <t>FELHALMOZÁSI CÉLÚ BEVÉTELEK</t>
  </si>
  <si>
    <t>A támogatás kedvezményezettje (csoportonként)</t>
  </si>
  <si>
    <t>jogcíme (jellege)</t>
  </si>
  <si>
    <t>mértéke %</t>
  </si>
  <si>
    <t>összege  eFt</t>
  </si>
  <si>
    <t>eFt</t>
  </si>
  <si>
    <t>Építményadó</t>
  </si>
  <si>
    <t>Magánszemélyek kommunális adója</t>
  </si>
  <si>
    <t>Helyi iparűzési adó</t>
  </si>
  <si>
    <t>Gépjárműadó</t>
  </si>
  <si>
    <t>I.</t>
  </si>
  <si>
    <t>MINDÖSSZESEN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</si>
  <si>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</si>
  <si>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</si>
  <si>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</si>
  <si>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</si>
  <si>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</si>
  <si>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</si>
  <si>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</si>
  <si>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</si>
  <si>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</si>
  <si>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</si>
  <si>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</si>
  <si>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</si>
  <si>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</si>
  <si>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Kiadások</t>
  </si>
  <si>
    <t>Hozzájárulás jogcíme</t>
  </si>
  <si>
    <t>Ft/fő</t>
  </si>
  <si>
    <t xml:space="preserve">  -</t>
  </si>
  <si>
    <t xml:space="preserve">Feladat </t>
  </si>
  <si>
    <t>Működési bevételek</t>
  </si>
  <si>
    <t>Működési bevételek összesen:</t>
  </si>
  <si>
    <t xml:space="preserve"> Intézményi működési bevételek</t>
  </si>
  <si>
    <t>Működési célú bevételek összesen</t>
  </si>
  <si>
    <t xml:space="preserve">Bevételek főösszege </t>
  </si>
  <si>
    <t>eredeti ei.</t>
  </si>
  <si>
    <t xml:space="preserve">MŰKÖDÉSI CÉLÚ BEVÉTELEK </t>
  </si>
  <si>
    <t>Sorsz.</t>
  </si>
  <si>
    <t>mozgáskorl, költségvetési szerv mentesség</t>
  </si>
  <si>
    <t>Kiadás</t>
  </si>
  <si>
    <t>További években</t>
  </si>
  <si>
    <t>Kedvezmény</t>
  </si>
  <si>
    <t>Mentesség</t>
  </si>
  <si>
    <t>Helyi adók, gépjárműadó</t>
  </si>
  <si>
    <t>Közvilágítás</t>
  </si>
  <si>
    <t>Zöldterület -kezelés</t>
  </si>
  <si>
    <t>Házirovosi ügyeleti ellátás</t>
  </si>
  <si>
    <t>Szociális étkezés</t>
  </si>
  <si>
    <t>Ár-és belvízvédelemmel összefüggő tev.</t>
  </si>
  <si>
    <t>Köztemető fenntartás és működtetés</t>
  </si>
  <si>
    <t>Bevételek összesen :</t>
  </si>
  <si>
    <t>Kiadások összesen:</t>
  </si>
  <si>
    <t>FELHALMOZÁSI KIADÁSOK</t>
  </si>
  <si>
    <t xml:space="preserve"> Beruházások</t>
  </si>
  <si>
    <t>Támogat. összesen</t>
  </si>
  <si>
    <t>Beruházások összesen:</t>
  </si>
  <si>
    <t>Ellátottak pénzbeli juttatásai</t>
  </si>
  <si>
    <t xml:space="preserve">ÖNKORMÁNYZAT ÖSSZESEN </t>
  </si>
  <si>
    <t>ÖNKORMÁNYZAT ÖSSZESEN</t>
  </si>
  <si>
    <t>Összesen:</t>
  </si>
  <si>
    <t>Önkormányzat</t>
  </si>
  <si>
    <t>Kiadások összesen</t>
  </si>
  <si>
    <t>Önkormányzat bevételei összesen:</t>
  </si>
  <si>
    <t>Bevételek mindösszesen:</t>
  </si>
  <si>
    <t>2.1 Intézményi működési kiadás</t>
  </si>
  <si>
    <t>Önkormányzat összesen</t>
  </si>
  <si>
    <t>A</t>
  </si>
  <si>
    <t>B</t>
  </si>
  <si>
    <t>ÖNKORMÁNYZAT</t>
  </si>
  <si>
    <t xml:space="preserve"> A. Önkormányzat</t>
  </si>
  <si>
    <t>Önkormányzat összesen:</t>
  </si>
  <si>
    <t>Véglegesen átadott pénzeszközök (4.a számú melléklet)</t>
  </si>
  <si>
    <t>Projekt megnevezés (támogatást biztosító)</t>
  </si>
  <si>
    <t xml:space="preserve">Ápolási díj (helyi megállapítás)  </t>
  </si>
  <si>
    <r>
      <t>FELHALMOZÁSI CÉLÚ KIADÁSOK</t>
    </r>
    <r>
      <rPr>
        <i/>
        <sz val="11"/>
        <rFont val="Arial CE"/>
        <family val="0"/>
      </rPr>
      <t xml:space="preserve"> </t>
    </r>
  </si>
  <si>
    <t>Közhatalmi bevételek összesen:</t>
  </si>
  <si>
    <t>Felhalmozási  bevételek</t>
  </si>
  <si>
    <t>Felújítások</t>
  </si>
  <si>
    <t>I. Helyi önkormányzatok működésének általános támogatása</t>
  </si>
  <si>
    <t>a) önkormányzati hivatal működésénak támogatása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</si>
  <si>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</si>
  <si>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</si>
  <si>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</si>
  <si>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</si>
  <si>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</si>
  <si>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I. Helyi önkormányzatok működésének általános támogatása összesen</t>
  </si>
  <si>
    <t>II. Települési önkormányzatok egyes köznevelési feladatainak támogatása</t>
  </si>
  <si>
    <t>II. Települési önkormányzatok egyes köznevelési feladatainak támogatása össz.</t>
  </si>
  <si>
    <t>III. Települési önkormányzatok szociális és gyermekjóléti feladatainak támogatása</t>
  </si>
  <si>
    <t>Ingyenes és kedvezményes gyermekétkeztetés(bölcsőde)</t>
  </si>
  <si>
    <t>3. Egyes szociális és gyermekjóléti feladatok támogatása</t>
  </si>
  <si>
    <t xml:space="preserve">       Bölcsődei ellátás</t>
  </si>
  <si>
    <t>III. Települési önkorm. szociális és gyermekjóléti feladatainak tám.össz.</t>
  </si>
  <si>
    <t xml:space="preserve">       Szociális étkeztetés</t>
  </si>
  <si>
    <t>Önkormányzat feladatainak támogatása összesen:</t>
  </si>
  <si>
    <t>Támogatás</t>
  </si>
  <si>
    <t>Közhatalmi bevételek</t>
  </si>
  <si>
    <t>A. ÖNKORMÁNYZAT</t>
  </si>
  <si>
    <t>Egyéb működési célú támogatások államháztart. Belülre (K506)</t>
  </si>
  <si>
    <t>II</t>
  </si>
  <si>
    <t xml:space="preserve">EGYÉB FELHALMOZÁSI CÉLÚ KIADÁSOKBÓL </t>
  </si>
  <si>
    <t>Lakástámogatás ( K87)</t>
  </si>
  <si>
    <t>Egyéb működési célú tám.  államháztart. belülre összesen</t>
  </si>
  <si>
    <t>Egyéb működési célú tám.   államházt., kívülre összesen</t>
  </si>
  <si>
    <t>Lakástámogatás összesen</t>
  </si>
  <si>
    <t>Egyéb felhalmozási célú támogat.  államházt. kívülre összesen</t>
  </si>
  <si>
    <t>Kormányzati funkció száma</t>
  </si>
  <si>
    <t>Közhatalmi bevételek     B3</t>
  </si>
  <si>
    <t>Maradvány igénybevét.    B813</t>
  </si>
  <si>
    <t>Intézmény finansz.    B816</t>
  </si>
  <si>
    <t>01.</t>
  </si>
  <si>
    <t>ÁLTALÁNOS KÖZSZOLGÁLTATÁSOK</t>
  </si>
  <si>
    <t>011130</t>
  </si>
  <si>
    <t>Önkorm.és önk.hiv.jogalkotó és ált.igazg.tev.</t>
  </si>
  <si>
    <t>013320</t>
  </si>
  <si>
    <t>013350</t>
  </si>
  <si>
    <t>Önkormányzati vagyonnal v. gazdálkodás</t>
  </si>
  <si>
    <t>018010</t>
  </si>
  <si>
    <t>01. Összesen</t>
  </si>
  <si>
    <t>04.</t>
  </si>
  <si>
    <t>GAZDASÁGI ÜGYEK</t>
  </si>
  <si>
    <t>041233</t>
  </si>
  <si>
    <t>Hosszabb időtartamú közfoglalkoztatás</t>
  </si>
  <si>
    <t>045160</t>
  </si>
  <si>
    <t>Közutak, hidak,alagutak üzemelt., fennt.</t>
  </si>
  <si>
    <t>047410</t>
  </si>
  <si>
    <t>04. Összesen</t>
  </si>
  <si>
    <t>05.</t>
  </si>
  <si>
    <t>KÖRNYEZETVÉDELEM</t>
  </si>
  <si>
    <t>051030</t>
  </si>
  <si>
    <t>Nem veszélyes hulladék begyűjtése,száll.</t>
  </si>
  <si>
    <t>052080</t>
  </si>
  <si>
    <t>Szennyvízcsatorna építése,fenntartása</t>
  </si>
  <si>
    <t>05. Összesen</t>
  </si>
  <si>
    <t>06.</t>
  </si>
  <si>
    <t>LAKÁS- ÉS KÖZMŰELLÁTÁS</t>
  </si>
  <si>
    <t>063080</t>
  </si>
  <si>
    <t>Vizellátással kapcs.közmű építése,fennt.</t>
  </si>
  <si>
    <t>064010</t>
  </si>
  <si>
    <t>066010</t>
  </si>
  <si>
    <t>066020</t>
  </si>
  <si>
    <t>Város-,községgazdálkodási egyéb feladatok</t>
  </si>
  <si>
    <t>06. Összesen</t>
  </si>
  <si>
    <t>07.</t>
  </si>
  <si>
    <t>EGÉSZSÉGÜGY</t>
  </si>
  <si>
    <t>072112</t>
  </si>
  <si>
    <t>07. Összesen</t>
  </si>
  <si>
    <t>08.</t>
  </si>
  <si>
    <t>SZABADIDŐ, KULTÚRA ÉS VALLÁS</t>
  </si>
  <si>
    <t>08. Összesen</t>
  </si>
  <si>
    <t>SZOCIÁLIS BIZTONSÁG</t>
  </si>
  <si>
    <t>10. Összesen</t>
  </si>
  <si>
    <t>018030</t>
  </si>
  <si>
    <t>082091</t>
  </si>
  <si>
    <t>Közművelődés (közműelődési int. működt.)</t>
  </si>
  <si>
    <t>091110</t>
  </si>
  <si>
    <t>091140</t>
  </si>
  <si>
    <t>Óvodai nevelés, ellátás  működtetési felad.</t>
  </si>
  <si>
    <t>Gyermekek napközbeni ell. (bölcsődei ell.)</t>
  </si>
  <si>
    <t>Dologi kiadás       K3</t>
  </si>
  <si>
    <t>Ellátottak pénzbeli juttatásai   K4</t>
  </si>
  <si>
    <t>Támogatási célú finanszírozási müveletek</t>
  </si>
  <si>
    <t>900070</t>
  </si>
  <si>
    <t>Fejezeti és általános tartalékok elszámolása</t>
  </si>
  <si>
    <t xml:space="preserve">MINDÖSSZESEN </t>
  </si>
  <si>
    <t xml:space="preserve">     ba) zöldterület gazdálkodással kapcsolatos fel. Támogatása besz. Út</t>
  </si>
  <si>
    <t xml:space="preserve">     bb) közvilágítás fenntartásának támogatása besz. Után</t>
  </si>
  <si>
    <t xml:space="preserve">     bc) köztemető fenntartással kapcsolatos feladatok támogatása besz. Után</t>
  </si>
  <si>
    <t xml:space="preserve">       Bölcsődei ellátás-hátrányos hely  gyermekeknek</t>
  </si>
  <si>
    <t xml:space="preserve">       Gyermekétkeztetés támogatása - finansz. Szemp. Elismert dolg ozói bértámogatás </t>
  </si>
  <si>
    <t xml:space="preserve">Közgyógyellátás (helyi megállapítás) </t>
  </si>
  <si>
    <t xml:space="preserve">Betegséggel kapcsolatos (nem társadalombiztosítási) ellátásokN (K44)  összesen: </t>
  </si>
  <si>
    <t xml:space="preserve">Fogalalkoztatást helyettesítő támogatás </t>
  </si>
  <si>
    <t>Foglalkoztatással, munkanélküliséggel kapcsolatos ellátások (K45)</t>
  </si>
  <si>
    <t xml:space="preserve">Foglalkoztatással, munkanélküliséggel kapcsolatos ellátások (K45) összesen </t>
  </si>
  <si>
    <t>Lakhatással kapcsolatos ellátások (K46)</t>
  </si>
  <si>
    <t xml:space="preserve">Lakásfenntartási támogatás  </t>
  </si>
  <si>
    <t xml:space="preserve">Adósságcsokkentési támogatás </t>
  </si>
  <si>
    <t xml:space="preserve">Egyéb nem intézményi ellátások (K48) </t>
  </si>
  <si>
    <t>Önkormányzati segély:</t>
  </si>
  <si>
    <t>Egyéb nem intézményi ellátások (K48) összesen</t>
  </si>
  <si>
    <t>Ellátottak pénzbeli juttatásai (K4)</t>
  </si>
  <si>
    <t xml:space="preserve">Ellátottak pénzbeli juttatásai összesen (K4) </t>
  </si>
  <si>
    <t>2016. évi számított előirányz.</t>
  </si>
  <si>
    <t>B1</t>
  </si>
  <si>
    <t>B111</t>
  </si>
  <si>
    <t>Rovatszám</t>
  </si>
  <si>
    <t>B112</t>
  </si>
  <si>
    <t>B113</t>
  </si>
  <si>
    <t>B115</t>
  </si>
  <si>
    <t>B11</t>
  </si>
  <si>
    <t>Önkormányzatok működési támogatásai</t>
  </si>
  <si>
    <t>B2</t>
  </si>
  <si>
    <t>B3</t>
  </si>
  <si>
    <t>B35</t>
  </si>
  <si>
    <t>Termékek és szolgáltatások adói</t>
  </si>
  <si>
    <t>B4</t>
  </si>
  <si>
    <t>B5</t>
  </si>
  <si>
    <t>B6</t>
  </si>
  <si>
    <t>Működési célú átvett pénzeszközök</t>
  </si>
  <si>
    <t>B7</t>
  </si>
  <si>
    <t>Felhalmozási célú átvett pénzeszközök</t>
  </si>
  <si>
    <t>B1-B7</t>
  </si>
  <si>
    <t xml:space="preserve">Költségvetési bevételek összesen </t>
  </si>
  <si>
    <t>K1</t>
  </si>
  <si>
    <t>K2</t>
  </si>
  <si>
    <t>K3</t>
  </si>
  <si>
    <t>Dologi kiadások</t>
  </si>
  <si>
    <t>K4</t>
  </si>
  <si>
    <t>K5</t>
  </si>
  <si>
    <t>K6</t>
  </si>
  <si>
    <t>Beruházások</t>
  </si>
  <si>
    <t>K7</t>
  </si>
  <si>
    <t>K8</t>
  </si>
  <si>
    <t>B34</t>
  </si>
  <si>
    <t>B36</t>
  </si>
  <si>
    <t>Egyéb közhatalmi bevételek</t>
  </si>
  <si>
    <t>B16</t>
  </si>
  <si>
    <t>101150</t>
  </si>
  <si>
    <t>104051</t>
  </si>
  <si>
    <t>105010</t>
  </si>
  <si>
    <t>munknélküli aktív korúak ellátása</t>
  </si>
  <si>
    <t>106020</t>
  </si>
  <si>
    <t>B52</t>
  </si>
  <si>
    <t>Ingatlanok értékesítése</t>
  </si>
  <si>
    <t xml:space="preserve">1.3. Zalakarosi Kistérség Többcélú Társulása hétvégi orvosi ügyelet </t>
  </si>
  <si>
    <t xml:space="preserve">1.1 Bursa ösztöndíjra </t>
  </si>
  <si>
    <t>előző  években</t>
  </si>
  <si>
    <t>Kiadás előző  években</t>
  </si>
  <si>
    <t>években</t>
  </si>
  <si>
    <t xml:space="preserve">  BEVÉTELEK</t>
  </si>
  <si>
    <t>B25</t>
  </si>
  <si>
    <t>Egyéb felhalmozási célú támogatások bevételei államháztartáson belülről</t>
  </si>
  <si>
    <t>Felhalmozási célú támogatások államháztartáson  belülről</t>
  </si>
  <si>
    <t xml:space="preserve">Felhalmozási célú támogatások államháztartáson  belülről összesen </t>
  </si>
  <si>
    <t xml:space="preserve">Felhalmozási  bevételek összesen </t>
  </si>
  <si>
    <t xml:space="preserve">Működési célú átvett pénzeszközök összesen </t>
  </si>
  <si>
    <t xml:space="preserve">Felhalmozási célú átvett pénzeszközök összesen </t>
  </si>
  <si>
    <t>B351</t>
  </si>
  <si>
    <t xml:space="preserve">Gépjárműadók </t>
  </si>
  <si>
    <t xml:space="preserve">BEVÉTELEK ÖSSZESEN </t>
  </si>
  <si>
    <t>Közhatalmi bevételek összesen</t>
  </si>
  <si>
    <t>K</t>
  </si>
  <si>
    <t>Rovat száma</t>
  </si>
  <si>
    <t xml:space="preserve">Személyi juttatások </t>
  </si>
  <si>
    <t>Munkaadókat terhelő járulékok és szociális hozzájárulási adó</t>
  </si>
  <si>
    <t xml:space="preserve">Működési költségvetés összesen </t>
  </si>
  <si>
    <t xml:space="preserve">Felhalmozási költségvetés összesen </t>
  </si>
  <si>
    <t>K9</t>
  </si>
  <si>
    <t xml:space="preserve">Finanszírozási kiadások </t>
  </si>
  <si>
    <t xml:space="preserve">KIADÁSOK ÖSSZESEN </t>
  </si>
  <si>
    <t>mutató/  létszám</t>
  </si>
  <si>
    <t>Hozzá- járulás</t>
  </si>
  <si>
    <t xml:space="preserve">Egyéb működési célú kiadások összesen </t>
  </si>
  <si>
    <t>EGYÉB MŰKÖDÉSI CÉLÚ KIADÁSOK</t>
  </si>
  <si>
    <t>Költségvetési szerv megnevezése</t>
  </si>
  <si>
    <t>Fizikai dolgozó</t>
  </si>
  <si>
    <t xml:space="preserve">A.  Önkormányzat </t>
  </si>
  <si>
    <t>Igazgatás, pénzügyi dolgozó</t>
  </si>
  <si>
    <t xml:space="preserve">Óvoda pedagógus </t>
  </si>
  <si>
    <t>Egyéb szak- alkalmazott</t>
  </si>
  <si>
    <t>1. Óvoda</t>
  </si>
  <si>
    <t xml:space="preserve">2. Közfoglalkoztatás </t>
  </si>
  <si>
    <t xml:space="preserve">    Önkormányzati alkalmazottak </t>
  </si>
  <si>
    <t>Gazdasági ügyviteli dolgozó</t>
  </si>
  <si>
    <t xml:space="preserve">    Mindösszesen</t>
  </si>
  <si>
    <t xml:space="preserve">Népművelő  könyvtáros </t>
  </si>
  <si>
    <t>Közfoglal- koztatottak</t>
  </si>
  <si>
    <t>Sor- szám</t>
  </si>
  <si>
    <t>Szak- feladat száma</t>
  </si>
  <si>
    <t xml:space="preserve">Kiadások főösszege </t>
  </si>
  <si>
    <t>1.1 Működési kiadás</t>
  </si>
  <si>
    <t xml:space="preserve">1.2 Ellátottak pénzbeli juttatásai </t>
  </si>
  <si>
    <t>1.3 Egyéb műk.célú kiadások aht.belül.</t>
  </si>
  <si>
    <t>1.4 Egyéb műk.célú kiadások aht.kívül.</t>
  </si>
  <si>
    <t xml:space="preserve">ÖNKORMÁNYZAT </t>
  </si>
  <si>
    <t xml:space="preserve">Költségvetési bevételek </t>
  </si>
  <si>
    <t xml:space="preserve">   Önkormányzat működési támogatása összesen </t>
  </si>
  <si>
    <t>Működési célú támogatások áht-n  belülről össz.</t>
  </si>
  <si>
    <t xml:space="preserve">Közhatalmi bevételek </t>
  </si>
  <si>
    <t xml:space="preserve">Működési bevételek </t>
  </si>
  <si>
    <t>Felhalmozási bevételek</t>
  </si>
  <si>
    <t xml:space="preserve">6. </t>
  </si>
  <si>
    <t xml:space="preserve"> -  Építmény adó </t>
  </si>
  <si>
    <t xml:space="preserve"> -  Kommunális adó </t>
  </si>
  <si>
    <t xml:space="preserve"> -  Iparűzési adó </t>
  </si>
  <si>
    <t xml:space="preserve"> -  Gépjárműadó </t>
  </si>
  <si>
    <t xml:space="preserve"> -  Egyéb közhatalmi bevételek</t>
  </si>
  <si>
    <t xml:space="preserve">Működési célú átvett pénzeszköz </t>
  </si>
  <si>
    <t xml:space="preserve">Működési célú átvett pénzeszközök összesen   </t>
  </si>
  <si>
    <t xml:space="preserve">Felhalmozási célú átvett pénzeszköz </t>
  </si>
  <si>
    <t xml:space="preserve">Felhalmozási célú átvett pénzeszköz összesen </t>
  </si>
  <si>
    <t xml:space="preserve">Egyéb felhalmozási célú átvett pénzeszközök </t>
  </si>
  <si>
    <t xml:space="preserve">Egyéb felhalmozási célú átvett pénze.  összesen </t>
  </si>
  <si>
    <t xml:space="preserve">Pénzmaradvány igénybevétele </t>
  </si>
  <si>
    <t xml:space="preserve">Finanszírozási bevételek </t>
  </si>
  <si>
    <t xml:space="preserve">IV Teleülési önkorm kulturális eladatainak támogatás </t>
  </si>
  <si>
    <t>B114</t>
  </si>
  <si>
    <t xml:space="preserve">    Egyéb célú támogatás államházt. Belül  összesen</t>
  </si>
  <si>
    <r>
      <rPr>
        <b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</si>
  <si>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Működési célú kölcsönök állh. Kívülre összesen </t>
  </si>
  <si>
    <t xml:space="preserve"> Bevétel  (pályázatból)</t>
  </si>
  <si>
    <t xml:space="preserve">Tartalékok mindösszesen </t>
  </si>
  <si>
    <t xml:space="preserve">Kedvezmények mindösszesen </t>
  </si>
  <si>
    <t>A projekt támogatási szerződések a támogatás összegét euróban határozzák meg, ezért a támogatás összege az árfolyammozgás következtében változhat.</t>
  </si>
  <si>
    <t>Várható hatások</t>
  </si>
  <si>
    <t>S</t>
  </si>
  <si>
    <t xml:space="preserve">Egyéb felhalmozási célú kiadások összesen  </t>
  </si>
  <si>
    <t xml:space="preserve">K= Kötelező feladat,  Ö= Önként vállalt feladat </t>
  </si>
  <si>
    <t>Ö</t>
  </si>
  <si>
    <t>b) település-üzemeltetéshez kapcsolódó feladataellátás t.beszámítás után</t>
  </si>
  <si>
    <t>2. Hozzájárulás a pénzbeli szociális ellátásokhoz  beszámítás után( egyösszegű)</t>
  </si>
  <si>
    <t>Helyi önkormányzatok működésének általános támogatása</t>
  </si>
  <si>
    <t>Települési önkormányzatok egyes köznevelési feladatainak támogatása</t>
  </si>
  <si>
    <t>Települési önkormányzatok kulturális fedatainak támogatása</t>
  </si>
  <si>
    <t>Működési célú költségvetési támogatások és kiegészítő támogatások</t>
  </si>
  <si>
    <t>Egyéb működési célú támogatások bevételei államháztartáson belülről</t>
  </si>
  <si>
    <t>Működési célú támogatások államháztartáson belülről összesen</t>
  </si>
  <si>
    <t>Működési célú támogatások államháztartáson belülről</t>
  </si>
  <si>
    <t>Értékesítési és forgalmi adók (helyi iparűzési adó)</t>
  </si>
  <si>
    <t>B354</t>
  </si>
  <si>
    <t>B355</t>
  </si>
  <si>
    <t>Egyéb áruhasználati és szolgáltatási adók (tartózkodás utáni IFA)</t>
  </si>
  <si>
    <t>Vagyoni típusú adók (Építményadó, magánszemélyek komm.adója)</t>
  </si>
  <si>
    <t>B53</t>
  </si>
  <si>
    <t>Egyéb tárgyi eszközök értékesítése</t>
  </si>
  <si>
    <t>B64</t>
  </si>
  <si>
    <t>B65</t>
  </si>
  <si>
    <t>Egyéb működési célú átvett pénzeszközök</t>
  </si>
  <si>
    <t>B74</t>
  </si>
  <si>
    <t>Felhalmozási célú visszatérítendő támog.,kölcsönök visszatérül.államházt.kivülről</t>
  </si>
  <si>
    <t>B75</t>
  </si>
  <si>
    <t>Egyéb felhalmozási célú átvett pénzeszközök</t>
  </si>
  <si>
    <t>B81</t>
  </si>
  <si>
    <t>Belföldi finanszírozás bevételei (maradvány igénybevétel)</t>
  </si>
  <si>
    <t xml:space="preserve">KIADÁSOK </t>
  </si>
  <si>
    <t>Működési célú támogatások     áht.-n belülről                                B1</t>
  </si>
  <si>
    <t xml:space="preserve"> Működési célú  átvett pénzeszköz                            B6</t>
  </si>
  <si>
    <t>Felhalmozási célú átvett pénzeszköz                                    B7</t>
  </si>
  <si>
    <t>Önkormányz. működési tám.          B11</t>
  </si>
  <si>
    <t>Egyéb műk. célú támogatás        B16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</si>
  <si>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</si>
  <si>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</si>
  <si>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</si>
  <si>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</si>
  <si>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Önkorm.elszám.a központi költségvetéssel</t>
  </si>
  <si>
    <t>041237</t>
  </si>
  <si>
    <t>Közfoglalkoztatási mintaprogram</t>
  </si>
  <si>
    <t>072311</t>
  </si>
  <si>
    <t>Fogorvosi alapellátás</t>
  </si>
  <si>
    <t>09.</t>
  </si>
  <si>
    <t>OKTATÁS</t>
  </si>
  <si>
    <t>09. összesen</t>
  </si>
  <si>
    <t>SZOCIÁLIS VÉDELEM</t>
  </si>
  <si>
    <t xml:space="preserve">Óvodai </t>
  </si>
  <si>
    <t>Gyermekjóléti szolgáltatások</t>
  </si>
  <si>
    <t>Házi segítségnyújtás</t>
  </si>
  <si>
    <t>900020</t>
  </si>
  <si>
    <t>Önkorm.funkcióra nem sorolható bevételei</t>
  </si>
  <si>
    <t>Óvodai nevelés,ellátás szakmai feladatai</t>
  </si>
  <si>
    <t>Óvodai nevelés,ellátás működtetés feladatai</t>
  </si>
  <si>
    <t>Személyi juttatás                  K1</t>
  </si>
  <si>
    <t>Munka-adókat terhelő járulékok              K2</t>
  </si>
  <si>
    <t>Egyéb működési célú kiadások                 K5</t>
  </si>
  <si>
    <t>Elvonások  K502</t>
  </si>
  <si>
    <t>MC.tám.ÁHB           K506</t>
  </si>
  <si>
    <t>MC.kölcs.ÁHK       K508</t>
  </si>
  <si>
    <t>MC.tám.ÁHK           K512</t>
  </si>
  <si>
    <t>Beruhá- zások             K6</t>
  </si>
  <si>
    <t>Felújítások                    K7</t>
  </si>
  <si>
    <t>FC.tám.ÁHB           K84</t>
  </si>
  <si>
    <t>FC.kölcs.ÁHK       K86</t>
  </si>
  <si>
    <t>Lakástámog. K87</t>
  </si>
  <si>
    <t>FC.tám.ÁHK           K89</t>
  </si>
  <si>
    <t>Egyéb felhalmozási  célú kiadások                                         K8</t>
  </si>
  <si>
    <t>Tartalékok           K513</t>
  </si>
  <si>
    <t>Irányító szervi támogatás      K915</t>
  </si>
  <si>
    <r>
      <t>Önkorm.és önk.hiv.jogalkotó és ált.igazg.tev.</t>
    </r>
    <r>
      <rPr>
        <b/>
        <sz val="12"/>
        <rFont val="Arial CE"/>
        <family val="0"/>
      </rPr>
      <t xml:space="preserve"> (ÖV)</t>
    </r>
  </si>
  <si>
    <t>Államháztartás igazgatása, ellenőrzése</t>
  </si>
  <si>
    <t>Köztemető fenntartás-és üzemeltetés</t>
  </si>
  <si>
    <t>Önkormnyzati vagyonnal való gazdálkodás</t>
  </si>
  <si>
    <t>Közutak, hidak,alagutak üzemelt., fennt.üzemeltetése</t>
  </si>
  <si>
    <t>Betegséggel kapcsolatos pénzb.ellátások, tám.</t>
  </si>
  <si>
    <t>gyermekvédelmi pénzb.és termb.ellátások</t>
  </si>
  <si>
    <t>lakásfenntartással, lakhatással kapcs összefogl.ellát.</t>
  </si>
  <si>
    <t>104042</t>
  </si>
  <si>
    <t>107052</t>
  </si>
  <si>
    <t>Egyéb szoc.pénzbeli és temészetbni ellátások,támog.</t>
  </si>
  <si>
    <t>2015.évi terv</t>
  </si>
  <si>
    <t>2015. évi terv</t>
  </si>
  <si>
    <t>Működési bevételek     B4</t>
  </si>
  <si>
    <t>Felhalmozási bevételek      B5</t>
  </si>
  <si>
    <t>Felhalmozási célú támogatatások áht-n belülről         B2</t>
  </si>
  <si>
    <t>Önk.  váll.</t>
  </si>
  <si>
    <t>Kötel</t>
  </si>
  <si>
    <t>011210</t>
  </si>
  <si>
    <t>Települési önkormányzatok szociális,gyermekjóléti és gyermekétkezt. fel.tám.</t>
  </si>
  <si>
    <t>Működési célú visszatéritendő támog.,kölcsönök visszatérülése államh.kivülről</t>
  </si>
  <si>
    <t>2015.évi előirányzat</t>
  </si>
  <si>
    <t>2016. évi terv</t>
  </si>
  <si>
    <t>1.2. Zalakarosi Kistérség Többcélú Társulása  működési hozzájárulás</t>
  </si>
  <si>
    <t>Egyéb működési célú támogatások  államházt., kívülre (K512)</t>
  </si>
  <si>
    <t>Működési célú kölcsönök állh. Kívülre (K508)</t>
  </si>
  <si>
    <t>Tartalékok  céltartalékok (K513)</t>
  </si>
  <si>
    <t>Egyéb felhalmozási célú támogatások államházt. Kívülre (K89)</t>
  </si>
  <si>
    <t>2015. évi eredeti előirányzat</t>
  </si>
  <si>
    <t>2015.évi</t>
  </si>
  <si>
    <t>2015. évben tervezett</t>
  </si>
  <si>
    <t>2015. évben  tervezett</t>
  </si>
  <si>
    <t>Felhalmozási  célú támogatások áht-n  belülről össz.</t>
  </si>
  <si>
    <r>
      <t>1.</t>
    </r>
    <r>
      <rPr>
        <i/>
        <sz val="11"/>
        <rFont val="Arial"/>
        <family val="2"/>
      </rPr>
      <t>1.Önkormányzat működési támogatása</t>
    </r>
    <r>
      <rPr>
        <b/>
        <i/>
        <sz val="11"/>
        <rFont val="Arial"/>
        <family val="2"/>
      </rPr>
      <t xml:space="preserve"> </t>
    </r>
  </si>
  <si>
    <t xml:space="preserve">  1.1.3 Önk. szociális és gyermekjóléti feladatok tám. </t>
  </si>
  <si>
    <t xml:space="preserve">  1.1.4 Önkorm kulturális feladatainak támogatás </t>
  </si>
  <si>
    <t xml:space="preserve">  1.1.5 Működési célú támogatás </t>
  </si>
  <si>
    <t xml:space="preserve">  1.2.1 Közfoglalkoztatás  támogatása </t>
  </si>
  <si>
    <t>II.</t>
  </si>
  <si>
    <t>A. Önkormányzat</t>
  </si>
  <si>
    <t>Betegséggel kapcsolatos pénzbeni ell.</t>
  </si>
  <si>
    <t>Munkanélküli aktiv korúak ellátása</t>
  </si>
  <si>
    <t>Felhalmozási kiadások összesen:</t>
  </si>
  <si>
    <t>Felújítások összesen:</t>
  </si>
  <si>
    <t>Elvonások, befizetések K502</t>
  </si>
  <si>
    <t>Egyéb felhalmozási célú kiadás összesen:</t>
  </si>
  <si>
    <t xml:space="preserve"> beszámítás összege</t>
  </si>
  <si>
    <t>c) egyéb kötelező önkormányzati feladatok támogatása</t>
  </si>
  <si>
    <t>d.) lakott külterületekkel kapcsolatos feladatok támogatása</t>
  </si>
  <si>
    <t xml:space="preserve">     lakott külterületekkel kapcsolatos feladatok támogatása beszámítás után</t>
  </si>
  <si>
    <t xml:space="preserve">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</si>
  <si>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</si>
  <si>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</si>
  <si>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</si>
  <si>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 xml:space="preserve">       Gyermekétkeztetés üzemeltetési támogatása </t>
  </si>
  <si>
    <t xml:space="preserve">2015.évi </t>
  </si>
  <si>
    <t>Támogatásból:  előző évek</t>
  </si>
  <si>
    <t>Beruházási és felújítási kiadások( 5.sz. melléklet szerint)</t>
  </si>
  <si>
    <t>Kölcsönök (működési célú és felhalmozási célú)( 4.a.számú mellékl.)</t>
  </si>
  <si>
    <t>Lét-szám fő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</si>
  <si>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</si>
  <si>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</si>
  <si>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</si>
  <si>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</si>
  <si>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1.5. Felhalmozási c. támogatás áht.belül</t>
  </si>
  <si>
    <t xml:space="preserve">1.6. Felhalmozási bevételek </t>
  </si>
  <si>
    <t>1.8. Egyéb felhalm.célú átvett pénzeszköz</t>
  </si>
  <si>
    <t>1.9. Előző évi felhalm. célú maradvány</t>
  </si>
  <si>
    <t>1.6 Elvonások, befizetések</t>
  </si>
  <si>
    <t>1.7 Tartalékok</t>
  </si>
  <si>
    <t xml:space="preserve">1.8 Beruházások </t>
  </si>
  <si>
    <t>1.9 Felújítások</t>
  </si>
  <si>
    <t>1.10 Felhalm.célú pénzeszköz átadás</t>
  </si>
  <si>
    <t>096015</t>
  </si>
  <si>
    <t>Gyermekétkeztetés köznevelési intézményekben</t>
  </si>
  <si>
    <t xml:space="preserve">       Kistelepülések támogatása</t>
  </si>
  <si>
    <t>Egyéb működési célú kiadások  ( tartalék is)</t>
  </si>
  <si>
    <t xml:space="preserve">2.1. Működési bevételek </t>
  </si>
  <si>
    <t>Óvoda</t>
  </si>
  <si>
    <t>Óvoda összesen</t>
  </si>
  <si>
    <t>Felhalmozási célú kiadások összesen</t>
  </si>
  <si>
    <t>2.1. Beruházási kiadás</t>
  </si>
  <si>
    <t xml:space="preserve">  1.1.1.Helyi önkorm. működési általános támogatása </t>
  </si>
  <si>
    <t xml:space="preserve">  1.2.2 IKSZT támog.</t>
  </si>
  <si>
    <t xml:space="preserve">  1.2.3. Közös Hivataltól  igazg.tevékenys.</t>
  </si>
  <si>
    <t>Felhalmozás célú támogatás államházt. belülről</t>
  </si>
  <si>
    <t>2.1 Vis maior támog. (Partfal)</t>
  </si>
  <si>
    <t>2.2. Gépjárművásárlás támog.</t>
  </si>
  <si>
    <t>Óvoda  bevételei összesen:</t>
  </si>
  <si>
    <t xml:space="preserve">1.2. Egyéb célú támogatás államházt. belül </t>
  </si>
  <si>
    <t xml:space="preserve">  1.2.4. Garabonc Önk. óvodai ellátásban r. gyerm. utaztatása</t>
  </si>
  <si>
    <t>1.4. Zalakarosi Kistérs. Többc. Társ. részére belső ellenőrzésre</t>
  </si>
  <si>
    <t>1.7.Nagykanizsa Megyei Jogú Város hétvégi  fogászati ügyelethez hj.</t>
  </si>
  <si>
    <t>2.1. Hulladékszáll. átvállalása Netta</t>
  </si>
  <si>
    <t>2.2. Hulladékszáll. átvállalása Viridis</t>
  </si>
  <si>
    <t>Felhalmozási tartalék</t>
  </si>
  <si>
    <t>Kápolna u. terv díj</t>
  </si>
  <si>
    <t>Partfal - vis maior</t>
  </si>
  <si>
    <t>Helyi adók összesen (1-4)</t>
  </si>
  <si>
    <t>B. Óvoda</t>
  </si>
  <si>
    <t xml:space="preserve">2. Konyha </t>
  </si>
  <si>
    <t xml:space="preserve">    Óvodai alkalmazottak </t>
  </si>
  <si>
    <t>1. Önkormányzat igazgatási tevékenysége</t>
  </si>
  <si>
    <t>B.  ÓVODA</t>
  </si>
  <si>
    <t xml:space="preserve"> ÓVODA ÖSSZESEN</t>
  </si>
  <si>
    <t>Lakott külterület</t>
  </si>
  <si>
    <t>Egyéb önk.feladatok tám.</t>
  </si>
  <si>
    <t>Kiegészítés beszámítás után</t>
  </si>
  <si>
    <t>ÓVODA</t>
  </si>
  <si>
    <t>ÓVODA ÖSSZESEN</t>
  </si>
  <si>
    <t xml:space="preserve"> Előző évi felhalm. célú maradvány</t>
  </si>
  <si>
    <t>1.7. Felhalm. célú kölcs. visszatér., felvétel</t>
  </si>
  <si>
    <t>096025</t>
  </si>
  <si>
    <t>Munkahelyi étkeztetés köznev.intézményben</t>
  </si>
  <si>
    <t>Működési célú támogatások államházt. belülről</t>
  </si>
  <si>
    <t>Számítógép</t>
  </si>
  <si>
    <t>Munkahelyi étkeztetés</t>
  </si>
  <si>
    <t>09111</t>
  </si>
  <si>
    <t>Kölcsön visszatérülés</t>
  </si>
  <si>
    <t>Költségvetés működési kiadások összesen</t>
  </si>
  <si>
    <t xml:space="preserve">Költségvetési működési  bevételek összesen </t>
  </si>
  <si>
    <t>Óvoda összesen.</t>
  </si>
  <si>
    <t>Költségvetés felhalmozási célú kiadásai összesen</t>
  </si>
  <si>
    <t xml:space="preserve">1.11. Felhalm célú kölcsön visszafizetés </t>
  </si>
  <si>
    <t xml:space="preserve">Önkormány összesen: </t>
  </si>
  <si>
    <t xml:space="preserve">Egyéb felhalmozási célú kiadások </t>
  </si>
  <si>
    <t xml:space="preserve">K1-K8 </t>
  </si>
  <si>
    <t xml:space="preserve">Költségvetési kiadások összesen </t>
  </si>
  <si>
    <t>Óvodai iskola  intézményi étkeztetés</t>
  </si>
  <si>
    <t xml:space="preserve">Szociális étkeztetés </t>
  </si>
  <si>
    <t>Lakásfenntartássa, lakhatással összefügg. Ellát.</t>
  </si>
  <si>
    <t>Dada</t>
  </si>
  <si>
    <t xml:space="preserve">A </t>
  </si>
  <si>
    <t>2016.évi terv</t>
  </si>
  <si>
    <t xml:space="preserve">1,Óvodapedagógusok bére </t>
  </si>
  <si>
    <t xml:space="preserve"> 2. Óvodapedagógusok pótlólagos  bértámogatás</t>
  </si>
  <si>
    <t>3.Kieg. Támogatás, pedagógus minősítés</t>
  </si>
  <si>
    <t>4. Óvodapedagógusok nevelő munkáját közvetlenül segítők bértámogatása</t>
  </si>
  <si>
    <t>5.. Óvodaműködtetési támogatás</t>
  </si>
  <si>
    <t>2015. évi</t>
  </si>
  <si>
    <t>2016. évi</t>
  </si>
  <si>
    <t xml:space="preserve">2016.évi </t>
  </si>
  <si>
    <t>2016.évi előirányzat</t>
  </si>
  <si>
    <t xml:space="preserve">  1.1.2 Köznevezési és gyermekétkeztetési fel.tám.</t>
  </si>
  <si>
    <t>013390</t>
  </si>
  <si>
    <t>Egyéb kiegészítő szolgáltatások</t>
  </si>
  <si>
    <t>2015. évi ered. előír.</t>
  </si>
  <si>
    <t>2016. évi eredeti előirányzat</t>
  </si>
  <si>
    <t>Családi támogatások (K42)</t>
  </si>
  <si>
    <t>Egyéb pénzbeni és természetbeni gyermekvédelmi ellátások</t>
  </si>
  <si>
    <t>Családi támogatások (K42) összesen:</t>
  </si>
  <si>
    <t xml:space="preserve">B.  Óvoda </t>
  </si>
  <si>
    <t>Kültéri játék</t>
  </si>
  <si>
    <t>Deák Ferenc utcai járda felújítása</t>
  </si>
  <si>
    <t>3. Közművelődés</t>
  </si>
  <si>
    <t>2015.évi záró létszám. ei.</t>
  </si>
  <si>
    <t>2016. évi  létszám-  keret</t>
  </si>
  <si>
    <t>teljesítés</t>
  </si>
  <si>
    <t xml:space="preserve">Működési célú finanszírozási bevételek </t>
  </si>
  <si>
    <t xml:space="preserve">Működési célú finanszírozási kiadások </t>
  </si>
  <si>
    <t xml:space="preserve">Felhalmozási célú finanszírozási kiadások </t>
  </si>
  <si>
    <t xml:space="preserve">Költségvetési felhalmozási  bevételek összesen </t>
  </si>
  <si>
    <t>Finanszirozási felhalmozási bevételek összesen</t>
  </si>
  <si>
    <r>
      <rPr>
        <b/>
        <sz val="12"/>
        <rFont val="Arial CE"/>
        <family val="0"/>
      </rPr>
      <t>Felhalmozási célú bevételek összesen</t>
    </r>
    <r>
      <rPr>
        <sz val="12"/>
        <rFont val="Arial CE"/>
        <family val="0"/>
      </rPr>
      <t xml:space="preserve"> </t>
    </r>
  </si>
  <si>
    <t>Finanszírozási felhalmozási kiadások összesen</t>
  </si>
  <si>
    <t>1.5. Zalakarosi Óvoda és Bölcsőde,  Gyermekek szállítása</t>
  </si>
  <si>
    <t>1.6. Zalakarosi Kistérs. Többc. Társ. részére házi segítségnyújtás</t>
  </si>
  <si>
    <t>Óvoda összesen: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</si>
</sst>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#,##0.0"/>
    <numFmt numFmtId="167" formatCode="#,##0.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-* #,##0.000\ _F_t_-;\-* #,##0.000\ _F_t_-;_-* &quot;-&quot;??\ _F_t_-;_-@_-"/>
    <numFmt numFmtId="174" formatCode="_-* #,##0.0000\ _F_t_-;\-* #,##0.0000\ _F_t_-;_-* &quot;-&quot;??\ _F_t_-;_-@_-"/>
    <numFmt numFmtId="175" formatCode="_-* #,##0.00000\ _F_t_-;\-* #,##0.00000\ _F_t_-;_-* &quot;-&quot;??\ _F_t_-;_-@_-"/>
    <numFmt numFmtId="176" formatCode="_-* #,##0.0\ _F_t_-;\-* #,##0.0\ _F_t_-;_-* &quot;-&quot;??\ _F_t_-;_-@_-"/>
    <numFmt numFmtId="177" formatCode="_-* #,##0.000000\ _F_t_-;\-* #,##0.000000\ _F_t_-;_-* &quot;-&quot;??\ _F_t_-;_-@_-"/>
    <numFmt numFmtId="178" formatCode="[$-40E]yyyy\.\ mmmm\ d\."/>
    <numFmt numFmtId="179" formatCode="&quot;H-&quot;0000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</numFmts>
  <fonts count="7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i/>
      <sz val="12"/>
      <name val="Arial CE"/>
      <family val="0"/>
    </font>
    <font>
      <b/>
      <i/>
      <sz val="12"/>
      <name val="Arial"/>
      <family val="2"/>
    </font>
    <font>
      <i/>
      <sz val="11"/>
      <name val="Arial"/>
      <family val="2"/>
    </font>
    <font>
      <sz val="12"/>
      <name val="Garamond"/>
      <family val="1"/>
    </font>
    <font>
      <i/>
      <sz val="12"/>
      <name val="Arial"/>
      <family val="2"/>
    </font>
    <font>
      <sz val="10"/>
      <color indexed="4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i/>
      <sz val="11"/>
      <name val="Arial CE"/>
      <family val="0"/>
    </font>
    <font>
      <b/>
      <sz val="14"/>
      <name val="Arial"/>
      <family val="2"/>
    </font>
    <font>
      <sz val="10"/>
      <name val="MS Sans Serif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 CE"/>
      <family val="0"/>
    </font>
    <font>
      <sz val="8"/>
      <name val="Arial CE"/>
      <family val="0"/>
    </font>
    <font>
      <b/>
      <i/>
      <sz val="11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14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1" fillId="25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7" borderId="7" applyNumberFormat="0" applyFont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2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0" xfId="68">
      <alignment/>
      <protection/>
    </xf>
    <xf numFmtId="0" fontId="7" fillId="0" borderId="11" xfId="68" applyFont="1" applyBorder="1">
      <alignment/>
      <protection/>
    </xf>
    <xf numFmtId="0" fontId="5" fillId="0" borderId="11" xfId="68" applyBorder="1">
      <alignment/>
      <protection/>
    </xf>
    <xf numFmtId="3" fontId="2" fillId="0" borderId="11" xfId="0" applyNumberFormat="1" applyFont="1" applyBorder="1" applyAlignment="1">
      <alignment vertical="center"/>
    </xf>
    <xf numFmtId="0" fontId="7" fillId="0" borderId="12" xfId="68" applyFont="1" applyBorder="1">
      <alignment/>
      <protection/>
    </xf>
    <xf numFmtId="0" fontId="5" fillId="0" borderId="11" xfId="68" applyFont="1" applyBorder="1">
      <alignment/>
      <protection/>
    </xf>
    <xf numFmtId="0" fontId="1" fillId="0" borderId="11" xfId="0" applyFont="1" applyBorder="1" applyAlignment="1">
      <alignment horizontal="left" vertical="center"/>
    </xf>
    <xf numFmtId="0" fontId="7" fillId="0" borderId="12" xfId="68" applyFont="1" applyFill="1" applyBorder="1" applyAlignment="1">
      <alignment horizontal="right"/>
      <protection/>
    </xf>
    <xf numFmtId="0" fontId="5" fillId="0" borderId="0" xfId="68" applyFill="1">
      <alignment/>
      <protection/>
    </xf>
    <xf numFmtId="0" fontId="2" fillId="0" borderId="13" xfId="0" applyFont="1" applyBorder="1" applyAlignment="1">
      <alignment/>
    </xf>
    <xf numFmtId="0" fontId="5" fillId="0" borderId="0" xfId="59" applyFont="1">
      <alignment/>
      <protection/>
    </xf>
    <xf numFmtId="0" fontId="8" fillId="0" borderId="0" xfId="63" applyFont="1">
      <alignment/>
      <protection/>
    </xf>
    <xf numFmtId="0" fontId="8" fillId="0" borderId="0" xfId="63">
      <alignment/>
      <protection/>
    </xf>
    <xf numFmtId="0" fontId="8" fillId="0" borderId="0" xfId="63" applyAlignment="1">
      <alignment horizontal="right"/>
      <protection/>
    </xf>
    <xf numFmtId="0" fontId="7" fillId="0" borderId="11" xfId="63" applyFont="1" applyBorder="1">
      <alignment/>
      <protection/>
    </xf>
    <xf numFmtId="0" fontId="12" fillId="0" borderId="0" xfId="65" applyFont="1">
      <alignment/>
      <protection/>
    </xf>
    <xf numFmtId="0" fontId="8" fillId="0" borderId="0" xfId="65">
      <alignment/>
      <protection/>
    </xf>
    <xf numFmtId="0" fontId="13" fillId="0" borderId="0" xfId="65" applyFont="1" applyAlignment="1">
      <alignment horizontal="center"/>
      <protection/>
    </xf>
    <xf numFmtId="0" fontId="8" fillId="0" borderId="0" xfId="64">
      <alignment/>
      <protection/>
    </xf>
    <xf numFmtId="0" fontId="16" fillId="0" borderId="11" xfId="64" applyFont="1" applyBorder="1">
      <alignment/>
      <protection/>
    </xf>
    <xf numFmtId="0" fontId="17" fillId="0" borderId="11" xfId="64" applyFont="1" applyBorder="1">
      <alignment/>
      <protection/>
    </xf>
    <xf numFmtId="0" fontId="8" fillId="0" borderId="0" xfId="62">
      <alignment/>
      <protection/>
    </xf>
    <xf numFmtId="0" fontId="10" fillId="0" borderId="11" xfId="62" applyFont="1" applyBorder="1" applyAlignment="1">
      <alignment horizontal="center"/>
      <protection/>
    </xf>
    <xf numFmtId="3" fontId="11" fillId="0" borderId="11" xfId="62" applyNumberFormat="1" applyFont="1" applyBorder="1" applyAlignment="1">
      <alignment horizontal="right"/>
      <protection/>
    </xf>
    <xf numFmtId="3" fontId="10" fillId="0" borderId="11" xfId="62" applyNumberFormat="1" applyFont="1" applyBorder="1" applyAlignment="1">
      <alignment horizontal="right"/>
      <protection/>
    </xf>
    <xf numFmtId="49" fontId="10" fillId="0" borderId="11" xfId="62" applyNumberFormat="1" applyFont="1" applyBorder="1" applyAlignment="1">
      <alignment horizontal="center"/>
      <protection/>
    </xf>
    <xf numFmtId="0" fontId="10" fillId="0" borderId="0" xfId="62" applyFont="1">
      <alignment/>
      <protection/>
    </xf>
    <xf numFmtId="49" fontId="11" fillId="0" borderId="11" xfId="62" applyNumberFormat="1" applyFont="1" applyBorder="1" applyAlignment="1">
      <alignment horizontal="center"/>
      <protection/>
    </xf>
    <xf numFmtId="49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 wrapText="1"/>
      <protection/>
    </xf>
    <xf numFmtId="0" fontId="7" fillId="0" borderId="0" xfId="68" applyFont="1" applyBorder="1">
      <alignment/>
      <protection/>
    </xf>
    <xf numFmtId="0" fontId="8" fillId="0" borderId="0" xfId="57">
      <alignment/>
      <protection/>
    </xf>
    <xf numFmtId="0" fontId="9" fillId="32" borderId="11" xfId="57" applyFont="1" applyFill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0" xfId="66">
      <alignment/>
      <protection/>
    </xf>
    <xf numFmtId="3" fontId="1" fillId="0" borderId="11" xfId="0" applyNumberFormat="1" applyFont="1" applyBorder="1" applyAlignment="1">
      <alignment vertical="center"/>
    </xf>
    <xf numFmtId="0" fontId="8" fillId="0" borderId="0" xfId="58">
      <alignment/>
      <protection/>
    </xf>
    <xf numFmtId="0" fontId="9" fillId="32" borderId="11" xfId="58" applyFont="1" applyFill="1" applyBorder="1" applyAlignment="1">
      <alignment horizontal="center" vertical="center" wrapText="1"/>
      <protection/>
    </xf>
    <xf numFmtId="0" fontId="10" fillId="0" borderId="11" xfId="58" applyFont="1" applyBorder="1">
      <alignment/>
      <protection/>
    </xf>
    <xf numFmtId="0" fontId="8" fillId="0" borderId="11" xfId="58" applyFont="1" applyBorder="1">
      <alignment/>
      <protection/>
    </xf>
    <xf numFmtId="0" fontId="8" fillId="0" borderId="11" xfId="58" applyFont="1" applyBorder="1" applyAlignment="1">
      <alignment horizontal="center"/>
      <protection/>
    </xf>
    <xf numFmtId="0" fontId="1" fillId="32" borderId="14" xfId="0" applyFont="1" applyFill="1" applyBorder="1" applyAlignment="1">
      <alignment horizontal="center" vertical="center"/>
    </xf>
    <xf numFmtId="3" fontId="21" fillId="0" borderId="11" xfId="62" applyNumberFormat="1" applyFont="1" applyBorder="1" applyAlignment="1">
      <alignment horizontal="right"/>
      <protection/>
    </xf>
    <xf numFmtId="0" fontId="8" fillId="0" borderId="0" xfId="66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5" fillId="0" borderId="11" xfId="66" applyFont="1" applyBorder="1" applyAlignment="1">
      <alignment horizontal="center"/>
      <protection/>
    </xf>
    <xf numFmtId="0" fontId="9" fillId="32" borderId="11" xfId="66" applyFont="1" applyFill="1" applyBorder="1" applyAlignment="1">
      <alignment horizontal="center"/>
      <protection/>
    </xf>
    <xf numFmtId="0" fontId="5" fillId="0" borderId="11" xfId="63" applyFont="1" applyBorder="1" applyAlignment="1">
      <alignment horizontal="center"/>
      <protection/>
    </xf>
    <xf numFmtId="0" fontId="6" fillId="0" borderId="11" xfId="57" applyFont="1" applyBorder="1" applyAlignment="1">
      <alignment horizontal="center" vertical="distributed"/>
      <protection/>
    </xf>
    <xf numFmtId="0" fontId="8" fillId="0" borderId="11" xfId="57" applyFont="1" applyBorder="1" applyAlignment="1">
      <alignment horizontal="center" vertical="distributed"/>
      <protection/>
    </xf>
    <xf numFmtId="0" fontId="8" fillId="0" borderId="11" xfId="57" applyBorder="1" applyAlignment="1">
      <alignment vertical="distributed"/>
      <protection/>
    </xf>
    <xf numFmtId="0" fontId="24" fillId="0" borderId="0" xfId="0" applyFont="1" applyBorder="1" applyAlignment="1">
      <alignment/>
    </xf>
    <xf numFmtId="9" fontId="8" fillId="0" borderId="11" xfId="57" applyNumberFormat="1" applyBorder="1" applyAlignment="1">
      <alignment horizontal="center" vertical="distributed"/>
      <protection/>
    </xf>
    <xf numFmtId="0" fontId="8" fillId="0" borderId="0" xfId="57" applyAlignment="1">
      <alignment horizontal="right"/>
      <protection/>
    </xf>
    <xf numFmtId="0" fontId="20" fillId="0" borderId="11" xfId="63" applyFont="1" applyBorder="1" applyAlignment="1">
      <alignment horizontal="center" vertical="distributed"/>
      <protection/>
    </xf>
    <xf numFmtId="3" fontId="5" fillId="0" borderId="11" xfId="63" applyNumberFormat="1" applyFont="1" applyBorder="1" applyAlignment="1">
      <alignment vertical="distributed"/>
      <protection/>
    </xf>
    <xf numFmtId="3" fontId="7" fillId="0" borderId="11" xfId="63" applyNumberFormat="1" applyFont="1" applyBorder="1" applyAlignment="1">
      <alignment vertical="distributed"/>
      <protection/>
    </xf>
    <xf numFmtId="0" fontId="9" fillId="0" borderId="11" xfId="57" applyFont="1" applyBorder="1">
      <alignment/>
      <protection/>
    </xf>
    <xf numFmtId="0" fontId="27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horizontal="center" vertical="distributed"/>
      <protection/>
    </xf>
    <xf numFmtId="0" fontId="9" fillId="0" borderId="11" xfId="57" applyFont="1" applyBorder="1" applyAlignment="1">
      <alignment vertical="distributed"/>
      <protection/>
    </xf>
    <xf numFmtId="9" fontId="9" fillId="0" borderId="11" xfId="57" applyNumberFormat="1" applyFont="1" applyBorder="1" applyAlignment="1">
      <alignment horizontal="center" vertical="distributed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3" fontId="19" fillId="0" borderId="11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 vertical="center"/>
    </xf>
    <xf numFmtId="3" fontId="16" fillId="0" borderId="11" xfId="64" applyNumberFormat="1" applyFont="1" applyBorder="1">
      <alignment/>
      <protection/>
    </xf>
    <xf numFmtId="3" fontId="5" fillId="0" borderId="11" xfId="68" applyNumberFormat="1" applyBorder="1">
      <alignment/>
      <protection/>
    </xf>
    <xf numFmtId="3" fontId="7" fillId="0" borderId="11" xfId="68" applyNumberFormat="1" applyFont="1" applyBorder="1">
      <alignment/>
      <protection/>
    </xf>
    <xf numFmtId="0" fontId="10" fillId="0" borderId="11" xfId="62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/>
      <protection/>
    </xf>
    <xf numFmtId="0" fontId="11" fillId="0" borderId="13" xfId="62" applyFont="1" applyBorder="1" applyAlignment="1">
      <alignment horizontal="left"/>
      <protection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left" vertical="center"/>
    </xf>
    <xf numFmtId="0" fontId="21" fillId="0" borderId="11" xfId="62" applyFont="1" applyBorder="1" applyAlignment="1">
      <alignment horizontal="left"/>
      <protection/>
    </xf>
    <xf numFmtId="0" fontId="11" fillId="0" borderId="11" xfId="62" applyFont="1" applyFill="1" applyBorder="1" applyAlignment="1">
      <alignment horizontal="center" vertical="center" wrapText="1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1" fillId="0" borderId="13" xfId="59" applyFont="1" applyBorder="1" applyAlignment="1">
      <alignment horizontal="left"/>
      <protection/>
    </xf>
    <xf numFmtId="0" fontId="2" fillId="0" borderId="16" xfId="0" applyFont="1" applyBorder="1" applyAlignment="1">
      <alignment horizontal="center" vertical="distributed"/>
    </xf>
    <xf numFmtId="0" fontId="0" fillId="32" borderId="11" xfId="0" applyFill="1" applyBorder="1" applyAlignment="1">
      <alignment/>
    </xf>
    <xf numFmtId="0" fontId="1" fillId="0" borderId="16" xfId="0" applyFont="1" applyBorder="1" applyAlignment="1">
      <alignment horizontal="center" vertical="distributed"/>
    </xf>
    <xf numFmtId="0" fontId="29" fillId="0" borderId="17" xfId="0" applyFont="1" applyFill="1" applyBorder="1" applyAlignment="1">
      <alignment horizontal="center" vertical="distributed"/>
    </xf>
    <xf numFmtId="0" fontId="29" fillId="0" borderId="12" xfId="0" applyFont="1" applyFill="1" applyBorder="1" applyAlignment="1">
      <alignment horizontal="center" vertical="distributed"/>
    </xf>
    <xf numFmtId="0" fontId="29" fillId="0" borderId="11" xfId="0" applyFont="1" applyFill="1" applyBorder="1" applyAlignment="1">
      <alignment horizontal="center" vertical="distributed"/>
    </xf>
    <xf numFmtId="3" fontId="5" fillId="0" borderId="11" xfId="66" applyNumberFormat="1" applyFont="1" applyBorder="1">
      <alignment/>
      <protection/>
    </xf>
    <xf numFmtId="0" fontId="10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/>
      <protection/>
    </xf>
    <xf numFmtId="16" fontId="5" fillId="0" borderId="11" xfId="68" applyNumberFormat="1" applyFont="1" applyBorder="1">
      <alignment/>
      <protection/>
    </xf>
    <xf numFmtId="0" fontId="5" fillId="0" borderId="11" xfId="68" applyFont="1" applyBorder="1">
      <alignment/>
      <protection/>
    </xf>
    <xf numFmtId="16" fontId="5" fillId="0" borderId="11" xfId="68" applyNumberFormat="1" applyBorder="1">
      <alignment/>
      <protection/>
    </xf>
    <xf numFmtId="0" fontId="5" fillId="0" borderId="11" xfId="61" applyFont="1" applyBorder="1">
      <alignment/>
      <protection/>
    </xf>
    <xf numFmtId="3" fontId="5" fillId="0" borderId="11" xfId="61" applyNumberFormat="1" applyBorder="1">
      <alignment/>
      <protection/>
    </xf>
    <xf numFmtId="0" fontId="20" fillId="0" borderId="11" xfId="61" applyFont="1" applyBorder="1">
      <alignment/>
      <protection/>
    </xf>
    <xf numFmtId="3" fontId="20" fillId="0" borderId="11" xfId="61" applyNumberFormat="1" applyFont="1" applyBorder="1">
      <alignment/>
      <protection/>
    </xf>
    <xf numFmtId="0" fontId="8" fillId="0" borderId="11" xfId="57" applyFont="1" applyBorder="1" applyAlignment="1">
      <alignment horizontal="distributed" vertical="distributed"/>
      <protection/>
    </xf>
    <xf numFmtId="0" fontId="31" fillId="0" borderId="0" xfId="0" applyFont="1" applyAlignment="1">
      <alignment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3" fontId="9" fillId="0" borderId="11" xfId="57" applyNumberFormat="1" applyFont="1" applyBorder="1" applyAlignment="1">
      <alignment vertical="distributed"/>
      <protection/>
    </xf>
    <xf numFmtId="3" fontId="8" fillId="0" borderId="11" xfId="57" applyNumberFormat="1" applyFont="1" applyBorder="1" applyAlignment="1">
      <alignment horizontal="right" vertical="distributed"/>
      <protection/>
    </xf>
    <xf numFmtId="3" fontId="14" fillId="0" borderId="11" xfId="64" applyNumberFormat="1" applyFont="1" applyBorder="1">
      <alignment/>
      <protection/>
    </xf>
    <xf numFmtId="0" fontId="30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3" fillId="32" borderId="11" xfId="0" applyFont="1" applyFill="1" applyBorder="1" applyAlignment="1">
      <alignment horizontal="distributed" vertical="distributed"/>
    </xf>
    <xf numFmtId="0" fontId="1" fillId="0" borderId="11" xfId="0" applyFont="1" applyBorder="1" applyAlignment="1">
      <alignment/>
    </xf>
    <xf numFmtId="3" fontId="30" fillId="0" borderId="11" xfId="0" applyNumberFormat="1" applyFont="1" applyBorder="1" applyAlignment="1">
      <alignment vertical="center"/>
    </xf>
    <xf numFmtId="3" fontId="20" fillId="0" borderId="11" xfId="68" applyNumberFormat="1" applyFont="1" applyBorder="1">
      <alignment/>
      <protection/>
    </xf>
    <xf numFmtId="0" fontId="1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0" fillId="0" borderId="16" xfId="62" applyFont="1" applyBorder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17" fillId="0" borderId="11" xfId="64" applyFont="1" applyBorder="1" applyAlignment="1">
      <alignment horizontal="left"/>
      <protection/>
    </xf>
    <xf numFmtId="0" fontId="17" fillId="0" borderId="11" xfId="64" applyFont="1" applyBorder="1" applyAlignment="1">
      <alignment horizontal="center"/>
      <protection/>
    </xf>
    <xf numFmtId="3" fontId="7" fillId="0" borderId="11" xfId="66" applyNumberFormat="1" applyFont="1" applyBorder="1">
      <alignment/>
      <protection/>
    </xf>
    <xf numFmtId="0" fontId="12" fillId="32" borderId="11" xfId="64" applyFont="1" applyFill="1" applyBorder="1">
      <alignment/>
      <protection/>
    </xf>
    <xf numFmtId="0" fontId="8" fillId="0" borderId="11" xfId="61" applyFont="1" applyBorder="1" applyAlignment="1">
      <alignment vertical="distributed"/>
      <protection/>
    </xf>
    <xf numFmtId="0" fontId="9" fillId="0" borderId="11" xfId="61" applyFont="1" applyBorder="1" applyAlignment="1">
      <alignment vertical="distributed"/>
      <protection/>
    </xf>
    <xf numFmtId="0" fontId="13" fillId="32" borderId="11" xfId="64" applyFont="1" applyFill="1" applyBorder="1" applyAlignment="1">
      <alignment horizontal="left" vertical="distributed"/>
      <protection/>
    </xf>
    <xf numFmtId="0" fontId="12" fillId="0" borderId="11" xfId="64" applyFont="1" applyBorder="1" applyAlignment="1">
      <alignment horizontal="left" vertical="distributed"/>
      <protection/>
    </xf>
    <xf numFmtId="0" fontId="7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18" fillId="0" borderId="11" xfId="62" applyFont="1" applyBorder="1" applyAlignment="1">
      <alignment horizontal="left"/>
      <protection/>
    </xf>
    <xf numFmtId="0" fontId="16" fillId="0" borderId="11" xfId="64" applyFont="1" applyBorder="1">
      <alignment/>
      <protection/>
    </xf>
    <xf numFmtId="0" fontId="11" fillId="0" borderId="11" xfId="61" applyFont="1" applyBorder="1">
      <alignment/>
      <protection/>
    </xf>
    <xf numFmtId="0" fontId="15" fillId="0" borderId="11" xfId="64" applyFont="1" applyBorder="1" applyAlignment="1">
      <alignment horizontal="left"/>
      <protection/>
    </xf>
    <xf numFmtId="3" fontId="34" fillId="0" borderId="11" xfId="0" applyNumberFormat="1" applyFont="1" applyBorder="1" applyAlignment="1">
      <alignment vertical="center"/>
    </xf>
    <xf numFmtId="0" fontId="11" fillId="0" borderId="11" xfId="59" applyFont="1" applyBorder="1" applyAlignment="1">
      <alignment horizontal="left"/>
      <protection/>
    </xf>
    <xf numFmtId="0" fontId="10" fillId="0" borderId="11" xfId="59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center"/>
      <protection/>
    </xf>
    <xf numFmtId="3" fontId="7" fillId="0" borderId="11" xfId="61" applyNumberFormat="1" applyFont="1" applyBorder="1">
      <alignment/>
      <protection/>
    </xf>
    <xf numFmtId="3" fontId="15" fillId="32" borderId="11" xfId="64" applyNumberFormat="1" applyFont="1" applyFill="1" applyBorder="1" applyAlignment="1">
      <alignment vertical="distributed"/>
      <protection/>
    </xf>
    <xf numFmtId="0" fontId="35" fillId="0" borderId="11" xfId="63" applyFont="1" applyBorder="1" applyAlignment="1">
      <alignment vertical="distributed"/>
      <protection/>
    </xf>
    <xf numFmtId="16" fontId="7" fillId="0" borderId="12" xfId="68" applyNumberFormat="1" applyFont="1" applyBorder="1">
      <alignment/>
      <protection/>
    </xf>
    <xf numFmtId="0" fontId="5" fillId="0" borderId="0" xfId="68" applyBorder="1">
      <alignment/>
      <protection/>
    </xf>
    <xf numFmtId="0" fontId="1" fillId="0" borderId="17" xfId="0" applyFont="1" applyBorder="1" applyAlignment="1">
      <alignment horizontal="center" vertical="distributed"/>
    </xf>
    <xf numFmtId="0" fontId="30" fillId="0" borderId="17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1" fillId="0" borderId="11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7" xfId="0" applyNumberFormat="1" applyFont="1" applyBorder="1" applyAlignment="1">
      <alignment horizontal="center" vertical="distributed"/>
    </xf>
    <xf numFmtId="49" fontId="1" fillId="0" borderId="11" xfId="0" applyNumberFormat="1" applyFont="1" applyBorder="1" applyAlignment="1">
      <alignment horizontal="center" vertical="distributed"/>
    </xf>
    <xf numFmtId="49" fontId="2" fillId="0" borderId="16" xfId="0" applyNumberFormat="1" applyFon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distributed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11" fillId="0" borderId="11" xfId="60" applyNumberFormat="1" applyFont="1" applyFill="1" applyBorder="1">
      <alignment/>
      <protection/>
    </xf>
    <xf numFmtId="3" fontId="10" fillId="0" borderId="19" xfId="56" applyNumberFormat="1" applyFont="1" applyFill="1" applyBorder="1" applyAlignment="1">
      <alignment horizontal="center" vertical="center"/>
      <protection/>
    </xf>
    <xf numFmtId="4" fontId="10" fillId="0" borderId="19" xfId="56" applyNumberFormat="1" applyFont="1" applyFill="1" applyBorder="1" applyAlignment="1">
      <alignment vertical="center"/>
      <protection/>
    </xf>
    <xf numFmtId="3" fontId="10" fillId="0" borderId="20" xfId="56" applyNumberFormat="1" applyFont="1" applyFill="1" applyBorder="1" applyAlignment="1">
      <alignment vertical="center"/>
      <protection/>
    </xf>
    <xf numFmtId="3" fontId="10" fillId="0" borderId="19" xfId="56" applyNumberFormat="1" applyFont="1" applyFill="1" applyBorder="1" applyAlignment="1">
      <alignment vertical="center"/>
      <protection/>
    </xf>
    <xf numFmtId="3" fontId="11" fillId="0" borderId="19" xfId="56" applyNumberFormat="1" applyFont="1" applyFill="1" applyBorder="1" applyAlignment="1">
      <alignment vertical="center"/>
      <protection/>
    </xf>
    <xf numFmtId="3" fontId="11" fillId="0" borderId="20" xfId="56" applyNumberFormat="1" applyFont="1" applyFill="1" applyBorder="1" applyAlignment="1">
      <alignment vertical="center"/>
      <protection/>
    </xf>
    <xf numFmtId="3" fontId="10" fillId="0" borderId="11" xfId="60" applyNumberFormat="1" applyFont="1" applyFill="1" applyBorder="1">
      <alignment/>
      <protection/>
    </xf>
    <xf numFmtId="166" fontId="10" fillId="0" borderId="21" xfId="56" applyNumberFormat="1" applyFont="1" applyBorder="1" applyAlignment="1">
      <alignment vertical="center"/>
      <protection/>
    </xf>
    <xf numFmtId="3" fontId="10" fillId="0" borderId="21" xfId="56" applyNumberFormat="1" applyFont="1" applyFill="1" applyBorder="1" applyAlignment="1">
      <alignment vertical="center"/>
      <protection/>
    </xf>
    <xf numFmtId="3" fontId="10" fillId="0" borderId="10" xfId="60" applyNumberFormat="1" applyFont="1" applyFill="1" applyBorder="1">
      <alignment/>
      <protection/>
    </xf>
    <xf numFmtId="0" fontId="10" fillId="0" borderId="10" xfId="67" applyFont="1" applyBorder="1">
      <alignment/>
      <protection/>
    </xf>
    <xf numFmtId="4" fontId="10" fillId="0" borderId="10" xfId="60" applyNumberFormat="1" applyFont="1" applyFill="1" applyBorder="1">
      <alignment/>
      <protection/>
    </xf>
    <xf numFmtId="0" fontId="11" fillId="0" borderId="11" xfId="67" applyFont="1" applyBorder="1">
      <alignment/>
      <protection/>
    </xf>
    <xf numFmtId="3" fontId="11" fillId="0" borderId="11" xfId="56" applyNumberFormat="1" applyFont="1" applyFill="1" applyBorder="1" applyAlignment="1">
      <alignment vertical="center"/>
      <protection/>
    </xf>
    <xf numFmtId="3" fontId="10" fillId="0" borderId="11" xfId="56" applyNumberFormat="1" applyFont="1" applyFill="1" applyBorder="1" applyAlignment="1">
      <alignment vertical="center"/>
      <protection/>
    </xf>
    <xf numFmtId="3" fontId="15" fillId="0" borderId="11" xfId="64" applyNumberFormat="1" applyFont="1" applyBorder="1">
      <alignment/>
      <protection/>
    </xf>
    <xf numFmtId="0" fontId="8" fillId="0" borderId="0" xfId="64" applyFont="1">
      <alignment/>
      <protection/>
    </xf>
    <xf numFmtId="0" fontId="11" fillId="0" borderId="11" xfId="62" applyFont="1" applyBorder="1">
      <alignment/>
      <protection/>
    </xf>
    <xf numFmtId="0" fontId="11" fillId="0" borderId="11" xfId="62" applyFont="1" applyBorder="1" applyAlignment="1">
      <alignment horizontal="center"/>
      <protection/>
    </xf>
    <xf numFmtId="0" fontId="7" fillId="33" borderId="10" xfId="68" applyFont="1" applyFill="1" applyBorder="1">
      <alignment/>
      <protection/>
    </xf>
    <xf numFmtId="0" fontId="7" fillId="33" borderId="10" xfId="68" applyFont="1" applyFill="1" applyBorder="1" applyAlignment="1">
      <alignment horizontal="center"/>
      <protection/>
    </xf>
    <xf numFmtId="0" fontId="7" fillId="33" borderId="12" xfId="68" applyFont="1" applyFill="1" applyBorder="1">
      <alignment/>
      <protection/>
    </xf>
    <xf numFmtId="0" fontId="7" fillId="33" borderId="12" xfId="68" applyFont="1" applyFill="1" applyBorder="1" applyAlignment="1">
      <alignment horizontal="center"/>
      <protection/>
    </xf>
    <xf numFmtId="3" fontId="7" fillId="0" borderId="0" xfId="68" applyNumberFormat="1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0" fillId="0" borderId="13" xfId="62" applyFont="1" applyBorder="1">
      <alignment/>
      <protection/>
    </xf>
    <xf numFmtId="49" fontId="10" fillId="32" borderId="11" xfId="62" applyNumberFormat="1" applyFont="1" applyFill="1" applyBorder="1" applyAlignment="1">
      <alignment horizontal="center"/>
      <protection/>
    </xf>
    <xf numFmtId="0" fontId="11" fillId="32" borderId="11" xfId="62" applyFont="1" applyFill="1" applyBorder="1" applyAlignment="1">
      <alignment horizontal="left"/>
      <protection/>
    </xf>
    <xf numFmtId="3" fontId="11" fillId="32" borderId="11" xfId="62" applyNumberFormat="1" applyFont="1" applyFill="1" applyBorder="1" applyAlignment="1">
      <alignment horizontal="right"/>
      <protection/>
    </xf>
    <xf numFmtId="0" fontId="10" fillId="32" borderId="11" xfId="62" applyFont="1" applyFill="1" applyBorder="1" applyAlignment="1">
      <alignment horizontal="center"/>
      <protection/>
    </xf>
    <xf numFmtId="0" fontId="11" fillId="32" borderId="11" xfId="62" applyFont="1" applyFill="1" applyBorder="1">
      <alignment/>
      <protection/>
    </xf>
    <xf numFmtId="0" fontId="11" fillId="32" borderId="13" xfId="62" applyFont="1" applyFill="1" applyBorder="1" applyAlignment="1">
      <alignment horizontal="left"/>
      <protection/>
    </xf>
    <xf numFmtId="49" fontId="11" fillId="32" borderId="11" xfId="62" applyNumberFormat="1" applyFont="1" applyFill="1" applyBorder="1" applyAlignment="1">
      <alignment horizontal="center"/>
      <protection/>
    </xf>
    <xf numFmtId="49" fontId="10" fillId="32" borderId="12" xfId="62" applyNumberFormat="1" applyFont="1" applyFill="1" applyBorder="1" applyAlignment="1">
      <alignment horizontal="center" vertical="center"/>
      <protection/>
    </xf>
    <xf numFmtId="49" fontId="11" fillId="32" borderId="12" xfId="62" applyNumberFormat="1" applyFont="1" applyFill="1" applyBorder="1" applyAlignment="1">
      <alignment horizontal="distributed" vertical="distributed"/>
      <protection/>
    </xf>
    <xf numFmtId="0" fontId="7" fillId="32" borderId="13" xfId="62" applyFont="1" applyFill="1" applyBorder="1" applyAlignment="1">
      <alignment horizontal="left"/>
      <protection/>
    </xf>
    <xf numFmtId="0" fontId="11" fillId="33" borderId="11" xfId="59" applyFont="1" applyFill="1" applyBorder="1" applyAlignment="1">
      <alignment horizontal="left" vertical="center"/>
      <protection/>
    </xf>
    <xf numFmtId="0" fontId="18" fillId="0" borderId="11" xfId="59" applyFont="1" applyBorder="1" applyAlignment="1">
      <alignment horizontal="left"/>
      <protection/>
    </xf>
    <xf numFmtId="0" fontId="18" fillId="0" borderId="13" xfId="59" applyFont="1" applyBorder="1" applyAlignment="1">
      <alignment horizontal="left"/>
      <protection/>
    </xf>
    <xf numFmtId="0" fontId="10" fillId="32" borderId="11" xfId="59" applyFont="1" applyFill="1" applyBorder="1" applyAlignment="1">
      <alignment horizontal="center" vertical="center"/>
      <protection/>
    </xf>
    <xf numFmtId="0" fontId="11" fillId="32" borderId="13" xfId="59" applyFont="1" applyFill="1" applyBorder="1" applyAlignment="1">
      <alignment horizontal="left"/>
      <protection/>
    </xf>
    <xf numFmtId="0" fontId="9" fillId="0" borderId="19" xfId="56" applyFont="1" applyBorder="1" applyAlignment="1">
      <alignment vertical="center"/>
      <protection/>
    </xf>
    <xf numFmtId="0" fontId="8" fillId="0" borderId="19" xfId="56" applyFont="1" applyBorder="1" applyAlignment="1">
      <alignment vertical="center"/>
      <protection/>
    </xf>
    <xf numFmtId="0" fontId="8" fillId="0" borderId="21" xfId="56" applyFont="1" applyBorder="1" applyAlignment="1">
      <alignment vertical="center"/>
      <protection/>
    </xf>
    <xf numFmtId="0" fontId="8" fillId="0" borderId="22" xfId="56" applyFont="1" applyBorder="1" applyAlignment="1">
      <alignment vertical="center"/>
      <protection/>
    </xf>
    <xf numFmtId="0" fontId="9" fillId="0" borderId="11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9" fillId="32" borderId="11" xfId="60" applyFont="1" applyFill="1" applyBorder="1">
      <alignment/>
      <protection/>
    </xf>
    <xf numFmtId="0" fontId="11" fillId="32" borderId="12" xfId="60" applyFont="1" applyFill="1" applyBorder="1" applyAlignment="1">
      <alignment horizontal="center" vertical="center" wrapText="1"/>
      <protection/>
    </xf>
    <xf numFmtId="0" fontId="11" fillId="32" borderId="17" xfId="60" applyFont="1" applyFill="1" applyBorder="1" applyAlignment="1">
      <alignment horizontal="right" vertical="center" wrapText="1"/>
      <protection/>
    </xf>
    <xf numFmtId="0" fontId="11" fillId="32" borderId="14" xfId="60" applyFont="1" applyFill="1" applyBorder="1" applyAlignment="1">
      <alignment horizontal="center" vertical="center"/>
      <protection/>
    </xf>
    <xf numFmtId="0" fontId="11" fillId="32" borderId="23" xfId="60" applyFont="1" applyFill="1" applyBorder="1" applyAlignment="1">
      <alignment horizontal="right" vertical="center"/>
      <protection/>
    </xf>
    <xf numFmtId="0" fontId="11" fillId="32" borderId="24" xfId="60" applyFont="1" applyFill="1" applyBorder="1" applyAlignment="1">
      <alignment horizontal="center" vertical="center"/>
      <protection/>
    </xf>
    <xf numFmtId="0" fontId="11" fillId="32" borderId="25" xfId="60" applyFont="1" applyFill="1" applyBorder="1" applyAlignment="1">
      <alignment horizontal="center" vertical="center"/>
      <protection/>
    </xf>
    <xf numFmtId="0" fontId="20" fillId="0" borderId="12" xfId="68" applyFont="1" applyBorder="1">
      <alignment/>
      <protection/>
    </xf>
    <xf numFmtId="0" fontId="7" fillId="0" borderId="11" xfId="68" applyNumberFormat="1" applyFont="1" applyBorder="1">
      <alignment/>
      <protection/>
    </xf>
    <xf numFmtId="0" fontId="20" fillId="0" borderId="11" xfId="68" applyFont="1" applyBorder="1">
      <alignment/>
      <protection/>
    </xf>
    <xf numFmtId="3" fontId="37" fillId="0" borderId="11" xfId="64" applyNumberFormat="1" applyFont="1" applyBorder="1">
      <alignment/>
      <protection/>
    </xf>
    <xf numFmtId="0" fontId="16" fillId="32" borderId="11" xfId="64" applyFont="1" applyFill="1" applyBorder="1">
      <alignment/>
      <protection/>
    </xf>
    <xf numFmtId="0" fontId="20" fillId="32" borderId="11" xfId="61" applyFont="1" applyFill="1" applyBorder="1">
      <alignment/>
      <protection/>
    </xf>
    <xf numFmtId="3" fontId="20" fillId="32" borderId="11" xfId="61" applyNumberFormat="1" applyFont="1" applyFill="1" applyBorder="1">
      <alignment/>
      <protection/>
    </xf>
    <xf numFmtId="0" fontId="31" fillId="0" borderId="11" xfId="0" applyFont="1" applyBorder="1" applyAlignment="1">
      <alignment/>
    </xf>
    <xf numFmtId="49" fontId="2" fillId="33" borderId="16" xfId="0" applyNumberFormat="1" applyFont="1" applyFill="1" applyBorder="1" applyAlignment="1">
      <alignment horizontal="center" vertical="distributed"/>
    </xf>
    <xf numFmtId="3" fontId="2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vertical="center"/>
    </xf>
    <xf numFmtId="0" fontId="29" fillId="0" borderId="12" xfId="0" applyFont="1" applyFill="1" applyBorder="1" applyAlignment="1">
      <alignment horizontal="right" vertical="distributed"/>
    </xf>
    <xf numFmtId="3" fontId="2" fillId="0" borderId="11" xfId="0" applyNumberFormat="1" applyFont="1" applyBorder="1" applyAlignment="1">
      <alignment horizontal="right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distributed"/>
    </xf>
    <xf numFmtId="0" fontId="1" fillId="32" borderId="11" xfId="0" applyFont="1" applyFill="1" applyBorder="1" applyAlignment="1">
      <alignment horizontal="left" vertical="center"/>
    </xf>
    <xf numFmtId="3" fontId="19" fillId="0" borderId="11" xfId="0" applyNumberFormat="1" applyFont="1" applyBorder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3" fontId="3" fillId="0" borderId="11" xfId="0" applyNumberFormat="1" applyFont="1" applyBorder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" fontId="23" fillId="0" borderId="11" xfId="62" applyNumberFormat="1" applyFont="1" applyBorder="1" applyAlignment="1">
      <alignment horizontal="right"/>
      <protection/>
    </xf>
    <xf numFmtId="0" fontId="23" fillId="0" borderId="11" xfId="62" applyFont="1" applyBorder="1" applyAlignment="1">
      <alignment horizontal="left"/>
      <protection/>
    </xf>
    <xf numFmtId="3" fontId="19" fillId="0" borderId="11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/>
    </xf>
    <xf numFmtId="16" fontId="21" fillId="0" borderId="11" xfId="62" applyNumberFormat="1" applyFont="1" applyBorder="1" applyAlignment="1">
      <alignment horizontal="left"/>
      <protection/>
    </xf>
    <xf numFmtId="0" fontId="18" fillId="0" borderId="11" xfId="62" applyFont="1" applyBorder="1" applyAlignment="1">
      <alignment horizontal="center" vertical="center" wrapText="1"/>
      <protection/>
    </xf>
    <xf numFmtId="3" fontId="10" fillId="0" borderId="11" xfId="62" applyNumberFormat="1" applyFont="1" applyBorder="1" applyAlignment="1">
      <alignment horizontal="right"/>
      <protection/>
    </xf>
    <xf numFmtId="0" fontId="10" fillId="0" borderId="11" xfId="62" applyFont="1" applyBorder="1" applyAlignment="1">
      <alignment horizontal="left"/>
      <protection/>
    </xf>
    <xf numFmtId="0" fontId="10" fillId="0" borderId="11" xfId="62" applyNumberFormat="1" applyFont="1" applyBorder="1" applyAlignment="1">
      <alignment horizontal="left"/>
      <protection/>
    </xf>
    <xf numFmtId="0" fontId="10" fillId="0" borderId="13" xfId="62" applyFont="1" applyBorder="1" applyAlignment="1">
      <alignment horizontal="left"/>
      <protection/>
    </xf>
    <xf numFmtId="16" fontId="10" fillId="0" borderId="11" xfId="62" applyNumberFormat="1" applyFont="1" applyBorder="1" applyAlignment="1">
      <alignment horizontal="left"/>
      <protection/>
    </xf>
    <xf numFmtId="0" fontId="11" fillId="0" borderId="11" xfId="62" applyNumberFormat="1" applyFont="1" applyBorder="1" applyAlignment="1">
      <alignment horizontal="left"/>
      <protection/>
    </xf>
    <xf numFmtId="0" fontId="14" fillId="0" borderId="26" xfId="65" applyFont="1" applyBorder="1" applyAlignment="1">
      <alignment horizontal="left"/>
      <protection/>
    </xf>
    <xf numFmtId="0" fontId="15" fillId="0" borderId="27" xfId="65" applyFont="1" applyBorder="1" applyAlignment="1">
      <alignment horizontal="center"/>
      <protection/>
    </xf>
    <xf numFmtId="0" fontId="15" fillId="0" borderId="14" xfId="65" applyFont="1" applyBorder="1" applyAlignment="1">
      <alignment horizontal="left"/>
      <protection/>
    </xf>
    <xf numFmtId="0" fontId="14" fillId="0" borderId="12" xfId="65" applyFont="1" applyBorder="1" applyAlignment="1">
      <alignment horizontal="center"/>
      <protection/>
    </xf>
    <xf numFmtId="2" fontId="10" fillId="0" borderId="11" xfId="62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0" fontId="39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8" fillId="0" borderId="11" xfId="56" applyFont="1" applyBorder="1" applyAlignment="1">
      <alignment vertical="center"/>
      <protection/>
    </xf>
    <xf numFmtId="0" fontId="10" fillId="33" borderId="0" xfId="0" applyFont="1" applyFill="1" applyAlignment="1">
      <alignment/>
    </xf>
    <xf numFmtId="49" fontId="10" fillId="0" borderId="11" xfId="62" applyNumberFormat="1" applyFont="1" applyBorder="1" applyAlignment="1">
      <alignment horizontal="center"/>
      <protection/>
    </xf>
    <xf numFmtId="3" fontId="5" fillId="0" borderId="11" xfId="68" applyNumberFormat="1" applyFont="1" applyBorder="1">
      <alignment/>
      <protection/>
    </xf>
    <xf numFmtId="3" fontId="9" fillId="0" borderId="11" xfId="57" applyNumberFormat="1" applyFont="1" applyBorder="1" applyAlignment="1">
      <alignment horizontal="right" vertical="distributed"/>
      <protection/>
    </xf>
    <xf numFmtId="9" fontId="8" fillId="0" borderId="11" xfId="57" applyNumberFormat="1" applyFont="1" applyBorder="1" applyAlignment="1">
      <alignment horizontal="center" vertical="distributed"/>
      <protection/>
    </xf>
    <xf numFmtId="0" fontId="39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9" fontId="2" fillId="32" borderId="16" xfId="0" applyNumberFormat="1" applyFont="1" applyFill="1" applyBorder="1" applyAlignment="1">
      <alignment horizontal="center" vertical="distributed"/>
    </xf>
    <xf numFmtId="0" fontId="0" fillId="32" borderId="0" xfId="0" applyFill="1" applyAlignment="1">
      <alignment/>
    </xf>
    <xf numFmtId="3" fontId="11" fillId="32" borderId="11" xfId="60" applyNumberFormat="1" applyFont="1" applyFill="1" applyBorder="1">
      <alignment/>
      <protection/>
    </xf>
    <xf numFmtId="0" fontId="11" fillId="32" borderId="11" xfId="67" applyFont="1" applyFill="1" applyBorder="1">
      <alignment/>
      <protection/>
    </xf>
    <xf numFmtId="3" fontId="11" fillId="32" borderId="11" xfId="56" applyNumberFormat="1" applyFont="1" applyFill="1" applyBorder="1" applyAlignment="1">
      <alignment vertical="center"/>
      <protection/>
    </xf>
    <xf numFmtId="166" fontId="1" fillId="32" borderId="0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0" xfId="0" applyFont="1" applyFill="1" applyBorder="1" applyAlignment="1">
      <alignment horizontal="left" vertical="center"/>
    </xf>
    <xf numFmtId="3" fontId="30" fillId="32" borderId="11" xfId="0" applyNumberFormat="1" applyFont="1" applyFill="1" applyBorder="1" applyAlignment="1">
      <alignment horizontal="right" vertical="center"/>
    </xf>
    <xf numFmtId="0" fontId="9" fillId="0" borderId="0" xfId="60" applyFont="1" applyFill="1" applyBorder="1">
      <alignment/>
      <protection/>
    </xf>
    <xf numFmtId="0" fontId="1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" fillId="0" borderId="0" xfId="63" applyFont="1">
      <alignment/>
      <protection/>
    </xf>
    <xf numFmtId="3" fontId="38" fillId="0" borderId="11" xfId="64" applyNumberFormat="1" applyFont="1" applyBorder="1">
      <alignment/>
      <protection/>
    </xf>
    <xf numFmtId="3" fontId="10" fillId="0" borderId="11" xfId="58" applyNumberFormat="1" applyFont="1" applyBorder="1">
      <alignment/>
      <protection/>
    </xf>
    <xf numFmtId="3" fontId="11" fillId="0" borderId="11" xfId="58" applyNumberFormat="1" applyFont="1" applyBorder="1">
      <alignment/>
      <protection/>
    </xf>
    <xf numFmtId="0" fontId="7" fillId="32" borderId="11" xfId="58" applyFont="1" applyFill="1" applyBorder="1" applyAlignment="1">
      <alignment horizontal="center" vertical="center"/>
      <protection/>
    </xf>
    <xf numFmtId="0" fontId="5" fillId="0" borderId="11" xfId="58" applyFont="1" applyBorder="1">
      <alignment/>
      <protection/>
    </xf>
    <xf numFmtId="3" fontId="7" fillId="0" borderId="11" xfId="58" applyNumberFormat="1" applyFont="1" applyBorder="1">
      <alignment/>
      <protection/>
    </xf>
    <xf numFmtId="0" fontId="5" fillId="0" borderId="0" xfId="58" applyFont="1">
      <alignment/>
      <protection/>
    </xf>
    <xf numFmtId="0" fontId="29" fillId="32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9" fillId="0" borderId="28" xfId="56" applyFont="1" applyBorder="1" applyAlignment="1">
      <alignment vertical="center"/>
      <protection/>
    </xf>
    <xf numFmtId="3" fontId="11" fillId="0" borderId="12" xfId="60" applyNumberFormat="1" applyFont="1" applyFill="1" applyBorder="1">
      <alignment/>
      <protection/>
    </xf>
    <xf numFmtId="0" fontId="8" fillId="0" borderId="19" xfId="56" applyFont="1" applyBorder="1" applyAlignment="1">
      <alignment vertical="center"/>
      <protection/>
    </xf>
    <xf numFmtId="49" fontId="2" fillId="0" borderId="12" xfId="0" applyNumberFormat="1" applyFont="1" applyBorder="1" applyAlignment="1">
      <alignment horizontal="center" vertical="distributed"/>
    </xf>
    <xf numFmtId="49" fontId="10" fillId="0" borderId="12" xfId="62" applyNumberFormat="1" applyFont="1" applyBorder="1" applyAlignment="1">
      <alignment horizontal="center" vertical="center"/>
      <protection/>
    </xf>
    <xf numFmtId="0" fontId="10" fillId="0" borderId="11" xfId="59" applyFont="1" applyBorder="1" applyAlignment="1">
      <alignment horizontal="left"/>
      <protection/>
    </xf>
    <xf numFmtId="0" fontId="3" fillId="32" borderId="11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distributed"/>
    </xf>
    <xf numFmtId="3" fontId="1" fillId="33" borderId="0" xfId="0" applyNumberFormat="1" applyFont="1" applyFill="1" applyBorder="1" applyAlignment="1">
      <alignment horizontal="right" vertical="center"/>
    </xf>
    <xf numFmtId="166" fontId="1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14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1" fillId="14" borderId="11" xfId="0" applyNumberFormat="1" applyFont="1" applyFill="1" applyBorder="1" applyAlignment="1">
      <alignment horizontal="center" vertical="center"/>
    </xf>
    <xf numFmtId="0" fontId="31" fillId="14" borderId="11" xfId="0" applyFont="1" applyFill="1" applyBorder="1" applyAlignment="1">
      <alignment horizontal="center"/>
    </xf>
    <xf numFmtId="0" fontId="0" fillId="14" borderId="11" xfId="0" applyFill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3" fontId="1" fillId="32" borderId="11" xfId="7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49" fontId="2" fillId="14" borderId="16" xfId="0" applyNumberFormat="1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28" fillId="32" borderId="11" xfId="0" applyFont="1" applyFill="1" applyBorder="1" applyAlignment="1">
      <alignment horizontal="center" vertical="center"/>
    </xf>
    <xf numFmtId="3" fontId="28" fillId="32" borderId="11" xfId="0" applyNumberFormat="1" applyFont="1" applyFill="1" applyBorder="1" applyAlignment="1">
      <alignment horizontal="center" vertical="center"/>
    </xf>
    <xf numFmtId="3" fontId="10" fillId="0" borderId="11" xfId="62" applyNumberFormat="1" applyFont="1" applyBorder="1" applyAlignment="1">
      <alignment horizontal="right" vertical="center"/>
      <protection/>
    </xf>
    <xf numFmtId="3" fontId="11" fillId="32" borderId="11" xfId="62" applyNumberFormat="1" applyFont="1" applyFill="1" applyBorder="1" applyAlignment="1">
      <alignment horizontal="right" vertical="center"/>
      <protection/>
    </xf>
    <xf numFmtId="3" fontId="11" fillId="0" borderId="11" xfId="62" applyNumberFormat="1" applyFont="1" applyBorder="1" applyAlignment="1">
      <alignment horizontal="right" vertical="center"/>
      <protection/>
    </xf>
    <xf numFmtId="3" fontId="18" fillId="0" borderId="11" xfId="62" applyNumberFormat="1" applyFont="1" applyBorder="1" applyAlignment="1">
      <alignment horizontal="right" vertical="center"/>
      <protection/>
    </xf>
    <xf numFmtId="3" fontId="8" fillId="0" borderId="11" xfId="62" applyNumberFormat="1" applyBorder="1" applyAlignment="1">
      <alignment horizontal="right" vertical="center"/>
      <protection/>
    </xf>
    <xf numFmtId="3" fontId="10" fillId="0" borderId="12" xfId="62" applyNumberFormat="1" applyFont="1" applyBorder="1" applyAlignment="1">
      <alignment horizontal="right" vertical="center"/>
      <protection/>
    </xf>
    <xf numFmtId="3" fontId="11" fillId="32" borderId="12" xfId="62" applyNumberFormat="1" applyFont="1" applyFill="1" applyBorder="1" applyAlignment="1">
      <alignment horizontal="right" vertical="center"/>
      <protection/>
    </xf>
    <xf numFmtId="3" fontId="18" fillId="32" borderId="12" xfId="62" applyNumberFormat="1" applyFont="1" applyFill="1" applyBorder="1" applyAlignment="1">
      <alignment horizontal="right" vertical="center"/>
      <protection/>
    </xf>
    <xf numFmtId="3" fontId="10" fillId="0" borderId="0" xfId="62" applyNumberFormat="1" applyFont="1" applyAlignment="1">
      <alignment horizontal="right" vertical="center"/>
      <protection/>
    </xf>
    <xf numFmtId="3" fontId="11" fillId="33" borderId="12" xfId="59" applyNumberFormat="1" applyFont="1" applyFill="1" applyBorder="1" applyAlignment="1">
      <alignment horizontal="right" vertical="center" wrapText="1"/>
      <protection/>
    </xf>
    <xf numFmtId="3" fontId="11" fillId="0" borderId="11" xfId="59" applyNumberFormat="1" applyFont="1" applyBorder="1" applyAlignment="1">
      <alignment horizontal="right" vertical="center"/>
      <protection/>
    </xf>
    <xf numFmtId="3" fontId="11" fillId="32" borderId="11" xfId="59" applyNumberFormat="1" applyFont="1" applyFill="1" applyBorder="1" applyAlignment="1">
      <alignment horizontal="right" vertical="center"/>
      <protection/>
    </xf>
    <xf numFmtId="0" fontId="11" fillId="33" borderId="11" xfId="62" applyFont="1" applyFill="1" applyBorder="1" applyAlignment="1">
      <alignment vertical="center" wrapText="1"/>
      <protection/>
    </xf>
    <xf numFmtId="0" fontId="12" fillId="0" borderId="11" xfId="64" applyFont="1" applyBorder="1" applyAlignment="1">
      <alignment horizontal="center" vertical="distributed"/>
      <protection/>
    </xf>
    <xf numFmtId="0" fontId="12" fillId="0" borderId="11" xfId="64" applyFont="1" applyBorder="1" applyAlignment="1">
      <alignment horizontal="center"/>
      <protection/>
    </xf>
    <xf numFmtId="3" fontId="5" fillId="0" borderId="11" xfId="61" applyNumberFormat="1" applyFont="1" applyBorder="1" applyAlignment="1">
      <alignment horizontal="right"/>
      <protection/>
    </xf>
    <xf numFmtId="3" fontId="7" fillId="0" borderId="11" xfId="61" applyNumberFormat="1" applyFont="1" applyBorder="1" applyAlignment="1">
      <alignment horizontal="right"/>
      <protection/>
    </xf>
    <xf numFmtId="0" fontId="7" fillId="0" borderId="11" xfId="61" applyFont="1" applyBorder="1">
      <alignment/>
      <protection/>
    </xf>
    <xf numFmtId="0" fontId="10" fillId="0" borderId="11" xfId="61" applyFont="1" applyBorder="1">
      <alignment/>
      <protection/>
    </xf>
    <xf numFmtId="3" fontId="11" fillId="35" borderId="11" xfId="59" applyNumberFormat="1" applyFont="1" applyFill="1" applyBorder="1" applyAlignment="1">
      <alignment horizontal="right" vertical="center"/>
      <protection/>
    </xf>
    <xf numFmtId="0" fontId="5" fillId="0" borderId="11" xfId="6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32" borderId="11" xfId="64" applyFont="1" applyFill="1" applyBorder="1" applyAlignment="1">
      <alignment horizontal="center"/>
      <protection/>
    </xf>
    <xf numFmtId="0" fontId="14" fillId="36" borderId="29" xfId="65" applyFont="1" applyFill="1" applyBorder="1" applyAlignment="1">
      <alignment horizontal="center"/>
      <protection/>
    </xf>
    <xf numFmtId="0" fontId="15" fillId="36" borderId="30" xfId="65" applyFont="1" applyFill="1" applyBorder="1" applyAlignment="1">
      <alignment horizontal="left"/>
      <protection/>
    </xf>
    <xf numFmtId="0" fontId="15" fillId="36" borderId="31" xfId="65" applyFont="1" applyFill="1" applyBorder="1" applyAlignment="1">
      <alignment horizontal="right"/>
      <protection/>
    </xf>
    <xf numFmtId="3" fontId="15" fillId="36" borderId="32" xfId="65" applyNumberFormat="1" applyFont="1" applyFill="1" applyBorder="1" applyAlignment="1">
      <alignment horizontal="right"/>
      <protection/>
    </xf>
    <xf numFmtId="0" fontId="14" fillId="36" borderId="33" xfId="65" applyFont="1" applyFill="1" applyBorder="1" applyAlignment="1">
      <alignment horizontal="center"/>
      <protection/>
    </xf>
    <xf numFmtId="0" fontId="9" fillId="0" borderId="34" xfId="56" applyFont="1" applyBorder="1" applyAlignment="1">
      <alignment vertical="center"/>
      <protection/>
    </xf>
    <xf numFmtId="3" fontId="11" fillId="0" borderId="34" xfId="60" applyNumberFormat="1" applyFont="1" applyFill="1" applyBorder="1">
      <alignment/>
      <protection/>
    </xf>
    <xf numFmtId="3" fontId="11" fillId="0" borderId="35" xfId="60" applyNumberFormat="1" applyFont="1" applyFill="1" applyBorder="1">
      <alignment/>
      <protection/>
    </xf>
    <xf numFmtId="4" fontId="11" fillId="0" borderId="19" xfId="60" applyNumberFormat="1" applyFont="1" applyFill="1" applyBorder="1">
      <alignment/>
      <protection/>
    </xf>
    <xf numFmtId="3" fontId="11" fillId="0" borderId="19" xfId="60" applyNumberFormat="1" applyFont="1" applyFill="1" applyBorder="1">
      <alignment/>
      <protection/>
    </xf>
    <xf numFmtId="3" fontId="11" fillId="0" borderId="20" xfId="60" applyNumberFormat="1" applyFont="1" applyFill="1" applyBorder="1">
      <alignment/>
      <protection/>
    </xf>
    <xf numFmtId="166" fontId="10" fillId="0" borderId="19" xfId="60" applyNumberFormat="1" applyFont="1" applyFill="1" applyBorder="1">
      <alignment/>
      <protection/>
    </xf>
    <xf numFmtId="3" fontId="10" fillId="0" borderId="19" xfId="60" applyNumberFormat="1" applyFont="1" applyFill="1" applyBorder="1">
      <alignment/>
      <protection/>
    </xf>
    <xf numFmtId="3" fontId="10" fillId="0" borderId="20" xfId="60" applyNumberFormat="1" applyFont="1" applyFill="1" applyBorder="1">
      <alignment/>
      <protection/>
    </xf>
    <xf numFmtId="3" fontId="10" fillId="0" borderId="36" xfId="56" applyNumberFormat="1" applyFont="1" applyFill="1" applyBorder="1" applyAlignment="1">
      <alignment vertical="center"/>
      <protection/>
    </xf>
    <xf numFmtId="3" fontId="10" fillId="0" borderId="36" xfId="60" applyNumberFormat="1" applyFont="1" applyFill="1" applyBorder="1">
      <alignment/>
      <protection/>
    </xf>
    <xf numFmtId="3" fontId="10" fillId="0" borderId="22" xfId="60" applyNumberFormat="1" applyFont="1" applyFill="1" applyBorder="1">
      <alignment/>
      <protection/>
    </xf>
    <xf numFmtId="0" fontId="9" fillId="36" borderId="19" xfId="56" applyFont="1" applyFill="1" applyBorder="1" applyAlignment="1">
      <alignment vertical="center"/>
      <protection/>
    </xf>
    <xf numFmtId="3" fontId="11" fillId="36" borderId="19" xfId="60" applyNumberFormat="1" applyFont="1" applyFill="1" applyBorder="1">
      <alignment/>
      <protection/>
    </xf>
    <xf numFmtId="0" fontId="9" fillId="36" borderId="11" xfId="56" applyFont="1" applyFill="1" applyBorder="1" applyAlignment="1">
      <alignment vertical="center"/>
      <protection/>
    </xf>
    <xf numFmtId="3" fontId="11" fillId="36" borderId="11" xfId="60" applyNumberFormat="1" applyFont="1" applyFill="1" applyBorder="1">
      <alignment/>
      <protection/>
    </xf>
    <xf numFmtId="4" fontId="10" fillId="0" borderId="10" xfId="60" applyNumberFormat="1" applyFont="1" applyFill="1" applyBorder="1">
      <alignment/>
      <protection/>
    </xf>
    <xf numFmtId="166" fontId="11" fillId="36" borderId="11" xfId="60" applyNumberFormat="1" applyFont="1" applyFill="1" applyBorder="1">
      <alignment/>
      <protection/>
    </xf>
    <xf numFmtId="0" fontId="11" fillId="36" borderId="11" xfId="67" applyFont="1" applyFill="1" applyBorder="1">
      <alignment/>
      <protection/>
    </xf>
    <xf numFmtId="3" fontId="11" fillId="36" borderId="11" xfId="56" applyNumberFormat="1" applyFont="1" applyFill="1" applyBorder="1" applyAlignment="1">
      <alignment vertical="center"/>
      <protection/>
    </xf>
    <xf numFmtId="0" fontId="39" fillId="32" borderId="11" xfId="0" applyFont="1" applyFill="1" applyBorder="1" applyAlignment="1">
      <alignment horizontal="center" wrapText="1"/>
    </xf>
    <xf numFmtId="166" fontId="1" fillId="34" borderId="11" xfId="0" applyNumberFormat="1" applyFont="1" applyFill="1" applyBorder="1" applyAlignment="1">
      <alignment horizontal="center" vertical="center"/>
    </xf>
    <xf numFmtId="3" fontId="10" fillId="35" borderId="11" xfId="62" applyNumberFormat="1" applyFont="1" applyFill="1" applyBorder="1" applyAlignment="1">
      <alignment horizontal="right"/>
      <protection/>
    </xf>
    <xf numFmtId="0" fontId="15" fillId="0" borderId="12" xfId="65" applyFont="1" applyBorder="1" applyAlignment="1">
      <alignment horizontal="center"/>
      <protection/>
    </xf>
    <xf numFmtId="0" fontId="30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1" fillId="37" borderId="11" xfId="0" applyNumberFormat="1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19" fillId="36" borderId="13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3" fontId="1" fillId="36" borderId="11" xfId="0" applyNumberFormat="1" applyFont="1" applyFill="1" applyBorder="1" applyAlignment="1">
      <alignment/>
    </xf>
    <xf numFmtId="3" fontId="30" fillId="37" borderId="11" xfId="0" applyNumberFormat="1" applyFont="1" applyFill="1" applyBorder="1" applyAlignment="1">
      <alignment vertical="center"/>
    </xf>
    <xf numFmtId="0" fontId="18" fillId="37" borderId="11" xfId="62" applyFont="1" applyFill="1" applyBorder="1" applyAlignment="1">
      <alignment horizontal="left"/>
      <protection/>
    </xf>
    <xf numFmtId="3" fontId="18" fillId="37" borderId="11" xfId="62" applyNumberFormat="1" applyFont="1" applyFill="1" applyBorder="1" applyAlignment="1">
      <alignment horizontal="right"/>
      <protection/>
    </xf>
    <xf numFmtId="16" fontId="18" fillId="37" borderId="11" xfId="62" applyNumberFormat="1" applyFont="1" applyFill="1" applyBorder="1" applyAlignment="1">
      <alignment horizontal="left"/>
      <protection/>
    </xf>
    <xf numFmtId="0" fontId="11" fillId="37" borderId="11" xfId="62" applyFont="1" applyFill="1" applyBorder="1" applyAlignment="1">
      <alignment horizontal="left"/>
      <protection/>
    </xf>
    <xf numFmtId="3" fontId="11" fillId="37" borderId="11" xfId="62" applyNumberFormat="1" applyFont="1" applyFill="1" applyBorder="1" applyAlignment="1">
      <alignment horizontal="right"/>
      <protection/>
    </xf>
    <xf numFmtId="0" fontId="11" fillId="36" borderId="11" xfId="62" applyFont="1" applyFill="1" applyBorder="1" applyAlignment="1">
      <alignment horizontal="left"/>
      <protection/>
    </xf>
    <xf numFmtId="3" fontId="11" fillId="36" borderId="11" xfId="62" applyNumberFormat="1" applyFont="1" applyFill="1" applyBorder="1" applyAlignment="1">
      <alignment horizontal="right"/>
      <protection/>
    </xf>
    <xf numFmtId="49" fontId="11" fillId="37" borderId="11" xfId="62" applyNumberFormat="1" applyFont="1" applyFill="1" applyBorder="1" applyAlignment="1">
      <alignment horizontal="center"/>
      <protection/>
    </xf>
    <xf numFmtId="0" fontId="5" fillId="37" borderId="11" xfId="68" applyFont="1" applyFill="1" applyBorder="1">
      <alignment/>
      <protection/>
    </xf>
    <xf numFmtId="0" fontId="7" fillId="37" borderId="12" xfId="68" applyFont="1" applyFill="1" applyBorder="1">
      <alignment/>
      <protection/>
    </xf>
    <xf numFmtId="3" fontId="20" fillId="37" borderId="11" xfId="68" applyNumberFormat="1" applyFont="1" applyFill="1" applyBorder="1">
      <alignment/>
      <protection/>
    </xf>
    <xf numFmtId="0" fontId="35" fillId="37" borderId="12" xfId="68" applyFont="1" applyFill="1" applyBorder="1">
      <alignment/>
      <protection/>
    </xf>
    <xf numFmtId="0" fontId="7" fillId="37" borderId="12" xfId="68" applyFont="1" applyFill="1" applyBorder="1" applyAlignment="1">
      <alignment horizontal="right"/>
      <protection/>
    </xf>
    <xf numFmtId="0" fontId="7" fillId="37" borderId="12" xfId="68" applyFont="1" applyFill="1" applyBorder="1" applyAlignment="1">
      <alignment horizontal="center"/>
      <protection/>
    </xf>
    <xf numFmtId="0" fontId="7" fillId="37" borderId="11" xfId="68" applyFont="1" applyFill="1" applyBorder="1">
      <alignment/>
      <protection/>
    </xf>
    <xf numFmtId="3" fontId="7" fillId="37" borderId="11" xfId="68" applyNumberFormat="1" applyFont="1" applyFill="1" applyBorder="1">
      <alignment/>
      <protection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1" fillId="37" borderId="16" xfId="0" applyFont="1" applyFill="1" applyBorder="1" applyAlignment="1">
      <alignment horizontal="center" vertical="center"/>
    </xf>
    <xf numFmtId="3" fontId="1" fillId="37" borderId="11" xfId="0" applyNumberFormat="1" applyFont="1" applyFill="1" applyBorder="1" applyAlignment="1">
      <alignment horizontal="center" vertical="center"/>
    </xf>
    <xf numFmtId="0" fontId="8" fillId="0" borderId="11" xfId="62" applyBorder="1">
      <alignment/>
      <protection/>
    </xf>
    <xf numFmtId="0" fontId="11" fillId="36" borderId="11" xfId="62" applyFont="1" applyFill="1" applyBorder="1">
      <alignment/>
      <protection/>
    </xf>
    <xf numFmtId="0" fontId="8" fillId="0" borderId="11" xfId="62" applyBorder="1" applyAlignment="1">
      <alignment vertical="center"/>
      <protection/>
    </xf>
    <xf numFmtId="3" fontId="10" fillId="0" borderId="11" xfId="59" applyNumberFormat="1" applyFont="1" applyBorder="1" applyAlignment="1">
      <alignment horizontal="right" vertical="center"/>
      <protection/>
    </xf>
    <xf numFmtId="0" fontId="10" fillId="0" borderId="11" xfId="62" applyFont="1" applyBorder="1">
      <alignment/>
      <protection/>
    </xf>
    <xf numFmtId="0" fontId="8" fillId="0" borderId="19" xfId="56" applyFont="1" applyBorder="1" applyAlignment="1">
      <alignment vertical="center" wrapText="1"/>
      <protection/>
    </xf>
    <xf numFmtId="0" fontId="8" fillId="0" borderId="36" xfId="56" applyFont="1" applyBorder="1" applyAlignment="1">
      <alignment vertical="center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distributed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0" fontId="12" fillId="0" borderId="11" xfId="64" applyFont="1" applyFill="1" applyBorder="1" applyAlignment="1">
      <alignment horizontal="left" vertical="center"/>
      <protection/>
    </xf>
    <xf numFmtId="0" fontId="13" fillId="36" borderId="11" xfId="64" applyFont="1" applyFill="1" applyBorder="1" applyAlignment="1">
      <alignment horizontal="left" vertical="center"/>
      <protection/>
    </xf>
    <xf numFmtId="0" fontId="17" fillId="36" borderId="11" xfId="64" applyFont="1" applyFill="1" applyBorder="1" applyAlignment="1">
      <alignment horizontal="right" vertical="center"/>
      <protection/>
    </xf>
    <xf numFmtId="0" fontId="7" fillId="36" borderId="11" xfId="62" applyFont="1" applyFill="1" applyBorder="1" applyAlignment="1">
      <alignment horizontal="center" vertical="center"/>
      <protection/>
    </xf>
    <xf numFmtId="0" fontId="11" fillId="36" borderId="11" xfId="62" applyFont="1" applyFill="1" applyBorder="1" applyAlignment="1">
      <alignment horizontal="center" vertical="center"/>
      <protection/>
    </xf>
    <xf numFmtId="0" fontId="11" fillId="32" borderId="11" xfId="62" applyFont="1" applyFill="1" applyBorder="1" applyAlignment="1">
      <alignment horizontal="center" vertical="center" wrapText="1"/>
      <protection/>
    </xf>
    <xf numFmtId="0" fontId="11" fillId="32" borderId="11" xfId="62" applyFont="1" applyFill="1" applyBorder="1" applyAlignment="1">
      <alignment horizontal="center" vertical="center"/>
      <protection/>
    </xf>
    <xf numFmtId="0" fontId="11" fillId="32" borderId="10" xfId="62" applyFont="1" applyFill="1" applyBorder="1" applyAlignment="1">
      <alignment horizontal="center" vertical="center" wrapText="1"/>
      <protection/>
    </xf>
    <xf numFmtId="0" fontId="11" fillId="32" borderId="12" xfId="62" applyFont="1" applyFill="1" applyBorder="1" applyAlignment="1">
      <alignment horizontal="center" vertical="center" wrapText="1"/>
      <protection/>
    </xf>
    <xf numFmtId="3" fontId="7" fillId="32" borderId="10" xfId="59" applyNumberFormat="1" applyFont="1" applyFill="1" applyBorder="1" applyAlignment="1">
      <alignment horizontal="right" vertical="center" wrapText="1"/>
      <protection/>
    </xf>
    <xf numFmtId="3" fontId="7" fillId="32" borderId="12" xfId="59" applyNumberFormat="1" applyFont="1" applyFill="1" applyBorder="1" applyAlignment="1">
      <alignment horizontal="right" vertical="center" wrapText="1"/>
      <protection/>
    </xf>
    <xf numFmtId="0" fontId="7" fillId="32" borderId="11" xfId="59" applyFont="1" applyFill="1" applyBorder="1" applyAlignment="1">
      <alignment horizontal="center" vertical="center" wrapText="1"/>
      <protection/>
    </xf>
    <xf numFmtId="0" fontId="7" fillId="32" borderId="11" xfId="59" applyFont="1" applyFill="1" applyBorder="1" applyAlignment="1">
      <alignment horizontal="center" vertical="center"/>
      <protection/>
    </xf>
    <xf numFmtId="0" fontId="11" fillId="32" borderId="10" xfId="60" applyFont="1" applyFill="1" applyBorder="1" applyAlignment="1">
      <alignment horizontal="center" vertical="center"/>
      <protection/>
    </xf>
    <xf numFmtId="0" fontId="11" fillId="32" borderId="12" xfId="60" applyFont="1" applyFill="1" applyBorder="1" applyAlignment="1">
      <alignment horizontal="center" vertical="center"/>
      <protection/>
    </xf>
    <xf numFmtId="0" fontId="11" fillId="32" borderId="13" xfId="60" applyFont="1" applyFill="1" applyBorder="1" applyAlignment="1">
      <alignment horizontal="center" vertical="center"/>
      <protection/>
    </xf>
    <xf numFmtId="0" fontId="11" fillId="32" borderId="37" xfId="60" applyFont="1" applyFill="1" applyBorder="1" applyAlignment="1">
      <alignment horizontal="center" vertical="center"/>
      <protection/>
    </xf>
    <xf numFmtId="0" fontId="11" fillId="32" borderId="16" xfId="60" applyFont="1" applyFill="1" applyBorder="1" applyAlignment="1">
      <alignment horizontal="center" vertical="center"/>
      <protection/>
    </xf>
    <xf numFmtId="0" fontId="1" fillId="32" borderId="11" xfId="0" applyFont="1" applyFill="1" applyBorder="1" applyAlignment="1">
      <alignment horizontal="left" vertical="center"/>
    </xf>
    <xf numFmtId="0" fontId="19" fillId="32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4" fillId="0" borderId="37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" fillId="37" borderId="13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11" fillId="32" borderId="39" xfId="62" applyFont="1" applyFill="1" applyBorder="1" applyAlignment="1">
      <alignment horizontal="center" vertical="center" wrapText="1"/>
      <protection/>
    </xf>
    <xf numFmtId="0" fontId="11" fillId="32" borderId="14" xfId="62" applyFont="1" applyFill="1" applyBorder="1" applyAlignment="1">
      <alignment horizontal="center" vertical="center" wrapText="1"/>
      <protection/>
    </xf>
    <xf numFmtId="0" fontId="0" fillId="32" borderId="25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distributed"/>
    </xf>
    <xf numFmtId="0" fontId="0" fillId="32" borderId="12" xfId="0" applyFont="1" applyFill="1" applyBorder="1" applyAlignment="1">
      <alignment horizontal="center" vertical="distributed"/>
    </xf>
    <xf numFmtId="0" fontId="0" fillId="32" borderId="11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left" vertical="center"/>
    </xf>
    <xf numFmtId="0" fontId="29" fillId="32" borderId="10" xfId="0" applyFont="1" applyFill="1" applyBorder="1" applyAlignment="1">
      <alignment horizontal="center" vertical="center" wrapText="1"/>
    </xf>
    <xf numFmtId="0" fontId="29" fillId="32" borderId="12" xfId="0" applyFont="1" applyFill="1" applyBorder="1" applyAlignment="1">
      <alignment horizontal="center" vertical="center" wrapText="1"/>
    </xf>
    <xf numFmtId="0" fontId="29" fillId="32" borderId="10" xfId="0" applyFont="1" applyFill="1" applyBorder="1" applyAlignment="1">
      <alignment horizontal="center" vertical="center"/>
    </xf>
    <xf numFmtId="0" fontId="29" fillId="32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>
      <alignment horizontal="center" vertical="center" wrapText="1"/>
      <protection/>
    </xf>
    <xf numFmtId="0" fontId="7" fillId="33" borderId="12" xfId="68" applyFont="1" applyFill="1" applyBorder="1" applyAlignment="1">
      <alignment horizontal="center" vertical="center" wrapText="1"/>
      <protection/>
    </xf>
    <xf numFmtId="0" fontId="13" fillId="0" borderId="13" xfId="64" applyFont="1" applyFill="1" applyBorder="1" applyAlignment="1">
      <alignment horizontal="center" vertical="center"/>
      <protection/>
    </xf>
    <xf numFmtId="0" fontId="13" fillId="0" borderId="37" xfId="64" applyFont="1" applyFill="1" applyBorder="1" applyAlignment="1">
      <alignment horizontal="center" vertical="center"/>
      <protection/>
    </xf>
    <xf numFmtId="0" fontId="13" fillId="0" borderId="16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32" borderId="12" xfId="64" applyFont="1" applyFill="1" applyBorder="1" applyAlignment="1">
      <alignment horizontal="center" vertical="center" wrapText="1"/>
      <protection/>
    </xf>
    <xf numFmtId="0" fontId="13" fillId="32" borderId="10" xfId="64" applyFont="1" applyFill="1" applyBorder="1" applyAlignment="1">
      <alignment horizontal="center" vertical="center" wrapText="1"/>
      <protection/>
    </xf>
    <xf numFmtId="0" fontId="7" fillId="32" borderId="18" xfId="63" applyFont="1" applyFill="1" applyBorder="1" applyAlignment="1">
      <alignment horizontal="center" vertical="center" wrapText="1"/>
      <protection/>
    </xf>
    <xf numFmtId="0" fontId="7" fillId="32" borderId="12" xfId="63" applyFont="1" applyFill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right"/>
      <protection/>
    </xf>
    <xf numFmtId="0" fontId="7" fillId="32" borderId="10" xfId="63" applyFont="1" applyFill="1" applyBorder="1" applyAlignment="1">
      <alignment horizontal="center" vertical="center" wrapText="1"/>
      <protection/>
    </xf>
    <xf numFmtId="0" fontId="7" fillId="32" borderId="38" xfId="63" applyFont="1" applyFill="1" applyBorder="1" applyAlignment="1">
      <alignment horizontal="center" vertical="center" wrapText="1"/>
      <protection/>
    </xf>
    <xf numFmtId="0" fontId="7" fillId="32" borderId="13" xfId="63" applyFont="1" applyFill="1" applyBorder="1" applyAlignment="1">
      <alignment horizontal="center" vertical="center" wrapText="1"/>
      <protection/>
    </xf>
    <xf numFmtId="0" fontId="7" fillId="32" borderId="37" xfId="63" applyFont="1" applyFill="1" applyBorder="1" applyAlignment="1">
      <alignment horizontal="center" vertical="center" wrapText="1"/>
      <protection/>
    </xf>
    <xf numFmtId="0" fontId="7" fillId="32" borderId="16" xfId="63" applyFont="1" applyFill="1" applyBorder="1" applyAlignment="1">
      <alignment horizontal="center" vertical="center" wrapText="1"/>
      <protection/>
    </xf>
    <xf numFmtId="0" fontId="15" fillId="0" borderId="40" xfId="65" applyFont="1" applyFill="1" applyBorder="1" applyAlignment="1">
      <alignment horizontal="center" vertical="center" wrapText="1"/>
      <protection/>
    </xf>
    <xf numFmtId="0" fontId="15" fillId="33" borderId="40" xfId="65" applyFont="1" applyFill="1" applyBorder="1" applyAlignment="1">
      <alignment horizontal="center" vertical="center" wrapText="1"/>
      <protection/>
    </xf>
    <xf numFmtId="0" fontId="15" fillId="33" borderId="41" xfId="65" applyFont="1" applyFill="1" applyBorder="1" applyAlignment="1">
      <alignment horizontal="center" vertical="center" wrapText="1"/>
      <protection/>
    </xf>
    <xf numFmtId="0" fontId="15" fillId="33" borderId="42" xfId="65" applyFont="1" applyFill="1" applyBorder="1" applyAlignment="1">
      <alignment horizontal="center" vertical="center" wrapText="1"/>
      <protection/>
    </xf>
    <xf numFmtId="0" fontId="15" fillId="33" borderId="43" xfId="65" applyFont="1" applyFill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left"/>
      <protection/>
    </xf>
    <xf numFmtId="0" fontId="9" fillId="32" borderId="38" xfId="66" applyFont="1" applyFill="1" applyBorder="1" applyAlignment="1">
      <alignment horizontal="center" vertical="center" wrapText="1"/>
      <protection/>
    </xf>
    <xf numFmtId="0" fontId="9" fillId="32" borderId="25" xfId="66" applyFont="1" applyFill="1" applyBorder="1" applyAlignment="1">
      <alignment horizontal="center" vertical="center" wrapText="1"/>
      <protection/>
    </xf>
    <xf numFmtId="0" fontId="9" fillId="32" borderId="14" xfId="66" applyFont="1" applyFill="1" applyBorder="1" applyAlignment="1">
      <alignment horizontal="center" vertical="center" wrapText="1"/>
      <protection/>
    </xf>
    <xf numFmtId="0" fontId="9" fillId="32" borderId="17" xfId="66" applyFont="1" applyFill="1" applyBorder="1" applyAlignment="1">
      <alignment horizontal="center" vertical="center" wrapText="1"/>
      <protection/>
    </xf>
    <xf numFmtId="0" fontId="7" fillId="0" borderId="13" xfId="66" applyFont="1" applyBorder="1" applyAlignment="1">
      <alignment horizontal="left"/>
      <protection/>
    </xf>
    <xf numFmtId="0" fontId="7" fillId="0" borderId="37" xfId="66" applyFont="1" applyBorder="1" applyAlignment="1">
      <alignment horizontal="left"/>
      <protection/>
    </xf>
    <xf numFmtId="0" fontId="7" fillId="0" borderId="16" xfId="66" applyFont="1" applyBorder="1" applyAlignment="1">
      <alignment horizontal="left"/>
      <protection/>
    </xf>
    <xf numFmtId="0" fontId="9" fillId="32" borderId="10" xfId="66" applyFont="1" applyFill="1" applyBorder="1" applyAlignment="1">
      <alignment horizontal="center" vertical="center" wrapText="1"/>
      <protection/>
    </xf>
    <xf numFmtId="0" fontId="9" fillId="32" borderId="18" xfId="66" applyFont="1" applyFill="1" applyBorder="1" applyAlignment="1">
      <alignment horizontal="center" vertical="center" wrapText="1"/>
      <protection/>
    </xf>
    <xf numFmtId="0" fontId="9" fillId="32" borderId="12" xfId="66" applyFont="1" applyFill="1" applyBorder="1" applyAlignment="1">
      <alignment horizontal="center" vertical="center" wrapText="1"/>
      <protection/>
    </xf>
    <xf numFmtId="0" fontId="9" fillId="32" borderId="10" xfId="66" applyFont="1" applyFill="1" applyBorder="1" applyAlignment="1">
      <alignment horizontal="center" vertical="distributed"/>
      <protection/>
    </xf>
    <xf numFmtId="0" fontId="9" fillId="32" borderId="18" xfId="66" applyFont="1" applyFill="1" applyBorder="1" applyAlignment="1">
      <alignment horizontal="center" vertical="distributed"/>
      <protection/>
    </xf>
    <xf numFmtId="0" fontId="9" fillId="32" borderId="12" xfId="66" applyFont="1" applyFill="1" applyBorder="1" applyAlignment="1">
      <alignment horizontal="center" vertical="distributed"/>
      <protection/>
    </xf>
    <xf numFmtId="0" fontId="11" fillId="32" borderId="38" xfId="66" applyFont="1" applyFill="1" applyBorder="1" applyAlignment="1">
      <alignment horizontal="distributed" vertical="distributed"/>
      <protection/>
    </xf>
    <xf numFmtId="0" fontId="6" fillId="32" borderId="24" xfId="66" applyFont="1" applyFill="1" applyBorder="1" applyAlignment="1">
      <alignment horizontal="distributed" vertical="distributed"/>
      <protection/>
    </xf>
    <xf numFmtId="0" fontId="6" fillId="32" borderId="25" xfId="66" applyFont="1" applyFill="1" applyBorder="1" applyAlignment="1">
      <alignment horizontal="distributed" vertical="distributed"/>
      <protection/>
    </xf>
    <xf numFmtId="0" fontId="6" fillId="32" borderId="39" xfId="66" applyFont="1" applyFill="1" applyBorder="1" applyAlignment="1">
      <alignment horizontal="distributed" vertical="distributed"/>
      <protection/>
    </xf>
    <xf numFmtId="0" fontId="6" fillId="32" borderId="0" xfId="66" applyFont="1" applyFill="1" applyBorder="1" applyAlignment="1">
      <alignment horizontal="distributed" vertical="distributed"/>
      <protection/>
    </xf>
    <xf numFmtId="0" fontId="6" fillId="32" borderId="15" xfId="66" applyFont="1" applyFill="1" applyBorder="1" applyAlignment="1">
      <alignment horizontal="distributed" vertical="distributed"/>
      <protection/>
    </xf>
    <xf numFmtId="0" fontId="6" fillId="32" borderId="14" xfId="66" applyFont="1" applyFill="1" applyBorder="1" applyAlignment="1">
      <alignment horizontal="distributed" vertical="distributed"/>
      <protection/>
    </xf>
    <xf numFmtId="0" fontId="6" fillId="32" borderId="23" xfId="66" applyFont="1" applyFill="1" applyBorder="1" applyAlignment="1">
      <alignment horizontal="distributed" vertical="distributed"/>
      <protection/>
    </xf>
    <xf numFmtId="0" fontId="6" fillId="32" borderId="17" xfId="66" applyFont="1" applyFill="1" applyBorder="1" applyAlignment="1">
      <alignment horizontal="distributed" vertical="distributed"/>
      <protection/>
    </xf>
    <xf numFmtId="0" fontId="5" fillId="0" borderId="13" xfId="66" applyFont="1" applyBorder="1" applyAlignment="1">
      <alignment horizontal="left"/>
      <protection/>
    </xf>
    <xf numFmtId="0" fontId="5" fillId="0" borderId="37" xfId="66" applyFont="1" applyBorder="1" applyAlignment="1">
      <alignment horizontal="left"/>
      <protection/>
    </xf>
    <xf numFmtId="0" fontId="5" fillId="0" borderId="16" xfId="66" applyFont="1" applyBorder="1" applyAlignment="1">
      <alignment horizontal="left"/>
      <protection/>
    </xf>
    <xf numFmtId="0" fontId="8" fillId="0" borderId="0" xfId="57" applyBorder="1" applyAlignment="1">
      <alignment horizontal="right"/>
      <protection/>
    </xf>
    <xf numFmtId="0" fontId="9" fillId="32" borderId="11" xfId="57" applyFont="1" applyFill="1" applyBorder="1" applyAlignment="1">
      <alignment horizontal="center" vertical="center" wrapText="1"/>
      <protection/>
    </xf>
    <xf numFmtId="0" fontId="9" fillId="32" borderId="11" xfId="57" applyFont="1" applyFill="1" applyBorder="1" applyAlignment="1">
      <alignment horizontal="center" vertical="center"/>
      <protection/>
    </xf>
    <xf numFmtId="0" fontId="9" fillId="32" borderId="11" xfId="57" applyFont="1" applyFill="1" applyBorder="1" applyAlignment="1">
      <alignment horizontal="center"/>
      <protection/>
    </xf>
    <xf numFmtId="0" fontId="9" fillId="0" borderId="13" xfId="57" applyFont="1" applyBorder="1" applyAlignment="1">
      <alignment horizontal="left" vertical="distributed"/>
      <protection/>
    </xf>
    <xf numFmtId="0" fontId="9" fillId="0" borderId="37" xfId="57" applyFont="1" applyBorder="1" applyAlignment="1">
      <alignment horizontal="left" vertical="distributed"/>
      <protection/>
    </xf>
    <xf numFmtId="0" fontId="9" fillId="0" borderId="16" xfId="57" applyFont="1" applyBorder="1" applyAlignment="1">
      <alignment horizontal="left" vertical="distributed"/>
      <protection/>
    </xf>
    <xf numFmtId="0" fontId="9" fillId="0" borderId="11" xfId="57" applyFont="1" applyBorder="1" applyAlignment="1">
      <alignment horizontal="left" vertical="distributed"/>
      <protection/>
    </xf>
    <xf numFmtId="0" fontId="8" fillId="0" borderId="11" xfId="57" applyFont="1" applyBorder="1" applyAlignment="1">
      <alignment horizontal="left" vertical="distributed"/>
      <protection/>
    </xf>
    <xf numFmtId="0" fontId="8" fillId="0" borderId="11" xfId="57" applyBorder="1" applyAlignment="1">
      <alignment horizontal="left" vertical="distributed"/>
      <protection/>
    </xf>
    <xf numFmtId="0" fontId="8" fillId="0" borderId="0" xfId="57" applyAlignment="1">
      <alignment horizontal="center"/>
      <protection/>
    </xf>
    <xf numFmtId="0" fontId="9" fillId="0" borderId="13" xfId="57" applyFont="1" applyFill="1" applyBorder="1" applyAlignment="1">
      <alignment horizontal="left" vertical="center" wrapText="1"/>
      <protection/>
    </xf>
    <xf numFmtId="0" fontId="9" fillId="0" borderId="37" xfId="57" applyFont="1" applyFill="1" applyBorder="1" applyAlignment="1">
      <alignment horizontal="left" vertical="center" wrapText="1"/>
      <protection/>
    </xf>
    <xf numFmtId="0" fontId="9" fillId="0" borderId="16" xfId="57" applyFont="1" applyFill="1" applyBorder="1" applyAlignment="1">
      <alignment horizontal="left" vertical="center" wrapText="1"/>
      <protection/>
    </xf>
    <xf numFmtId="0" fontId="5" fillId="0" borderId="11" xfId="58" applyFont="1" applyBorder="1" applyAlignment="1">
      <alignment horizontal="left"/>
      <protection/>
    </xf>
    <xf numFmtId="0" fontId="7" fillId="0" borderId="11" xfId="58" applyFont="1" applyBorder="1" applyAlignment="1">
      <alignment horizontal="left"/>
      <protection/>
    </xf>
    <xf numFmtId="0" fontId="6" fillId="0" borderId="23" xfId="58" applyFont="1" applyBorder="1" applyAlignment="1">
      <alignment horizontal="right"/>
      <protection/>
    </xf>
    <xf numFmtId="0" fontId="7" fillId="32" borderId="11" xfId="58" applyFont="1" applyFill="1" applyBorder="1" applyAlignment="1">
      <alignment horizontal="center" vertical="center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  3   _2010.évi állami" xfId="56"/>
    <cellStyle name="Normál_10szm" xfId="57"/>
    <cellStyle name="Normál_11szm" xfId="58"/>
    <cellStyle name="Normál_1szm" xfId="59"/>
    <cellStyle name="Normál_2004.évi normatívák" xfId="60"/>
    <cellStyle name="Normál_2010.évi tervezett beruházás, felújítás" xfId="61"/>
    <cellStyle name="Normál_3aszm" xfId="62"/>
    <cellStyle name="Normál_5szm" xfId="63"/>
    <cellStyle name="Normál_6szm" xfId="64"/>
    <cellStyle name="Normál_7szm" xfId="65"/>
    <cellStyle name="Normál_8szm" xfId="66"/>
    <cellStyle name="Normál_költségvetés módosítás I." xfId="67"/>
    <cellStyle name="Normál_pe.átadások, támogatások 2003.évben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9"/>
  <sheetViews>
    <sheetView view="pageLayout" zoomScaleSheetLayoutView="100" workbookViewId="0" topLeftCell="A1">
      <selection activeCell="H31" sqref="H31"/>
    </sheetView>
  </sheetViews>
  <sheetFormatPr defaultColWidth="9.00390625" defaultRowHeight="12.75"/>
  <cols>
    <col min="1" max="1" width="13.125" style="26" customWidth="1"/>
    <col min="2" max="2" width="61.875" style="26" customWidth="1"/>
    <col min="3" max="3" width="18.625" style="26" customWidth="1"/>
    <col min="4" max="4" width="15.25390625" style="26" customWidth="1"/>
    <col min="5" max="16384" width="9.125" style="26" customWidth="1"/>
  </cols>
  <sheetData>
    <row r="1" spans="1:4" ht="15" customHeight="1">
      <c r="A1" s="506" t="s">
        <v>212</v>
      </c>
      <c r="B1" s="507" t="s">
        <v>13</v>
      </c>
      <c r="C1" s="508" t="s">
        <v>414</v>
      </c>
      <c r="D1" s="505" t="s">
        <v>536</v>
      </c>
    </row>
    <row r="2" spans="1:4" ht="15" customHeight="1">
      <c r="A2" s="506"/>
      <c r="B2" s="507"/>
      <c r="C2" s="509"/>
      <c r="D2" s="505"/>
    </row>
    <row r="3" spans="1:4" ht="24.75" customHeight="1">
      <c r="A3" s="34" t="s">
        <v>93</v>
      </c>
      <c r="B3" s="80" t="s">
        <v>256</v>
      </c>
      <c r="C3" s="27"/>
      <c r="D3" s="489"/>
    </row>
    <row r="4" spans="1:4" ht="19.5" customHeight="1">
      <c r="A4" s="34" t="s">
        <v>210</v>
      </c>
      <c r="B4" s="80" t="s">
        <v>344</v>
      </c>
      <c r="C4" s="28"/>
      <c r="D4" s="489"/>
    </row>
    <row r="5" spans="1:4" ht="19.5" customHeight="1">
      <c r="A5" s="30" t="s">
        <v>216</v>
      </c>
      <c r="B5" s="79" t="s">
        <v>217</v>
      </c>
      <c r="C5" s="28">
        <v>42380</v>
      </c>
      <c r="D5" s="207">
        <f>SUM(D6:D9)</f>
        <v>47262</v>
      </c>
    </row>
    <row r="6" spans="1:4" ht="19.5" customHeight="1">
      <c r="A6" s="27" t="s">
        <v>211</v>
      </c>
      <c r="B6" s="283" t="s">
        <v>338</v>
      </c>
      <c r="C6" s="398">
        <v>13939</v>
      </c>
      <c r="D6" s="491">
        <v>15188</v>
      </c>
    </row>
    <row r="7" spans="1:4" ht="19.5" customHeight="1">
      <c r="A7" s="27" t="s">
        <v>213</v>
      </c>
      <c r="B7" s="285" t="s">
        <v>339</v>
      </c>
      <c r="C7" s="398">
        <v>19590</v>
      </c>
      <c r="D7" s="491">
        <v>20876</v>
      </c>
    </row>
    <row r="8" spans="1:4" ht="19.5" customHeight="1">
      <c r="A8" s="30" t="s">
        <v>214</v>
      </c>
      <c r="B8" s="283" t="s">
        <v>422</v>
      </c>
      <c r="C8" s="398">
        <v>7651</v>
      </c>
      <c r="D8" s="491">
        <v>9998</v>
      </c>
    </row>
    <row r="9" spans="1:4" ht="19.5" customHeight="1">
      <c r="A9" s="298" t="s">
        <v>323</v>
      </c>
      <c r="B9" s="283" t="s">
        <v>340</v>
      </c>
      <c r="C9" s="398">
        <v>1200</v>
      </c>
      <c r="D9" s="491">
        <v>1200</v>
      </c>
    </row>
    <row r="10" spans="1:4" ht="19.5" customHeight="1">
      <c r="A10" s="30" t="s">
        <v>215</v>
      </c>
      <c r="B10" s="283" t="s">
        <v>341</v>
      </c>
      <c r="C10" s="398"/>
      <c r="D10" s="491"/>
    </row>
    <row r="11" spans="1:4" ht="19.5" customHeight="1">
      <c r="A11" s="30" t="s">
        <v>243</v>
      </c>
      <c r="B11" s="285" t="s">
        <v>342</v>
      </c>
      <c r="C11" s="398">
        <v>5650</v>
      </c>
      <c r="D11" s="491">
        <v>3517</v>
      </c>
    </row>
    <row r="12" spans="1:4" ht="19.5" customHeight="1">
      <c r="A12" s="216"/>
      <c r="B12" s="217" t="s">
        <v>343</v>
      </c>
      <c r="C12" s="399">
        <f>SUM(C6:C11)</f>
        <v>48030</v>
      </c>
      <c r="D12" s="490">
        <f>SUM(D6:D11)</f>
        <v>50779</v>
      </c>
    </row>
    <row r="13" spans="1:4" ht="19.5" customHeight="1">
      <c r="A13" s="208" t="s">
        <v>218</v>
      </c>
      <c r="B13" s="207" t="s">
        <v>259</v>
      </c>
      <c r="C13" s="401"/>
      <c r="D13" s="489"/>
    </row>
    <row r="14" spans="1:4" ht="19.5" customHeight="1">
      <c r="A14" s="27" t="s">
        <v>257</v>
      </c>
      <c r="B14" s="215" t="s">
        <v>258</v>
      </c>
      <c r="C14" s="398">
        <v>26523</v>
      </c>
      <c r="D14" s="489">
        <v>31500</v>
      </c>
    </row>
    <row r="15" spans="1:4" ht="19.5" customHeight="1">
      <c r="A15" s="219"/>
      <c r="B15" s="220" t="s">
        <v>260</v>
      </c>
      <c r="C15" s="399">
        <f>C14</f>
        <v>26523</v>
      </c>
      <c r="D15" s="490">
        <f>D14</f>
        <v>31500</v>
      </c>
    </row>
    <row r="16" spans="1:4" ht="19.5" customHeight="1">
      <c r="A16" s="32" t="s">
        <v>219</v>
      </c>
      <c r="B16" s="81" t="s">
        <v>122</v>
      </c>
      <c r="C16" s="401"/>
      <c r="D16" s="489"/>
    </row>
    <row r="17" spans="1:4" ht="19.5" customHeight="1">
      <c r="A17" s="30" t="s">
        <v>240</v>
      </c>
      <c r="B17" s="285" t="s">
        <v>349</v>
      </c>
      <c r="C17" s="398">
        <v>4300</v>
      </c>
      <c r="D17" s="489">
        <v>4300</v>
      </c>
    </row>
    <row r="18" spans="1:4" ht="19.5" customHeight="1">
      <c r="A18" s="30" t="s">
        <v>220</v>
      </c>
      <c r="B18" s="78" t="s">
        <v>221</v>
      </c>
      <c r="C18" s="398"/>
      <c r="D18" s="489"/>
    </row>
    <row r="19" spans="1:4" ht="19.5" customHeight="1">
      <c r="A19" s="30" t="s">
        <v>264</v>
      </c>
      <c r="B19" s="283" t="s">
        <v>345</v>
      </c>
      <c r="C19" s="398">
        <v>3500</v>
      </c>
      <c r="D19" s="489">
        <v>4000</v>
      </c>
    </row>
    <row r="20" spans="1:4" ht="19.5" customHeight="1">
      <c r="A20" s="298" t="s">
        <v>346</v>
      </c>
      <c r="B20" s="78" t="s">
        <v>265</v>
      </c>
      <c r="C20" s="398">
        <v>1310</v>
      </c>
      <c r="D20" s="489">
        <v>1300</v>
      </c>
    </row>
    <row r="21" spans="1:4" ht="19.5" customHeight="1">
      <c r="A21" s="298" t="s">
        <v>347</v>
      </c>
      <c r="B21" s="283" t="s">
        <v>348</v>
      </c>
      <c r="C21" s="398"/>
      <c r="D21" s="489"/>
    </row>
    <row r="22" spans="1:4" ht="19.5" customHeight="1">
      <c r="A22" s="30" t="s">
        <v>241</v>
      </c>
      <c r="B22" s="78" t="s">
        <v>242</v>
      </c>
      <c r="C22" s="398"/>
      <c r="D22" s="489"/>
    </row>
    <row r="23" spans="1:4" ht="19.5" customHeight="1">
      <c r="A23" s="216"/>
      <c r="B23" s="221" t="s">
        <v>267</v>
      </c>
      <c r="C23" s="399">
        <f>C17+C19+C18+C20+C21+C22</f>
        <v>9110</v>
      </c>
      <c r="D23" s="490">
        <f>D17+D19+D18+D20+D21+D22</f>
        <v>9600</v>
      </c>
    </row>
    <row r="24" spans="1:4" ht="19.5" customHeight="1">
      <c r="A24" s="222" t="s">
        <v>222</v>
      </c>
      <c r="B24" s="217" t="s">
        <v>56</v>
      </c>
      <c r="C24" s="399">
        <v>24292</v>
      </c>
      <c r="D24" s="490">
        <v>20512</v>
      </c>
    </row>
    <row r="25" spans="1:4" ht="19.5" customHeight="1">
      <c r="A25" s="32" t="s">
        <v>223</v>
      </c>
      <c r="B25" s="80" t="s">
        <v>102</v>
      </c>
      <c r="C25" s="402"/>
      <c r="D25" s="489"/>
    </row>
    <row r="26" spans="1:4" ht="19.5" customHeight="1">
      <c r="A26" s="30" t="s">
        <v>249</v>
      </c>
      <c r="B26" s="78" t="s">
        <v>250</v>
      </c>
      <c r="C26" s="398"/>
      <c r="D26" s="489"/>
    </row>
    <row r="27" spans="1:4" ht="19.5" customHeight="1">
      <c r="A27" s="298" t="s">
        <v>350</v>
      </c>
      <c r="B27" s="283" t="s">
        <v>351</v>
      </c>
      <c r="C27" s="398"/>
      <c r="D27" s="489"/>
    </row>
    <row r="28" spans="1:4" ht="19.5" customHeight="1">
      <c r="A28" s="216"/>
      <c r="B28" s="217" t="s">
        <v>261</v>
      </c>
      <c r="C28" s="399">
        <f>SUM(C26:C27)</f>
        <v>0</v>
      </c>
      <c r="D28" s="489">
        <f>SUM(D26:D27)</f>
        <v>0</v>
      </c>
    </row>
    <row r="29" spans="1:4" ht="19.5" customHeight="1">
      <c r="A29" s="32" t="s">
        <v>224</v>
      </c>
      <c r="B29" s="80" t="s">
        <v>225</v>
      </c>
      <c r="C29" s="400"/>
      <c r="D29" s="489"/>
    </row>
    <row r="30" spans="1:4" ht="19.5" customHeight="1">
      <c r="A30" s="298" t="s">
        <v>352</v>
      </c>
      <c r="B30" s="283" t="s">
        <v>423</v>
      </c>
      <c r="C30" s="398"/>
      <c r="D30" s="489"/>
    </row>
    <row r="31" spans="1:4" ht="19.5" customHeight="1">
      <c r="A31" s="298" t="s">
        <v>353</v>
      </c>
      <c r="B31" s="283" t="s">
        <v>354</v>
      </c>
      <c r="C31" s="398"/>
      <c r="D31" s="489"/>
    </row>
    <row r="32" spans="1:4" ht="19.5" customHeight="1">
      <c r="A32" s="216"/>
      <c r="B32" s="217" t="s">
        <v>262</v>
      </c>
      <c r="C32" s="399">
        <f>SUM(C30:C31)</f>
        <v>0</v>
      </c>
      <c r="D32" s="489">
        <f>SUM(D30:D31)</f>
        <v>0</v>
      </c>
    </row>
    <row r="33" spans="1:4" ht="19.5" customHeight="1">
      <c r="A33" s="33" t="s">
        <v>226</v>
      </c>
      <c r="B33" s="80" t="s">
        <v>227</v>
      </c>
      <c r="C33" s="400"/>
      <c r="D33" s="489"/>
    </row>
    <row r="34" spans="1:4" ht="19.5" customHeight="1">
      <c r="A34" s="333" t="s">
        <v>355</v>
      </c>
      <c r="B34" s="285" t="s">
        <v>356</v>
      </c>
      <c r="C34" s="403">
        <v>26</v>
      </c>
      <c r="D34" s="489">
        <v>26</v>
      </c>
    </row>
    <row r="35" spans="1:4" ht="19.5" customHeight="1">
      <c r="A35" s="333" t="s">
        <v>357</v>
      </c>
      <c r="B35" s="285" t="s">
        <v>358</v>
      </c>
      <c r="C35" s="403"/>
      <c r="D35" s="489"/>
    </row>
    <row r="36" spans="1:4" ht="19.5" customHeight="1">
      <c r="A36" s="223"/>
      <c r="B36" s="217" t="s">
        <v>263</v>
      </c>
      <c r="C36" s="404">
        <f>SUM(C34:C35)</f>
        <v>26</v>
      </c>
      <c r="D36" s="489">
        <f>SUM(D34:D35)</f>
        <v>26</v>
      </c>
    </row>
    <row r="37" spans="1:4" ht="19.5" customHeight="1">
      <c r="A37" s="224" t="s">
        <v>228</v>
      </c>
      <c r="B37" s="225" t="s">
        <v>229</v>
      </c>
      <c r="C37" s="405">
        <f>C12+C15+C23+C24+C28+C32+C36</f>
        <v>107981</v>
      </c>
      <c r="D37" s="490">
        <f>D12+D15+D23+D24+D28+D32+D36</f>
        <v>112417</v>
      </c>
    </row>
    <row r="38" spans="1:4" ht="19.5" customHeight="1">
      <c r="A38" s="32" t="s">
        <v>359</v>
      </c>
      <c r="B38" s="80" t="s">
        <v>360</v>
      </c>
      <c r="C38" s="400">
        <v>8000</v>
      </c>
      <c r="D38" s="207">
        <v>5923</v>
      </c>
    </row>
    <row r="39" spans="1:4" ht="19.5" customHeight="1">
      <c r="A39" s="216"/>
      <c r="B39" s="217" t="s">
        <v>266</v>
      </c>
      <c r="C39" s="399">
        <f>C37+C38</f>
        <v>115981</v>
      </c>
      <c r="D39" s="490">
        <f>D37+D38</f>
        <v>118340</v>
      </c>
    </row>
    <row r="40" spans="1:3" ht="12.75" customHeight="1">
      <c r="A40" s="31"/>
      <c r="B40" s="31"/>
      <c r="C40" s="406"/>
    </row>
    <row r="41" spans="1:4" ht="18" customHeight="1">
      <c r="A41" s="512" t="s">
        <v>269</v>
      </c>
      <c r="B41" s="513" t="s">
        <v>13</v>
      </c>
      <c r="C41" s="510" t="s">
        <v>415</v>
      </c>
      <c r="D41" s="504" t="s">
        <v>425</v>
      </c>
    </row>
    <row r="42" spans="1:4" ht="15" customHeight="1">
      <c r="A42" s="512"/>
      <c r="B42" s="513"/>
      <c r="C42" s="511"/>
      <c r="D42" s="504"/>
    </row>
    <row r="43" spans="1:4" ht="15">
      <c r="A43" s="114" t="s">
        <v>268</v>
      </c>
      <c r="B43" s="226" t="s">
        <v>361</v>
      </c>
      <c r="C43" s="407"/>
      <c r="D43" s="489"/>
    </row>
    <row r="44" spans="1:4" ht="14.25">
      <c r="A44" s="162" t="s">
        <v>230</v>
      </c>
      <c r="B44" s="113" t="s">
        <v>270</v>
      </c>
      <c r="C44" s="492">
        <v>29715</v>
      </c>
      <c r="D44" s="493">
        <v>29860</v>
      </c>
    </row>
    <row r="45" spans="1:4" ht="19.5" customHeight="1">
      <c r="A45" s="162" t="s">
        <v>231</v>
      </c>
      <c r="B45" s="334" t="s">
        <v>271</v>
      </c>
      <c r="C45" s="492">
        <v>7745</v>
      </c>
      <c r="D45" s="493">
        <v>7927</v>
      </c>
    </row>
    <row r="46" spans="1:4" ht="19.5" customHeight="1">
      <c r="A46" s="163" t="s">
        <v>232</v>
      </c>
      <c r="B46" s="334" t="s">
        <v>233</v>
      </c>
      <c r="C46" s="492">
        <v>34722</v>
      </c>
      <c r="D46" s="493">
        <v>35731</v>
      </c>
    </row>
    <row r="47" spans="1:4" ht="19.5" customHeight="1">
      <c r="A47" s="163" t="s">
        <v>234</v>
      </c>
      <c r="B47" s="334" t="s">
        <v>82</v>
      </c>
      <c r="C47" s="492">
        <v>3903</v>
      </c>
      <c r="D47" s="493">
        <v>4584</v>
      </c>
    </row>
    <row r="48" spans="1:4" ht="19.5" customHeight="1">
      <c r="A48" s="163" t="s">
        <v>235</v>
      </c>
      <c r="B48" s="334" t="s">
        <v>479</v>
      </c>
      <c r="C48" s="492">
        <v>11190</v>
      </c>
      <c r="D48" s="493">
        <v>2638</v>
      </c>
    </row>
    <row r="49" spans="1:4" ht="19.5" customHeight="1">
      <c r="A49" s="115"/>
      <c r="B49" s="227" t="s">
        <v>272</v>
      </c>
      <c r="C49" s="408">
        <f>SUM(C44:C48)</f>
        <v>87275</v>
      </c>
      <c r="D49" s="207">
        <f>SUM(D44:D48)</f>
        <v>80740</v>
      </c>
    </row>
    <row r="50" spans="1:4" ht="19.5" customHeight="1">
      <c r="A50" s="115" t="s">
        <v>236</v>
      </c>
      <c r="B50" s="161" t="s">
        <v>237</v>
      </c>
      <c r="C50" s="417">
        <v>18706</v>
      </c>
      <c r="D50" s="207">
        <v>35600</v>
      </c>
    </row>
    <row r="51" spans="1:4" ht="19.5" customHeight="1">
      <c r="A51" s="115" t="s">
        <v>238</v>
      </c>
      <c r="B51" s="161" t="s">
        <v>103</v>
      </c>
      <c r="C51" s="408"/>
      <c r="D51" s="493">
        <v>2000</v>
      </c>
    </row>
    <row r="52" spans="1:4" ht="19.5" customHeight="1">
      <c r="A52" s="115" t="s">
        <v>239</v>
      </c>
      <c r="B52" s="161" t="s">
        <v>528</v>
      </c>
      <c r="C52" s="408"/>
      <c r="D52" s="493"/>
    </row>
    <row r="53" spans="1:4" ht="19.5" customHeight="1">
      <c r="A53" s="115"/>
      <c r="B53" s="228" t="s">
        <v>273</v>
      </c>
      <c r="C53" s="408">
        <f>C50+C51+C52</f>
        <v>18706</v>
      </c>
      <c r="D53" s="207">
        <f>D50+D51+D52</f>
        <v>37600</v>
      </c>
    </row>
    <row r="54" spans="1:4" ht="19.5" customHeight="1">
      <c r="A54" s="115" t="s">
        <v>529</v>
      </c>
      <c r="B54" s="228" t="s">
        <v>530</v>
      </c>
      <c r="C54" s="408">
        <f>C49+C53</f>
        <v>105981</v>
      </c>
      <c r="D54" s="207">
        <f>D49+D53</f>
        <v>118340</v>
      </c>
    </row>
    <row r="55" spans="1:4" ht="19.5" customHeight="1">
      <c r="A55" s="115" t="s">
        <v>274</v>
      </c>
      <c r="B55" s="105" t="s">
        <v>275</v>
      </c>
      <c r="C55" s="408">
        <v>10000</v>
      </c>
      <c r="D55" s="493">
        <v>0</v>
      </c>
    </row>
    <row r="56" spans="1:4" ht="19.5" customHeight="1">
      <c r="A56" s="229"/>
      <c r="B56" s="230" t="s">
        <v>276</v>
      </c>
      <c r="C56" s="409">
        <f>C49+C53+C55</f>
        <v>115981</v>
      </c>
      <c r="D56" s="490">
        <f>D49+D53+D55</f>
        <v>118340</v>
      </c>
    </row>
    <row r="57" spans="1:3" ht="15">
      <c r="A57" s="15"/>
      <c r="B57" s="15"/>
      <c r="C57" s="15"/>
    </row>
    <row r="58" spans="1:3" ht="14.25">
      <c r="A58" s="31"/>
      <c r="B58" s="31"/>
      <c r="C58" s="31"/>
    </row>
    <row r="59" spans="1:3" ht="14.25">
      <c r="A59" s="31"/>
      <c r="B59" s="31"/>
      <c r="C59" s="31"/>
    </row>
    <row r="60" spans="1:3" ht="14.25">
      <c r="A60" s="31"/>
      <c r="B60" s="31"/>
      <c r="C60" s="31"/>
    </row>
    <row r="61" spans="1:3" ht="14.25">
      <c r="A61" s="31"/>
      <c r="B61" s="31"/>
      <c r="C61" s="31"/>
    </row>
    <row r="62" spans="1:3" ht="14.25">
      <c r="A62" s="31"/>
      <c r="B62" s="31"/>
      <c r="C62" s="31"/>
    </row>
    <row r="63" spans="1:3" ht="14.25">
      <c r="A63" s="31"/>
      <c r="B63" s="31"/>
      <c r="C63" s="31"/>
    </row>
    <row r="64" spans="1:3" ht="14.25">
      <c r="A64" s="31"/>
      <c r="B64" s="31"/>
      <c r="C64" s="31"/>
    </row>
    <row r="65" spans="1:3" ht="14.25">
      <c r="A65" s="31"/>
      <c r="B65" s="31"/>
      <c r="C65" s="31"/>
    </row>
    <row r="66" spans="1:3" ht="14.25">
      <c r="A66" s="31"/>
      <c r="B66" s="31"/>
      <c r="C66" s="31"/>
    </row>
    <row r="67" spans="1:3" ht="14.25">
      <c r="A67" s="31"/>
      <c r="B67" s="31"/>
      <c r="C67" s="31"/>
    </row>
    <row r="68" spans="1:3" ht="14.25">
      <c r="A68" s="31"/>
      <c r="B68" s="31"/>
      <c r="C68" s="31"/>
    </row>
    <row r="69" spans="1:3" ht="14.25">
      <c r="A69" s="31"/>
      <c r="B69" s="31"/>
      <c r="C69" s="31"/>
    </row>
    <row r="70" spans="1:3" ht="14.25">
      <c r="A70" s="31"/>
      <c r="B70" s="31"/>
      <c r="C70" s="31"/>
    </row>
    <row r="71" spans="1:3" ht="14.25">
      <c r="A71" s="31"/>
      <c r="B71" s="31"/>
      <c r="C71" s="31"/>
    </row>
    <row r="72" spans="1:3" ht="14.25">
      <c r="A72" s="31"/>
      <c r="B72" s="31"/>
      <c r="C72" s="31"/>
    </row>
    <row r="73" spans="1:3" ht="14.25">
      <c r="A73" s="31"/>
      <c r="B73" s="31"/>
      <c r="C73" s="31"/>
    </row>
    <row r="74" spans="1:3" ht="14.25">
      <c r="A74" s="31"/>
      <c r="B74" s="31"/>
      <c r="C74" s="31"/>
    </row>
    <row r="75" spans="1:3" ht="14.25">
      <c r="A75" s="31"/>
      <c r="B75" s="31"/>
      <c r="C75" s="31"/>
    </row>
    <row r="76" spans="1:3" ht="14.25">
      <c r="A76" s="31"/>
      <c r="B76" s="31"/>
      <c r="C76" s="31"/>
    </row>
    <row r="77" spans="1:3" ht="14.25">
      <c r="A77" s="31"/>
      <c r="B77" s="31"/>
      <c r="C77" s="31"/>
    </row>
    <row r="78" spans="1:3" ht="14.25">
      <c r="A78" s="31"/>
      <c r="B78" s="31"/>
      <c r="C78" s="31"/>
    </row>
    <row r="79" spans="1:3" ht="14.25">
      <c r="A79" s="31"/>
      <c r="B79" s="31"/>
      <c r="C79" s="31"/>
    </row>
    <row r="80" spans="1:3" ht="14.25">
      <c r="A80" s="31"/>
      <c r="B80" s="31"/>
      <c r="C80" s="31"/>
    </row>
    <row r="81" spans="1:3" ht="14.25">
      <c r="A81" s="31"/>
      <c r="B81" s="31"/>
      <c r="C81" s="31"/>
    </row>
    <row r="82" spans="1:3" ht="14.25">
      <c r="A82" s="31"/>
      <c r="B82" s="31"/>
      <c r="C82" s="31"/>
    </row>
    <row r="83" spans="1:3" ht="14.25">
      <c r="A83" s="31"/>
      <c r="B83" s="31"/>
      <c r="C83" s="31"/>
    </row>
    <row r="84" spans="1:3" ht="14.25">
      <c r="A84" s="31"/>
      <c r="B84" s="31"/>
      <c r="C84" s="31"/>
    </row>
    <row r="85" spans="1:3" ht="14.25">
      <c r="A85" s="31"/>
      <c r="B85" s="31"/>
      <c r="C85" s="31"/>
    </row>
    <row r="86" spans="1:3" ht="14.25">
      <c r="A86" s="31"/>
      <c r="B86" s="31"/>
      <c r="C86" s="31"/>
    </row>
    <row r="87" spans="1:3" ht="14.25">
      <c r="A87" s="31"/>
      <c r="B87" s="31"/>
      <c r="C87" s="31"/>
    </row>
    <row r="88" spans="1:3" ht="14.25">
      <c r="A88" s="31"/>
      <c r="B88" s="31"/>
      <c r="C88" s="31"/>
    </row>
    <row r="89" spans="1:3" ht="14.25">
      <c r="A89" s="31"/>
      <c r="B89" s="31"/>
      <c r="C89" s="31"/>
    </row>
    <row r="90" spans="1:3" ht="14.25">
      <c r="A90" s="31"/>
      <c r="B90" s="31"/>
      <c r="C90" s="31"/>
    </row>
    <row r="91" spans="1:3" ht="14.25">
      <c r="A91" s="31"/>
      <c r="B91" s="31"/>
      <c r="C91" s="31"/>
    </row>
    <row r="92" spans="1:3" ht="14.25">
      <c r="A92" s="31"/>
      <c r="B92" s="31"/>
      <c r="C92" s="31"/>
    </row>
    <row r="93" spans="1:3" ht="14.25">
      <c r="A93" s="31"/>
      <c r="B93" s="31"/>
      <c r="C93" s="31"/>
    </row>
    <row r="94" spans="1:3" ht="14.25">
      <c r="A94" s="31"/>
      <c r="B94" s="31"/>
      <c r="C94" s="31"/>
    </row>
    <row r="95" spans="1:3" ht="14.25">
      <c r="A95" s="31"/>
      <c r="B95" s="31"/>
      <c r="C95" s="31"/>
    </row>
    <row r="96" spans="1:3" ht="14.25">
      <c r="A96" s="31"/>
      <c r="B96" s="31"/>
      <c r="C96" s="31"/>
    </row>
    <row r="97" spans="1:3" ht="14.25">
      <c r="A97" s="31"/>
      <c r="B97" s="31"/>
      <c r="C97" s="31"/>
    </row>
    <row r="98" spans="1:3" ht="14.25">
      <c r="A98" s="31"/>
      <c r="B98" s="31"/>
      <c r="C98" s="31"/>
    </row>
    <row r="99" spans="1:3" ht="14.25">
      <c r="A99" s="31"/>
      <c r="B99" s="31"/>
      <c r="C99" s="31"/>
    </row>
    <row r="100" spans="1:3" ht="14.25">
      <c r="A100" s="31"/>
      <c r="B100" s="31"/>
      <c r="C100" s="31"/>
    </row>
    <row r="101" spans="1:3" ht="14.25">
      <c r="A101" s="31"/>
      <c r="B101" s="31"/>
      <c r="C101" s="31"/>
    </row>
    <row r="102" spans="1:3" ht="14.25">
      <c r="A102" s="31"/>
      <c r="B102" s="31"/>
      <c r="C102" s="31"/>
    </row>
    <row r="103" spans="1:3" ht="14.25">
      <c r="A103" s="31"/>
      <c r="B103" s="31"/>
      <c r="C103" s="31"/>
    </row>
    <row r="104" spans="1:3" ht="14.25">
      <c r="A104" s="31"/>
      <c r="B104" s="31"/>
      <c r="C104" s="31"/>
    </row>
    <row r="105" spans="1:3" ht="14.25">
      <c r="A105" s="31"/>
      <c r="B105" s="31"/>
      <c r="C105" s="31"/>
    </row>
    <row r="106" spans="1:3" ht="14.25">
      <c r="A106" s="31"/>
      <c r="B106" s="31"/>
      <c r="C106" s="31"/>
    </row>
    <row r="107" spans="1:3" ht="14.25">
      <c r="A107" s="31"/>
      <c r="B107" s="31"/>
      <c r="C107" s="31"/>
    </row>
    <row r="108" spans="1:3" ht="14.25">
      <c r="A108" s="31"/>
      <c r="B108" s="31"/>
      <c r="C108" s="31"/>
    </row>
    <row r="109" spans="1:3" ht="14.25">
      <c r="A109" s="31"/>
      <c r="B109" s="31"/>
      <c r="C109" s="31"/>
    </row>
    <row r="110" spans="1:3" ht="14.25">
      <c r="A110" s="31"/>
      <c r="B110" s="31"/>
      <c r="C110" s="31"/>
    </row>
    <row r="111" spans="1:3" ht="14.25">
      <c r="A111" s="31"/>
      <c r="B111" s="31"/>
      <c r="C111" s="31"/>
    </row>
    <row r="112" spans="1:3" ht="14.25">
      <c r="A112" s="31"/>
      <c r="B112" s="31"/>
      <c r="C112" s="31"/>
    </row>
    <row r="113" spans="1:3" ht="14.25">
      <c r="A113" s="31"/>
      <c r="B113" s="31"/>
      <c r="C113" s="31"/>
    </row>
    <row r="114" spans="1:3" ht="14.25">
      <c r="A114" s="31"/>
      <c r="B114" s="31"/>
      <c r="C114" s="31"/>
    </row>
    <row r="115" spans="1:3" ht="14.25">
      <c r="A115" s="31"/>
      <c r="B115" s="31"/>
      <c r="C115" s="31"/>
    </row>
    <row r="116" spans="1:3" ht="14.25">
      <c r="A116" s="31"/>
      <c r="B116" s="31"/>
      <c r="C116" s="31"/>
    </row>
    <row r="117" spans="1:3" ht="14.25">
      <c r="A117" s="31"/>
      <c r="B117" s="31"/>
      <c r="C117" s="31"/>
    </row>
    <row r="118" spans="1:3" ht="14.25">
      <c r="A118" s="31"/>
      <c r="B118" s="31"/>
      <c r="C118" s="31"/>
    </row>
    <row r="119" spans="1:3" ht="14.25">
      <c r="A119" s="31"/>
      <c r="B119" s="31"/>
      <c r="C119" s="31"/>
    </row>
    <row r="120" spans="1:3" ht="14.25">
      <c r="A120" s="31"/>
      <c r="B120" s="31"/>
      <c r="C120" s="31"/>
    </row>
    <row r="121" spans="1:3" ht="14.25">
      <c r="A121" s="31"/>
      <c r="B121" s="31"/>
      <c r="C121" s="31"/>
    </row>
    <row r="122" spans="1:3" ht="14.25">
      <c r="A122" s="31"/>
      <c r="B122" s="31"/>
      <c r="C122" s="31"/>
    </row>
    <row r="123" spans="1:3" ht="14.25">
      <c r="A123" s="31"/>
      <c r="B123" s="31"/>
      <c r="C123" s="31"/>
    </row>
    <row r="124" spans="1:3" ht="14.25">
      <c r="A124" s="31"/>
      <c r="B124" s="31"/>
      <c r="C124" s="31"/>
    </row>
    <row r="125" spans="1:3" ht="14.25">
      <c r="A125" s="31"/>
      <c r="B125" s="31"/>
      <c r="C125" s="31"/>
    </row>
    <row r="126" spans="1:3" ht="14.25">
      <c r="A126" s="31"/>
      <c r="B126" s="31"/>
      <c r="C126" s="31"/>
    </row>
    <row r="127" spans="1:3" ht="14.25">
      <c r="A127" s="31"/>
      <c r="B127" s="31"/>
      <c r="C127" s="31"/>
    </row>
    <row r="128" spans="1:3" ht="14.25">
      <c r="A128" s="31"/>
      <c r="B128" s="31"/>
      <c r="C128" s="31"/>
    </row>
    <row r="129" spans="1:3" ht="14.25">
      <c r="A129" s="31"/>
      <c r="B129" s="31"/>
      <c r="C129" s="31"/>
    </row>
    <row r="130" spans="1:3" ht="14.25">
      <c r="A130" s="31"/>
      <c r="B130" s="31"/>
      <c r="C130" s="31"/>
    </row>
    <row r="131" spans="1:3" ht="14.25">
      <c r="A131" s="31"/>
      <c r="B131" s="31"/>
      <c r="C131" s="31"/>
    </row>
    <row r="132" spans="1:3" ht="14.25">
      <c r="A132" s="31"/>
      <c r="B132" s="31"/>
      <c r="C132" s="31"/>
    </row>
    <row r="133" spans="1:3" ht="14.25">
      <c r="A133" s="31"/>
      <c r="B133" s="31"/>
      <c r="C133" s="31"/>
    </row>
    <row r="134" spans="1:3" ht="14.25">
      <c r="A134" s="31"/>
      <c r="B134" s="31"/>
      <c r="C134" s="31"/>
    </row>
    <row r="135" spans="1:3" ht="14.25">
      <c r="A135" s="31"/>
      <c r="B135" s="31"/>
      <c r="C135" s="31"/>
    </row>
    <row r="136" spans="1:3" ht="14.25">
      <c r="A136" s="31"/>
      <c r="B136" s="31"/>
      <c r="C136" s="31"/>
    </row>
    <row r="137" spans="1:3" ht="14.25">
      <c r="A137" s="31"/>
      <c r="B137" s="31"/>
      <c r="C137" s="31"/>
    </row>
    <row r="138" spans="1:3" ht="14.25">
      <c r="A138" s="31"/>
      <c r="B138" s="31"/>
      <c r="C138" s="31"/>
    </row>
    <row r="139" spans="1:3" ht="14.25">
      <c r="A139" s="31"/>
      <c r="B139" s="31"/>
      <c r="C139" s="31"/>
    </row>
    <row r="140" spans="1:3" ht="14.25">
      <c r="A140" s="31"/>
      <c r="B140" s="31"/>
      <c r="C140" s="31"/>
    </row>
    <row r="141" spans="1:3" ht="14.25">
      <c r="A141" s="31"/>
      <c r="B141" s="31"/>
      <c r="C141" s="31"/>
    </row>
    <row r="142" spans="1:3" ht="14.25">
      <c r="A142" s="31"/>
      <c r="B142" s="31"/>
      <c r="C142" s="31"/>
    </row>
    <row r="143" spans="1:3" ht="14.25">
      <c r="A143" s="31"/>
      <c r="B143" s="31"/>
      <c r="C143" s="31"/>
    </row>
    <row r="144" spans="1:3" ht="14.25">
      <c r="A144" s="31"/>
      <c r="B144" s="31"/>
      <c r="C144" s="31"/>
    </row>
    <row r="145" spans="1:3" ht="14.25">
      <c r="A145" s="31"/>
      <c r="B145" s="31"/>
      <c r="C145" s="31"/>
    </row>
    <row r="146" spans="1:3" ht="14.25">
      <c r="A146" s="31"/>
      <c r="B146" s="31"/>
      <c r="C146" s="31"/>
    </row>
    <row r="147" spans="1:3" ht="14.25">
      <c r="A147" s="31"/>
      <c r="B147" s="31"/>
      <c r="C147" s="31"/>
    </row>
    <row r="148" spans="1:3" ht="14.25">
      <c r="A148" s="31"/>
      <c r="B148" s="31"/>
      <c r="C148" s="31"/>
    </row>
    <row r="149" spans="1:3" ht="14.25">
      <c r="A149" s="31"/>
      <c r="B149" s="31"/>
      <c r="C149" s="31"/>
    </row>
    <row r="150" spans="1:3" ht="14.25">
      <c r="A150" s="31"/>
      <c r="B150" s="31"/>
      <c r="C150" s="31"/>
    </row>
    <row r="151" spans="1:3" ht="14.25">
      <c r="A151" s="31"/>
      <c r="B151" s="31"/>
      <c r="C151" s="31"/>
    </row>
    <row r="152" spans="1:3" ht="14.25">
      <c r="A152" s="31"/>
      <c r="B152" s="31"/>
      <c r="C152" s="31"/>
    </row>
    <row r="153" spans="1:3" ht="14.25">
      <c r="A153" s="31"/>
      <c r="B153" s="31"/>
      <c r="C153" s="31"/>
    </row>
    <row r="154" spans="1:3" ht="14.25">
      <c r="A154" s="31"/>
      <c r="B154" s="31"/>
      <c r="C154" s="31"/>
    </row>
    <row r="155" spans="1:3" ht="14.25">
      <c r="A155" s="31"/>
      <c r="B155" s="31"/>
      <c r="C155" s="31"/>
    </row>
    <row r="156" spans="1:3" ht="14.25">
      <c r="A156" s="31"/>
      <c r="B156" s="31"/>
      <c r="C156" s="31"/>
    </row>
    <row r="157" spans="1:3" ht="14.25">
      <c r="A157" s="31"/>
      <c r="B157" s="31"/>
      <c r="C157" s="31"/>
    </row>
    <row r="158" spans="1:3" ht="14.25">
      <c r="A158" s="31"/>
      <c r="B158" s="31"/>
      <c r="C158" s="31"/>
    </row>
    <row r="159" spans="1:3" ht="14.25">
      <c r="A159" s="31"/>
      <c r="B159" s="31"/>
      <c r="C159" s="31"/>
    </row>
    <row r="160" spans="1:3" ht="14.25">
      <c r="A160" s="31"/>
      <c r="B160" s="31"/>
      <c r="C160" s="31"/>
    </row>
    <row r="161" spans="1:3" ht="14.25">
      <c r="A161" s="31"/>
      <c r="B161" s="31"/>
      <c r="C161" s="31"/>
    </row>
    <row r="162" spans="1:3" ht="14.25">
      <c r="A162" s="31"/>
      <c r="B162" s="31"/>
      <c r="C162" s="31"/>
    </row>
    <row r="163" spans="1:3" ht="14.25">
      <c r="A163" s="31"/>
      <c r="B163" s="31"/>
      <c r="C163" s="31"/>
    </row>
    <row r="164" spans="1:3" ht="14.25">
      <c r="A164" s="31"/>
      <c r="B164" s="31"/>
      <c r="C164" s="31"/>
    </row>
    <row r="165" spans="1:3" ht="14.25">
      <c r="A165" s="31"/>
      <c r="B165" s="31"/>
      <c r="C165" s="31"/>
    </row>
    <row r="166" spans="1:3" ht="14.25">
      <c r="A166" s="31"/>
      <c r="B166" s="31"/>
      <c r="C166" s="31"/>
    </row>
    <row r="167" spans="1:3" ht="14.25">
      <c r="A167" s="31"/>
      <c r="B167" s="31"/>
      <c r="C167" s="31"/>
    </row>
    <row r="168" spans="1:3" ht="14.25">
      <c r="A168" s="31"/>
      <c r="B168" s="31"/>
      <c r="C168" s="31"/>
    </row>
    <row r="169" spans="1:3" ht="14.25">
      <c r="A169" s="31"/>
      <c r="B169" s="31"/>
      <c r="C169" s="31"/>
    </row>
    <row r="170" spans="1:3" ht="14.25">
      <c r="A170" s="31"/>
      <c r="B170" s="31"/>
      <c r="C170" s="31"/>
    </row>
    <row r="171" spans="1:3" ht="14.25">
      <c r="A171" s="31"/>
      <c r="B171" s="31"/>
      <c r="C171" s="31"/>
    </row>
    <row r="172" spans="1:3" ht="14.25">
      <c r="A172" s="31"/>
      <c r="B172" s="31"/>
      <c r="C172" s="31"/>
    </row>
    <row r="173" spans="1:3" ht="14.25">
      <c r="A173" s="31"/>
      <c r="B173" s="31"/>
      <c r="C173" s="31"/>
    </row>
    <row r="174" spans="1:3" ht="14.25">
      <c r="A174" s="31"/>
      <c r="B174" s="31"/>
      <c r="C174" s="31"/>
    </row>
    <row r="175" spans="1:3" ht="14.25">
      <c r="A175" s="31"/>
      <c r="B175" s="31"/>
      <c r="C175" s="31"/>
    </row>
    <row r="176" spans="1:3" ht="14.25">
      <c r="A176" s="31"/>
      <c r="B176" s="31"/>
      <c r="C176" s="31"/>
    </row>
    <row r="177" spans="1:3" ht="14.25">
      <c r="A177" s="31"/>
      <c r="B177" s="31"/>
      <c r="C177" s="31"/>
    </row>
    <row r="178" spans="1:3" ht="14.25">
      <c r="A178" s="31"/>
      <c r="B178" s="31"/>
      <c r="C178" s="31"/>
    </row>
    <row r="179" spans="1:3" ht="14.25">
      <c r="A179" s="31"/>
      <c r="B179" s="31"/>
      <c r="C179" s="31"/>
    </row>
  </sheetData>
  <sheetProtection/>
  <mergeCells count="8">
    <mergeCell ref="D41:D42"/>
    <mergeCell ref="D1:D2"/>
    <mergeCell ref="A1:A2"/>
    <mergeCell ref="B1:B2"/>
    <mergeCell ref="C1:C2"/>
    <mergeCell ref="C41:C42"/>
    <mergeCell ref="A41:A42"/>
    <mergeCell ref="B41:B42"/>
  </mergeCells>
  <printOptions horizontalCentered="1"/>
  <pageMargins left="0.35" right="0.2362204724409449" top="1.16" bottom="0.19" header="0.37" footer="0.19"/>
  <pageSetup horizontalDpi="600" verticalDpi="600" orientation="portrait" paperSize="9" scale="70" r:id="rId1"/>
  <headerFooter alignWithMargins="0">
    <oddHeader xml:space="preserve">&amp;C2/2016.(II.19.) számú költségvetési rendelethez
ZALASZABAR KÖZSÉG ÖNKORMÁNYZATA ÉS INTÉZMÉNYEI BEVÉTELEI ÉS KIADÁSA ELŐIRÁNYZATAINAK ÖSSZESÍTŐJE ROVATONKÉNT
2016. ÉVBEN
&amp;R1sz. 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3"/>
  <sheetViews>
    <sheetView view="pageLayout" workbookViewId="0" topLeftCell="A1">
      <selection activeCell="H8" sqref="H8"/>
    </sheetView>
  </sheetViews>
  <sheetFormatPr defaultColWidth="9.00390625" defaultRowHeight="12.75"/>
  <cols>
    <col min="1" max="1" width="8.75390625" style="17" customWidth="1"/>
    <col min="2" max="2" width="49.625" style="17" customWidth="1"/>
    <col min="3" max="4" width="14.375" style="17" customWidth="1"/>
    <col min="5" max="6" width="13.25390625" style="17" customWidth="1"/>
    <col min="7" max="8" width="14.75390625" style="17" customWidth="1"/>
    <col min="9" max="9" width="13.25390625" style="17" customWidth="1"/>
    <col min="10" max="10" width="13.875" style="17" customWidth="1"/>
    <col min="11" max="16384" width="9.125" style="17" customWidth="1"/>
  </cols>
  <sheetData>
    <row r="1" spans="1:10" ht="12.75">
      <c r="A1" s="16"/>
      <c r="B1" s="16"/>
      <c r="C1" s="16"/>
      <c r="D1" s="16"/>
      <c r="E1" s="581" t="s">
        <v>18</v>
      </c>
      <c r="F1" s="581"/>
      <c r="G1" s="581"/>
      <c r="H1" s="581"/>
      <c r="I1" s="581"/>
      <c r="J1" s="581"/>
    </row>
    <row r="2" spans="1:10" ht="15" customHeight="1">
      <c r="A2" s="582" t="s">
        <v>63</v>
      </c>
      <c r="B2" s="583" t="s">
        <v>98</v>
      </c>
      <c r="C2" s="584" t="s">
        <v>327</v>
      </c>
      <c r="D2" s="585"/>
      <c r="E2" s="585"/>
      <c r="F2" s="586"/>
      <c r="G2" s="584" t="s">
        <v>65</v>
      </c>
      <c r="H2" s="585"/>
      <c r="I2" s="585"/>
      <c r="J2" s="586"/>
    </row>
    <row r="3" spans="1:10" ht="15" customHeight="1">
      <c r="A3" s="579"/>
      <c r="B3" s="579"/>
      <c r="C3" s="579" t="s">
        <v>80</v>
      </c>
      <c r="D3" s="579" t="s">
        <v>459</v>
      </c>
      <c r="E3" s="579" t="s">
        <v>433</v>
      </c>
      <c r="F3" s="579" t="s">
        <v>66</v>
      </c>
      <c r="G3" s="579" t="s">
        <v>11</v>
      </c>
      <c r="H3" s="125" t="s">
        <v>254</v>
      </c>
      <c r="I3" s="579" t="s">
        <v>434</v>
      </c>
      <c r="J3" s="579" t="s">
        <v>66</v>
      </c>
    </row>
    <row r="4" spans="1:10" ht="15" customHeight="1">
      <c r="A4" s="579"/>
      <c r="B4" s="579"/>
      <c r="C4" s="579"/>
      <c r="D4" s="579"/>
      <c r="E4" s="579"/>
      <c r="F4" s="579"/>
      <c r="G4" s="579"/>
      <c r="H4" s="125" t="s">
        <v>253</v>
      </c>
      <c r="I4" s="579"/>
      <c r="J4" s="579"/>
    </row>
    <row r="5" spans="1:10" ht="15" customHeight="1">
      <c r="A5" s="580"/>
      <c r="B5" s="580"/>
      <c r="C5" s="580"/>
      <c r="D5" s="580"/>
      <c r="E5" s="580"/>
      <c r="F5" s="580"/>
      <c r="G5" s="580"/>
      <c r="H5" s="126" t="s">
        <v>255</v>
      </c>
      <c r="I5" s="580"/>
      <c r="J5" s="580"/>
    </row>
    <row r="6" spans="1:10" ht="39.75" customHeight="1">
      <c r="A6" s="59"/>
      <c r="B6" s="152"/>
      <c r="C6" s="154"/>
      <c r="D6" s="154"/>
      <c r="E6" s="60"/>
      <c r="F6" s="60"/>
      <c r="G6" s="60"/>
      <c r="H6" s="60"/>
      <c r="I6" s="60"/>
      <c r="J6" s="60"/>
    </row>
    <row r="7" spans="1:10" ht="39.75" customHeight="1">
      <c r="A7" s="52"/>
      <c r="B7" s="153"/>
      <c r="C7" s="60"/>
      <c r="D7" s="60"/>
      <c r="E7" s="60"/>
      <c r="F7" s="60"/>
      <c r="G7" s="60"/>
      <c r="H7" s="60"/>
      <c r="I7" s="60"/>
      <c r="J7" s="60"/>
    </row>
    <row r="8" spans="1:10" ht="39.75" customHeight="1">
      <c r="A8" s="59"/>
      <c r="B8" s="150"/>
      <c r="C8" s="154"/>
      <c r="D8" s="154"/>
      <c r="E8" s="60"/>
      <c r="F8" s="60"/>
      <c r="G8" s="60"/>
      <c r="H8" s="60"/>
      <c r="I8" s="60"/>
      <c r="J8" s="60"/>
    </row>
    <row r="9" spans="1:10" ht="39.75" customHeight="1">
      <c r="A9" s="52"/>
      <c r="B9" s="151"/>
      <c r="C9" s="60"/>
      <c r="D9" s="60"/>
      <c r="E9" s="60"/>
      <c r="F9" s="60"/>
      <c r="G9" s="60"/>
      <c r="H9" s="60"/>
      <c r="I9" s="60"/>
      <c r="J9" s="60"/>
    </row>
    <row r="10" spans="1:10" ht="39.75" customHeight="1">
      <c r="A10" s="19"/>
      <c r="B10" s="166"/>
      <c r="C10" s="155"/>
      <c r="D10" s="155"/>
      <c r="E10" s="61"/>
      <c r="F10" s="61"/>
      <c r="G10" s="61"/>
      <c r="H10" s="61"/>
      <c r="I10" s="61"/>
      <c r="J10" s="61"/>
    </row>
    <row r="11" spans="2:8" ht="39.75" customHeight="1">
      <c r="B11" s="317" t="s">
        <v>330</v>
      </c>
      <c r="C11" s="317"/>
      <c r="D11" s="317"/>
      <c r="E11" s="317"/>
      <c r="F11" s="317"/>
      <c r="G11" s="317"/>
      <c r="H11" s="317"/>
    </row>
    <row r="12" ht="39.75" customHeight="1"/>
    <row r="43" ht="12.75">
      <c r="K43" s="18"/>
    </row>
  </sheetData>
  <sheetProtection/>
  <mergeCells count="12">
    <mergeCell ref="I3:I5"/>
    <mergeCell ref="C2:F2"/>
    <mergeCell ref="D3:D5"/>
    <mergeCell ref="F3:F5"/>
    <mergeCell ref="E1:J1"/>
    <mergeCell ref="A2:A5"/>
    <mergeCell ref="B2:B5"/>
    <mergeCell ref="G2:J2"/>
    <mergeCell ref="G3:G5"/>
    <mergeCell ref="E3:E5"/>
    <mergeCell ref="C3:C5"/>
    <mergeCell ref="J3:J5"/>
  </mergeCells>
  <printOptions horizontalCentered="1"/>
  <pageMargins left="0.2362204724409449" right="0.2362204724409449" top="1.3385826771653544" bottom="0.1968503937007874" header="0.5905511811023623" footer="0.1968503937007874"/>
  <pageSetup horizontalDpi="600" verticalDpi="600" orientation="landscape" paperSize="9" scale="84" r:id="rId1"/>
  <headerFooter alignWithMargins="0">
    <oddHeader>&amp;C&amp;"Garamond,Félkövér"&amp;14 2/2016.(II.19.) számú költségvetési rendelethez
ZALASZABAR KÖZSÉG  ÖNKORMÁNYZAT 2016.ÉVI EURÓPAI UNIÓS PROJEKTJEINEK BEVÉTELEI ÉS KIADÁSAI&amp;R&amp;A
&amp;P.oldal
1000.-Ft-ban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Layout" zoomScaleSheetLayoutView="80" workbookViewId="0" topLeftCell="A1">
      <selection activeCell="B3" sqref="B3:B6"/>
    </sheetView>
  </sheetViews>
  <sheetFormatPr defaultColWidth="9.00390625" defaultRowHeight="12.75"/>
  <cols>
    <col min="1" max="1" width="7.75390625" style="21" customWidth="1"/>
    <col min="2" max="2" width="44.375" style="21" customWidth="1"/>
    <col min="3" max="3" width="5.625" style="21" hidden="1" customWidth="1"/>
    <col min="4" max="4" width="13.375" style="21" customWidth="1"/>
    <col min="5" max="5" width="21.125" style="21" customWidth="1"/>
    <col min="6" max="16384" width="9.125" style="21" customWidth="1"/>
  </cols>
  <sheetData>
    <row r="1" spans="1:5" ht="12.75" customHeight="1">
      <c r="A1" s="22"/>
      <c r="B1" s="22"/>
      <c r="C1" s="22"/>
      <c r="D1" s="22"/>
      <c r="E1" s="22"/>
    </row>
    <row r="2" spans="1:5" ht="13.5" thickBot="1">
      <c r="A2" s="20"/>
      <c r="B2" s="20"/>
      <c r="C2" s="20"/>
      <c r="D2" s="20"/>
      <c r="E2" s="20"/>
    </row>
    <row r="3" spans="1:5" ht="15.75" customHeight="1" thickBot="1">
      <c r="A3" s="587" t="s">
        <v>19</v>
      </c>
      <c r="B3" s="588" t="s">
        <v>22</v>
      </c>
      <c r="C3" s="588"/>
      <c r="D3" s="589" t="s">
        <v>545</v>
      </c>
      <c r="E3" s="588" t="s">
        <v>23</v>
      </c>
    </row>
    <row r="4" spans="1:5" ht="15.75" customHeight="1" thickBot="1">
      <c r="A4" s="587"/>
      <c r="B4" s="588"/>
      <c r="C4" s="588"/>
      <c r="D4" s="590"/>
      <c r="E4" s="588"/>
    </row>
    <row r="5" spans="1:5" ht="15.75" customHeight="1" thickBot="1">
      <c r="A5" s="587"/>
      <c r="B5" s="588"/>
      <c r="C5" s="588"/>
      <c r="D5" s="590"/>
      <c r="E5" s="588"/>
    </row>
    <row r="6" spans="1:5" ht="15.75" customHeight="1" thickBot="1">
      <c r="A6" s="587"/>
      <c r="B6" s="588"/>
      <c r="C6" s="588"/>
      <c r="D6" s="591"/>
      <c r="E6" s="588"/>
    </row>
    <row r="7" spans="1:5" ht="30" customHeight="1">
      <c r="A7" s="289" t="s">
        <v>17</v>
      </c>
      <c r="B7" s="290" t="s">
        <v>24</v>
      </c>
      <c r="C7" s="291"/>
      <c r="D7" s="449">
        <v>0</v>
      </c>
      <c r="E7" s="288"/>
    </row>
    <row r="8" spans="1:5" ht="30" customHeight="1" thickBot="1">
      <c r="A8" s="421"/>
      <c r="B8" s="422" t="s">
        <v>328</v>
      </c>
      <c r="C8" s="423"/>
      <c r="D8" s="424">
        <f>SUM(D7)</f>
        <v>0</v>
      </c>
      <c r="E8" s="425"/>
    </row>
    <row r="9" ht="16.5" customHeight="1"/>
  </sheetData>
  <sheetProtection/>
  <mergeCells count="5">
    <mergeCell ref="A3:A6"/>
    <mergeCell ref="B3:B6"/>
    <mergeCell ref="C3:C6"/>
    <mergeCell ref="E3:E6"/>
    <mergeCell ref="D3:D6"/>
  </mergeCells>
  <printOptions horizontalCentered="1"/>
  <pageMargins left="0.2362204724409449" right="0.2362204724409449" top="1.25" bottom="0.19" header="0.44" footer="0.19"/>
  <pageSetup horizontalDpi="600" verticalDpi="600" orientation="portrait" paperSize="9" r:id="rId1"/>
  <headerFooter alignWithMargins="0">
    <oddHeader>&amp;C&amp;"Garamond,Félkövér"&amp;14 2/2016.(II.19.) számú költségvetési rendelethez
ZALASZABAR KÖZSÉG ÖNKORMÁNYZAT 2016.ÉVI TARTALÉKA&amp;R&amp;A
&amp;P.oldal
ezer Ft-ban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12.625" style="39" customWidth="1"/>
    <col min="2" max="2" width="8.125" style="39" customWidth="1"/>
    <col min="3" max="3" width="8.25390625" style="39" customWidth="1"/>
    <col min="4" max="4" width="48.375" style="39" customWidth="1"/>
    <col min="5" max="5" width="12.125" style="39" customWidth="1"/>
    <col min="6" max="6" width="13.375" style="39" customWidth="1"/>
    <col min="7" max="7" width="12.25390625" style="39" customWidth="1"/>
    <col min="8" max="8" width="11.00390625" style="39" customWidth="1"/>
    <col min="9" max="16384" width="9.125" style="39" customWidth="1"/>
  </cols>
  <sheetData>
    <row r="1" ht="12.75">
      <c r="G1" s="48" t="s">
        <v>18</v>
      </c>
    </row>
    <row r="2" spans="1:7" ht="16.5" customHeight="1">
      <c r="A2" s="603" t="s">
        <v>0</v>
      </c>
      <c r="B2" s="606" t="s">
        <v>55</v>
      </c>
      <c r="C2" s="607"/>
      <c r="D2" s="608"/>
      <c r="E2" s="600" t="s">
        <v>545</v>
      </c>
      <c r="F2" s="51">
        <v>2016</v>
      </c>
      <c r="G2" s="51">
        <v>2017</v>
      </c>
    </row>
    <row r="3" spans="1:7" ht="17.25" customHeight="1">
      <c r="A3" s="604"/>
      <c r="B3" s="609"/>
      <c r="C3" s="610"/>
      <c r="D3" s="611"/>
      <c r="E3" s="601"/>
      <c r="F3" s="593" t="s">
        <v>331</v>
      </c>
      <c r="G3" s="594"/>
    </row>
    <row r="4" spans="1:7" ht="12" customHeight="1">
      <c r="A4" s="605"/>
      <c r="B4" s="612"/>
      <c r="C4" s="613"/>
      <c r="D4" s="614"/>
      <c r="E4" s="602"/>
      <c r="F4" s="595"/>
      <c r="G4" s="596"/>
    </row>
    <row r="5" spans="1:7" ht="34.5" customHeight="1">
      <c r="A5" s="50" t="s">
        <v>2</v>
      </c>
      <c r="B5" s="592" t="s">
        <v>460</v>
      </c>
      <c r="C5" s="592"/>
      <c r="D5" s="592"/>
      <c r="E5" s="112">
        <v>37600</v>
      </c>
      <c r="F5" s="112"/>
      <c r="G5" s="112"/>
    </row>
    <row r="6" spans="1:7" ht="34.5" customHeight="1">
      <c r="A6" s="50" t="s">
        <v>4</v>
      </c>
      <c r="B6" s="592" t="s">
        <v>97</v>
      </c>
      <c r="C6" s="592"/>
      <c r="D6" s="592"/>
      <c r="E6" s="112">
        <v>2638</v>
      </c>
      <c r="F6" s="112"/>
      <c r="G6" s="112"/>
    </row>
    <row r="7" spans="1:7" ht="34.5" customHeight="1">
      <c r="A7" s="50" t="s">
        <v>5</v>
      </c>
      <c r="B7" s="615" t="s">
        <v>461</v>
      </c>
      <c r="C7" s="616"/>
      <c r="D7" s="617"/>
      <c r="E7" s="112">
        <v>0</v>
      </c>
      <c r="F7" s="112"/>
      <c r="G7" s="112"/>
    </row>
    <row r="8" spans="1:7" ht="34.5" customHeight="1">
      <c r="A8" s="50"/>
      <c r="B8" s="597" t="s">
        <v>85</v>
      </c>
      <c r="C8" s="598"/>
      <c r="D8" s="599"/>
      <c r="E8" s="144">
        <f>SUM(E5:E7)</f>
        <v>40238</v>
      </c>
      <c r="F8" s="144">
        <f>SUM(F5:F7)</f>
        <v>0</v>
      </c>
      <c r="G8" s="144">
        <f>SUM(G5:G7)</f>
        <v>0</v>
      </c>
    </row>
  </sheetData>
  <sheetProtection/>
  <mergeCells count="8">
    <mergeCell ref="B6:D6"/>
    <mergeCell ref="F3:G4"/>
    <mergeCell ref="B8:D8"/>
    <mergeCell ref="E2:E4"/>
    <mergeCell ref="A2:A4"/>
    <mergeCell ref="B2:D4"/>
    <mergeCell ref="B7:D7"/>
    <mergeCell ref="B5:D5"/>
  </mergeCells>
  <printOptions horizontalCentered="1"/>
  <pageMargins left="0.2362204724409449" right="0.2362204724409449" top="1.54" bottom="0.19" header="0.45" footer="0.19"/>
  <pageSetup horizontalDpi="600" verticalDpi="600" orientation="landscape" paperSize="9" r:id="rId1"/>
  <headerFooter alignWithMargins="0">
    <oddHeader>&amp;C&amp;"Garamond,Félkövér"&amp;14 2/2016. (II.19.) számú költségvetési rendelethez
ZALASZABAR KÖZSÉG ÖNKORMÁNYZAT 
TÖBB ÉVES KIHATÁSSAL JÁRÓ ELŐIRÁNYZATA ÉVES BONTÁSBAN&amp;R&amp;A
&amp;P.oldal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view="pageLayout" workbookViewId="0" topLeftCell="A1">
      <selection activeCell="B5" sqref="B5:D5"/>
    </sheetView>
  </sheetViews>
  <sheetFormatPr defaultColWidth="9.00390625" defaultRowHeight="12.75"/>
  <cols>
    <col min="1" max="1" width="3.75390625" style="36" customWidth="1"/>
    <col min="2" max="2" width="9.125" style="36" customWidth="1"/>
    <col min="3" max="3" width="8.375" style="36" customWidth="1"/>
    <col min="4" max="4" width="22.875" style="36" customWidth="1"/>
    <col min="5" max="5" width="25.625" style="36" customWidth="1"/>
    <col min="6" max="6" width="10.875" style="36" customWidth="1"/>
    <col min="7" max="7" width="11.125" style="36" customWidth="1"/>
    <col min="8" max="8" width="16.75390625" style="36" customWidth="1"/>
    <col min="9" max="9" width="9.125" style="36" customWidth="1"/>
    <col min="10" max="10" width="11.125" style="36" customWidth="1"/>
    <col min="11" max="11" width="11.375" style="36" customWidth="1"/>
    <col min="12" max="16384" width="9.125" style="36" customWidth="1"/>
  </cols>
  <sheetData>
    <row r="1" spans="10:11" ht="12.75">
      <c r="J1" s="618" t="s">
        <v>18</v>
      </c>
      <c r="K1" s="618"/>
    </row>
    <row r="2" spans="1:11" ht="24.75" customHeight="1">
      <c r="A2" s="619" t="s">
        <v>21</v>
      </c>
      <c r="B2" s="619" t="s">
        <v>27</v>
      </c>
      <c r="C2" s="619"/>
      <c r="D2" s="619"/>
      <c r="E2" s="621" t="s">
        <v>67</v>
      </c>
      <c r="F2" s="621"/>
      <c r="G2" s="621"/>
      <c r="H2" s="621" t="s">
        <v>68</v>
      </c>
      <c r="I2" s="621"/>
      <c r="J2" s="621"/>
      <c r="K2" s="37" t="s">
        <v>11</v>
      </c>
    </row>
    <row r="3" spans="1:11" ht="24.75" customHeight="1">
      <c r="A3" s="619"/>
      <c r="B3" s="619"/>
      <c r="C3" s="619"/>
      <c r="D3" s="619"/>
      <c r="E3" s="619" t="s">
        <v>28</v>
      </c>
      <c r="F3" s="619" t="s">
        <v>29</v>
      </c>
      <c r="G3" s="619" t="s">
        <v>30</v>
      </c>
      <c r="H3" s="619" t="s">
        <v>28</v>
      </c>
      <c r="I3" s="619" t="s">
        <v>29</v>
      </c>
      <c r="J3" s="619" t="s">
        <v>30</v>
      </c>
      <c r="K3" s="620" t="s">
        <v>31</v>
      </c>
    </row>
    <row r="4" spans="1:11" ht="24.75" customHeight="1">
      <c r="A4" s="619"/>
      <c r="B4" s="619"/>
      <c r="C4" s="619"/>
      <c r="D4" s="619"/>
      <c r="E4" s="619"/>
      <c r="F4" s="619"/>
      <c r="G4" s="619"/>
      <c r="H4" s="619"/>
      <c r="I4" s="619"/>
      <c r="J4" s="619"/>
      <c r="K4" s="620"/>
    </row>
    <row r="5" spans="1:11" ht="24.75" customHeight="1">
      <c r="A5" s="67" t="s">
        <v>36</v>
      </c>
      <c r="B5" s="629" t="s">
        <v>69</v>
      </c>
      <c r="C5" s="630"/>
      <c r="D5" s="631"/>
      <c r="E5" s="67"/>
      <c r="F5" s="67"/>
      <c r="G5" s="67"/>
      <c r="H5" s="67"/>
      <c r="I5" s="67"/>
      <c r="J5" s="67"/>
      <c r="K5" s="68"/>
    </row>
    <row r="6" spans="1:11" ht="49.5" customHeight="1">
      <c r="A6" s="38" t="s">
        <v>3</v>
      </c>
      <c r="B6" s="626" t="s">
        <v>32</v>
      </c>
      <c r="C6" s="627"/>
      <c r="D6" s="627"/>
      <c r="E6" s="54"/>
      <c r="F6" s="123"/>
      <c r="G6" s="128"/>
      <c r="H6" s="49" t="s">
        <v>54</v>
      </c>
      <c r="I6" s="49" t="s">
        <v>54</v>
      </c>
      <c r="J6" s="49" t="s">
        <v>54</v>
      </c>
      <c r="K6" s="128">
        <f>SUM(G6:J6)</f>
        <v>0</v>
      </c>
    </row>
    <row r="7" spans="1:11" ht="30" customHeight="1">
      <c r="A7" s="38" t="s">
        <v>10</v>
      </c>
      <c r="B7" s="626" t="s">
        <v>33</v>
      </c>
      <c r="C7" s="627"/>
      <c r="D7" s="627"/>
      <c r="E7" s="49"/>
      <c r="F7" s="49"/>
      <c r="G7" s="49"/>
      <c r="H7" s="49" t="s">
        <v>54</v>
      </c>
      <c r="I7" s="49" t="s">
        <v>54</v>
      </c>
      <c r="J7" s="49" t="s">
        <v>54</v>
      </c>
      <c r="K7" s="49" t="s">
        <v>54</v>
      </c>
    </row>
    <row r="8" spans="1:11" ht="30" customHeight="1">
      <c r="A8" s="38" t="s">
        <v>5</v>
      </c>
      <c r="B8" s="626" t="s">
        <v>34</v>
      </c>
      <c r="C8" s="627"/>
      <c r="D8" s="627"/>
      <c r="E8" s="49"/>
      <c r="F8" s="49"/>
      <c r="G8" s="49"/>
      <c r="H8" s="49" t="s">
        <v>54</v>
      </c>
      <c r="I8" s="49" t="s">
        <v>54</v>
      </c>
      <c r="J8" s="49" t="s">
        <v>54</v>
      </c>
      <c r="K8" s="54" t="s">
        <v>54</v>
      </c>
    </row>
    <row r="9" spans="1:11" ht="33" customHeight="1">
      <c r="A9" s="38" t="s">
        <v>6</v>
      </c>
      <c r="B9" s="626" t="s">
        <v>35</v>
      </c>
      <c r="C9" s="627"/>
      <c r="D9" s="627"/>
      <c r="E9" s="53"/>
      <c r="F9" s="54"/>
      <c r="G9" s="55"/>
      <c r="H9" s="53" t="s">
        <v>64</v>
      </c>
      <c r="I9" s="57">
        <v>1</v>
      </c>
      <c r="J9" s="55">
        <v>10</v>
      </c>
      <c r="K9" s="128">
        <f>SUM(G9+J9)</f>
        <v>10</v>
      </c>
    </row>
    <row r="10" spans="1:11" ht="33" customHeight="1">
      <c r="A10" s="38"/>
      <c r="B10" s="625" t="s">
        <v>501</v>
      </c>
      <c r="C10" s="625"/>
      <c r="D10" s="625"/>
      <c r="E10" s="63"/>
      <c r="F10" s="64"/>
      <c r="G10" s="127"/>
      <c r="H10" s="63"/>
      <c r="I10" s="66"/>
      <c r="J10" s="65">
        <f>SUM(J9)</f>
        <v>10</v>
      </c>
      <c r="K10" s="300">
        <f>SUM(K6:K9)</f>
        <v>10</v>
      </c>
    </row>
    <row r="11" spans="1:11" ht="33" customHeight="1">
      <c r="A11" s="38"/>
      <c r="B11" s="626"/>
      <c r="C11" s="627"/>
      <c r="D11" s="627"/>
      <c r="E11" s="53"/>
      <c r="F11" s="301"/>
      <c r="G11" s="55"/>
      <c r="H11" s="53"/>
      <c r="I11" s="57"/>
      <c r="J11" s="55"/>
      <c r="K11" s="128"/>
    </row>
    <row r="12" spans="1:11" ht="33" customHeight="1">
      <c r="A12" s="62"/>
      <c r="B12" s="622" t="s">
        <v>329</v>
      </c>
      <c r="C12" s="623"/>
      <c r="D12" s="624"/>
      <c r="E12" s="63"/>
      <c r="F12" s="64"/>
      <c r="G12" s="127"/>
      <c r="H12" s="63"/>
      <c r="I12" s="66"/>
      <c r="J12" s="65">
        <f>SUM(J10:J11)</f>
        <v>10</v>
      </c>
      <c r="K12" s="127">
        <f>SUM(K10:K11)</f>
        <v>10</v>
      </c>
    </row>
    <row r="13" spans="2:4" ht="12.75">
      <c r="B13" s="628"/>
      <c r="C13" s="628"/>
      <c r="D13" s="628"/>
    </row>
    <row r="21" ht="12.75">
      <c r="D21" s="58"/>
    </row>
  </sheetData>
  <sheetProtection/>
  <mergeCells count="21">
    <mergeCell ref="B13:D13"/>
    <mergeCell ref="B8:D8"/>
    <mergeCell ref="B9:D9"/>
    <mergeCell ref="B6:D6"/>
    <mergeCell ref="B7:D7"/>
    <mergeCell ref="E3:E4"/>
    <mergeCell ref="B2:D4"/>
    <mergeCell ref="B5:D5"/>
    <mergeCell ref="A2:A4"/>
    <mergeCell ref="H3:H4"/>
    <mergeCell ref="I3:I4"/>
    <mergeCell ref="B12:D12"/>
    <mergeCell ref="B10:D10"/>
    <mergeCell ref="B11:D11"/>
    <mergeCell ref="J1:K1"/>
    <mergeCell ref="J3:J4"/>
    <mergeCell ref="K3:K4"/>
    <mergeCell ref="E2:G2"/>
    <mergeCell ref="H2:J2"/>
    <mergeCell ref="F3:F4"/>
    <mergeCell ref="G3:G4"/>
  </mergeCells>
  <printOptions horizontalCentered="1"/>
  <pageMargins left="0.2362204724409449" right="0.2362204724409449" top="1.13" bottom="0.19" header="0.37" footer="0.19"/>
  <pageSetup horizontalDpi="600" verticalDpi="600" orientation="landscape" paperSize="9" r:id="rId1"/>
  <headerFooter alignWithMargins="0">
    <oddHeader>&amp;C&amp;"Garamond,Félkövér"&amp;14 2/2016.(II.19.) számú költségvetési rendelethez
ZALASZABAR KÖZSÉG  ÖNKORMÁNYZATA
2016.ÉVI KÖZVETETT TÁMOGATÁSAI
&amp;R&amp;A
&amp;P.oldal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Q15"/>
  <sheetViews>
    <sheetView view="pageLayout" workbookViewId="0" topLeftCell="A1">
      <selection activeCell="P9" sqref="P9"/>
    </sheetView>
  </sheetViews>
  <sheetFormatPr defaultColWidth="9.00390625" defaultRowHeight="12.75"/>
  <cols>
    <col min="1" max="1" width="3.00390625" style="41" customWidth="1"/>
    <col min="2" max="3" width="9.125" style="41" customWidth="1"/>
    <col min="4" max="4" width="8.75390625" style="41" customWidth="1"/>
    <col min="5" max="5" width="7.625" style="41" customWidth="1"/>
    <col min="6" max="6" width="8.25390625" style="41" customWidth="1"/>
    <col min="7" max="7" width="8.625" style="41" customWidth="1"/>
    <col min="8" max="8" width="8.25390625" style="41" customWidth="1"/>
    <col min="9" max="10" width="8.375" style="41" customWidth="1"/>
    <col min="11" max="11" width="8.875" style="41" customWidth="1"/>
    <col min="12" max="12" width="9.00390625" style="41" customWidth="1"/>
    <col min="13" max="13" width="8.625" style="41" customWidth="1"/>
    <col min="14" max="14" width="8.75390625" style="41" customWidth="1"/>
    <col min="15" max="16" width="8.125" style="41" customWidth="1"/>
    <col min="17" max="17" width="12.00390625" style="41" customWidth="1"/>
    <col min="18" max="16384" width="9.125" style="41" customWidth="1"/>
  </cols>
  <sheetData>
    <row r="1" spans="15:17" ht="12.75">
      <c r="O1" s="634" t="s">
        <v>18</v>
      </c>
      <c r="P1" s="634"/>
      <c r="Q1" s="634"/>
    </row>
    <row r="2" spans="1:17" ht="27.75" customHeight="1">
      <c r="A2" s="42" t="s">
        <v>332</v>
      </c>
      <c r="B2" s="635" t="s">
        <v>13</v>
      </c>
      <c r="C2" s="635"/>
      <c r="D2" s="635"/>
      <c r="E2" s="321" t="s">
        <v>38</v>
      </c>
      <c r="F2" s="321" t="s">
        <v>39</v>
      </c>
      <c r="G2" s="321" t="s">
        <v>40</v>
      </c>
      <c r="H2" s="321" t="s">
        <v>41</v>
      </c>
      <c r="I2" s="321" t="s">
        <v>42</v>
      </c>
      <c r="J2" s="321" t="s">
        <v>43</v>
      </c>
      <c r="K2" s="321" t="s">
        <v>44</v>
      </c>
      <c r="L2" s="321" t="s">
        <v>45</v>
      </c>
      <c r="M2" s="321" t="s">
        <v>46</v>
      </c>
      <c r="N2" s="321" t="s">
        <v>47</v>
      </c>
      <c r="O2" s="321" t="s">
        <v>48</v>
      </c>
      <c r="P2" s="321" t="s">
        <v>49</v>
      </c>
      <c r="Q2" s="321" t="s">
        <v>11</v>
      </c>
    </row>
    <row r="3" spans="1:17" ht="27.75" customHeight="1">
      <c r="A3" s="44"/>
      <c r="B3" s="633" t="s">
        <v>50</v>
      </c>
      <c r="C3" s="633"/>
      <c r="D3" s="633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</row>
    <row r="4" spans="1:17" ht="27.75" customHeight="1">
      <c r="A4" s="45" t="s">
        <v>2</v>
      </c>
      <c r="B4" s="632" t="s">
        <v>86</v>
      </c>
      <c r="C4" s="632"/>
      <c r="D4" s="632"/>
      <c r="E4" s="319">
        <v>14874</v>
      </c>
      <c r="F4" s="319">
        <v>5874</v>
      </c>
      <c r="G4" s="319">
        <v>22074</v>
      </c>
      <c r="H4" s="319">
        <v>6874</v>
      </c>
      <c r="I4" s="319">
        <v>5874</v>
      </c>
      <c r="J4" s="319">
        <v>5874</v>
      </c>
      <c r="K4" s="319">
        <v>5874</v>
      </c>
      <c r="L4" s="319">
        <v>5874</v>
      </c>
      <c r="M4" s="319">
        <v>10874</v>
      </c>
      <c r="N4" s="319">
        <v>5874</v>
      </c>
      <c r="O4" s="319">
        <v>5874</v>
      </c>
      <c r="P4" s="319">
        <v>4895</v>
      </c>
      <c r="Q4" s="323">
        <f>SUM(E4:P4)</f>
        <v>100709</v>
      </c>
    </row>
    <row r="5" spans="1:17" ht="27.75" customHeight="1">
      <c r="A5" s="45" t="s">
        <v>4</v>
      </c>
      <c r="B5" s="632" t="s">
        <v>481</v>
      </c>
      <c r="C5" s="632"/>
      <c r="D5" s="632"/>
      <c r="E5" s="319">
        <v>1580</v>
      </c>
      <c r="F5" s="319">
        <v>1580</v>
      </c>
      <c r="G5" s="319">
        <v>1580</v>
      </c>
      <c r="H5" s="319">
        <v>1580</v>
      </c>
      <c r="I5" s="319">
        <v>1580</v>
      </c>
      <c r="J5" s="319">
        <v>1580</v>
      </c>
      <c r="K5" s="319">
        <v>1000</v>
      </c>
      <c r="L5" s="319">
        <v>1000</v>
      </c>
      <c r="M5" s="319">
        <v>1580</v>
      </c>
      <c r="N5" s="319">
        <v>1580</v>
      </c>
      <c r="O5" s="319">
        <v>1580</v>
      </c>
      <c r="P5" s="319">
        <v>1411</v>
      </c>
      <c r="Q5" s="323">
        <f>SUM(E5:P5)</f>
        <v>17631</v>
      </c>
    </row>
    <row r="6" spans="1:17" ht="27.75" customHeight="1">
      <c r="A6" s="45"/>
      <c r="B6" s="633" t="s">
        <v>76</v>
      </c>
      <c r="C6" s="633"/>
      <c r="D6" s="633"/>
      <c r="E6" s="320">
        <f aca="true" t="shared" si="0" ref="E6:Q6">SUM(E4:E5)</f>
        <v>16454</v>
      </c>
      <c r="F6" s="320">
        <f t="shared" si="0"/>
        <v>7454</v>
      </c>
      <c r="G6" s="320">
        <f t="shared" si="0"/>
        <v>23654</v>
      </c>
      <c r="H6" s="320">
        <f t="shared" si="0"/>
        <v>8454</v>
      </c>
      <c r="I6" s="320">
        <f t="shared" si="0"/>
        <v>7454</v>
      </c>
      <c r="J6" s="320">
        <f t="shared" si="0"/>
        <v>7454</v>
      </c>
      <c r="K6" s="320">
        <f t="shared" si="0"/>
        <v>6874</v>
      </c>
      <c r="L6" s="320">
        <f t="shared" si="0"/>
        <v>6874</v>
      </c>
      <c r="M6" s="320">
        <f t="shared" si="0"/>
        <v>12454</v>
      </c>
      <c r="N6" s="320">
        <f t="shared" si="0"/>
        <v>7454</v>
      </c>
      <c r="O6" s="320">
        <f t="shared" si="0"/>
        <v>7454</v>
      </c>
      <c r="P6" s="320">
        <f t="shared" si="0"/>
        <v>6306</v>
      </c>
      <c r="Q6" s="323">
        <f t="shared" si="0"/>
        <v>118340</v>
      </c>
    </row>
    <row r="7" spans="1:17" ht="27.75" customHeight="1">
      <c r="A7" s="44"/>
      <c r="B7" s="633" t="s">
        <v>51</v>
      </c>
      <c r="C7" s="633"/>
      <c r="D7" s="63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22"/>
    </row>
    <row r="8" spans="1:17" ht="27.75" customHeight="1">
      <c r="A8" s="45" t="s">
        <v>5</v>
      </c>
      <c r="B8" s="632" t="s">
        <v>86</v>
      </c>
      <c r="C8" s="632"/>
      <c r="D8" s="632"/>
      <c r="E8" s="319">
        <v>3615</v>
      </c>
      <c r="F8" s="319">
        <v>3615</v>
      </c>
      <c r="G8" s="319">
        <v>31715</v>
      </c>
      <c r="H8" s="319">
        <v>2615</v>
      </c>
      <c r="I8" s="319">
        <v>2615</v>
      </c>
      <c r="J8" s="319">
        <v>2615</v>
      </c>
      <c r="K8" s="319">
        <v>3615</v>
      </c>
      <c r="L8" s="319">
        <v>3615</v>
      </c>
      <c r="M8" s="319">
        <v>4615</v>
      </c>
      <c r="N8" s="319">
        <v>4615</v>
      </c>
      <c r="O8" s="319">
        <v>4615</v>
      </c>
      <c r="P8" s="319">
        <v>3660</v>
      </c>
      <c r="Q8" s="323">
        <f>SUM(E8:P8)</f>
        <v>71525</v>
      </c>
    </row>
    <row r="9" spans="1:17" ht="27.75" customHeight="1">
      <c r="A9" s="45" t="s">
        <v>6</v>
      </c>
      <c r="B9" s="632" t="s">
        <v>481</v>
      </c>
      <c r="C9" s="632"/>
      <c r="D9" s="632"/>
      <c r="E9" s="319">
        <v>3901</v>
      </c>
      <c r="F9" s="319">
        <v>3901</v>
      </c>
      <c r="G9" s="319">
        <v>3901</v>
      </c>
      <c r="H9" s="319">
        <v>3901</v>
      </c>
      <c r="I9" s="319">
        <v>3901</v>
      </c>
      <c r="J9" s="319">
        <v>3901</v>
      </c>
      <c r="K9" s="319">
        <v>3901</v>
      </c>
      <c r="L9" s="319">
        <v>3901</v>
      </c>
      <c r="M9" s="319">
        <v>3901</v>
      </c>
      <c r="N9" s="319">
        <v>3901</v>
      </c>
      <c r="O9" s="319">
        <v>3901</v>
      </c>
      <c r="P9" s="319">
        <v>3904</v>
      </c>
      <c r="Q9" s="323">
        <f>SUM(E9:P9)</f>
        <v>46815</v>
      </c>
    </row>
    <row r="10" spans="1:17" ht="27.75" customHeight="1">
      <c r="A10" s="45"/>
      <c r="B10" s="633" t="s">
        <v>77</v>
      </c>
      <c r="C10" s="633"/>
      <c r="D10" s="633"/>
      <c r="E10" s="320">
        <f aca="true" t="shared" si="1" ref="E10:Q10">SUM(E8:E9)</f>
        <v>7516</v>
      </c>
      <c r="F10" s="320">
        <f t="shared" si="1"/>
        <v>7516</v>
      </c>
      <c r="G10" s="320">
        <f t="shared" si="1"/>
        <v>35616</v>
      </c>
      <c r="H10" s="320">
        <f t="shared" si="1"/>
        <v>6516</v>
      </c>
      <c r="I10" s="320">
        <f t="shared" si="1"/>
        <v>6516</v>
      </c>
      <c r="J10" s="320">
        <f t="shared" si="1"/>
        <v>6516</v>
      </c>
      <c r="K10" s="320">
        <f t="shared" si="1"/>
        <v>7516</v>
      </c>
      <c r="L10" s="320">
        <f t="shared" si="1"/>
        <v>7516</v>
      </c>
      <c r="M10" s="320">
        <f t="shared" si="1"/>
        <v>8516</v>
      </c>
      <c r="N10" s="320">
        <f t="shared" si="1"/>
        <v>8516</v>
      </c>
      <c r="O10" s="320">
        <f t="shared" si="1"/>
        <v>8516</v>
      </c>
      <c r="P10" s="320">
        <f t="shared" si="1"/>
        <v>7564</v>
      </c>
      <c r="Q10" s="323">
        <f t="shared" si="1"/>
        <v>118340</v>
      </c>
    </row>
    <row r="15" ht="22.5" customHeight="1">
      <c r="B15" s="324"/>
    </row>
  </sheetData>
  <sheetProtection/>
  <mergeCells count="10">
    <mergeCell ref="B9:D9"/>
    <mergeCell ref="B7:D7"/>
    <mergeCell ref="B6:D6"/>
    <mergeCell ref="B8:D8"/>
    <mergeCell ref="O1:Q1"/>
    <mergeCell ref="B10:D10"/>
    <mergeCell ref="B2:D2"/>
    <mergeCell ref="B3:D3"/>
    <mergeCell ref="B4:D4"/>
    <mergeCell ref="B5:D5"/>
  </mergeCells>
  <printOptions horizontalCentered="1"/>
  <pageMargins left="0.2362204724409449" right="0.2362204724409449" top="0.9055118110236221" bottom="0.1968503937007874" header="0.35433070866141736" footer="0.1968503937007874"/>
  <pageSetup horizontalDpi="600" verticalDpi="600" orientation="landscape" paperSize="9" r:id="rId1"/>
  <headerFooter alignWithMargins="0">
    <oddHeader>&amp;C&amp;"Garamond,Félkövér"&amp;12  2/2016. (II.19.) számú költségvetési rendelethez
ZALASZABAR KÖZSÉG  ÖNKORMÁNYZATA 2016.ÉVI ELŐIRÁNYZAT  FELHASZNÁLÁSI ÜTEMTERVE
&amp;R&amp;A
&amp;P.oldal
1000.-Ft-ban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15"/>
  <sheetViews>
    <sheetView view="pageLayout" zoomScaleSheetLayoutView="100" workbookViewId="0" topLeftCell="A1">
      <selection activeCell="K7" sqref="K7"/>
    </sheetView>
  </sheetViews>
  <sheetFormatPr defaultColWidth="9.00390625" defaultRowHeight="12.75"/>
  <cols>
    <col min="1" max="1" width="44.375" style="0" customWidth="1"/>
    <col min="2" max="2" width="10.75390625" style="0" customWidth="1"/>
    <col min="3" max="3" width="10.125" style="0" customWidth="1"/>
    <col min="4" max="4" width="11.125" style="0" customWidth="1"/>
    <col min="5" max="5" width="11.375" style="0" customWidth="1"/>
    <col min="6" max="6" width="11.125" style="0" customWidth="1"/>
    <col min="7" max="7" width="11.375" style="0" customWidth="1"/>
    <col min="8" max="8" width="10.25390625" style="0" customWidth="1"/>
    <col min="9" max="9" width="8.625" style="0" customWidth="1"/>
    <col min="10" max="10" width="11.25390625" style="0" customWidth="1"/>
    <col min="11" max="11" width="9.875" style="0" customWidth="1"/>
  </cols>
  <sheetData>
    <row r="1" spans="1:11" ht="51">
      <c r="A1" s="302" t="s">
        <v>281</v>
      </c>
      <c r="B1" s="446" t="s">
        <v>558</v>
      </c>
      <c r="C1" s="446" t="s">
        <v>284</v>
      </c>
      <c r="D1" s="446" t="s">
        <v>285</v>
      </c>
      <c r="E1" s="446" t="s">
        <v>534</v>
      </c>
      <c r="F1" s="446" t="s">
        <v>292</v>
      </c>
      <c r="G1" s="446" t="s">
        <v>286</v>
      </c>
      <c r="H1" s="446" t="s">
        <v>290</v>
      </c>
      <c r="I1" s="446" t="s">
        <v>282</v>
      </c>
      <c r="J1" s="446" t="s">
        <v>293</v>
      </c>
      <c r="K1" s="446" t="s">
        <v>559</v>
      </c>
    </row>
    <row r="2" spans="1:11" ht="24.75" customHeight="1">
      <c r="A2" s="252" t="s">
        <v>283</v>
      </c>
      <c r="B2" s="107"/>
      <c r="C2" s="82"/>
      <c r="D2" s="82"/>
      <c r="E2" s="82"/>
      <c r="F2" s="82"/>
      <c r="G2" s="82"/>
      <c r="H2" s="82"/>
      <c r="I2" s="82"/>
      <c r="J2" s="82"/>
      <c r="K2" s="107"/>
    </row>
    <row r="3" spans="1:11" ht="24.75" customHeight="1">
      <c r="A3" s="82" t="s">
        <v>505</v>
      </c>
      <c r="B3" s="107">
        <v>0</v>
      </c>
      <c r="C3" s="82"/>
      <c r="D3" s="82"/>
      <c r="E3" s="82"/>
      <c r="F3" s="82"/>
      <c r="G3" s="82"/>
      <c r="H3" s="82"/>
      <c r="I3" s="82"/>
      <c r="J3" s="82"/>
      <c r="K3" s="107">
        <f>SUM(C3:J3)</f>
        <v>0</v>
      </c>
    </row>
    <row r="4" spans="1:11" ht="24.75" customHeight="1">
      <c r="A4" s="82" t="s">
        <v>288</v>
      </c>
      <c r="B4" s="107">
        <v>9</v>
      </c>
      <c r="C4" s="82"/>
      <c r="D4" s="82"/>
      <c r="E4" s="82"/>
      <c r="F4" s="82"/>
      <c r="G4" s="82"/>
      <c r="H4" s="82"/>
      <c r="I4" s="82"/>
      <c r="J4" s="82">
        <v>9</v>
      </c>
      <c r="K4" s="107">
        <f>SUM(C4:J4)</f>
        <v>9</v>
      </c>
    </row>
    <row r="5" spans="1:11" ht="24.75" customHeight="1">
      <c r="A5" s="82" t="s">
        <v>557</v>
      </c>
      <c r="B5" s="107">
        <v>1</v>
      </c>
      <c r="C5" s="82"/>
      <c r="D5" s="82"/>
      <c r="E5" s="82"/>
      <c r="F5" s="82">
        <v>1</v>
      </c>
      <c r="G5" s="82"/>
      <c r="H5" s="82"/>
      <c r="I5" s="82"/>
      <c r="J5" s="82"/>
      <c r="K5" s="107">
        <f>SUM(C5:J5)</f>
        <v>1</v>
      </c>
    </row>
    <row r="6" spans="1:11" s="186" customFormat="1" ht="24.75" customHeight="1">
      <c r="A6" s="294" t="s">
        <v>289</v>
      </c>
      <c r="B6" s="294">
        <f aca="true" t="shared" si="0" ref="B6:J6">SUM(B3:B4)</f>
        <v>9</v>
      </c>
      <c r="C6" s="294">
        <f t="shared" si="0"/>
        <v>0</v>
      </c>
      <c r="D6" s="294">
        <f t="shared" si="0"/>
        <v>0</v>
      </c>
      <c r="E6" s="294">
        <f t="shared" si="0"/>
        <v>0</v>
      </c>
      <c r="F6" s="294">
        <f t="shared" si="0"/>
        <v>0</v>
      </c>
      <c r="G6" s="294">
        <f t="shared" si="0"/>
        <v>0</v>
      </c>
      <c r="H6" s="294">
        <f t="shared" si="0"/>
        <v>0</v>
      </c>
      <c r="I6" s="294">
        <f t="shared" si="0"/>
        <v>0</v>
      </c>
      <c r="J6" s="294">
        <f t="shared" si="0"/>
        <v>9</v>
      </c>
      <c r="K6" s="294">
        <f>SUM(K3:K5)</f>
        <v>10</v>
      </c>
    </row>
    <row r="7" spans="1:11" s="186" customFormat="1" ht="24.75" customHeight="1">
      <c r="A7" s="295" t="s">
        <v>502</v>
      </c>
      <c r="B7" s="295"/>
      <c r="C7" s="295"/>
      <c r="D7" s="295"/>
      <c r="E7" s="295"/>
      <c r="F7" s="295"/>
      <c r="G7" s="295"/>
      <c r="H7" s="295"/>
      <c r="I7" s="295"/>
      <c r="J7" s="295"/>
      <c r="K7" s="295">
        <f>SUM(C7:J7)</f>
        <v>0</v>
      </c>
    </row>
    <row r="8" spans="1:11" ht="24.75" customHeight="1">
      <c r="A8" s="82" t="s">
        <v>287</v>
      </c>
      <c r="B8" s="107">
        <v>6</v>
      </c>
      <c r="C8" s="82"/>
      <c r="D8" s="82">
        <v>4</v>
      </c>
      <c r="E8" s="82">
        <v>2</v>
      </c>
      <c r="F8" s="82"/>
      <c r="G8" s="82"/>
      <c r="H8" s="82"/>
      <c r="I8" s="82"/>
      <c r="J8" s="82"/>
      <c r="K8" s="107">
        <f>SUM(D8:J8)</f>
        <v>6</v>
      </c>
    </row>
    <row r="9" spans="1:11" ht="24.75" customHeight="1">
      <c r="A9" s="82" t="s">
        <v>503</v>
      </c>
      <c r="B9" s="107">
        <v>4</v>
      </c>
      <c r="C9" s="82"/>
      <c r="D9" s="82"/>
      <c r="E9" s="82"/>
      <c r="F9" s="82"/>
      <c r="G9" s="82"/>
      <c r="H9" s="82"/>
      <c r="I9" s="82">
        <v>4</v>
      </c>
      <c r="J9" s="82"/>
      <c r="K9" s="107">
        <f>SUM(D9:J9)</f>
        <v>4</v>
      </c>
    </row>
    <row r="10" spans="1:11" ht="24.75" customHeight="1">
      <c r="A10" s="294" t="s">
        <v>504</v>
      </c>
      <c r="B10" s="294">
        <f aca="true" t="shared" si="1" ref="B10:K10">SUM(B8:B9)</f>
        <v>10</v>
      </c>
      <c r="C10" s="294">
        <f t="shared" si="1"/>
        <v>0</v>
      </c>
      <c r="D10" s="294">
        <f t="shared" si="1"/>
        <v>4</v>
      </c>
      <c r="E10" s="294">
        <f t="shared" si="1"/>
        <v>2</v>
      </c>
      <c r="F10" s="294">
        <f t="shared" si="1"/>
        <v>0</v>
      </c>
      <c r="G10" s="294">
        <f t="shared" si="1"/>
        <v>0</v>
      </c>
      <c r="H10" s="294">
        <f t="shared" si="1"/>
        <v>0</v>
      </c>
      <c r="I10" s="294">
        <f t="shared" si="1"/>
        <v>4</v>
      </c>
      <c r="J10" s="294">
        <f t="shared" si="1"/>
        <v>0</v>
      </c>
      <c r="K10" s="294">
        <f t="shared" si="1"/>
        <v>10</v>
      </c>
    </row>
    <row r="11" spans="1:11" s="186" customFormat="1" ht="24.75" customHeight="1">
      <c r="A11" s="295" t="s">
        <v>291</v>
      </c>
      <c r="B11" s="295">
        <f aca="true" t="shared" si="2" ref="B11:K11">SUM(B10+B7+B6)</f>
        <v>19</v>
      </c>
      <c r="C11" s="295">
        <f t="shared" si="2"/>
        <v>0</v>
      </c>
      <c r="D11" s="295">
        <f t="shared" si="2"/>
        <v>4</v>
      </c>
      <c r="E11" s="295">
        <f t="shared" si="2"/>
        <v>2</v>
      </c>
      <c r="F11" s="295">
        <f t="shared" si="2"/>
        <v>0</v>
      </c>
      <c r="G11" s="295">
        <f t="shared" si="2"/>
        <v>0</v>
      </c>
      <c r="H11" s="295">
        <f t="shared" si="2"/>
        <v>0</v>
      </c>
      <c r="I11" s="295">
        <f t="shared" si="2"/>
        <v>4</v>
      </c>
      <c r="J11" s="295">
        <f t="shared" si="2"/>
        <v>9</v>
      </c>
      <c r="K11" s="295">
        <f t="shared" si="2"/>
        <v>20</v>
      </c>
    </row>
    <row r="13" spans="1:9" ht="15.75">
      <c r="A13" s="303"/>
      <c r="B13" s="303"/>
      <c r="C13" s="303"/>
      <c r="D13" s="303"/>
      <c r="I13" s="293"/>
    </row>
    <row r="14" ht="12.75">
      <c r="A14" s="186"/>
    </row>
    <row r="15" ht="12.75">
      <c r="A15" s="186"/>
    </row>
  </sheetData>
  <sheetProtection/>
  <printOptions horizont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96" r:id="rId1"/>
  <headerFooter>
    <oddHeader>&amp;C2/2016.(II.19.) számú rendelethez
ZALASZABAR  KÖZSÉG ÖNKORMÁNYZATÁNAK ÉS INTÉZMÉNYÉNEK  2016. ÉVI LÉTSZÁMÁNAK ALAKULÁSA&amp;R11.számú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view="pageLayout" zoomScale="75" zoomScaleSheetLayoutView="100" zoomScalePageLayoutView="75" workbookViewId="0" topLeftCell="A1">
      <selection activeCell="E1" sqref="E1:G1"/>
    </sheetView>
  </sheetViews>
  <sheetFormatPr defaultColWidth="9.00390625" defaultRowHeight="12.75"/>
  <cols>
    <col min="1" max="1" width="76.75390625" style="188" customWidth="1"/>
    <col min="2" max="2" width="9.25390625" style="188" bestFit="1" customWidth="1"/>
    <col min="3" max="3" width="13.125" style="188" customWidth="1"/>
    <col min="4" max="4" width="12.00390625" style="188" customWidth="1"/>
    <col min="5" max="5" width="11.125" style="188" customWidth="1"/>
    <col min="6" max="6" width="12.875" style="188" customWidth="1"/>
    <col min="7" max="7" width="11.75390625" style="188" customWidth="1"/>
    <col min="8" max="16384" width="9.125" style="188" customWidth="1"/>
  </cols>
  <sheetData>
    <row r="1" spans="1:7" ht="15">
      <c r="A1" s="514" t="s">
        <v>52</v>
      </c>
      <c r="B1" s="516" t="s">
        <v>542</v>
      </c>
      <c r="C1" s="517"/>
      <c r="D1" s="518"/>
      <c r="E1" s="516" t="s">
        <v>543</v>
      </c>
      <c r="F1" s="517"/>
      <c r="G1" s="518"/>
    </row>
    <row r="2" spans="1:7" s="237" customFormat="1" ht="30">
      <c r="A2" s="515"/>
      <c r="B2" s="239" t="s">
        <v>277</v>
      </c>
      <c r="C2" s="239" t="s">
        <v>121</v>
      </c>
      <c r="D2" s="240" t="s">
        <v>278</v>
      </c>
      <c r="E2" s="239" t="s">
        <v>277</v>
      </c>
      <c r="F2" s="239" t="s">
        <v>121</v>
      </c>
      <c r="G2" s="240" t="s">
        <v>278</v>
      </c>
    </row>
    <row r="3" spans="1:7" ht="15">
      <c r="A3" s="241"/>
      <c r="B3" s="242"/>
      <c r="C3" s="243" t="s">
        <v>53</v>
      </c>
      <c r="D3" s="244" t="s">
        <v>31</v>
      </c>
      <c r="E3" s="242"/>
      <c r="F3" s="243" t="s">
        <v>53</v>
      </c>
      <c r="G3" s="244" t="s">
        <v>31</v>
      </c>
    </row>
    <row r="4" spans="1:7" ht="15">
      <c r="A4" s="426" t="s">
        <v>104</v>
      </c>
      <c r="B4" s="427"/>
      <c r="C4" s="427"/>
      <c r="D4" s="427"/>
      <c r="E4" s="427"/>
      <c r="F4" s="427"/>
      <c r="G4" s="428"/>
    </row>
    <row r="5" spans="1:7" ht="15">
      <c r="A5" s="231" t="s">
        <v>105</v>
      </c>
      <c r="B5" s="429"/>
      <c r="C5" s="430"/>
      <c r="D5" s="430"/>
      <c r="E5" s="429"/>
      <c r="F5" s="430"/>
      <c r="G5" s="431"/>
    </row>
    <row r="6" spans="1:7" ht="15">
      <c r="A6" s="231" t="s">
        <v>106</v>
      </c>
      <c r="B6" s="430"/>
      <c r="C6" s="430"/>
      <c r="D6" s="430"/>
      <c r="E6" s="430"/>
      <c r="F6" s="430"/>
      <c r="G6" s="431"/>
    </row>
    <row r="7" spans="1:7" ht="15">
      <c r="A7" s="231" t="s">
        <v>336</v>
      </c>
      <c r="B7" s="430"/>
      <c r="C7" s="430"/>
      <c r="D7" s="430"/>
      <c r="E7" s="430"/>
      <c r="F7" s="430"/>
      <c r="G7" s="431"/>
    </row>
    <row r="8" spans="1:7" ht="14.25">
      <c r="A8" s="232" t="s">
        <v>107</v>
      </c>
      <c r="B8" s="190"/>
      <c r="C8" s="191"/>
      <c r="D8" s="193">
        <v>2322</v>
      </c>
      <c r="E8" s="190"/>
      <c r="F8" s="191"/>
      <c r="G8" s="192">
        <v>2322</v>
      </c>
    </row>
    <row r="9" spans="1:7" ht="14.25">
      <c r="A9" s="232" t="s">
        <v>191</v>
      </c>
      <c r="B9" s="190"/>
      <c r="C9" s="191"/>
      <c r="D9" s="193">
        <v>0</v>
      </c>
      <c r="E9" s="190"/>
      <c r="F9" s="191"/>
      <c r="G9" s="192"/>
    </row>
    <row r="10" spans="1:7" ht="14.25">
      <c r="A10" s="232" t="s">
        <v>108</v>
      </c>
      <c r="B10" s="193"/>
      <c r="C10" s="193"/>
      <c r="D10" s="193">
        <v>3360</v>
      </c>
      <c r="E10" s="193"/>
      <c r="F10" s="193"/>
      <c r="G10" s="192">
        <v>3360</v>
      </c>
    </row>
    <row r="11" spans="1:7" ht="14.25">
      <c r="A11" s="232" t="s">
        <v>192</v>
      </c>
      <c r="B11" s="193"/>
      <c r="C11" s="193"/>
      <c r="D11" s="193">
        <v>0</v>
      </c>
      <c r="E11" s="193"/>
      <c r="F11" s="193"/>
      <c r="G11" s="192"/>
    </row>
    <row r="12" spans="1:7" ht="14.25">
      <c r="A12" s="232" t="s">
        <v>109</v>
      </c>
      <c r="B12" s="193"/>
      <c r="C12" s="193"/>
      <c r="D12" s="193">
        <v>646</v>
      </c>
      <c r="E12" s="193"/>
      <c r="F12" s="193"/>
      <c r="G12" s="192">
        <v>646</v>
      </c>
    </row>
    <row r="13" spans="1:7" ht="14.25">
      <c r="A13" s="232" t="s">
        <v>193</v>
      </c>
      <c r="B13" s="193"/>
      <c r="C13" s="193"/>
      <c r="D13" s="193">
        <v>0</v>
      </c>
      <c r="E13" s="193"/>
      <c r="F13" s="193"/>
      <c r="G13" s="192"/>
    </row>
    <row r="14" spans="1:7" ht="14.25">
      <c r="A14" s="232" t="s">
        <v>110</v>
      </c>
      <c r="B14" s="193"/>
      <c r="C14" s="193"/>
      <c r="D14" s="193">
        <v>792</v>
      </c>
      <c r="E14" s="193"/>
      <c r="F14" s="193"/>
      <c r="G14" s="192">
        <v>792</v>
      </c>
    </row>
    <row r="15" spans="1:7" ht="14.25">
      <c r="A15" s="232" t="s">
        <v>110</v>
      </c>
      <c r="B15" s="193"/>
      <c r="C15" s="193"/>
      <c r="D15" s="193"/>
      <c r="E15" s="193"/>
      <c r="F15" s="193"/>
      <c r="G15" s="192"/>
    </row>
    <row r="16" spans="1:7" ht="15">
      <c r="A16" s="231" t="s">
        <v>449</v>
      </c>
      <c r="B16" s="194"/>
      <c r="C16" s="194"/>
      <c r="D16" s="194"/>
      <c r="E16" s="194"/>
      <c r="F16" s="194"/>
      <c r="G16" s="195"/>
    </row>
    <row r="17" spans="1:7" ht="15">
      <c r="A17" s="231" t="s">
        <v>450</v>
      </c>
      <c r="B17" s="194"/>
      <c r="C17" s="194"/>
      <c r="D17" s="194">
        <v>4000</v>
      </c>
      <c r="E17" s="194"/>
      <c r="F17" s="194"/>
      <c r="G17" s="195">
        <v>5000</v>
      </c>
    </row>
    <row r="18" spans="1:7" ht="14.25" customHeight="1">
      <c r="A18" s="231" t="s">
        <v>453</v>
      </c>
      <c r="B18" s="194"/>
      <c r="C18" s="194"/>
      <c r="D18" s="194"/>
      <c r="E18" s="194"/>
      <c r="F18" s="194"/>
      <c r="G18" s="195"/>
    </row>
    <row r="19" spans="1:7" ht="14.25" customHeight="1">
      <c r="A19" s="231" t="s">
        <v>451</v>
      </c>
      <c r="B19" s="194"/>
      <c r="C19" s="194"/>
      <c r="D19" s="194">
        <v>31</v>
      </c>
      <c r="E19" s="194"/>
      <c r="F19" s="194"/>
      <c r="G19" s="195">
        <v>31</v>
      </c>
    </row>
    <row r="20" spans="1:7" ht="14.25" customHeight="1">
      <c r="A20" s="231" t="s">
        <v>452</v>
      </c>
      <c r="B20" s="194"/>
      <c r="C20" s="194"/>
      <c r="D20" s="194"/>
      <c r="E20" s="194"/>
      <c r="F20" s="194"/>
      <c r="G20" s="195"/>
    </row>
    <row r="21" spans="1:7" ht="14.25" customHeight="1">
      <c r="A21" s="231" t="s">
        <v>454</v>
      </c>
      <c r="B21" s="194"/>
      <c r="C21" s="194"/>
      <c r="D21" s="194"/>
      <c r="E21" s="194"/>
      <c r="F21" s="194"/>
      <c r="G21" s="195"/>
    </row>
    <row r="22" spans="1:7" ht="14.25" customHeight="1">
      <c r="A22" s="231" t="s">
        <v>455</v>
      </c>
      <c r="B22" s="194"/>
      <c r="C22" s="194"/>
      <c r="D22" s="194"/>
      <c r="E22" s="194"/>
      <c r="F22" s="194"/>
      <c r="G22" s="195"/>
    </row>
    <row r="23" spans="1:7" ht="14.25" customHeight="1">
      <c r="A23" s="231" t="s">
        <v>456</v>
      </c>
      <c r="B23" s="194"/>
      <c r="C23" s="194"/>
      <c r="D23" s="194">
        <v>2788</v>
      </c>
      <c r="E23" s="194"/>
      <c r="F23" s="194"/>
      <c r="G23" s="195">
        <v>3037</v>
      </c>
    </row>
    <row r="24" spans="1:7" ht="15">
      <c r="A24" s="438" t="s">
        <v>111</v>
      </c>
      <c r="B24" s="439"/>
      <c r="C24" s="439"/>
      <c r="D24" s="439">
        <f>SUM(D8:D23)</f>
        <v>13939</v>
      </c>
      <c r="E24" s="439"/>
      <c r="F24" s="439"/>
      <c r="G24" s="439">
        <f>SUM(G8:G23)</f>
        <v>15188</v>
      </c>
    </row>
    <row r="25" spans="1:7" ht="15">
      <c r="A25" s="231" t="s">
        <v>112</v>
      </c>
      <c r="B25" s="430"/>
      <c r="C25" s="430"/>
      <c r="D25" s="430"/>
      <c r="E25" s="430"/>
      <c r="F25" s="430"/>
      <c r="G25" s="431"/>
    </row>
    <row r="26" spans="1:7" ht="14.25">
      <c r="A26" s="331" t="s">
        <v>537</v>
      </c>
      <c r="B26" s="432">
        <v>3.2</v>
      </c>
      <c r="C26" s="433">
        <v>3911</v>
      </c>
      <c r="D26" s="433">
        <v>13286</v>
      </c>
      <c r="E26" s="432">
        <v>3.2</v>
      </c>
      <c r="F26" s="433"/>
      <c r="G26" s="434">
        <v>14216</v>
      </c>
    </row>
    <row r="27" spans="1:7" ht="14.25">
      <c r="A27" s="331" t="s">
        <v>538</v>
      </c>
      <c r="B27" s="432"/>
      <c r="C27" s="433"/>
      <c r="D27" s="433">
        <v>464</v>
      </c>
      <c r="E27" s="432"/>
      <c r="F27" s="433"/>
      <c r="G27" s="434">
        <v>116</v>
      </c>
    </row>
    <row r="28" spans="1:7" ht="14.25">
      <c r="A28" s="331" t="s">
        <v>539</v>
      </c>
      <c r="B28" s="432"/>
      <c r="C28" s="433"/>
      <c r="D28" s="433"/>
      <c r="E28" s="432">
        <v>1</v>
      </c>
      <c r="F28" s="433"/>
      <c r="G28" s="434">
        <v>384</v>
      </c>
    </row>
    <row r="29" spans="1:7" ht="14.25">
      <c r="A29" s="494" t="s">
        <v>540</v>
      </c>
      <c r="B29" s="193">
        <v>2</v>
      </c>
      <c r="C29" s="433">
        <v>1800</v>
      </c>
      <c r="D29" s="433">
        <v>3600</v>
      </c>
      <c r="E29" s="193">
        <v>2</v>
      </c>
      <c r="F29" s="433"/>
      <c r="G29" s="434">
        <v>3600</v>
      </c>
    </row>
    <row r="30" spans="1:7" ht="14.25">
      <c r="A30" s="495" t="s">
        <v>541</v>
      </c>
      <c r="B30" s="435">
        <v>40</v>
      </c>
      <c r="C30" s="435">
        <v>56000</v>
      </c>
      <c r="D30" s="436">
        <v>2240</v>
      </c>
      <c r="E30" s="435">
        <v>32</v>
      </c>
      <c r="F30" s="435"/>
      <c r="G30" s="437">
        <v>2560</v>
      </c>
    </row>
    <row r="31" spans="1:7" ht="15">
      <c r="A31" s="440" t="s">
        <v>113</v>
      </c>
      <c r="B31" s="441"/>
      <c r="C31" s="441"/>
      <c r="D31" s="441">
        <f>SUM(D26:D30)</f>
        <v>19590</v>
      </c>
      <c r="E31" s="441"/>
      <c r="F31" s="441"/>
      <c r="G31" s="441">
        <f>SUM(G26:G30)</f>
        <v>20876</v>
      </c>
    </row>
    <row r="32" spans="1:7" ht="15">
      <c r="A32" s="329" t="s">
        <v>114</v>
      </c>
      <c r="B32" s="330"/>
      <c r="C32" s="330"/>
      <c r="D32" s="330"/>
      <c r="E32" s="330"/>
      <c r="F32" s="330"/>
      <c r="G32" s="330"/>
    </row>
    <row r="33" spans="1:7" ht="14.25">
      <c r="A33" s="232" t="s">
        <v>115</v>
      </c>
      <c r="B33" s="196"/>
      <c r="C33" s="196"/>
      <c r="D33" s="196"/>
      <c r="E33" s="196"/>
      <c r="F33" s="196"/>
      <c r="G33" s="196"/>
    </row>
    <row r="34" spans="1:7" ht="14.25">
      <c r="A34" s="331" t="s">
        <v>337</v>
      </c>
      <c r="B34" s="196"/>
      <c r="C34" s="196"/>
      <c r="D34" s="196">
        <v>3903</v>
      </c>
      <c r="E34" s="196"/>
      <c r="F34" s="196"/>
      <c r="G34" s="196">
        <v>5189</v>
      </c>
    </row>
    <row r="35" spans="1:7" ht="14.25">
      <c r="A35" s="232" t="s">
        <v>116</v>
      </c>
      <c r="B35" s="196"/>
      <c r="C35" s="193"/>
      <c r="D35" s="193"/>
      <c r="E35" s="196"/>
      <c r="F35" s="193"/>
      <c r="G35" s="193"/>
    </row>
    <row r="36" spans="1:7" ht="14.25">
      <c r="A36" s="232" t="s">
        <v>119</v>
      </c>
      <c r="B36" s="197">
        <v>25</v>
      </c>
      <c r="C36" s="198">
        <v>55360</v>
      </c>
      <c r="D36" s="198">
        <v>1384</v>
      </c>
      <c r="E36" s="197"/>
      <c r="F36" s="198"/>
      <c r="G36" s="198">
        <v>1273</v>
      </c>
    </row>
    <row r="37" spans="1:7" ht="14.25">
      <c r="A37" s="233" t="s">
        <v>117</v>
      </c>
      <c r="B37" s="199"/>
      <c r="C37" s="200"/>
      <c r="D37" s="198">
        <f>B37*C37</f>
        <v>0</v>
      </c>
      <c r="E37" s="199"/>
      <c r="F37" s="200"/>
      <c r="G37" s="198"/>
    </row>
    <row r="38" spans="1:7" ht="14.25">
      <c r="A38" s="234" t="s">
        <v>194</v>
      </c>
      <c r="B38" s="199"/>
      <c r="C38" s="200"/>
      <c r="D38" s="198">
        <f>B38*C38</f>
        <v>0</v>
      </c>
      <c r="E38" s="199"/>
      <c r="F38" s="200"/>
      <c r="G38" s="198"/>
    </row>
    <row r="39" spans="1:7" ht="14.25">
      <c r="A39" s="236" t="s">
        <v>195</v>
      </c>
      <c r="B39" s="201"/>
      <c r="C39" s="200"/>
      <c r="D39" s="198">
        <f>B39*C39</f>
        <v>0</v>
      </c>
      <c r="E39" s="442"/>
      <c r="F39" s="200"/>
      <c r="G39" s="198"/>
    </row>
    <row r="40" spans="1:7" ht="14.25">
      <c r="A40" s="296" t="s">
        <v>457</v>
      </c>
      <c r="B40" s="201"/>
      <c r="C40" s="200"/>
      <c r="D40" s="204">
        <v>2364</v>
      </c>
      <c r="E40" s="201"/>
      <c r="F40" s="200"/>
      <c r="G40" s="204">
        <v>3536</v>
      </c>
    </row>
    <row r="41" spans="1:7" ht="14.25">
      <c r="A41" s="296" t="s">
        <v>478</v>
      </c>
      <c r="B41" s="201"/>
      <c r="C41" s="200"/>
      <c r="D41" s="204">
        <v>0</v>
      </c>
      <c r="E41" s="201"/>
      <c r="F41" s="200"/>
      <c r="G41" s="204"/>
    </row>
    <row r="42" spans="1:7" ht="15">
      <c r="A42" s="440" t="s">
        <v>118</v>
      </c>
      <c r="B42" s="443"/>
      <c r="C42" s="444"/>
      <c r="D42" s="445">
        <f>SUM(D34:D41)</f>
        <v>7651</v>
      </c>
      <c r="E42" s="443"/>
      <c r="F42" s="444"/>
      <c r="G42" s="445">
        <f>SUM(G34:G41)</f>
        <v>9998</v>
      </c>
    </row>
    <row r="43" spans="1:7" ht="15">
      <c r="A43" s="235" t="s">
        <v>322</v>
      </c>
      <c r="B43" s="189"/>
      <c r="C43" s="202"/>
      <c r="D43" s="203">
        <v>1200</v>
      </c>
      <c r="E43" s="189"/>
      <c r="F43" s="202"/>
      <c r="G43" s="203">
        <v>1200</v>
      </c>
    </row>
    <row r="44" spans="1:7" s="297" customFormat="1" ht="15">
      <c r="A44" s="238" t="s">
        <v>120</v>
      </c>
      <c r="B44" s="306"/>
      <c r="C44" s="307"/>
      <c r="D44" s="308">
        <f>D24+D31+D42+D43</f>
        <v>42380</v>
      </c>
      <c r="E44" s="306"/>
      <c r="F44" s="307"/>
      <c r="G44" s="308">
        <f>G24+G31+G42+G43</f>
        <v>47262</v>
      </c>
    </row>
    <row r="45" spans="1:2" ht="14.25">
      <c r="A45" s="314"/>
      <c r="B45" s="315"/>
    </row>
  </sheetData>
  <sheetProtection/>
  <mergeCells count="3">
    <mergeCell ref="A1:A2"/>
    <mergeCell ref="B1:D1"/>
    <mergeCell ref="E1:G1"/>
  </mergeCells>
  <printOptions horizontalCentered="1"/>
  <pageMargins left="0.2362204724409449" right="0.2362204724409449" top="0.8069444444444445" bottom="0.19" header="0.19" footer="0.19"/>
  <pageSetup horizontalDpi="600" verticalDpi="600" orientation="landscape" paperSize="9" scale="73" r:id="rId1"/>
  <headerFooter alignWithMargins="0">
    <oddHeader>&amp;C&amp;"Garamond,Félkövér"&amp;14 2/2016.(II.19.) számú rendelethez 
ZALASZABAR KÖZSÉG ÖNKORMÁNYZATÁNAK 
ÁLLAMI HOZZÁJÁRULÁSA 2016. ÉVBEN 
&amp;12
&amp;14
&amp;R&amp;A
&amp;P.oldal
1000.-Ft-ban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47"/>
  <sheetViews>
    <sheetView view="pageLayout" zoomScaleSheetLayoutView="100" workbookViewId="0" topLeftCell="A1">
      <selection activeCell="G41" sqref="G41"/>
    </sheetView>
  </sheetViews>
  <sheetFormatPr defaultColWidth="9.00390625" defaultRowHeight="12.75"/>
  <cols>
    <col min="1" max="1" width="4.625" style="0" customWidth="1"/>
    <col min="2" max="2" width="42.875" style="0" customWidth="1"/>
    <col min="3" max="3" width="10.00390625" style="0" customWidth="1"/>
    <col min="4" max="4" width="11.25390625" style="0" customWidth="1"/>
    <col min="5" max="5" width="11.75390625" style="0" customWidth="1"/>
    <col min="6" max="6" width="4.625" style="0" customWidth="1"/>
    <col min="7" max="7" width="45.625" style="0" customWidth="1"/>
    <col min="8" max="8" width="11.25390625" style="0" customWidth="1"/>
    <col min="9" max="9" width="11.75390625" style="0" customWidth="1"/>
    <col min="10" max="10" width="16.125" style="0" customWidth="1"/>
  </cols>
  <sheetData>
    <row r="1" spans="1:10" ht="18" customHeight="1">
      <c r="A1" s="532" t="s">
        <v>14</v>
      </c>
      <c r="B1" s="530" t="s">
        <v>1</v>
      </c>
      <c r="C1" s="2" t="s">
        <v>432</v>
      </c>
      <c r="D1" s="2" t="s">
        <v>458</v>
      </c>
      <c r="E1" s="2" t="s">
        <v>544</v>
      </c>
      <c r="F1" s="532" t="s">
        <v>14</v>
      </c>
      <c r="G1" s="530" t="s">
        <v>1</v>
      </c>
      <c r="H1" s="2" t="s">
        <v>432</v>
      </c>
      <c r="I1" s="2" t="s">
        <v>458</v>
      </c>
      <c r="J1" s="2" t="s">
        <v>544</v>
      </c>
    </row>
    <row r="2" spans="1:10" ht="18" customHeight="1">
      <c r="A2" s="533"/>
      <c r="B2" s="531"/>
      <c r="C2" s="46" t="s">
        <v>61</v>
      </c>
      <c r="D2" s="46" t="s">
        <v>560</v>
      </c>
      <c r="E2" s="46" t="s">
        <v>61</v>
      </c>
      <c r="F2" s="533"/>
      <c r="G2" s="531"/>
      <c r="H2" s="46" t="s">
        <v>61</v>
      </c>
      <c r="I2" s="46" t="s">
        <v>560</v>
      </c>
      <c r="J2" s="46" t="s">
        <v>61</v>
      </c>
    </row>
    <row r="3" spans="1:10" ht="15" customHeight="1">
      <c r="A3" s="521" t="s">
        <v>62</v>
      </c>
      <c r="B3" s="522"/>
      <c r="C3" s="522"/>
      <c r="D3" s="522"/>
      <c r="E3" s="523"/>
      <c r="F3" s="521" t="s">
        <v>25</v>
      </c>
      <c r="G3" s="522"/>
      <c r="H3" s="522"/>
      <c r="I3" s="522"/>
      <c r="J3" s="523"/>
    </row>
    <row r="4" spans="1:10" ht="15" customHeight="1">
      <c r="A4" s="139" t="s">
        <v>92</v>
      </c>
      <c r="B4" s="11" t="s">
        <v>86</v>
      </c>
      <c r="C4" s="3"/>
      <c r="D4" s="3"/>
      <c r="E4" s="3"/>
      <c r="F4" s="131" t="s">
        <v>92</v>
      </c>
      <c r="G4" s="136" t="s">
        <v>86</v>
      </c>
      <c r="H4" s="3"/>
      <c r="I4" s="3"/>
      <c r="J4" s="3"/>
    </row>
    <row r="5" spans="1:10" ht="15" customHeight="1">
      <c r="A5" s="139"/>
      <c r="B5" s="274" t="s">
        <v>463</v>
      </c>
      <c r="C5" s="275">
        <v>42380</v>
      </c>
      <c r="D5" s="275">
        <v>61740</v>
      </c>
      <c r="E5" s="275">
        <v>47262</v>
      </c>
      <c r="F5" s="138"/>
      <c r="G5" s="71" t="s">
        <v>297</v>
      </c>
      <c r="H5" s="69">
        <v>24801</v>
      </c>
      <c r="I5" s="69">
        <v>37775</v>
      </c>
      <c r="J5" s="69">
        <v>27302</v>
      </c>
    </row>
    <row r="6" spans="1:10" ht="15" customHeight="1">
      <c r="A6" s="139"/>
      <c r="B6" s="276" t="s">
        <v>464</v>
      </c>
      <c r="C6" s="277">
        <v>9110</v>
      </c>
      <c r="D6" s="277">
        <v>10520</v>
      </c>
      <c r="E6" s="277">
        <v>9600</v>
      </c>
      <c r="F6" s="131"/>
      <c r="G6" s="273" t="s">
        <v>298</v>
      </c>
      <c r="H6" s="69">
        <v>3903</v>
      </c>
      <c r="I6" s="69">
        <v>4399</v>
      </c>
      <c r="J6" s="69">
        <v>4584</v>
      </c>
    </row>
    <row r="7" spans="1:10" ht="15" customHeight="1">
      <c r="A7" s="139"/>
      <c r="B7" s="274" t="s">
        <v>465</v>
      </c>
      <c r="C7" s="277">
        <v>2800</v>
      </c>
      <c r="D7" s="277">
        <v>5887</v>
      </c>
      <c r="E7" s="277">
        <v>2881</v>
      </c>
      <c r="F7" s="131"/>
      <c r="G7" s="71" t="s">
        <v>299</v>
      </c>
      <c r="H7" s="69">
        <v>1488</v>
      </c>
      <c r="I7" s="69">
        <v>9653</v>
      </c>
      <c r="J7" s="69">
        <v>2638</v>
      </c>
    </row>
    <row r="8" spans="1:10" ht="15" customHeight="1">
      <c r="A8" s="139"/>
      <c r="B8" s="274" t="s">
        <v>466</v>
      </c>
      <c r="C8" s="277">
        <v>5650</v>
      </c>
      <c r="D8" s="277">
        <v>0</v>
      </c>
      <c r="E8" s="277">
        <v>3517</v>
      </c>
      <c r="F8" s="131"/>
      <c r="G8" s="71" t="s">
        <v>300</v>
      </c>
      <c r="H8" s="69">
        <v>8129</v>
      </c>
      <c r="I8" s="69"/>
      <c r="J8" s="69">
        <v>0</v>
      </c>
    </row>
    <row r="9" spans="1:10" ht="15" customHeight="1">
      <c r="A9" s="139"/>
      <c r="B9" s="83" t="s">
        <v>91</v>
      </c>
      <c r="C9" s="268">
        <f>SUM(C5:C8)</f>
        <v>59940</v>
      </c>
      <c r="D9" s="268">
        <f>SUM(D5:D8)</f>
        <v>78147</v>
      </c>
      <c r="E9" s="268">
        <f>SUM(E5:E8)</f>
        <v>63260</v>
      </c>
      <c r="F9" s="131"/>
      <c r="G9" s="71" t="s">
        <v>471</v>
      </c>
      <c r="H9" s="69"/>
      <c r="I9" s="69"/>
      <c r="J9" s="69"/>
    </row>
    <row r="10" spans="1:10" ht="15" customHeight="1">
      <c r="A10" s="139"/>
      <c r="B10" s="83"/>
      <c r="C10" s="268"/>
      <c r="D10" s="268"/>
      <c r="E10" s="268"/>
      <c r="F10" s="131"/>
      <c r="G10" s="71" t="s">
        <v>472</v>
      </c>
      <c r="H10" s="69">
        <v>1573</v>
      </c>
      <c r="I10" s="69"/>
      <c r="J10" s="69">
        <v>0</v>
      </c>
    </row>
    <row r="11" spans="1:10" ht="15" customHeight="1">
      <c r="A11" s="139"/>
      <c r="B11" s="83"/>
      <c r="C11" s="259"/>
      <c r="D11" s="259"/>
      <c r="E11" s="259"/>
      <c r="F11" s="454"/>
      <c r="G11" s="11" t="s">
        <v>91</v>
      </c>
      <c r="H11" s="40">
        <f>SUM(H4:H10)</f>
        <v>39894</v>
      </c>
      <c r="I11" s="40">
        <f>SUM(I4:I10)</f>
        <v>51827</v>
      </c>
      <c r="J11" s="40">
        <f>SUM(J4:J10)</f>
        <v>34524</v>
      </c>
    </row>
    <row r="12" spans="1:10" ht="15" customHeight="1">
      <c r="A12" s="139" t="s">
        <v>93</v>
      </c>
      <c r="B12" s="83" t="s">
        <v>481</v>
      </c>
      <c r="C12" s="259"/>
      <c r="D12" s="259"/>
      <c r="E12" s="259"/>
      <c r="F12" s="131" t="s">
        <v>93</v>
      </c>
      <c r="G12" s="83" t="s">
        <v>481</v>
      </c>
      <c r="H12" s="3"/>
      <c r="I12" s="3"/>
      <c r="J12" s="3"/>
    </row>
    <row r="13" spans="1:10" ht="15" customHeight="1">
      <c r="A13" s="139"/>
      <c r="B13" s="71" t="s">
        <v>480</v>
      </c>
      <c r="C13" s="267">
        <v>21492</v>
      </c>
      <c r="D13" s="267">
        <v>20034</v>
      </c>
      <c r="E13" s="267">
        <v>17631</v>
      </c>
      <c r="F13" s="131"/>
      <c r="G13" s="71" t="s">
        <v>90</v>
      </c>
      <c r="H13" s="69">
        <v>47381</v>
      </c>
      <c r="I13" s="69">
        <v>45771</v>
      </c>
      <c r="J13" s="69">
        <v>46216</v>
      </c>
    </row>
    <row r="14" spans="1:10" ht="15" customHeight="1">
      <c r="A14" s="139"/>
      <c r="B14" s="83" t="s">
        <v>482</v>
      </c>
      <c r="C14" s="452">
        <f>SUM(C13)</f>
        <v>21492</v>
      </c>
      <c r="D14" s="452">
        <f>SUM(D13)</f>
        <v>20034</v>
      </c>
      <c r="E14" s="452">
        <f>SUM(E13)</f>
        <v>17631</v>
      </c>
      <c r="F14" s="131"/>
      <c r="G14" s="83" t="s">
        <v>482</v>
      </c>
      <c r="H14" s="40">
        <f>SUM(H12:H13)</f>
        <v>47381</v>
      </c>
      <c r="I14" s="40">
        <f>SUM(I13)</f>
        <v>45771</v>
      </c>
      <c r="J14" s="40">
        <f>SUM(J13)</f>
        <v>46216</v>
      </c>
    </row>
    <row r="15" spans="1:10" ht="15" customHeight="1">
      <c r="A15" s="534" t="s">
        <v>523</v>
      </c>
      <c r="B15" s="535"/>
      <c r="C15" s="268">
        <f>C9+C14</f>
        <v>81432</v>
      </c>
      <c r="D15" s="268">
        <f>D9+D14</f>
        <v>98181</v>
      </c>
      <c r="E15" s="268">
        <f>E9+E14</f>
        <v>80891</v>
      </c>
      <c r="F15" s="526" t="s">
        <v>522</v>
      </c>
      <c r="G15" s="527"/>
      <c r="H15" s="134">
        <f>H11+H14</f>
        <v>87275</v>
      </c>
      <c r="I15" s="40">
        <f>I11+I14</f>
        <v>97598</v>
      </c>
      <c r="J15" s="40">
        <f>J11+J14</f>
        <v>80740</v>
      </c>
    </row>
    <row r="16" spans="1:10" ht="15" customHeight="1">
      <c r="A16" s="526" t="s">
        <v>561</v>
      </c>
      <c r="B16" s="527"/>
      <c r="C16" s="267"/>
      <c r="D16" s="267"/>
      <c r="E16" s="267">
        <v>0</v>
      </c>
      <c r="F16" s="528" t="s">
        <v>562</v>
      </c>
      <c r="G16" s="529"/>
      <c r="H16" s="69"/>
      <c r="I16" s="8"/>
      <c r="J16" s="69">
        <v>0</v>
      </c>
    </row>
    <row r="17" spans="1:10" ht="15" customHeight="1">
      <c r="A17" s="453" t="s">
        <v>535</v>
      </c>
      <c r="B17" s="83" t="s">
        <v>86</v>
      </c>
      <c r="C17" s="267"/>
      <c r="D17" s="267"/>
      <c r="E17" s="267"/>
      <c r="F17" s="482"/>
      <c r="G17" s="483"/>
      <c r="H17" s="69"/>
      <c r="I17" s="8"/>
      <c r="J17" s="69"/>
    </row>
    <row r="18" spans="1:10" ht="15" customHeight="1">
      <c r="A18" s="453"/>
      <c r="B18" s="279" t="s">
        <v>470</v>
      </c>
      <c r="C18" s="160">
        <v>8000</v>
      </c>
      <c r="D18" s="160"/>
      <c r="E18" s="160">
        <v>5923</v>
      </c>
      <c r="F18" s="482"/>
      <c r="G18" s="483"/>
      <c r="H18" s="69"/>
      <c r="I18" s="8"/>
      <c r="J18" s="69"/>
    </row>
    <row r="19" spans="1:10" ht="15" customHeight="1">
      <c r="A19" s="453"/>
      <c r="B19" s="11" t="s">
        <v>527</v>
      </c>
      <c r="C19" s="40">
        <f>SUM(C18)</f>
        <v>8000</v>
      </c>
      <c r="D19" s="40">
        <f>SUM(D18)</f>
        <v>0</v>
      </c>
      <c r="E19" s="40">
        <f>SUM(E18)</f>
        <v>5923</v>
      </c>
      <c r="F19" s="482"/>
      <c r="G19" s="483"/>
      <c r="H19" s="69"/>
      <c r="I19" s="8"/>
      <c r="J19" s="69"/>
    </row>
    <row r="20" spans="1:10" ht="15" customHeight="1">
      <c r="A20" s="520" t="s">
        <v>59</v>
      </c>
      <c r="B20" s="520"/>
      <c r="C20" s="313">
        <f>C15+C19</f>
        <v>89432</v>
      </c>
      <c r="D20" s="313">
        <f>D15+D16</f>
        <v>98181</v>
      </c>
      <c r="E20" s="313">
        <f>E15+E19</f>
        <v>86814</v>
      </c>
      <c r="F20" s="520" t="s">
        <v>9</v>
      </c>
      <c r="G20" s="520" t="s">
        <v>9</v>
      </c>
      <c r="H20" s="313">
        <f>H15+H16</f>
        <v>87275</v>
      </c>
      <c r="I20" s="313">
        <f>I15+I16</f>
        <v>97598</v>
      </c>
      <c r="J20" s="313">
        <f>J15+J16</f>
        <v>80740</v>
      </c>
    </row>
    <row r="21" spans="1:10" ht="15" customHeight="1">
      <c r="A21" s="524" t="s">
        <v>26</v>
      </c>
      <c r="B21" s="525"/>
      <c r="C21" s="72"/>
      <c r="D21" s="72"/>
      <c r="E21" s="72"/>
      <c r="F21" s="524" t="s">
        <v>100</v>
      </c>
      <c r="G21" s="525"/>
      <c r="H21" s="73"/>
      <c r="I21" s="73"/>
      <c r="J21" s="73"/>
    </row>
    <row r="22" spans="1:10" ht="15" customHeight="1">
      <c r="A22" s="139" t="s">
        <v>92</v>
      </c>
      <c r="B22" s="140" t="s">
        <v>86</v>
      </c>
      <c r="C22" s="8"/>
      <c r="D22" s="8"/>
      <c r="E22" s="8"/>
      <c r="F22" s="139" t="s">
        <v>92</v>
      </c>
      <c r="G22" s="136" t="s">
        <v>86</v>
      </c>
      <c r="H22" s="3"/>
      <c r="I22" s="3"/>
      <c r="J22" s="3"/>
    </row>
    <row r="23" spans="1:10" ht="15" customHeight="1">
      <c r="A23" s="137"/>
      <c r="B23" s="278" t="s">
        <v>467</v>
      </c>
      <c r="C23" s="69"/>
      <c r="D23" s="69">
        <v>26523</v>
      </c>
      <c r="E23" s="69"/>
      <c r="F23" s="139"/>
      <c r="G23" s="71" t="s">
        <v>473</v>
      </c>
      <c r="H23" s="69">
        <v>18446</v>
      </c>
      <c r="I23" s="69">
        <v>965</v>
      </c>
      <c r="J23" s="69">
        <v>35000</v>
      </c>
    </row>
    <row r="24" spans="1:10" ht="15" customHeight="1">
      <c r="A24" s="137"/>
      <c r="B24" s="278" t="s">
        <v>468</v>
      </c>
      <c r="C24" s="69"/>
      <c r="D24" s="69">
        <v>1145</v>
      </c>
      <c r="E24" s="69"/>
      <c r="F24" s="139"/>
      <c r="G24" s="70" t="s">
        <v>474</v>
      </c>
      <c r="H24" s="69"/>
      <c r="I24" s="69">
        <v>14709</v>
      </c>
      <c r="J24" s="69">
        <v>2000</v>
      </c>
    </row>
    <row r="25" spans="1:10" ht="15" customHeight="1">
      <c r="A25" s="137"/>
      <c r="B25" s="278" t="s">
        <v>514</v>
      </c>
      <c r="C25" s="69">
        <v>26</v>
      </c>
      <c r="D25" s="69"/>
      <c r="E25" s="69">
        <v>26</v>
      </c>
      <c r="F25" s="139"/>
      <c r="G25" s="70" t="s">
        <v>475</v>
      </c>
      <c r="H25" s="69"/>
      <c r="I25" s="69"/>
      <c r="J25" s="69"/>
    </row>
    <row r="26" spans="1:10" ht="15" customHeight="1">
      <c r="A26" s="137"/>
      <c r="B26" s="278" t="s">
        <v>469</v>
      </c>
      <c r="C26" s="69">
        <v>26523</v>
      </c>
      <c r="D26" s="69">
        <v>50</v>
      </c>
      <c r="E26" s="267">
        <v>31500</v>
      </c>
      <c r="F26" s="139"/>
      <c r="G26" s="11" t="s">
        <v>91</v>
      </c>
      <c r="H26" s="134">
        <f>SUM(H23:H25)</f>
        <v>18446</v>
      </c>
      <c r="I26" s="134">
        <f>SUM(I23:I25)</f>
        <v>15674</v>
      </c>
      <c r="J26" s="134">
        <f>SUM(J23:J25)</f>
        <v>37000</v>
      </c>
    </row>
    <row r="27" spans="1:10" s="271" customFormat="1" ht="15.75">
      <c r="A27" s="269"/>
      <c r="B27" s="11" t="s">
        <v>91</v>
      </c>
      <c r="C27" s="134">
        <f>SUM(C23:C26)</f>
        <v>26549</v>
      </c>
      <c r="D27" s="134">
        <f>SUM(D23:D26)</f>
        <v>27718</v>
      </c>
      <c r="E27" s="134">
        <f>SUM(E23:E26)</f>
        <v>31526</v>
      </c>
      <c r="F27" s="270"/>
      <c r="G27" s="11"/>
      <c r="H27" s="272"/>
      <c r="I27" s="272"/>
      <c r="J27" s="272"/>
    </row>
    <row r="28" spans="1:10" ht="15" customHeight="1">
      <c r="A28" s="139"/>
      <c r="B28" s="11"/>
      <c r="C28" s="3"/>
      <c r="D28" s="3"/>
      <c r="E28" s="3"/>
      <c r="F28" s="139" t="s">
        <v>93</v>
      </c>
      <c r="G28" s="83" t="s">
        <v>481</v>
      </c>
      <c r="H28" s="69"/>
      <c r="I28" s="69"/>
      <c r="J28" s="69"/>
    </row>
    <row r="29" spans="1:10" ht="15" customHeight="1">
      <c r="A29" s="137"/>
      <c r="B29" s="279"/>
      <c r="C29" s="69"/>
      <c r="D29" s="69"/>
      <c r="E29" s="69"/>
      <c r="F29" s="139"/>
      <c r="G29" s="70" t="s">
        <v>484</v>
      </c>
      <c r="H29" s="3">
        <v>260</v>
      </c>
      <c r="I29" s="8">
        <v>426</v>
      </c>
      <c r="J29" s="3">
        <v>600</v>
      </c>
    </row>
    <row r="30" spans="1:10" ht="15" customHeight="1">
      <c r="A30" s="137"/>
      <c r="B30" s="456"/>
      <c r="C30" s="134"/>
      <c r="D30" s="134"/>
      <c r="E30" s="134"/>
      <c r="F30" s="139"/>
      <c r="G30" s="83" t="s">
        <v>482</v>
      </c>
      <c r="H30" s="134">
        <f>SUM(H29)</f>
        <v>260</v>
      </c>
      <c r="I30" s="134">
        <f>SUM(I29)</f>
        <v>426</v>
      </c>
      <c r="J30" s="134">
        <f>SUM(J29)</f>
        <v>600</v>
      </c>
    </row>
    <row r="31" spans="1:10" ht="15" customHeight="1">
      <c r="A31" s="536" t="s">
        <v>564</v>
      </c>
      <c r="B31" s="537"/>
      <c r="C31" s="463">
        <f>C27+C30</f>
        <v>26549</v>
      </c>
      <c r="D31" s="463">
        <f>D27+D30</f>
        <v>27718</v>
      </c>
      <c r="E31" s="463">
        <f>E27+E30</f>
        <v>31526</v>
      </c>
      <c r="F31" s="536" t="s">
        <v>525</v>
      </c>
      <c r="G31" s="537"/>
      <c r="H31" s="463">
        <f>H26+H30</f>
        <v>18706</v>
      </c>
      <c r="I31" s="463">
        <f>I26+I30</f>
        <v>16100</v>
      </c>
      <c r="J31" s="463">
        <f>J26+J30</f>
        <v>37600</v>
      </c>
    </row>
    <row r="32" spans="1:10" ht="15" customHeight="1">
      <c r="A32" s="526" t="s">
        <v>321</v>
      </c>
      <c r="B32" s="527"/>
      <c r="C32" s="40"/>
      <c r="D32" s="40"/>
      <c r="E32" s="40"/>
      <c r="F32" s="526" t="s">
        <v>563</v>
      </c>
      <c r="G32" s="527"/>
      <c r="H32" s="69"/>
      <c r="I32" s="69"/>
      <c r="J32" s="69"/>
    </row>
    <row r="33" spans="1:10" ht="15" customHeight="1">
      <c r="A33" s="453" t="s">
        <v>92</v>
      </c>
      <c r="B33" s="172" t="s">
        <v>86</v>
      </c>
      <c r="C33" s="40"/>
      <c r="D33" s="40"/>
      <c r="E33" s="40"/>
      <c r="F33" s="453" t="s">
        <v>92</v>
      </c>
      <c r="G33" s="83" t="s">
        <v>91</v>
      </c>
      <c r="H33" s="69"/>
      <c r="I33" s="69"/>
      <c r="J33" s="69"/>
    </row>
    <row r="34" spans="1:10" ht="15" customHeight="1">
      <c r="A34" s="137"/>
      <c r="B34" s="279" t="s">
        <v>470</v>
      </c>
      <c r="C34" s="160"/>
      <c r="D34" s="160"/>
      <c r="E34" s="160"/>
      <c r="F34" s="455"/>
      <c r="G34" s="71" t="s">
        <v>526</v>
      </c>
      <c r="H34" s="69">
        <v>10000</v>
      </c>
      <c r="I34" s="69">
        <v>10000</v>
      </c>
      <c r="J34" s="69">
        <v>0</v>
      </c>
    </row>
    <row r="35" spans="1:10" ht="15" customHeight="1">
      <c r="A35" s="137"/>
      <c r="B35" s="11" t="s">
        <v>527</v>
      </c>
      <c r="C35" s="40">
        <f>SUM(C34)</f>
        <v>0</v>
      </c>
      <c r="D35" s="40">
        <f>SUM(D34)</f>
        <v>0</v>
      </c>
      <c r="E35" s="40"/>
      <c r="F35" s="455"/>
      <c r="G35" s="457" t="s">
        <v>91</v>
      </c>
      <c r="H35" s="40">
        <f>SUM(H34)</f>
        <v>10000</v>
      </c>
      <c r="I35" s="40">
        <f>SUM(I34)</f>
        <v>10000</v>
      </c>
      <c r="J35" s="40">
        <f>SUM(J34)</f>
        <v>0</v>
      </c>
    </row>
    <row r="36" spans="1:10" ht="15" customHeight="1">
      <c r="A36" s="139" t="s">
        <v>93</v>
      </c>
      <c r="B36" s="11" t="s">
        <v>481</v>
      </c>
      <c r="C36" s="3"/>
      <c r="D36" s="3"/>
      <c r="E36" s="3"/>
      <c r="F36" s="455"/>
      <c r="G36" s="457"/>
      <c r="H36" s="40"/>
      <c r="I36" s="40"/>
      <c r="J36" s="40"/>
    </row>
    <row r="37" spans="1:10" ht="15" customHeight="1">
      <c r="A37" s="137"/>
      <c r="B37" s="279" t="s">
        <v>513</v>
      </c>
      <c r="C37" s="69"/>
      <c r="D37" s="69">
        <v>46</v>
      </c>
      <c r="E37" s="69"/>
      <c r="F37" s="455"/>
      <c r="G37" s="457"/>
      <c r="H37" s="40"/>
      <c r="I37" s="40"/>
      <c r="J37" s="40"/>
    </row>
    <row r="38" spans="1:10" ht="15" customHeight="1">
      <c r="A38" s="137"/>
      <c r="B38" s="456" t="s">
        <v>524</v>
      </c>
      <c r="C38" s="134">
        <f>SUM(C37)</f>
        <v>0</v>
      </c>
      <c r="D38" s="134">
        <f>SUM(D37)</f>
        <v>46</v>
      </c>
      <c r="E38" s="134"/>
      <c r="F38" s="455"/>
      <c r="G38" s="457"/>
      <c r="H38" s="40"/>
      <c r="I38" s="40"/>
      <c r="J38" s="40"/>
    </row>
    <row r="39" spans="1:10" ht="15" customHeight="1">
      <c r="A39" s="536" t="s">
        <v>565</v>
      </c>
      <c r="B39" s="537"/>
      <c r="C39" s="463">
        <f>C35+C38</f>
        <v>0</v>
      </c>
      <c r="D39" s="463">
        <f>D35+D38</f>
        <v>46</v>
      </c>
      <c r="E39" s="463">
        <f>E35+E38</f>
        <v>0</v>
      </c>
      <c r="F39" s="540" t="s">
        <v>567</v>
      </c>
      <c r="G39" s="541"/>
      <c r="H39" s="458">
        <f>H35</f>
        <v>10000</v>
      </c>
      <c r="I39" s="458">
        <f>I35</f>
        <v>10000</v>
      </c>
      <c r="J39" s="458">
        <f>J35</f>
        <v>0</v>
      </c>
    </row>
    <row r="40" spans="1:10" ht="15" customHeight="1">
      <c r="A40" s="538" t="s">
        <v>566</v>
      </c>
      <c r="B40" s="539"/>
      <c r="C40" s="459">
        <f>C31+C39</f>
        <v>26549</v>
      </c>
      <c r="D40" s="459">
        <f>D31+D39</f>
        <v>27764</v>
      </c>
      <c r="E40" s="459">
        <f>E31+E39</f>
        <v>31526</v>
      </c>
      <c r="F40" s="460"/>
      <c r="G40" s="461" t="s">
        <v>483</v>
      </c>
      <c r="H40" s="462">
        <f>H31+H35</f>
        <v>28706</v>
      </c>
      <c r="I40" s="462">
        <f>I31+I35</f>
        <v>26100</v>
      </c>
      <c r="J40" s="462">
        <f>J31+J39</f>
        <v>37600</v>
      </c>
    </row>
    <row r="41" spans="1:10" ht="15" customHeight="1">
      <c r="A41" s="519" t="s">
        <v>60</v>
      </c>
      <c r="B41" s="519"/>
      <c r="C41" s="74">
        <f>C20+C40</f>
        <v>115981</v>
      </c>
      <c r="D41" s="74">
        <f>D20+D40</f>
        <v>125945</v>
      </c>
      <c r="E41" s="74">
        <f>E20+E40</f>
        <v>118340</v>
      </c>
      <c r="F41" s="266"/>
      <c r="G41" s="266" t="s">
        <v>296</v>
      </c>
      <c r="H41" s="74">
        <f>H20+H40</f>
        <v>115981</v>
      </c>
      <c r="I41" s="74">
        <f>I20+I40</f>
        <v>123698</v>
      </c>
      <c r="J41" s="74">
        <f>J20+J40</f>
        <v>118340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>
      <c r="G47" s="56"/>
    </row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</sheetData>
  <sheetProtection/>
  <mergeCells count="22">
    <mergeCell ref="F32:G32"/>
    <mergeCell ref="A31:B31"/>
    <mergeCell ref="F31:G31"/>
    <mergeCell ref="A40:B40"/>
    <mergeCell ref="A39:B39"/>
    <mergeCell ref="F39:G39"/>
    <mergeCell ref="G1:G2"/>
    <mergeCell ref="A1:A2"/>
    <mergeCell ref="B1:B2"/>
    <mergeCell ref="F1:F2"/>
    <mergeCell ref="A15:B15"/>
    <mergeCell ref="F15:G15"/>
    <mergeCell ref="A41:B41"/>
    <mergeCell ref="A20:B20"/>
    <mergeCell ref="F20:G20"/>
    <mergeCell ref="A3:E3"/>
    <mergeCell ref="F3:J3"/>
    <mergeCell ref="A21:B21"/>
    <mergeCell ref="F21:G21"/>
    <mergeCell ref="A16:B16"/>
    <mergeCell ref="F16:G16"/>
    <mergeCell ref="A32:B32"/>
  </mergeCells>
  <printOptions horizontalCentered="1"/>
  <pageMargins left="0.2362204724409449" right="0.2362204724409449" top="1.0236220472440944" bottom="0.1968503937007874" header="0.2755905511811024" footer="0.1968503937007874"/>
  <pageSetup horizontalDpi="600" verticalDpi="600" orientation="landscape" paperSize="9" scale="81" r:id="rId1"/>
  <headerFooter alignWithMargins="0">
    <oddHeader>&amp;C&amp;"Garamond,Félkövér"&amp;12 2/2016.(II.19.) számú költségvetési rendelethez
ZALASZABAR KÖZSÉG  ÖNKORMÁNYZATA ÉS INTÉZMÉNYE
2016. ÉVI MŰKÖDÉSI ÉS FELHALMOZÁSI CÉLÚ BEVÉTELEI ÉS KIADÁSAI
&amp;R&amp;A
&amp;P.oldal
1000.-Ft-ban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5"/>
  <sheetViews>
    <sheetView view="pageLayout" zoomScaleSheetLayoutView="100" workbookViewId="0" topLeftCell="A1">
      <selection activeCell="B56" sqref="B56"/>
    </sheetView>
  </sheetViews>
  <sheetFormatPr defaultColWidth="9.00390625" defaultRowHeight="12.75"/>
  <cols>
    <col min="1" max="1" width="5.625" style="26" customWidth="1"/>
    <col min="2" max="2" width="68.375" style="26" customWidth="1"/>
    <col min="3" max="3" width="20.625" style="26" customWidth="1"/>
    <col min="4" max="4" width="22.125" style="26" customWidth="1"/>
    <col min="5" max="16384" width="9.125" style="26" customWidth="1"/>
  </cols>
  <sheetData>
    <row r="1" spans="3:4" ht="12.75">
      <c r="C1" s="214" t="s">
        <v>18</v>
      </c>
      <c r="D1" s="214"/>
    </row>
    <row r="2" spans="1:4" ht="15" customHeight="1">
      <c r="A2" s="506" t="s">
        <v>19</v>
      </c>
      <c r="B2" s="507" t="s">
        <v>13</v>
      </c>
      <c r="C2" s="506" t="s">
        <v>424</v>
      </c>
      <c r="D2" s="542" t="s">
        <v>545</v>
      </c>
    </row>
    <row r="3" spans="1:4" ht="15" customHeight="1">
      <c r="A3" s="506"/>
      <c r="B3" s="507"/>
      <c r="C3" s="506"/>
      <c r="D3" s="543"/>
    </row>
    <row r="4" spans="1:4" ht="19.5" customHeight="1">
      <c r="A4" s="34" t="s">
        <v>92</v>
      </c>
      <c r="B4" s="80" t="s">
        <v>301</v>
      </c>
      <c r="C4" s="27"/>
      <c r="D4" s="410"/>
    </row>
    <row r="5" spans="1:4" ht="19.5" customHeight="1">
      <c r="A5" s="34" t="s">
        <v>36</v>
      </c>
      <c r="B5" s="80" t="s">
        <v>302</v>
      </c>
      <c r="C5" s="28"/>
      <c r="D5" s="28"/>
    </row>
    <row r="6" spans="1:4" ht="19.5" customHeight="1">
      <c r="A6" s="34">
        <v>1</v>
      </c>
      <c r="B6" s="80" t="s">
        <v>517</v>
      </c>
      <c r="C6" s="28"/>
      <c r="D6" s="28"/>
    </row>
    <row r="7" spans="1:4" ht="19.5" customHeight="1">
      <c r="A7" s="34"/>
      <c r="B7" s="156" t="s">
        <v>436</v>
      </c>
      <c r="C7" s="28"/>
      <c r="D7" s="28"/>
    </row>
    <row r="8" spans="1:4" ht="19.5" customHeight="1">
      <c r="A8" s="34"/>
      <c r="B8" s="292" t="s">
        <v>485</v>
      </c>
      <c r="C8" s="29">
        <v>13939</v>
      </c>
      <c r="D8" s="29">
        <v>15188</v>
      </c>
    </row>
    <row r="9" spans="1:4" ht="19.5" customHeight="1">
      <c r="A9" s="34"/>
      <c r="B9" s="284" t="s">
        <v>546</v>
      </c>
      <c r="C9" s="29">
        <v>19590</v>
      </c>
      <c r="D9" s="29">
        <v>24412</v>
      </c>
    </row>
    <row r="10" spans="1:4" ht="19.5" customHeight="1">
      <c r="A10" s="34"/>
      <c r="B10" s="284" t="s">
        <v>437</v>
      </c>
      <c r="C10" s="29">
        <v>7651</v>
      </c>
      <c r="D10" s="29">
        <v>6462</v>
      </c>
    </row>
    <row r="11" spans="1:4" ht="19.5" customHeight="1">
      <c r="A11" s="34"/>
      <c r="B11" s="284" t="s">
        <v>438</v>
      </c>
      <c r="C11" s="29">
        <v>1200</v>
      </c>
      <c r="D11" s="29">
        <v>1200</v>
      </c>
    </row>
    <row r="12" spans="1:4" ht="19.5" customHeight="1">
      <c r="A12" s="34"/>
      <c r="B12" s="284" t="s">
        <v>439</v>
      </c>
      <c r="C12" s="29"/>
      <c r="D12" s="29"/>
    </row>
    <row r="13" spans="1:4" ht="19.5" customHeight="1">
      <c r="A13" s="34"/>
      <c r="B13" s="464" t="s">
        <v>303</v>
      </c>
      <c r="C13" s="465">
        <f>SUM(C8:C12)</f>
        <v>42380</v>
      </c>
      <c r="D13" s="465">
        <f>SUM(D8:D12)</f>
        <v>47262</v>
      </c>
    </row>
    <row r="14" spans="1:4" ht="19.5" customHeight="1">
      <c r="A14" s="281"/>
      <c r="B14" s="280" t="s">
        <v>492</v>
      </c>
      <c r="C14" s="29"/>
      <c r="D14" s="29"/>
    </row>
    <row r="15" spans="1:4" ht="19.5" customHeight="1">
      <c r="A15" s="34"/>
      <c r="B15" s="286" t="s">
        <v>440</v>
      </c>
      <c r="C15" s="29">
        <v>2515</v>
      </c>
      <c r="D15" s="29">
        <v>1617</v>
      </c>
    </row>
    <row r="16" spans="1:4" ht="19.5" customHeight="1">
      <c r="A16" s="34"/>
      <c r="B16" s="286" t="s">
        <v>486</v>
      </c>
      <c r="C16" s="29">
        <v>1235</v>
      </c>
      <c r="D16" s="29">
        <v>0</v>
      </c>
    </row>
    <row r="17" spans="1:4" ht="19.5" customHeight="1">
      <c r="A17" s="34"/>
      <c r="B17" s="286" t="s">
        <v>487</v>
      </c>
      <c r="C17" s="29">
        <v>1200</v>
      </c>
      <c r="D17" s="29">
        <v>1200</v>
      </c>
    </row>
    <row r="18" spans="1:4" ht="19.5" customHeight="1">
      <c r="A18" s="34"/>
      <c r="B18" s="284" t="s">
        <v>493</v>
      </c>
      <c r="C18" s="29">
        <v>700</v>
      </c>
      <c r="D18" s="29">
        <v>700</v>
      </c>
    </row>
    <row r="19" spans="1:4" ht="19.5" customHeight="1">
      <c r="A19" s="34"/>
      <c r="B19" s="466" t="s">
        <v>324</v>
      </c>
      <c r="C19" s="465">
        <f>SUM(C15:C18)</f>
        <v>5650</v>
      </c>
      <c r="D19" s="465">
        <f>SUM(D15:D18)</f>
        <v>3517</v>
      </c>
    </row>
    <row r="20" spans="1:4" ht="19.5" customHeight="1">
      <c r="A20" s="34"/>
      <c r="B20" s="469" t="s">
        <v>304</v>
      </c>
      <c r="C20" s="470">
        <f>C13+C19</f>
        <v>48030</v>
      </c>
      <c r="D20" s="470">
        <f>D13+D19</f>
        <v>50779</v>
      </c>
    </row>
    <row r="21" spans="1:4" ht="19.5" customHeight="1">
      <c r="A21" s="34">
        <v>2</v>
      </c>
      <c r="B21" s="80" t="s">
        <v>488</v>
      </c>
      <c r="C21" s="28"/>
      <c r="D21" s="28"/>
    </row>
    <row r="22" spans="1:4" ht="19.5" customHeight="1">
      <c r="A22" s="34"/>
      <c r="B22" s="283" t="s">
        <v>489</v>
      </c>
      <c r="C22" s="28">
        <v>16523</v>
      </c>
      <c r="D22" s="448">
        <v>31500</v>
      </c>
    </row>
    <row r="23" spans="1:4" ht="19.5" customHeight="1">
      <c r="A23" s="34"/>
      <c r="B23" s="283" t="s">
        <v>490</v>
      </c>
      <c r="C23" s="28">
        <v>10000</v>
      </c>
      <c r="D23" s="282">
        <v>0</v>
      </c>
    </row>
    <row r="24" spans="1:4" ht="19.5" customHeight="1">
      <c r="A24" s="34"/>
      <c r="B24" s="469" t="s">
        <v>435</v>
      </c>
      <c r="C24" s="470">
        <f>SUM(C22:C23)</f>
        <v>26523</v>
      </c>
      <c r="D24" s="470">
        <f>SUM(D22:D23)</f>
        <v>31500</v>
      </c>
    </row>
    <row r="25" spans="1:4" ht="19.5" customHeight="1">
      <c r="A25" s="34" t="s">
        <v>5</v>
      </c>
      <c r="B25" s="80" t="s">
        <v>305</v>
      </c>
      <c r="C25" s="28"/>
      <c r="D25" s="28"/>
    </row>
    <row r="26" spans="1:4" ht="19.5" customHeight="1">
      <c r="A26" s="34"/>
      <c r="B26" s="285" t="s">
        <v>309</v>
      </c>
      <c r="C26" s="29">
        <v>2000</v>
      </c>
      <c r="D26" s="29">
        <v>2000</v>
      </c>
    </row>
    <row r="27" spans="1:4" ht="19.5" customHeight="1">
      <c r="A27" s="34"/>
      <c r="B27" s="285" t="s">
        <v>310</v>
      </c>
      <c r="C27" s="29">
        <v>2300</v>
      </c>
      <c r="D27" s="29">
        <v>2300</v>
      </c>
    </row>
    <row r="28" spans="1:4" ht="19.5" customHeight="1">
      <c r="A28" s="34"/>
      <c r="B28" s="283" t="s">
        <v>311</v>
      </c>
      <c r="C28" s="29">
        <v>3500</v>
      </c>
      <c r="D28" s="29">
        <v>4000</v>
      </c>
    </row>
    <row r="29" spans="1:4" ht="19.5" customHeight="1">
      <c r="A29" s="34"/>
      <c r="B29" s="84" t="s">
        <v>312</v>
      </c>
      <c r="C29" s="47">
        <v>1310</v>
      </c>
      <c r="D29" s="47">
        <v>1300</v>
      </c>
    </row>
    <row r="30" spans="1:4" ht="19.5" customHeight="1">
      <c r="A30" s="34"/>
      <c r="B30" s="84" t="s">
        <v>313</v>
      </c>
      <c r="C30" s="47"/>
      <c r="D30" s="47"/>
    </row>
    <row r="31" spans="1:4" ht="19.5" customHeight="1">
      <c r="A31" s="34"/>
      <c r="B31" s="469" t="s">
        <v>101</v>
      </c>
      <c r="C31" s="470">
        <f>SUM(C26:C30)</f>
        <v>9110</v>
      </c>
      <c r="D31" s="470">
        <f>SUM(D26:D30)</f>
        <v>9600</v>
      </c>
    </row>
    <row r="32" spans="1:4" ht="19.5" customHeight="1">
      <c r="A32" s="34" t="s">
        <v>6</v>
      </c>
      <c r="B32" s="469" t="s">
        <v>306</v>
      </c>
      <c r="C32" s="470">
        <v>2800</v>
      </c>
      <c r="D32" s="470">
        <v>2881</v>
      </c>
    </row>
    <row r="33" spans="1:4" ht="19.5" customHeight="1">
      <c r="A33" s="34" t="s">
        <v>7</v>
      </c>
      <c r="B33" s="469" t="s">
        <v>307</v>
      </c>
      <c r="C33" s="470">
        <v>0</v>
      </c>
      <c r="D33" s="470">
        <v>0</v>
      </c>
    </row>
    <row r="34" spans="1:4" ht="19.5" customHeight="1">
      <c r="A34" s="34" t="s">
        <v>308</v>
      </c>
      <c r="B34" s="80" t="s">
        <v>314</v>
      </c>
      <c r="C34" s="28"/>
      <c r="D34" s="28"/>
    </row>
    <row r="35" spans="1:4" ht="19.5" customHeight="1">
      <c r="A35" s="34"/>
      <c r="B35" s="80" t="s">
        <v>315</v>
      </c>
      <c r="C35" s="28">
        <v>0</v>
      </c>
      <c r="D35" s="28">
        <v>0</v>
      </c>
    </row>
    <row r="36" spans="1:4" ht="19.5" customHeight="1">
      <c r="A36" s="208" t="s">
        <v>15</v>
      </c>
      <c r="B36" s="287" t="s">
        <v>316</v>
      </c>
      <c r="C36" s="282"/>
      <c r="D36" s="282"/>
    </row>
    <row r="37" spans="1:4" ht="19.5" customHeight="1">
      <c r="A37" s="27"/>
      <c r="B37" s="283" t="s">
        <v>521</v>
      </c>
      <c r="C37" s="282">
        <v>26</v>
      </c>
      <c r="D37" s="282">
        <v>26</v>
      </c>
    </row>
    <row r="38" spans="1:4" ht="19.5" customHeight="1">
      <c r="A38" s="30"/>
      <c r="B38" s="287" t="s">
        <v>317</v>
      </c>
      <c r="C38" s="28">
        <f>SUM(C37:C37)</f>
        <v>26</v>
      </c>
      <c r="D38" s="28">
        <f>SUM(D37:D37)</f>
        <v>26</v>
      </c>
    </row>
    <row r="39" spans="1:4" ht="19.5" customHeight="1">
      <c r="A39" s="32" t="s">
        <v>20</v>
      </c>
      <c r="B39" s="80" t="s">
        <v>318</v>
      </c>
      <c r="C39" s="29"/>
      <c r="D39" s="29"/>
    </row>
    <row r="40" spans="1:4" ht="19.5" customHeight="1">
      <c r="A40" s="32"/>
      <c r="B40" s="80" t="s">
        <v>319</v>
      </c>
      <c r="C40" s="28">
        <v>0</v>
      </c>
      <c r="D40" s="28">
        <v>0</v>
      </c>
    </row>
    <row r="41" spans="1:4" ht="19.5" customHeight="1">
      <c r="A41" s="471"/>
      <c r="B41" s="467" t="s">
        <v>229</v>
      </c>
      <c r="C41" s="468">
        <f>SUM(+C38+C35+C32+C31+C24+C20)</f>
        <v>86489</v>
      </c>
      <c r="D41" s="468">
        <f>SUM(+D38+D35+D32+D31+D24+D20)</f>
        <v>94786</v>
      </c>
    </row>
    <row r="42" spans="1:4" ht="19.5" customHeight="1">
      <c r="A42" s="32" t="s">
        <v>125</v>
      </c>
      <c r="B42" s="80" t="s">
        <v>321</v>
      </c>
      <c r="C42" s="28"/>
      <c r="D42" s="28"/>
    </row>
    <row r="43" spans="1:4" ht="19.5" customHeight="1">
      <c r="A43" s="32"/>
      <c r="B43" s="80" t="s">
        <v>320</v>
      </c>
      <c r="C43" s="28">
        <v>8000</v>
      </c>
      <c r="D43" s="28">
        <v>5923</v>
      </c>
    </row>
    <row r="44" spans="1:4" ht="19.5" customHeight="1">
      <c r="A44" s="216"/>
      <c r="B44" s="217" t="s">
        <v>88</v>
      </c>
      <c r="C44" s="218">
        <f>C20+C24+C31+C32+C33+C35+C38+C40+C43</f>
        <v>94489</v>
      </c>
      <c r="D44" s="218">
        <f>D20+D24+D31+D32+D33+D35+D38+D40+D43</f>
        <v>100709</v>
      </c>
    </row>
    <row r="45" spans="1:4" ht="19.5" customHeight="1">
      <c r="A45" s="32" t="s">
        <v>93</v>
      </c>
      <c r="B45" s="86" t="s">
        <v>481</v>
      </c>
      <c r="C45" s="85"/>
      <c r="D45" s="85"/>
    </row>
    <row r="46" spans="1:4" ht="19.5" customHeight="1">
      <c r="A46" s="32" t="s">
        <v>36</v>
      </c>
      <c r="B46" s="80" t="s">
        <v>56</v>
      </c>
      <c r="C46" s="28"/>
      <c r="D46" s="28"/>
    </row>
    <row r="47" spans="1:4" ht="19.5" customHeight="1">
      <c r="A47" s="32" t="s">
        <v>2</v>
      </c>
      <c r="B47" s="78" t="s">
        <v>58</v>
      </c>
      <c r="C47" s="29">
        <v>21492</v>
      </c>
      <c r="D47" s="29">
        <v>17631</v>
      </c>
    </row>
    <row r="48" spans="1:4" ht="19.5" customHeight="1">
      <c r="A48" s="32"/>
      <c r="B48" s="80" t="s">
        <v>57</v>
      </c>
      <c r="C48" s="29">
        <f>C47</f>
        <v>21492</v>
      </c>
      <c r="D48" s="28">
        <f>D47</f>
        <v>17631</v>
      </c>
    </row>
    <row r="49" spans="1:4" ht="19.5" customHeight="1">
      <c r="A49" s="32" t="s">
        <v>125</v>
      </c>
      <c r="B49" s="80" t="s">
        <v>320</v>
      </c>
      <c r="C49" s="29">
        <v>0</v>
      </c>
      <c r="D49" s="29">
        <v>0</v>
      </c>
    </row>
    <row r="50" spans="1:4" ht="19.5" customHeight="1">
      <c r="A50" s="222"/>
      <c r="B50" s="217" t="s">
        <v>491</v>
      </c>
      <c r="C50" s="218">
        <f>SUM(C48:C49)</f>
        <v>21492</v>
      </c>
      <c r="D50" s="218">
        <f>SUM(D48:D49)</f>
        <v>17631</v>
      </c>
    </row>
    <row r="51" spans="1:4" ht="19.5" customHeight="1">
      <c r="A51" s="216"/>
      <c r="B51" s="217" t="s">
        <v>89</v>
      </c>
      <c r="C51" s="218">
        <f>SUM(C50+C44)</f>
        <v>115981</v>
      </c>
      <c r="D51" s="218">
        <f>SUM(D50+D44)</f>
        <v>118340</v>
      </c>
    </row>
    <row r="52" spans="1:4" ht="14.25">
      <c r="A52" s="31"/>
      <c r="B52" s="31"/>
      <c r="C52" s="31"/>
      <c r="D52" s="31"/>
    </row>
    <row r="53" spans="1:4" ht="14.25">
      <c r="A53" s="31"/>
      <c r="B53" s="31"/>
      <c r="C53" s="31"/>
      <c r="D53" s="31"/>
    </row>
    <row r="54" spans="1:4" ht="14.25">
      <c r="A54" s="31"/>
      <c r="B54" s="31"/>
      <c r="C54" s="31"/>
      <c r="D54" s="31"/>
    </row>
    <row r="55" spans="1:4" ht="14.25">
      <c r="A55" s="31"/>
      <c r="B55" s="31"/>
      <c r="C55" s="31"/>
      <c r="D55" s="31"/>
    </row>
    <row r="56" spans="1:4" ht="14.25">
      <c r="A56" s="31"/>
      <c r="B56" s="31"/>
      <c r="C56" s="31"/>
      <c r="D56" s="31"/>
    </row>
    <row r="57" spans="1:4" ht="18" customHeight="1">
      <c r="A57" s="31"/>
      <c r="B57" s="31"/>
      <c r="C57" s="31"/>
      <c r="D57" s="31"/>
    </row>
    <row r="58" spans="1:4" ht="14.25">
      <c r="A58" s="31"/>
      <c r="B58" s="31"/>
      <c r="C58" s="31"/>
      <c r="D58" s="31"/>
    </row>
    <row r="59" spans="1:4" ht="14.25">
      <c r="A59" s="31"/>
      <c r="B59" s="31"/>
      <c r="C59" s="31"/>
      <c r="D59" s="31"/>
    </row>
    <row r="60" spans="1:4" ht="13.5" customHeight="1">
      <c r="A60" s="31"/>
      <c r="B60" s="31"/>
      <c r="C60" s="31"/>
      <c r="D60" s="31"/>
    </row>
    <row r="61" spans="1:4" ht="14.25">
      <c r="A61" s="31"/>
      <c r="B61" s="31"/>
      <c r="C61" s="31"/>
      <c r="D61" s="31"/>
    </row>
    <row r="62" spans="1:4" ht="14.25">
      <c r="A62" s="31"/>
      <c r="B62" s="31"/>
      <c r="C62" s="31"/>
      <c r="D62" s="31"/>
    </row>
    <row r="63" spans="1:4" ht="14.25">
      <c r="A63" s="31"/>
      <c r="B63" s="31"/>
      <c r="C63" s="31"/>
      <c r="D63" s="31"/>
    </row>
    <row r="64" spans="1:4" ht="14.25">
      <c r="A64" s="31"/>
      <c r="B64" s="31"/>
      <c r="C64" s="31"/>
      <c r="D64" s="31"/>
    </row>
    <row r="65" spans="1:4" ht="14.25">
      <c r="A65" s="31"/>
      <c r="B65" s="31"/>
      <c r="C65" s="31"/>
      <c r="D65" s="31"/>
    </row>
    <row r="66" spans="1:4" ht="14.25">
      <c r="A66" s="31"/>
      <c r="B66" s="31"/>
      <c r="C66" s="31"/>
      <c r="D66" s="31"/>
    </row>
    <row r="67" spans="1:4" ht="14.25">
      <c r="A67" s="31"/>
      <c r="B67" s="31"/>
      <c r="C67" s="31"/>
      <c r="D67" s="31"/>
    </row>
    <row r="68" spans="1:4" ht="14.25">
      <c r="A68" s="31"/>
      <c r="B68" s="31"/>
      <c r="C68" s="31"/>
      <c r="D68" s="31"/>
    </row>
    <row r="69" spans="1:4" ht="14.25">
      <c r="A69" s="31"/>
      <c r="B69" s="31"/>
      <c r="C69" s="31"/>
      <c r="D69" s="31"/>
    </row>
    <row r="70" spans="1:4" ht="14.25">
      <c r="A70" s="31"/>
      <c r="B70" s="31"/>
      <c r="C70" s="31"/>
      <c r="D70" s="31"/>
    </row>
    <row r="71" spans="1:4" ht="14.25">
      <c r="A71" s="31"/>
      <c r="B71" s="31"/>
      <c r="C71" s="31"/>
      <c r="D71" s="31"/>
    </row>
    <row r="72" spans="1:4" ht="18" customHeight="1">
      <c r="A72" s="31"/>
      <c r="B72" s="31"/>
      <c r="C72" s="31"/>
      <c r="D72" s="31"/>
    </row>
    <row r="73" spans="1:4" ht="12.75" customHeight="1">
      <c r="A73" s="31"/>
      <c r="B73" s="31"/>
      <c r="C73" s="31"/>
      <c r="D73" s="31"/>
    </row>
    <row r="74" spans="1:4" ht="14.25">
      <c r="A74" s="31"/>
      <c r="B74" s="31"/>
      <c r="C74" s="31"/>
      <c r="D74" s="31"/>
    </row>
    <row r="75" spans="1:4" ht="14.25">
      <c r="A75" s="31"/>
      <c r="B75" s="31"/>
      <c r="C75" s="31"/>
      <c r="D75" s="31"/>
    </row>
    <row r="76" spans="1:4" ht="15" customHeight="1">
      <c r="A76" s="31"/>
      <c r="B76" s="31"/>
      <c r="C76" s="31"/>
      <c r="D76" s="31"/>
    </row>
    <row r="77" spans="1:4" ht="14.25">
      <c r="A77" s="31"/>
      <c r="B77" s="31"/>
      <c r="C77" s="31"/>
      <c r="D77" s="31"/>
    </row>
    <row r="78" spans="1:4" ht="14.25">
      <c r="A78" s="31"/>
      <c r="B78" s="31"/>
      <c r="C78" s="31"/>
      <c r="D78" s="31"/>
    </row>
    <row r="79" spans="1:4" ht="14.25">
      <c r="A79" s="31"/>
      <c r="B79" s="31"/>
      <c r="C79" s="31"/>
      <c r="D79" s="31"/>
    </row>
    <row r="80" spans="1:4" ht="14.25">
      <c r="A80" s="31"/>
      <c r="B80" s="31"/>
      <c r="C80" s="31"/>
      <c r="D80" s="31"/>
    </row>
    <row r="81" spans="1:4" ht="14.25">
      <c r="A81" s="31"/>
      <c r="B81" s="31"/>
      <c r="C81" s="31"/>
      <c r="D81" s="31"/>
    </row>
    <row r="82" spans="1:4" ht="14.25">
      <c r="A82" s="31"/>
      <c r="B82" s="31"/>
      <c r="C82" s="31"/>
      <c r="D82" s="31"/>
    </row>
    <row r="83" spans="1:4" ht="14.25">
      <c r="A83" s="31"/>
      <c r="B83" s="31"/>
      <c r="C83" s="31"/>
      <c r="D83" s="31"/>
    </row>
    <row r="84" spans="1:4" ht="14.25">
      <c r="A84" s="31"/>
      <c r="B84" s="31"/>
      <c r="C84" s="31"/>
      <c r="D84" s="31"/>
    </row>
    <row r="85" spans="1:4" ht="14.25">
      <c r="A85" s="31"/>
      <c r="B85" s="31"/>
      <c r="C85" s="31"/>
      <c r="D85" s="31"/>
    </row>
    <row r="86" spans="1:4" ht="14.25">
      <c r="A86" s="31"/>
      <c r="B86" s="31"/>
      <c r="C86" s="31"/>
      <c r="D86" s="31"/>
    </row>
    <row r="87" spans="1:4" ht="14.25">
      <c r="A87" s="31"/>
      <c r="B87" s="31"/>
      <c r="C87" s="31"/>
      <c r="D87" s="31"/>
    </row>
    <row r="88" spans="1:4" ht="14.25">
      <c r="A88" s="31"/>
      <c r="B88" s="31"/>
      <c r="C88" s="31"/>
      <c r="D88" s="31"/>
    </row>
    <row r="89" spans="1:4" ht="14.25">
      <c r="A89" s="31"/>
      <c r="B89" s="31"/>
      <c r="C89" s="31"/>
      <c r="D89" s="31"/>
    </row>
    <row r="90" spans="1:4" ht="14.25">
      <c r="A90" s="31"/>
      <c r="B90" s="31"/>
      <c r="C90" s="31"/>
      <c r="D90" s="31"/>
    </row>
    <row r="91" spans="1:4" ht="14.25">
      <c r="A91" s="31"/>
      <c r="B91" s="31"/>
      <c r="C91" s="31"/>
      <c r="D91" s="31"/>
    </row>
    <row r="92" spans="1:4" ht="14.25">
      <c r="A92" s="31"/>
      <c r="B92" s="31"/>
      <c r="C92" s="31"/>
      <c r="D92" s="31"/>
    </row>
    <row r="93" spans="1:4" ht="14.25">
      <c r="A93" s="31"/>
      <c r="B93" s="31"/>
      <c r="C93" s="31"/>
      <c r="D93" s="31"/>
    </row>
    <row r="94" spans="1:4" ht="14.25">
      <c r="A94" s="31"/>
      <c r="B94" s="31"/>
      <c r="C94" s="31"/>
      <c r="D94" s="31"/>
    </row>
    <row r="95" spans="1:4" ht="14.25">
      <c r="A95" s="31"/>
      <c r="B95" s="31"/>
      <c r="C95" s="31"/>
      <c r="D95" s="31"/>
    </row>
    <row r="96" spans="1:4" ht="14.25">
      <c r="A96" s="31"/>
      <c r="B96" s="31"/>
      <c r="C96" s="31"/>
      <c r="D96" s="31"/>
    </row>
    <row r="97" spans="1:4" ht="14.25">
      <c r="A97" s="31"/>
      <c r="B97" s="31"/>
      <c r="C97" s="31"/>
      <c r="D97" s="31"/>
    </row>
    <row r="98" spans="1:4" ht="14.25">
      <c r="A98" s="31"/>
      <c r="B98" s="31"/>
      <c r="C98" s="31"/>
      <c r="D98" s="31"/>
    </row>
    <row r="99" spans="1:4" ht="14.25">
      <c r="A99" s="31"/>
      <c r="B99" s="31"/>
      <c r="C99" s="31"/>
      <c r="D99" s="31"/>
    </row>
    <row r="100" spans="1:4" ht="14.25">
      <c r="A100" s="31"/>
      <c r="B100" s="31"/>
      <c r="C100" s="31"/>
      <c r="D100" s="31"/>
    </row>
    <row r="101" spans="1:4" ht="14.25">
      <c r="A101" s="31"/>
      <c r="B101" s="31"/>
      <c r="C101" s="31"/>
      <c r="D101" s="31"/>
    </row>
    <row r="102" spans="1:4" ht="14.25">
      <c r="A102" s="31"/>
      <c r="B102" s="31"/>
      <c r="C102" s="31"/>
      <c r="D102" s="31"/>
    </row>
    <row r="103" spans="1:4" ht="14.25">
      <c r="A103" s="31"/>
      <c r="B103" s="31"/>
      <c r="C103" s="31"/>
      <c r="D103" s="31"/>
    </row>
    <row r="104" spans="1:4" ht="14.25">
      <c r="A104" s="31"/>
      <c r="B104" s="31"/>
      <c r="C104" s="31"/>
      <c r="D104" s="31"/>
    </row>
    <row r="105" spans="1:4" ht="14.25">
      <c r="A105" s="31"/>
      <c r="B105" s="31"/>
      <c r="C105" s="31"/>
      <c r="D105" s="31"/>
    </row>
    <row r="106" spans="1:4" ht="14.25">
      <c r="A106" s="31"/>
      <c r="B106" s="31"/>
      <c r="C106" s="31"/>
      <c r="D106" s="31"/>
    </row>
    <row r="107" spans="1:4" ht="14.25">
      <c r="A107" s="31"/>
      <c r="B107" s="31"/>
      <c r="C107" s="31"/>
      <c r="D107" s="31"/>
    </row>
    <row r="108" spans="1:4" ht="14.25">
      <c r="A108" s="31"/>
      <c r="B108" s="31"/>
      <c r="C108" s="31"/>
      <c r="D108" s="31"/>
    </row>
    <row r="109" spans="1:4" ht="14.25">
      <c r="A109" s="31"/>
      <c r="B109" s="31"/>
      <c r="C109" s="31"/>
      <c r="D109" s="31"/>
    </row>
    <row r="110" spans="1:4" ht="14.25">
      <c r="A110" s="31"/>
      <c r="B110" s="31"/>
      <c r="C110" s="31"/>
      <c r="D110" s="31"/>
    </row>
    <row r="111" spans="1:4" ht="14.25">
      <c r="A111" s="31"/>
      <c r="B111" s="31"/>
      <c r="C111" s="31"/>
      <c r="D111" s="31"/>
    </row>
    <row r="112" spans="1:4" ht="14.25">
      <c r="A112" s="31"/>
      <c r="B112" s="31"/>
      <c r="C112" s="31"/>
      <c r="D112" s="31"/>
    </row>
    <row r="113" spans="1:4" ht="14.25">
      <c r="A113" s="31"/>
      <c r="B113" s="31"/>
      <c r="C113" s="31"/>
      <c r="D113" s="31"/>
    </row>
    <row r="114" spans="1:4" ht="14.25">
      <c r="A114" s="31"/>
      <c r="B114" s="31"/>
      <c r="C114" s="31"/>
      <c r="D114" s="31"/>
    </row>
    <row r="115" spans="1:4" ht="14.25">
      <c r="A115" s="31"/>
      <c r="B115" s="31"/>
      <c r="C115" s="31"/>
      <c r="D115" s="31"/>
    </row>
    <row r="116" spans="1:4" ht="14.25">
      <c r="A116" s="31"/>
      <c r="B116" s="31"/>
      <c r="C116" s="31"/>
      <c r="D116" s="31"/>
    </row>
    <row r="117" spans="1:4" ht="14.25">
      <c r="A117" s="31"/>
      <c r="B117" s="31"/>
      <c r="C117" s="31"/>
      <c r="D117" s="31"/>
    </row>
    <row r="118" spans="1:4" ht="14.25">
      <c r="A118" s="31"/>
      <c r="B118" s="31"/>
      <c r="C118" s="31"/>
      <c r="D118" s="31"/>
    </row>
    <row r="119" spans="1:4" ht="14.25">
      <c r="A119" s="31"/>
      <c r="B119" s="31"/>
      <c r="C119" s="31"/>
      <c r="D119" s="31"/>
    </row>
    <row r="120" spans="1:4" ht="14.25">
      <c r="A120" s="31"/>
      <c r="B120" s="31"/>
      <c r="C120" s="31"/>
      <c r="D120" s="31"/>
    </row>
    <row r="121" spans="1:4" ht="14.25">
      <c r="A121" s="31"/>
      <c r="B121" s="31"/>
      <c r="C121" s="31"/>
      <c r="D121" s="31"/>
    </row>
    <row r="122" spans="1:4" ht="14.25">
      <c r="A122" s="31"/>
      <c r="B122" s="31"/>
      <c r="C122" s="31"/>
      <c r="D122" s="31"/>
    </row>
    <row r="123" spans="1:4" ht="14.25">
      <c r="A123" s="31"/>
      <c r="B123" s="31"/>
      <c r="C123" s="31"/>
      <c r="D123" s="31"/>
    </row>
    <row r="124" spans="1:4" ht="14.25">
      <c r="A124" s="31"/>
      <c r="B124" s="31"/>
      <c r="C124" s="31"/>
      <c r="D124" s="31"/>
    </row>
    <row r="125" spans="1:4" ht="14.25">
      <c r="A125" s="31"/>
      <c r="B125" s="31"/>
      <c r="C125" s="31"/>
      <c r="D125" s="31"/>
    </row>
    <row r="126" spans="1:4" ht="14.25">
      <c r="A126" s="31"/>
      <c r="B126" s="31"/>
      <c r="C126" s="31"/>
      <c r="D126" s="31"/>
    </row>
    <row r="127" spans="1:4" ht="14.25">
      <c r="A127" s="31"/>
      <c r="B127" s="31"/>
      <c r="C127" s="31"/>
      <c r="D127" s="31"/>
    </row>
    <row r="128" spans="1:4" ht="14.25">
      <c r="A128" s="31"/>
      <c r="B128" s="31"/>
      <c r="C128" s="31"/>
      <c r="D128" s="31"/>
    </row>
    <row r="129" spans="1:4" ht="14.25">
      <c r="A129" s="31"/>
      <c r="B129" s="31"/>
      <c r="C129" s="31"/>
      <c r="D129" s="31"/>
    </row>
    <row r="130" spans="1:4" ht="14.25">
      <c r="A130" s="31"/>
      <c r="B130" s="31"/>
      <c r="C130" s="31"/>
      <c r="D130" s="31"/>
    </row>
    <row r="131" spans="1:4" ht="14.25">
      <c r="A131" s="31"/>
      <c r="B131" s="31"/>
      <c r="C131" s="31"/>
      <c r="D131" s="31"/>
    </row>
    <row r="132" spans="1:4" ht="14.25">
      <c r="A132" s="31"/>
      <c r="B132" s="31"/>
      <c r="C132" s="31"/>
      <c r="D132" s="31"/>
    </row>
    <row r="133" spans="1:4" ht="14.25">
      <c r="A133" s="31"/>
      <c r="B133" s="31"/>
      <c r="C133" s="31"/>
      <c r="D133" s="31"/>
    </row>
    <row r="134" spans="1:4" ht="14.25">
      <c r="A134" s="31"/>
      <c r="B134" s="31"/>
      <c r="C134" s="31"/>
      <c r="D134" s="31"/>
    </row>
    <row r="135" spans="1:4" ht="14.25">
      <c r="A135" s="31"/>
      <c r="B135" s="31"/>
      <c r="C135" s="31"/>
      <c r="D135" s="31"/>
    </row>
    <row r="136" spans="1:4" ht="14.25">
      <c r="A136" s="31"/>
      <c r="B136" s="31"/>
      <c r="C136" s="31"/>
      <c r="D136" s="31"/>
    </row>
    <row r="137" spans="1:4" ht="14.25">
      <c r="A137" s="31"/>
      <c r="B137" s="31"/>
      <c r="C137" s="31"/>
      <c r="D137" s="31"/>
    </row>
    <row r="138" spans="1:4" ht="14.25">
      <c r="A138" s="31"/>
      <c r="B138" s="31"/>
      <c r="C138" s="31"/>
      <c r="D138" s="31"/>
    </row>
    <row r="139" spans="1:4" ht="14.25">
      <c r="A139" s="31"/>
      <c r="B139" s="31"/>
      <c r="C139" s="31"/>
      <c r="D139" s="31"/>
    </row>
    <row r="140" spans="1:4" ht="14.25">
      <c r="A140" s="31"/>
      <c r="B140" s="31"/>
      <c r="C140" s="31"/>
      <c r="D140" s="31"/>
    </row>
    <row r="141" spans="1:4" ht="14.25">
      <c r="A141" s="31"/>
      <c r="B141" s="31"/>
      <c r="C141" s="31"/>
      <c r="D141" s="31"/>
    </row>
    <row r="142" spans="1:4" ht="14.25">
      <c r="A142" s="31"/>
      <c r="B142" s="31"/>
      <c r="C142" s="31"/>
      <c r="D142" s="31"/>
    </row>
    <row r="143" spans="1:4" ht="14.25">
      <c r="A143" s="31"/>
      <c r="B143" s="31"/>
      <c r="C143" s="31"/>
      <c r="D143" s="31"/>
    </row>
    <row r="144" spans="1:4" ht="14.25">
      <c r="A144" s="31"/>
      <c r="B144" s="31"/>
      <c r="C144" s="31"/>
      <c r="D144" s="31"/>
    </row>
    <row r="145" spans="1:4" ht="14.25">
      <c r="A145" s="31"/>
      <c r="B145" s="31"/>
      <c r="C145" s="31"/>
      <c r="D145" s="31"/>
    </row>
    <row r="146" spans="1:4" ht="14.25">
      <c r="A146" s="31"/>
      <c r="B146" s="31"/>
      <c r="C146" s="31"/>
      <c r="D146" s="31"/>
    </row>
    <row r="147" spans="1:4" ht="14.25">
      <c r="A147" s="31"/>
      <c r="B147" s="31"/>
      <c r="C147" s="31"/>
      <c r="D147" s="31"/>
    </row>
    <row r="148" spans="1:4" ht="14.25">
      <c r="A148" s="31"/>
      <c r="B148" s="31"/>
      <c r="C148" s="31"/>
      <c r="D148" s="31"/>
    </row>
    <row r="149" spans="1:4" ht="14.25">
      <c r="A149" s="31"/>
      <c r="B149" s="31"/>
      <c r="C149" s="31"/>
      <c r="D149" s="31"/>
    </row>
    <row r="150" spans="1:4" ht="14.25">
      <c r="A150" s="31"/>
      <c r="B150" s="31"/>
      <c r="C150" s="31"/>
      <c r="D150" s="31"/>
    </row>
    <row r="151" spans="1:4" ht="14.25">
      <c r="A151" s="31"/>
      <c r="B151" s="31"/>
      <c r="C151" s="31"/>
      <c r="D151" s="31"/>
    </row>
    <row r="152" spans="1:4" ht="14.25">
      <c r="A152" s="31"/>
      <c r="B152" s="31"/>
      <c r="C152" s="31"/>
      <c r="D152" s="31"/>
    </row>
    <row r="153" spans="1:4" ht="14.25">
      <c r="A153" s="31"/>
      <c r="B153" s="31"/>
      <c r="C153" s="31"/>
      <c r="D153" s="31"/>
    </row>
    <row r="154" spans="1:4" ht="14.25">
      <c r="A154" s="31"/>
      <c r="B154" s="31"/>
      <c r="C154" s="31"/>
      <c r="D154" s="31"/>
    </row>
    <row r="155" spans="1:4" ht="14.25">
      <c r="A155" s="31"/>
      <c r="B155" s="31"/>
      <c r="C155" s="31"/>
      <c r="D155" s="31"/>
    </row>
    <row r="156" spans="1:4" ht="14.25">
      <c r="A156" s="31"/>
      <c r="B156" s="31"/>
      <c r="C156" s="31"/>
      <c r="D156" s="31"/>
    </row>
    <row r="157" spans="1:4" ht="14.25">
      <c r="A157" s="31"/>
      <c r="B157" s="31"/>
      <c r="C157" s="31"/>
      <c r="D157" s="31"/>
    </row>
    <row r="158" spans="1:4" ht="14.25">
      <c r="A158" s="31"/>
      <c r="B158" s="31"/>
      <c r="C158" s="31"/>
      <c r="D158" s="31"/>
    </row>
    <row r="159" spans="1:4" ht="14.25">
      <c r="A159" s="31"/>
      <c r="B159" s="31"/>
      <c r="C159" s="31"/>
      <c r="D159" s="31"/>
    </row>
    <row r="160" spans="1:4" ht="14.25">
      <c r="A160" s="31"/>
      <c r="B160" s="31"/>
      <c r="C160" s="31"/>
      <c r="D160" s="31"/>
    </row>
    <row r="161" spans="1:4" ht="14.25">
      <c r="A161" s="31"/>
      <c r="B161" s="31"/>
      <c r="C161" s="31"/>
      <c r="D161" s="31"/>
    </row>
    <row r="162" spans="1:4" ht="14.25">
      <c r="A162" s="31"/>
      <c r="B162" s="31"/>
      <c r="C162" s="31"/>
      <c r="D162" s="31"/>
    </row>
    <row r="163" spans="1:4" ht="14.25">
      <c r="A163" s="31"/>
      <c r="B163" s="31"/>
      <c r="C163" s="31"/>
      <c r="D163" s="31"/>
    </row>
    <row r="164" spans="1:4" ht="14.25">
      <c r="A164" s="31"/>
      <c r="B164" s="31"/>
      <c r="C164" s="31"/>
      <c r="D164" s="31"/>
    </row>
    <row r="165" spans="1:4" ht="14.25">
      <c r="A165" s="31"/>
      <c r="B165" s="31"/>
      <c r="C165" s="31"/>
      <c r="D165" s="31"/>
    </row>
    <row r="166" spans="1:4" ht="14.25">
      <c r="A166" s="31"/>
      <c r="B166" s="31"/>
      <c r="C166" s="31"/>
      <c r="D166" s="31"/>
    </row>
    <row r="167" spans="1:4" ht="14.25">
      <c r="A167" s="31"/>
      <c r="B167" s="31"/>
      <c r="C167" s="31"/>
      <c r="D167" s="31"/>
    </row>
    <row r="168" spans="1:4" ht="14.25">
      <c r="A168" s="31"/>
      <c r="B168" s="31"/>
      <c r="C168" s="31"/>
      <c r="D168" s="31"/>
    </row>
    <row r="169" spans="1:4" ht="14.25">
      <c r="A169" s="31"/>
      <c r="B169" s="31"/>
      <c r="C169" s="31"/>
      <c r="D169" s="31"/>
    </row>
    <row r="170" spans="1:4" ht="14.25">
      <c r="A170" s="31"/>
      <c r="B170" s="31"/>
      <c r="C170" s="31"/>
      <c r="D170" s="31"/>
    </row>
    <row r="171" spans="1:4" ht="14.25">
      <c r="A171" s="31"/>
      <c r="B171" s="31"/>
      <c r="C171" s="31"/>
      <c r="D171" s="31"/>
    </row>
    <row r="172" spans="1:4" ht="14.25">
      <c r="A172" s="31"/>
      <c r="B172" s="31"/>
      <c r="C172" s="31"/>
      <c r="D172" s="31"/>
    </row>
    <row r="173" spans="1:4" ht="14.25">
      <c r="A173" s="31"/>
      <c r="B173" s="31"/>
      <c r="C173" s="31"/>
      <c r="D173" s="31"/>
    </row>
    <row r="174" spans="1:4" ht="14.25">
      <c r="A174" s="31"/>
      <c r="B174" s="31"/>
      <c r="C174" s="31"/>
      <c r="D174" s="31"/>
    </row>
    <row r="175" spans="1:4" ht="14.25">
      <c r="A175" s="31"/>
      <c r="B175" s="31"/>
      <c r="C175" s="31"/>
      <c r="D175" s="31"/>
    </row>
    <row r="176" spans="1:4" ht="14.25">
      <c r="A176" s="31"/>
      <c r="B176" s="31"/>
      <c r="C176" s="31"/>
      <c r="D176" s="31"/>
    </row>
    <row r="177" spans="1:4" ht="14.25">
      <c r="A177" s="31"/>
      <c r="B177" s="31"/>
      <c r="C177" s="31"/>
      <c r="D177" s="31"/>
    </row>
    <row r="178" spans="1:4" ht="14.25">
      <c r="A178" s="31"/>
      <c r="B178" s="31"/>
      <c r="C178" s="31"/>
      <c r="D178" s="31"/>
    </row>
    <row r="179" spans="1:4" ht="14.25">
      <c r="A179" s="31"/>
      <c r="B179" s="31"/>
      <c r="C179" s="31"/>
      <c r="D179" s="31"/>
    </row>
    <row r="180" spans="1:4" ht="14.25">
      <c r="A180" s="31"/>
      <c r="B180" s="31"/>
      <c r="C180" s="31"/>
      <c r="D180" s="31"/>
    </row>
    <row r="181" spans="1:4" ht="14.25">
      <c r="A181" s="31"/>
      <c r="B181" s="31"/>
      <c r="C181" s="31"/>
      <c r="D181" s="31"/>
    </row>
    <row r="182" spans="1:4" ht="14.25">
      <c r="A182" s="31"/>
      <c r="B182" s="31"/>
      <c r="C182" s="31"/>
      <c r="D182" s="31"/>
    </row>
    <row r="183" spans="1:4" ht="14.25">
      <c r="A183" s="31"/>
      <c r="B183" s="31"/>
      <c r="C183" s="31"/>
      <c r="D183" s="31"/>
    </row>
    <row r="184" spans="1:4" ht="14.25">
      <c r="A184" s="31"/>
      <c r="B184" s="31"/>
      <c r="C184" s="31"/>
      <c r="D184" s="31"/>
    </row>
    <row r="185" spans="1:4" ht="14.25">
      <c r="A185" s="31"/>
      <c r="B185" s="31"/>
      <c r="C185" s="31"/>
      <c r="D185" s="31"/>
    </row>
    <row r="186" spans="1:4" ht="14.25">
      <c r="A186" s="31"/>
      <c r="B186" s="31"/>
      <c r="C186" s="31"/>
      <c r="D186" s="31"/>
    </row>
    <row r="187" spans="1:4" ht="14.25">
      <c r="A187" s="31"/>
      <c r="B187" s="31"/>
      <c r="C187" s="31"/>
      <c r="D187" s="31"/>
    </row>
    <row r="188" spans="1:4" ht="14.25">
      <c r="A188" s="31"/>
      <c r="B188" s="31"/>
      <c r="C188" s="31"/>
      <c r="D188" s="31"/>
    </row>
    <row r="189" spans="1:4" ht="14.25">
      <c r="A189" s="31"/>
      <c r="B189" s="31"/>
      <c r="C189" s="31"/>
      <c r="D189" s="31"/>
    </row>
    <row r="190" spans="1:4" ht="14.25">
      <c r="A190" s="31"/>
      <c r="B190" s="31"/>
      <c r="C190" s="31"/>
      <c r="D190" s="31"/>
    </row>
    <row r="191" spans="1:4" ht="14.25">
      <c r="A191" s="31"/>
      <c r="B191" s="31"/>
      <c r="C191" s="31"/>
      <c r="D191" s="31"/>
    </row>
    <row r="192" spans="1:4" ht="14.25">
      <c r="A192" s="31"/>
      <c r="B192" s="31"/>
      <c r="C192" s="31"/>
      <c r="D192" s="31"/>
    </row>
    <row r="193" spans="1:4" ht="14.25">
      <c r="A193" s="31"/>
      <c r="B193" s="31"/>
      <c r="C193" s="31"/>
      <c r="D193" s="31"/>
    </row>
    <row r="194" spans="1:4" ht="14.25">
      <c r="A194" s="31"/>
      <c r="B194" s="31"/>
      <c r="C194" s="31"/>
      <c r="D194" s="31"/>
    </row>
    <row r="195" spans="1:4" ht="14.25">
      <c r="A195" s="31"/>
      <c r="B195" s="31"/>
      <c r="C195" s="31"/>
      <c r="D195" s="31"/>
    </row>
    <row r="196" spans="1:4" ht="14.25">
      <c r="A196" s="31"/>
      <c r="B196" s="31"/>
      <c r="C196" s="31"/>
      <c r="D196" s="31"/>
    </row>
    <row r="197" spans="1:4" ht="14.25">
      <c r="A197" s="31"/>
      <c r="B197" s="31"/>
      <c r="C197" s="31"/>
      <c r="D197" s="31"/>
    </row>
    <row r="198" spans="1:4" ht="14.25">
      <c r="A198" s="31"/>
      <c r="B198" s="31"/>
      <c r="C198" s="31"/>
      <c r="D198" s="31"/>
    </row>
    <row r="199" spans="1:4" ht="14.25">
      <c r="A199" s="31"/>
      <c r="B199" s="31"/>
      <c r="C199" s="31"/>
      <c r="D199" s="31"/>
    </row>
    <row r="200" spans="1:4" ht="14.25">
      <c r="A200" s="31"/>
      <c r="B200" s="31"/>
      <c r="C200" s="31"/>
      <c r="D200" s="31"/>
    </row>
    <row r="201" spans="1:4" ht="14.25">
      <c r="A201" s="31"/>
      <c r="B201" s="31"/>
      <c r="C201" s="31"/>
      <c r="D201" s="31"/>
    </row>
    <row r="202" spans="1:4" ht="14.25">
      <c r="A202" s="31"/>
      <c r="B202" s="31"/>
      <c r="C202" s="31"/>
      <c r="D202" s="31"/>
    </row>
    <row r="203" spans="1:4" ht="14.25">
      <c r="A203" s="31"/>
      <c r="B203" s="31"/>
      <c r="C203" s="31"/>
      <c r="D203" s="31"/>
    </row>
    <row r="204" spans="1:4" ht="14.25">
      <c r="A204" s="31"/>
      <c r="B204" s="31"/>
      <c r="C204" s="31"/>
      <c r="D204" s="31"/>
    </row>
    <row r="205" spans="1:4" ht="14.25">
      <c r="A205" s="31"/>
      <c r="B205" s="31"/>
      <c r="C205" s="31"/>
      <c r="D205" s="31"/>
    </row>
  </sheetData>
  <sheetProtection/>
  <mergeCells count="4">
    <mergeCell ref="A2:A3"/>
    <mergeCell ref="B2:B3"/>
    <mergeCell ref="C2:C3"/>
    <mergeCell ref="D2:D3"/>
  </mergeCells>
  <printOptions horizontalCentered="1"/>
  <pageMargins left="0.2362204724409449" right="0.2362204724409449" top="0.88" bottom="0.19" header="0.2" footer="0.19"/>
  <pageSetup horizontalDpi="600" verticalDpi="600" orientation="portrait" paperSize="9" scale="73" r:id="rId1"/>
  <headerFooter alignWithMargins="0">
    <oddHeader>&amp;C&amp;"Garamond,Félkövér"&amp;12 2/2016.(II.19.) számú költségvetési rendelethez
ZALASZABR KÖZSÉG ÖNKORMÁNYZAT ÉS INTÉZMÉNYE 2016. ÉVI BEVÉTELEI FORRÁSONKÉNT
 &amp;R&amp;A
&amp;P.oldal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X51"/>
  <sheetViews>
    <sheetView view="pageLayout" zoomScale="70" zoomScaleNormal="65" zoomScaleSheetLayoutView="100" zoomScalePageLayoutView="70" workbookViewId="0" topLeftCell="D1">
      <selection activeCell="K42" sqref="K42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0.12890625" style="0" hidden="1" customWidth="1"/>
    <col min="4" max="4" width="49.875" style="0" customWidth="1"/>
    <col min="5" max="5" width="14.125" style="0" customWidth="1"/>
    <col min="6" max="6" width="13.375" style="0" customWidth="1"/>
    <col min="7" max="7" width="13.625" style="0" customWidth="1"/>
    <col min="8" max="8" width="12.125" style="0" customWidth="1"/>
    <col min="9" max="9" width="11.375" style="0" customWidth="1"/>
    <col min="10" max="10" width="12.625" style="0" customWidth="1"/>
    <col min="11" max="11" width="14.125" style="0" customWidth="1"/>
    <col min="12" max="12" width="12.875" style="0" customWidth="1"/>
    <col min="13" max="13" width="14.00390625" style="0" customWidth="1"/>
    <col min="14" max="14" width="12.875" style="0" customWidth="1"/>
    <col min="15" max="15" width="11.375" style="0" customWidth="1"/>
    <col min="16" max="16" width="16.75390625" style="0" customWidth="1"/>
    <col min="17" max="17" width="18.00390625" style="0" customWidth="1"/>
  </cols>
  <sheetData>
    <row r="1" spans="1:17" ht="21.75" customHeight="1">
      <c r="A1" s="544" t="s">
        <v>294</v>
      </c>
      <c r="B1" s="546" t="s">
        <v>132</v>
      </c>
      <c r="C1" s="546" t="s">
        <v>295</v>
      </c>
      <c r="D1" s="548" t="s">
        <v>13</v>
      </c>
      <c r="E1" s="550" t="s">
        <v>362</v>
      </c>
      <c r="F1" s="551"/>
      <c r="G1" s="546" t="s">
        <v>418</v>
      </c>
      <c r="H1" s="546" t="s">
        <v>133</v>
      </c>
      <c r="I1" s="546" t="s">
        <v>416</v>
      </c>
      <c r="J1" s="546" t="s">
        <v>417</v>
      </c>
      <c r="K1" s="550" t="s">
        <v>363</v>
      </c>
      <c r="L1" s="551"/>
      <c r="M1" s="554" t="s">
        <v>364</v>
      </c>
      <c r="N1" s="554"/>
      <c r="O1" s="546" t="s">
        <v>134</v>
      </c>
      <c r="P1" s="546" t="s">
        <v>135</v>
      </c>
      <c r="Q1" s="552" t="s">
        <v>11</v>
      </c>
    </row>
    <row r="2" spans="1:17" ht="21.75" customHeight="1">
      <c r="A2" s="545"/>
      <c r="B2" s="547"/>
      <c r="C2" s="547"/>
      <c r="D2" s="549"/>
      <c r="E2" s="260" t="s">
        <v>365</v>
      </c>
      <c r="F2" s="262" t="s">
        <v>366</v>
      </c>
      <c r="G2" s="547"/>
      <c r="H2" s="547"/>
      <c r="I2" s="547"/>
      <c r="J2" s="547"/>
      <c r="K2" s="264" t="s">
        <v>367</v>
      </c>
      <c r="L2" s="264" t="s">
        <v>368</v>
      </c>
      <c r="M2" s="261" t="s">
        <v>369</v>
      </c>
      <c r="N2" s="261" t="s">
        <v>370</v>
      </c>
      <c r="O2" s="547"/>
      <c r="P2" s="547"/>
      <c r="Q2" s="553"/>
    </row>
    <row r="3" spans="1:17" ht="15.75" customHeight="1">
      <c r="A3" s="108"/>
      <c r="B3" s="169"/>
      <c r="C3" s="109"/>
      <c r="D3" s="170" t="s">
        <v>123</v>
      </c>
      <c r="E3" s="258"/>
      <c r="F3" s="110"/>
      <c r="G3" s="110"/>
      <c r="H3" s="111"/>
      <c r="I3" s="111"/>
      <c r="J3" s="110"/>
      <c r="K3" s="111"/>
      <c r="L3" s="111"/>
      <c r="M3" s="111"/>
      <c r="N3" s="110"/>
      <c r="O3" s="110"/>
      <c r="P3" s="110"/>
      <c r="Q3" s="110"/>
    </row>
    <row r="4" spans="1:17" ht="15.75" customHeight="1">
      <c r="A4" s="131" t="s">
        <v>136</v>
      </c>
      <c r="B4" s="171"/>
      <c r="C4" s="106"/>
      <c r="D4" s="172" t="s">
        <v>137</v>
      </c>
      <c r="E4" s="259"/>
      <c r="F4" s="3"/>
      <c r="G4" s="3"/>
      <c r="H4" s="3"/>
      <c r="I4" s="3"/>
      <c r="J4" s="259"/>
      <c r="K4" s="259"/>
      <c r="L4" s="259"/>
      <c r="M4" s="259"/>
      <c r="N4" s="259"/>
      <c r="O4" s="3"/>
      <c r="P4" s="3"/>
      <c r="Q4" s="265"/>
    </row>
    <row r="5" spans="1:17" ht="15.75" customHeight="1">
      <c r="A5" s="131"/>
      <c r="B5" s="378" t="s">
        <v>138</v>
      </c>
      <c r="C5" s="344"/>
      <c r="D5" s="451" t="s">
        <v>139</v>
      </c>
      <c r="E5" s="360"/>
      <c r="F5" s="360">
        <v>1900</v>
      </c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79">
        <f aca="true" t="shared" si="0" ref="Q5:Q12">SUM(E5:P5)</f>
        <v>1900</v>
      </c>
    </row>
    <row r="6" spans="1:17" ht="15.75" customHeight="1">
      <c r="A6" s="131"/>
      <c r="B6" s="380" t="s">
        <v>140</v>
      </c>
      <c r="C6" s="137">
        <v>960302</v>
      </c>
      <c r="D6" s="480" t="s">
        <v>75</v>
      </c>
      <c r="E6" s="360">
        <v>646</v>
      </c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263"/>
      <c r="Q6" s="379">
        <f t="shared" si="0"/>
        <v>646</v>
      </c>
    </row>
    <row r="7" spans="1:17" ht="15.75" customHeight="1">
      <c r="A7" s="131"/>
      <c r="B7" s="381" t="s">
        <v>141</v>
      </c>
      <c r="C7" s="349"/>
      <c r="D7" s="481" t="s">
        <v>142</v>
      </c>
      <c r="E7" s="360"/>
      <c r="F7" s="360"/>
      <c r="G7" s="360"/>
      <c r="H7" s="360"/>
      <c r="I7" s="360">
        <v>575</v>
      </c>
      <c r="J7" s="360"/>
      <c r="K7" s="360"/>
      <c r="L7" s="360"/>
      <c r="M7" s="360"/>
      <c r="N7" s="360"/>
      <c r="O7" s="360"/>
      <c r="P7" s="360"/>
      <c r="Q7" s="379">
        <f t="shared" si="0"/>
        <v>575</v>
      </c>
    </row>
    <row r="8" spans="1:17" ht="15.75" customHeight="1">
      <c r="A8" s="141"/>
      <c r="B8" s="378" t="s">
        <v>143</v>
      </c>
      <c r="C8" s="344"/>
      <c r="D8" s="451" t="s">
        <v>371</v>
      </c>
      <c r="E8" s="362"/>
      <c r="F8" s="362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79">
        <f t="shared" si="0"/>
        <v>0</v>
      </c>
    </row>
    <row r="9" spans="1:17" ht="15.75" customHeight="1">
      <c r="A9" s="141"/>
      <c r="B9" s="382" t="s">
        <v>520</v>
      </c>
      <c r="C9" s="344"/>
      <c r="D9" s="451" t="s">
        <v>508</v>
      </c>
      <c r="E9" s="362">
        <v>31</v>
      </c>
      <c r="F9" s="362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79">
        <f t="shared" si="0"/>
        <v>31</v>
      </c>
    </row>
    <row r="10" spans="1:17" ht="15.75" customHeight="1">
      <c r="A10" s="141"/>
      <c r="B10" s="382" t="s">
        <v>520</v>
      </c>
      <c r="C10" s="344"/>
      <c r="D10" s="451" t="s">
        <v>509</v>
      </c>
      <c r="E10" s="362">
        <v>5000</v>
      </c>
      <c r="F10" s="362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79">
        <f t="shared" si="0"/>
        <v>5000</v>
      </c>
    </row>
    <row r="11" spans="1:17" ht="15.75" customHeight="1">
      <c r="A11" s="141"/>
      <c r="B11" s="382" t="s">
        <v>520</v>
      </c>
      <c r="C11" s="344"/>
      <c r="D11" s="451" t="s">
        <v>510</v>
      </c>
      <c r="E11" s="362">
        <v>3037</v>
      </c>
      <c r="F11" s="362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79">
        <f t="shared" si="0"/>
        <v>3037</v>
      </c>
    </row>
    <row r="12" spans="1:17" ht="15.75" customHeight="1">
      <c r="A12" s="141"/>
      <c r="B12" s="382" t="s">
        <v>178</v>
      </c>
      <c r="C12" s="344"/>
      <c r="D12" s="451" t="s">
        <v>187</v>
      </c>
      <c r="E12" s="362"/>
      <c r="F12" s="362"/>
      <c r="G12" s="367"/>
      <c r="H12" s="367"/>
      <c r="I12" s="367"/>
      <c r="J12" s="367"/>
      <c r="K12" s="367"/>
      <c r="L12" s="367"/>
      <c r="M12" s="367"/>
      <c r="N12" s="367"/>
      <c r="O12" s="362"/>
      <c r="P12" s="367"/>
      <c r="Q12" s="379">
        <f t="shared" si="0"/>
        <v>0</v>
      </c>
    </row>
    <row r="13" spans="1:17" ht="15.75" customHeight="1">
      <c r="A13" s="141"/>
      <c r="B13" s="383"/>
      <c r="C13" s="344"/>
      <c r="D13" s="348" t="s">
        <v>144</v>
      </c>
      <c r="E13" s="384">
        <f aca="true" t="shared" si="1" ref="E13:Q13">SUM(E5:E12)</f>
        <v>8714</v>
      </c>
      <c r="F13" s="384">
        <f t="shared" si="1"/>
        <v>1900</v>
      </c>
      <c r="G13" s="384">
        <f t="shared" si="1"/>
        <v>0</v>
      </c>
      <c r="H13" s="384">
        <f t="shared" si="1"/>
        <v>0</v>
      </c>
      <c r="I13" s="384">
        <f t="shared" si="1"/>
        <v>575</v>
      </c>
      <c r="J13" s="384">
        <f t="shared" si="1"/>
        <v>0</v>
      </c>
      <c r="K13" s="384">
        <f t="shared" si="1"/>
        <v>0</v>
      </c>
      <c r="L13" s="384">
        <f t="shared" si="1"/>
        <v>0</v>
      </c>
      <c r="M13" s="384">
        <f t="shared" si="1"/>
        <v>0</v>
      </c>
      <c r="N13" s="384">
        <f t="shared" si="1"/>
        <v>0</v>
      </c>
      <c r="O13" s="384">
        <f t="shared" si="1"/>
        <v>0</v>
      </c>
      <c r="P13" s="384">
        <f t="shared" si="1"/>
        <v>0</v>
      </c>
      <c r="Q13" s="384">
        <f t="shared" si="1"/>
        <v>11189</v>
      </c>
    </row>
    <row r="14" spans="1:17" ht="15.75" customHeight="1">
      <c r="A14" s="139" t="s">
        <v>145</v>
      </c>
      <c r="B14" s="137"/>
      <c r="C14" s="385"/>
      <c r="D14" s="350" t="s">
        <v>146</v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79"/>
    </row>
    <row r="15" spans="1:17" ht="15.75" customHeight="1">
      <c r="A15" s="82"/>
      <c r="B15" s="378" t="s">
        <v>147</v>
      </c>
      <c r="C15" s="344"/>
      <c r="D15" s="480" t="s">
        <v>148</v>
      </c>
      <c r="E15" s="360"/>
      <c r="F15" s="360">
        <v>1617</v>
      </c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79">
        <f>SUM(E15:P15)</f>
        <v>1617</v>
      </c>
    </row>
    <row r="16" spans="1:17" ht="15.75" customHeight="1">
      <c r="A16" s="82"/>
      <c r="B16" s="378" t="s">
        <v>372</v>
      </c>
      <c r="C16" s="344"/>
      <c r="D16" s="480" t="s">
        <v>373</v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79">
        <f>SUM(E16:P16)</f>
        <v>0</v>
      </c>
    </row>
    <row r="17" spans="1:17" ht="15.75" customHeight="1">
      <c r="A17" s="82"/>
      <c r="B17" s="378" t="s">
        <v>149</v>
      </c>
      <c r="C17" s="344"/>
      <c r="D17" s="480" t="s">
        <v>150</v>
      </c>
      <c r="E17" s="360">
        <v>792</v>
      </c>
      <c r="F17" s="360"/>
      <c r="G17" s="360">
        <v>31500</v>
      </c>
      <c r="H17" s="360"/>
      <c r="I17" s="360"/>
      <c r="J17" s="360"/>
      <c r="K17" s="360"/>
      <c r="L17" s="360"/>
      <c r="M17" s="360"/>
      <c r="N17" s="360"/>
      <c r="O17" s="360">
        <v>5923</v>
      </c>
      <c r="P17" s="360"/>
      <c r="Q17" s="379">
        <f>SUM(E17:P17)</f>
        <v>38215</v>
      </c>
    </row>
    <row r="18" spans="1:17" ht="15.75" customHeight="1">
      <c r="A18" s="82"/>
      <c r="B18" s="386"/>
      <c r="C18" s="344"/>
      <c r="D18" s="348" t="s">
        <v>152</v>
      </c>
      <c r="E18" s="366">
        <f aca="true" t="shared" si="2" ref="E18:M18">SUM(E15:E17)</f>
        <v>792</v>
      </c>
      <c r="F18" s="366">
        <f t="shared" si="2"/>
        <v>1617</v>
      </c>
      <c r="G18" s="366">
        <f t="shared" si="2"/>
        <v>31500</v>
      </c>
      <c r="H18" s="366">
        <f t="shared" si="2"/>
        <v>0</v>
      </c>
      <c r="I18" s="366">
        <f t="shared" si="2"/>
        <v>0</v>
      </c>
      <c r="J18" s="366">
        <f t="shared" si="2"/>
        <v>0</v>
      </c>
      <c r="K18" s="366">
        <f t="shared" si="2"/>
        <v>0</v>
      </c>
      <c r="L18" s="366">
        <f t="shared" si="2"/>
        <v>0</v>
      </c>
      <c r="M18" s="366">
        <f t="shared" si="2"/>
        <v>0</v>
      </c>
      <c r="N18" s="366">
        <v>0</v>
      </c>
      <c r="O18" s="366">
        <f>SUM(O15:O17)</f>
        <v>5923</v>
      </c>
      <c r="P18" s="366">
        <f>SUM(P15:P17)</f>
        <v>0</v>
      </c>
      <c r="Q18" s="366">
        <f>SUM(Q15:Q17)</f>
        <v>39832</v>
      </c>
    </row>
    <row r="19" spans="1:17" ht="15.75" customHeight="1">
      <c r="A19" s="139" t="s">
        <v>153</v>
      </c>
      <c r="B19" s="344"/>
      <c r="C19" s="387"/>
      <c r="D19" s="139" t="s">
        <v>154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79"/>
    </row>
    <row r="20" spans="1:17" ht="15.75" customHeight="1">
      <c r="A20" s="82"/>
      <c r="B20" s="378" t="s">
        <v>155</v>
      </c>
      <c r="C20" s="344"/>
      <c r="D20" s="480" t="s">
        <v>156</v>
      </c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79">
        <f>SUM(E20:P20)</f>
        <v>0</v>
      </c>
    </row>
    <row r="21" spans="1:17" ht="15.75" customHeight="1">
      <c r="A21" s="82"/>
      <c r="B21" s="386"/>
      <c r="C21" s="344"/>
      <c r="D21" s="348" t="s">
        <v>159</v>
      </c>
      <c r="E21" s="370">
        <f>SUM(E20:E20)</f>
        <v>0</v>
      </c>
      <c r="F21" s="370"/>
      <c r="G21" s="370">
        <f aca="true" t="shared" si="3" ref="G21:Q21">SUM(G20:G20)</f>
        <v>0</v>
      </c>
      <c r="H21" s="370">
        <f t="shared" si="3"/>
        <v>0</v>
      </c>
      <c r="I21" s="370">
        <f t="shared" si="3"/>
        <v>0</v>
      </c>
      <c r="J21" s="370">
        <f t="shared" si="3"/>
        <v>0</v>
      </c>
      <c r="K21" s="370">
        <f t="shared" si="3"/>
        <v>0</v>
      </c>
      <c r="L21" s="370">
        <f t="shared" si="3"/>
        <v>0</v>
      </c>
      <c r="M21" s="370">
        <f t="shared" si="3"/>
        <v>0</v>
      </c>
      <c r="N21" s="370">
        <f t="shared" si="3"/>
        <v>0</v>
      </c>
      <c r="O21" s="370">
        <f t="shared" si="3"/>
        <v>0</v>
      </c>
      <c r="P21" s="370">
        <f t="shared" si="3"/>
        <v>0</v>
      </c>
      <c r="Q21" s="370">
        <f t="shared" si="3"/>
        <v>0</v>
      </c>
    </row>
    <row r="22" spans="1:17" ht="15.75" customHeight="1">
      <c r="A22" s="176" t="s">
        <v>160</v>
      </c>
      <c r="B22" s="137"/>
      <c r="C22" s="385"/>
      <c r="D22" s="139" t="s">
        <v>161</v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79"/>
    </row>
    <row r="23" spans="1:17" ht="15.75" customHeight="1">
      <c r="A23" s="82"/>
      <c r="B23" s="378" t="s">
        <v>164</v>
      </c>
      <c r="C23" s="344"/>
      <c r="D23" s="480" t="s">
        <v>70</v>
      </c>
      <c r="E23" s="360">
        <v>3360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79">
        <f>SUM(E23:P23)</f>
        <v>3360</v>
      </c>
    </row>
    <row r="24" spans="1:17" ht="15.75" customHeight="1">
      <c r="A24" s="82"/>
      <c r="B24" s="378" t="s">
        <v>165</v>
      </c>
      <c r="C24" s="344">
        <v>813000</v>
      </c>
      <c r="D24" s="480" t="s">
        <v>71</v>
      </c>
      <c r="E24" s="360">
        <v>2322</v>
      </c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79">
        <f>SUM(E24:P24)</f>
        <v>2322</v>
      </c>
    </row>
    <row r="25" spans="1:17" ht="15.75" customHeight="1">
      <c r="A25" s="82"/>
      <c r="B25" s="378" t="s">
        <v>166</v>
      </c>
      <c r="C25" s="344"/>
      <c r="D25" s="480" t="s">
        <v>167</v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79">
        <f>SUM(E25:P25)</f>
        <v>0</v>
      </c>
    </row>
    <row r="26" spans="1:17" ht="15.75" customHeight="1">
      <c r="A26" s="82"/>
      <c r="B26" s="386"/>
      <c r="C26" s="344"/>
      <c r="D26" s="388" t="s">
        <v>168</v>
      </c>
      <c r="E26" s="370">
        <f>SUM(E23:E25)</f>
        <v>5682</v>
      </c>
      <c r="F26" s="370"/>
      <c r="G26" s="370">
        <f aca="true" t="shared" si="4" ref="G26:Q26">SUM(G23:G25)</f>
        <v>0</v>
      </c>
      <c r="H26" s="370">
        <f t="shared" si="4"/>
        <v>0</v>
      </c>
      <c r="I26" s="370">
        <f t="shared" si="4"/>
        <v>0</v>
      </c>
      <c r="J26" s="370">
        <f t="shared" si="4"/>
        <v>0</v>
      </c>
      <c r="K26" s="370">
        <f t="shared" si="4"/>
        <v>0</v>
      </c>
      <c r="L26" s="370">
        <f t="shared" si="4"/>
        <v>0</v>
      </c>
      <c r="M26" s="370">
        <f t="shared" si="4"/>
        <v>0</v>
      </c>
      <c r="N26" s="370">
        <f t="shared" si="4"/>
        <v>0</v>
      </c>
      <c r="O26" s="370">
        <f t="shared" si="4"/>
        <v>0</v>
      </c>
      <c r="P26" s="370">
        <f t="shared" si="4"/>
        <v>0</v>
      </c>
      <c r="Q26" s="370">
        <f t="shared" si="4"/>
        <v>5682</v>
      </c>
    </row>
    <row r="27" spans="1:17" ht="15.75" customHeight="1">
      <c r="A27" s="176" t="s">
        <v>169</v>
      </c>
      <c r="B27" s="137"/>
      <c r="C27" s="385"/>
      <c r="D27" s="139" t="s">
        <v>170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79"/>
    </row>
    <row r="28" spans="1:76" ht="15.75" customHeight="1">
      <c r="A28" s="82"/>
      <c r="B28" s="378" t="s">
        <v>171</v>
      </c>
      <c r="C28" s="344"/>
      <c r="D28" s="480" t="s">
        <v>72</v>
      </c>
      <c r="E28" s="360"/>
      <c r="F28" s="362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79">
        <f>SUM(E28:P28)</f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7" ht="15.75" customHeight="1">
      <c r="A29" s="82"/>
      <c r="B29" s="386"/>
      <c r="C29" s="344"/>
      <c r="D29" s="388" t="s">
        <v>172</v>
      </c>
      <c r="E29" s="370">
        <f aca="true" t="shared" si="5" ref="E29:Q29">SUM(E28:E28)</f>
        <v>0</v>
      </c>
      <c r="F29" s="370">
        <f t="shared" si="5"/>
        <v>0</v>
      </c>
      <c r="G29" s="370">
        <f t="shared" si="5"/>
        <v>0</v>
      </c>
      <c r="H29" s="370">
        <f t="shared" si="5"/>
        <v>0</v>
      </c>
      <c r="I29" s="370">
        <f t="shared" si="5"/>
        <v>0</v>
      </c>
      <c r="J29" s="370">
        <f t="shared" si="5"/>
        <v>0</v>
      </c>
      <c r="K29" s="370">
        <f t="shared" si="5"/>
        <v>0</v>
      </c>
      <c r="L29" s="370">
        <f t="shared" si="5"/>
        <v>0</v>
      </c>
      <c r="M29" s="370">
        <f t="shared" si="5"/>
        <v>0</v>
      </c>
      <c r="N29" s="370">
        <f t="shared" si="5"/>
        <v>0</v>
      </c>
      <c r="O29" s="370">
        <f t="shared" si="5"/>
        <v>0</v>
      </c>
      <c r="P29" s="370">
        <f t="shared" si="5"/>
        <v>0</v>
      </c>
      <c r="Q29" s="370">
        <f t="shared" si="5"/>
        <v>0</v>
      </c>
    </row>
    <row r="30" spans="1:17" ht="15.75" customHeight="1">
      <c r="A30" s="176" t="s">
        <v>173</v>
      </c>
      <c r="B30" s="137"/>
      <c r="C30" s="385"/>
      <c r="D30" s="139" t="s">
        <v>174</v>
      </c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79"/>
    </row>
    <row r="31" spans="1:17" ht="15.75" customHeight="1">
      <c r="A31" s="82"/>
      <c r="B31" s="378" t="s">
        <v>179</v>
      </c>
      <c r="C31" s="344">
        <v>910110</v>
      </c>
      <c r="D31" s="480" t="s">
        <v>180</v>
      </c>
      <c r="E31" s="360">
        <v>1200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79">
        <f>SUM(E31:P31)</f>
        <v>1200</v>
      </c>
    </row>
    <row r="32" spans="1:17" ht="15.75" customHeight="1">
      <c r="A32" s="141"/>
      <c r="B32" s="386"/>
      <c r="C32" s="389"/>
      <c r="D32" s="348" t="s">
        <v>175</v>
      </c>
      <c r="E32" s="370">
        <f aca="true" t="shared" si="6" ref="E32:M32">SUM(E31:E31)</f>
        <v>1200</v>
      </c>
      <c r="F32" s="370">
        <f t="shared" si="6"/>
        <v>0</v>
      </c>
      <c r="G32" s="370">
        <f t="shared" si="6"/>
        <v>0</v>
      </c>
      <c r="H32" s="370">
        <f t="shared" si="6"/>
        <v>0</v>
      </c>
      <c r="I32" s="370">
        <f t="shared" si="6"/>
        <v>0</v>
      </c>
      <c r="J32" s="370">
        <f t="shared" si="6"/>
        <v>0</v>
      </c>
      <c r="K32" s="370">
        <f t="shared" si="6"/>
        <v>0</v>
      </c>
      <c r="L32" s="370">
        <f t="shared" si="6"/>
        <v>0</v>
      </c>
      <c r="M32" s="370">
        <f t="shared" si="6"/>
        <v>0</v>
      </c>
      <c r="N32" s="370">
        <v>0</v>
      </c>
      <c r="O32" s="370">
        <f>SUM(O31:O31)</f>
        <v>0</v>
      </c>
      <c r="P32" s="370">
        <f>SUM(P31:P31)</f>
        <v>0</v>
      </c>
      <c r="Q32" s="370">
        <f>SUM(Q31:Q31)</f>
        <v>1200</v>
      </c>
    </row>
    <row r="33" spans="1:17" ht="15.75" customHeight="1">
      <c r="A33" s="176" t="s">
        <v>376</v>
      </c>
      <c r="B33" s="378"/>
      <c r="C33" s="390"/>
      <c r="D33" s="391" t="s">
        <v>377</v>
      </c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</row>
    <row r="34" spans="1:17" ht="15.75" customHeight="1">
      <c r="A34" s="141"/>
      <c r="B34" s="378" t="s">
        <v>182</v>
      </c>
      <c r="C34" s="390"/>
      <c r="D34" s="481" t="s">
        <v>183</v>
      </c>
      <c r="E34" s="362">
        <v>20876</v>
      </c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79">
        <f>SUM(E34:P34)</f>
        <v>20876</v>
      </c>
    </row>
    <row r="35" spans="1:17" ht="15.75" customHeight="1">
      <c r="A35" s="141"/>
      <c r="B35" s="378" t="s">
        <v>476</v>
      </c>
      <c r="C35" s="390" t="s">
        <v>380</v>
      </c>
      <c r="D35" s="481" t="s">
        <v>531</v>
      </c>
      <c r="E35" s="362">
        <v>3536</v>
      </c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79">
        <f>SUM(E35:P35)</f>
        <v>3536</v>
      </c>
    </row>
    <row r="36" spans="1:17" ht="15.75" customHeight="1">
      <c r="A36" s="176"/>
      <c r="B36" s="348"/>
      <c r="C36" s="392"/>
      <c r="D36" s="348" t="s">
        <v>378</v>
      </c>
      <c r="E36" s="370">
        <f aca="true" t="shared" si="7" ref="E36:Q36">SUM(E34:E35)</f>
        <v>24412</v>
      </c>
      <c r="F36" s="370">
        <f t="shared" si="7"/>
        <v>0</v>
      </c>
      <c r="G36" s="370">
        <f t="shared" si="7"/>
        <v>0</v>
      </c>
      <c r="H36" s="370">
        <f t="shared" si="7"/>
        <v>0</v>
      </c>
      <c r="I36" s="370">
        <f t="shared" si="7"/>
        <v>0</v>
      </c>
      <c r="J36" s="370">
        <f t="shared" si="7"/>
        <v>0</v>
      </c>
      <c r="K36" s="370">
        <f t="shared" si="7"/>
        <v>0</v>
      </c>
      <c r="L36" s="370">
        <f t="shared" si="7"/>
        <v>0</v>
      </c>
      <c r="M36" s="370">
        <f t="shared" si="7"/>
        <v>0</v>
      </c>
      <c r="N36" s="370">
        <f t="shared" si="7"/>
        <v>0</v>
      </c>
      <c r="O36" s="370">
        <f t="shared" si="7"/>
        <v>0</v>
      </c>
      <c r="P36" s="370">
        <f t="shared" si="7"/>
        <v>0</v>
      </c>
      <c r="Q36" s="370">
        <f t="shared" si="7"/>
        <v>24412</v>
      </c>
    </row>
    <row r="37" spans="1:17" ht="15.75" customHeight="1">
      <c r="A37" s="176" t="s">
        <v>16</v>
      </c>
      <c r="B37" s="137"/>
      <c r="C37" s="385"/>
      <c r="D37" s="139" t="s">
        <v>379</v>
      </c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79">
        <f>SUM(E37:P37)</f>
        <v>0</v>
      </c>
    </row>
    <row r="38" spans="1:17" ht="15.75" customHeight="1">
      <c r="A38" s="176"/>
      <c r="B38" s="344">
        <v>101150</v>
      </c>
      <c r="C38" s="385"/>
      <c r="D38" s="451" t="s">
        <v>443</v>
      </c>
      <c r="E38" s="362">
        <v>5189</v>
      </c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79">
        <f>SUM(E38:P38)</f>
        <v>5189</v>
      </c>
    </row>
    <row r="39" spans="1:17" ht="15.75" customHeight="1">
      <c r="A39" s="176"/>
      <c r="B39" s="344">
        <v>105010</v>
      </c>
      <c r="C39" s="385"/>
      <c r="D39" s="451" t="s">
        <v>444</v>
      </c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79"/>
    </row>
    <row r="40" spans="1:17" ht="15.75" customHeight="1">
      <c r="A40" s="176"/>
      <c r="B40" s="344">
        <v>107051</v>
      </c>
      <c r="C40" s="385"/>
      <c r="D40" s="451" t="s">
        <v>532</v>
      </c>
      <c r="E40" s="362">
        <v>1273</v>
      </c>
      <c r="F40" s="362"/>
      <c r="G40" s="362"/>
      <c r="H40" s="362"/>
      <c r="I40" s="362">
        <v>2306</v>
      </c>
      <c r="J40" s="362"/>
      <c r="K40" s="362"/>
      <c r="L40" s="362"/>
      <c r="M40" s="362"/>
      <c r="N40" s="362"/>
      <c r="O40" s="362"/>
      <c r="P40" s="362"/>
      <c r="Q40" s="379">
        <f>SUM(E40:P40)</f>
        <v>3579</v>
      </c>
    </row>
    <row r="41" spans="1:17" ht="15.75" customHeight="1">
      <c r="A41" s="176"/>
      <c r="B41" s="344">
        <v>106020</v>
      </c>
      <c r="C41" s="385"/>
      <c r="D41" s="451" t="s">
        <v>533</v>
      </c>
      <c r="E41" s="362"/>
      <c r="F41" s="362"/>
      <c r="G41" s="362"/>
      <c r="H41" s="362"/>
      <c r="I41" s="362"/>
      <c r="J41" s="362"/>
      <c r="K41" s="362"/>
      <c r="L41" s="362"/>
      <c r="M41" s="362">
        <v>26</v>
      </c>
      <c r="N41" s="362"/>
      <c r="O41" s="362"/>
      <c r="P41" s="362"/>
      <c r="Q41" s="379">
        <f>SUM(E41:P41)</f>
        <v>26</v>
      </c>
    </row>
    <row r="42" spans="1:17" ht="15.75" customHeight="1">
      <c r="A42" s="141"/>
      <c r="B42" s="386"/>
      <c r="C42" s="389"/>
      <c r="D42" s="389" t="s">
        <v>177</v>
      </c>
      <c r="E42" s="370">
        <f aca="true" t="shared" si="8" ref="E42:Q42">SUM(E38:E41)</f>
        <v>6462</v>
      </c>
      <c r="F42" s="370">
        <f t="shared" si="8"/>
        <v>0</v>
      </c>
      <c r="G42" s="370">
        <f t="shared" si="8"/>
        <v>0</v>
      </c>
      <c r="H42" s="370">
        <f t="shared" si="8"/>
        <v>0</v>
      </c>
      <c r="I42" s="370">
        <f t="shared" si="8"/>
        <v>2306</v>
      </c>
      <c r="J42" s="370">
        <f t="shared" si="8"/>
        <v>0</v>
      </c>
      <c r="K42" s="370">
        <f t="shared" si="8"/>
        <v>0</v>
      </c>
      <c r="L42" s="370">
        <f t="shared" si="8"/>
        <v>0</v>
      </c>
      <c r="M42" s="370">
        <f t="shared" si="8"/>
        <v>26</v>
      </c>
      <c r="N42" s="370">
        <f t="shared" si="8"/>
        <v>0</v>
      </c>
      <c r="O42" s="370">
        <f t="shared" si="8"/>
        <v>0</v>
      </c>
      <c r="P42" s="370">
        <f t="shared" si="8"/>
        <v>0</v>
      </c>
      <c r="Q42" s="370">
        <f t="shared" si="8"/>
        <v>8794</v>
      </c>
    </row>
    <row r="43" spans="1:17" ht="15.75" customHeight="1">
      <c r="A43" s="141"/>
      <c r="B43" s="386" t="s">
        <v>383</v>
      </c>
      <c r="C43" s="389"/>
      <c r="D43" s="389" t="s">
        <v>384</v>
      </c>
      <c r="E43" s="370"/>
      <c r="F43" s="370"/>
      <c r="G43" s="370"/>
      <c r="H43" s="370">
        <v>9600</v>
      </c>
      <c r="I43" s="370"/>
      <c r="J43" s="370"/>
      <c r="K43" s="370"/>
      <c r="L43" s="370"/>
      <c r="M43" s="370"/>
      <c r="N43" s="370"/>
      <c r="O43" s="370"/>
      <c r="P43" s="370"/>
      <c r="Q43" s="370">
        <f>SUM(E43:P43)</f>
        <v>9600</v>
      </c>
    </row>
    <row r="44" spans="1:18" s="187" customFormat="1" ht="15.75" customHeight="1">
      <c r="A44" s="376"/>
      <c r="B44" s="393"/>
      <c r="C44" s="394"/>
      <c r="D44" s="484" t="s">
        <v>84</v>
      </c>
      <c r="E44" s="485">
        <f aca="true" t="shared" si="9" ref="E44:Q44">SUM(E13,E18,E21,E26,E29,E32,E42,E36,E43)</f>
        <v>47262</v>
      </c>
      <c r="F44" s="485">
        <f t="shared" si="9"/>
        <v>3517</v>
      </c>
      <c r="G44" s="485">
        <f t="shared" si="9"/>
        <v>31500</v>
      </c>
      <c r="H44" s="485">
        <f t="shared" si="9"/>
        <v>9600</v>
      </c>
      <c r="I44" s="485">
        <f t="shared" si="9"/>
        <v>2881</v>
      </c>
      <c r="J44" s="485">
        <f t="shared" si="9"/>
        <v>0</v>
      </c>
      <c r="K44" s="485">
        <f t="shared" si="9"/>
        <v>0</v>
      </c>
      <c r="L44" s="485">
        <f t="shared" si="9"/>
        <v>0</v>
      </c>
      <c r="M44" s="485">
        <f t="shared" si="9"/>
        <v>26</v>
      </c>
      <c r="N44" s="485">
        <f t="shared" si="9"/>
        <v>0</v>
      </c>
      <c r="O44" s="485">
        <f t="shared" si="9"/>
        <v>5923</v>
      </c>
      <c r="P44" s="485">
        <f t="shared" si="9"/>
        <v>0</v>
      </c>
      <c r="Q44" s="485">
        <f t="shared" si="9"/>
        <v>100709</v>
      </c>
      <c r="R44" s="486"/>
    </row>
    <row r="45" spans="1:17" s="187" customFormat="1" ht="15.75" customHeight="1">
      <c r="A45" s="131"/>
      <c r="B45" s="378"/>
      <c r="C45" s="344"/>
      <c r="D45" s="450" t="s">
        <v>506</v>
      </c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</row>
    <row r="46" spans="1:17" s="187" customFormat="1" ht="15.75" customHeight="1">
      <c r="A46" s="82"/>
      <c r="B46" s="378" t="s">
        <v>182</v>
      </c>
      <c r="C46" s="344">
        <v>561000</v>
      </c>
      <c r="D46" s="451" t="s">
        <v>386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9"/>
      <c r="Q46" s="379">
        <f>SUM(E46:P46)</f>
        <v>0</v>
      </c>
    </row>
    <row r="47" spans="1:17" s="187" customFormat="1" ht="15.75" customHeight="1">
      <c r="A47" s="82"/>
      <c r="B47" s="177" t="s">
        <v>476</v>
      </c>
      <c r="C47" s="344" t="s">
        <v>184</v>
      </c>
      <c r="D47" s="451" t="s">
        <v>477</v>
      </c>
      <c r="E47" s="374"/>
      <c r="F47" s="374"/>
      <c r="G47" s="374"/>
      <c r="H47" s="374"/>
      <c r="I47" s="374">
        <v>0</v>
      </c>
      <c r="J47" s="374"/>
      <c r="K47" s="374"/>
      <c r="L47" s="374"/>
      <c r="M47" s="374"/>
      <c r="N47" s="374"/>
      <c r="O47" s="374"/>
      <c r="P47" s="379"/>
      <c r="Q47" s="379">
        <f>SUM(E47:P47)</f>
        <v>0</v>
      </c>
    </row>
    <row r="48" spans="1:17" s="187" customFormat="1" ht="15.75" customHeight="1">
      <c r="A48" s="82"/>
      <c r="B48" s="378" t="s">
        <v>515</v>
      </c>
      <c r="C48" s="344"/>
      <c r="D48" s="451" t="s">
        <v>519</v>
      </c>
      <c r="E48" s="374"/>
      <c r="F48" s="374"/>
      <c r="G48" s="374"/>
      <c r="H48" s="374"/>
      <c r="I48" s="374">
        <v>1236</v>
      </c>
      <c r="J48" s="374"/>
      <c r="K48" s="374"/>
      <c r="L48" s="374"/>
      <c r="M48" s="374"/>
      <c r="N48" s="374"/>
      <c r="O48" s="374"/>
      <c r="P48" s="379"/>
      <c r="Q48" s="379">
        <f>SUM(E48:P48)</f>
        <v>1236</v>
      </c>
    </row>
    <row r="49" spans="1:17" s="187" customFormat="1" ht="15.75" customHeight="1">
      <c r="A49" s="82"/>
      <c r="B49" s="378" t="s">
        <v>383</v>
      </c>
      <c r="C49" s="344"/>
      <c r="D49" s="451" t="s">
        <v>384</v>
      </c>
      <c r="E49" s="374"/>
      <c r="F49" s="374"/>
      <c r="G49" s="374"/>
      <c r="H49" s="374"/>
      <c r="I49" s="374">
        <v>16395</v>
      </c>
      <c r="J49" s="374"/>
      <c r="K49" s="374"/>
      <c r="L49" s="374"/>
      <c r="M49" s="374"/>
      <c r="N49" s="374"/>
      <c r="O49" s="374"/>
      <c r="P49" s="379"/>
      <c r="Q49" s="379">
        <f>SUM(E49:P49)</f>
        <v>16395</v>
      </c>
    </row>
    <row r="50" spans="1:17" s="187" customFormat="1" ht="15.75" customHeight="1">
      <c r="A50" s="377"/>
      <c r="B50" s="393"/>
      <c r="C50" s="394"/>
      <c r="D50" s="487" t="s">
        <v>507</v>
      </c>
      <c r="E50" s="488">
        <f>SUM(E46:E49)</f>
        <v>0</v>
      </c>
      <c r="F50" s="488"/>
      <c r="G50" s="488">
        <f aca="true" t="shared" si="10" ref="G50:M50">SUM(G46:G49)</f>
        <v>0</v>
      </c>
      <c r="H50" s="488">
        <f t="shared" si="10"/>
        <v>0</v>
      </c>
      <c r="I50" s="488">
        <f t="shared" si="10"/>
        <v>17631</v>
      </c>
      <c r="J50" s="488">
        <f t="shared" si="10"/>
        <v>0</v>
      </c>
      <c r="K50" s="488">
        <f t="shared" si="10"/>
        <v>0</v>
      </c>
      <c r="L50" s="488">
        <f t="shared" si="10"/>
        <v>0</v>
      </c>
      <c r="M50" s="488">
        <f t="shared" si="10"/>
        <v>0</v>
      </c>
      <c r="N50" s="488">
        <v>0</v>
      </c>
      <c r="O50" s="488">
        <f>SUM(O46:O49)</f>
        <v>0</v>
      </c>
      <c r="P50" s="488">
        <f>SUM(P46:P49)</f>
        <v>0</v>
      </c>
      <c r="Q50" s="488">
        <f>SUM(Q46:Q49)</f>
        <v>17631</v>
      </c>
    </row>
    <row r="51" spans="1:17" ht="15.75" customHeight="1">
      <c r="A51" s="107"/>
      <c r="B51" s="395"/>
      <c r="C51" s="389"/>
      <c r="D51" s="396" t="s">
        <v>37</v>
      </c>
      <c r="E51" s="397">
        <f>E44+E50</f>
        <v>47262</v>
      </c>
      <c r="F51" s="397">
        <f aca="true" t="shared" si="11" ref="F51:Q51">F44+F50</f>
        <v>3517</v>
      </c>
      <c r="G51" s="397">
        <f t="shared" si="11"/>
        <v>31500</v>
      </c>
      <c r="H51" s="397">
        <f t="shared" si="11"/>
        <v>9600</v>
      </c>
      <c r="I51" s="397">
        <f t="shared" si="11"/>
        <v>20512</v>
      </c>
      <c r="J51" s="397">
        <f t="shared" si="11"/>
        <v>0</v>
      </c>
      <c r="K51" s="397">
        <f t="shared" si="11"/>
        <v>0</v>
      </c>
      <c r="L51" s="397">
        <f t="shared" si="11"/>
        <v>0</v>
      </c>
      <c r="M51" s="397">
        <f t="shared" si="11"/>
        <v>26</v>
      </c>
      <c r="N51" s="397">
        <f t="shared" si="11"/>
        <v>0</v>
      </c>
      <c r="O51" s="397">
        <f t="shared" si="11"/>
        <v>5923</v>
      </c>
      <c r="P51" s="397">
        <f t="shared" si="11"/>
        <v>0</v>
      </c>
      <c r="Q51" s="397">
        <f t="shared" si="11"/>
        <v>118340</v>
      </c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4">
    <mergeCell ref="P1:P2"/>
    <mergeCell ref="Q1:Q2"/>
    <mergeCell ref="O1:O2"/>
    <mergeCell ref="M1:N1"/>
    <mergeCell ref="A1:A2"/>
    <mergeCell ref="B1:B2"/>
    <mergeCell ref="C1:C2"/>
    <mergeCell ref="D1:D2"/>
    <mergeCell ref="E1:F1"/>
    <mergeCell ref="K1:L1"/>
    <mergeCell ref="I1:I2"/>
    <mergeCell ref="G1:G2"/>
    <mergeCell ref="H1:H2"/>
    <mergeCell ref="J1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7" r:id="rId1"/>
  <headerFooter>
    <oddHeader>&amp;C&amp;"Arial CE,Félkövér"2/2016.(II.19.) számú költségvetési rendelethez
ZALASZABAR KÖZSÉG  ÖNKORMÁNYZATA ÉS INTÉZMÉNYE 
2016. ÉVI BEVÉTELI ELŐIRÁNYZATAI 
&amp;"Arial CE,Normál" &amp;R&amp;A
&amp;P.oldal
1000.-FT-ban</oddHeader>
  </headerFooter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H57"/>
  <sheetViews>
    <sheetView tabSelected="1" view="pageLayout" zoomScale="19" zoomScaleNormal="60" zoomScaleSheetLayoutView="65" zoomScalePageLayoutView="19" workbookViewId="0" topLeftCell="A1">
      <selection activeCell="X8" sqref="X8"/>
    </sheetView>
  </sheetViews>
  <sheetFormatPr defaultColWidth="9.00390625" defaultRowHeight="12.75"/>
  <cols>
    <col min="1" max="1" width="15.125" style="0" customWidth="1"/>
    <col min="2" max="2" width="58.25390625" style="0" customWidth="1"/>
    <col min="3" max="3" width="6.875" style="327" customWidth="1"/>
    <col min="4" max="4" width="10.625" style="327" bestFit="1" customWidth="1"/>
    <col min="5" max="5" width="16.25390625" style="0" customWidth="1"/>
    <col min="6" max="6" width="15.00390625" style="0" customWidth="1"/>
    <col min="7" max="7" width="17.75390625" style="0" customWidth="1"/>
    <col min="8" max="8" width="18.625" style="0" customWidth="1"/>
    <col min="9" max="9" width="12.75390625" style="0" customWidth="1"/>
    <col min="10" max="10" width="15.75390625" style="0" customWidth="1"/>
    <col min="11" max="12" width="16.125" style="0" customWidth="1"/>
    <col min="13" max="13" width="14.00390625" style="0" customWidth="1"/>
    <col min="14" max="14" width="23.375" style="0" customWidth="1"/>
    <col min="15" max="15" width="13.25390625" style="0" customWidth="1"/>
    <col min="16" max="16" width="20.00390625" style="0" customWidth="1"/>
    <col min="17" max="17" width="16.125" style="0" customWidth="1"/>
    <col min="18" max="18" width="15.375" style="0" customWidth="1"/>
    <col min="19" max="19" width="18.00390625" style="0" customWidth="1"/>
    <col min="20" max="20" width="18.875" style="0" customWidth="1"/>
    <col min="21" max="21" width="18.125" style="0" customWidth="1"/>
    <col min="22" max="22" width="6.125" style="0" customWidth="1"/>
    <col min="23" max="23" width="6.75390625" style="0" customWidth="1"/>
    <col min="24" max="24" width="45.125" style="0" customWidth="1"/>
    <col min="25" max="25" width="10.75390625" style="0" customWidth="1"/>
    <col min="26" max="26" width="12.875" style="0" customWidth="1"/>
    <col min="27" max="30" width="10.75390625" style="0" customWidth="1"/>
    <col min="31" max="33" width="12.625" style="0" customWidth="1"/>
    <col min="34" max="35" width="6.875" style="0" customWidth="1"/>
    <col min="36" max="36" width="8.625" style="0" customWidth="1"/>
  </cols>
  <sheetData>
    <row r="1" spans="1:36" ht="60" customHeight="1">
      <c r="A1" s="560" t="s">
        <v>132</v>
      </c>
      <c r="B1" s="562" t="s">
        <v>13</v>
      </c>
      <c r="C1" s="325" t="s">
        <v>419</v>
      </c>
      <c r="D1" s="560" t="s">
        <v>462</v>
      </c>
      <c r="E1" s="557" t="s">
        <v>387</v>
      </c>
      <c r="F1" s="557" t="s">
        <v>388</v>
      </c>
      <c r="G1" s="557" t="s">
        <v>185</v>
      </c>
      <c r="H1" s="557" t="s">
        <v>186</v>
      </c>
      <c r="I1" s="555" t="s">
        <v>389</v>
      </c>
      <c r="J1" s="556"/>
      <c r="K1" s="556"/>
      <c r="L1" s="556"/>
      <c r="M1" s="556"/>
      <c r="N1" s="557" t="s">
        <v>394</v>
      </c>
      <c r="O1" s="557" t="s">
        <v>395</v>
      </c>
      <c r="P1" s="565" t="s">
        <v>400</v>
      </c>
      <c r="Q1" s="566"/>
      <c r="R1" s="566"/>
      <c r="S1" s="567"/>
      <c r="T1" s="557" t="s">
        <v>402</v>
      </c>
      <c r="U1" s="557" t="s">
        <v>87</v>
      </c>
      <c r="V1" s="90"/>
      <c r="W1" s="90"/>
      <c r="X1" s="90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</row>
    <row r="2" spans="1:36" ht="49.5" customHeight="1">
      <c r="A2" s="561"/>
      <c r="B2" s="563"/>
      <c r="C2" s="325" t="s">
        <v>420</v>
      </c>
      <c r="D2" s="561"/>
      <c r="E2" s="558"/>
      <c r="F2" s="558"/>
      <c r="G2" s="558"/>
      <c r="H2" s="558"/>
      <c r="I2" s="335" t="s">
        <v>390</v>
      </c>
      <c r="J2" s="132" t="s">
        <v>391</v>
      </c>
      <c r="K2" s="132" t="s">
        <v>392</v>
      </c>
      <c r="L2" s="132" t="s">
        <v>393</v>
      </c>
      <c r="M2" s="132" t="s">
        <v>401</v>
      </c>
      <c r="N2" s="558"/>
      <c r="O2" s="558"/>
      <c r="P2" s="132" t="s">
        <v>396</v>
      </c>
      <c r="Q2" s="132" t="s">
        <v>397</v>
      </c>
      <c r="R2" s="132" t="s">
        <v>398</v>
      </c>
      <c r="S2" s="132" t="s">
        <v>399</v>
      </c>
      <c r="T2" s="558"/>
      <c r="U2" s="558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1:36" ht="18" customHeight="1">
      <c r="A3" s="82"/>
      <c r="B3" s="130" t="s">
        <v>86</v>
      </c>
      <c r="C3" s="130"/>
      <c r="D3" s="130"/>
      <c r="E3" s="3"/>
      <c r="F3" s="4"/>
      <c r="G3" s="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33"/>
      <c r="V3" s="102"/>
      <c r="W3" s="102"/>
      <c r="X3" s="10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6" ht="18" customHeight="1">
      <c r="A4" s="131" t="s">
        <v>136</v>
      </c>
      <c r="B4" s="139" t="s">
        <v>137</v>
      </c>
      <c r="C4" s="139"/>
      <c r="D4" s="139"/>
      <c r="E4" s="360"/>
      <c r="F4" s="345"/>
      <c r="G4" s="345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139"/>
      <c r="V4" s="102"/>
      <c r="W4" s="102"/>
      <c r="X4" s="10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</row>
    <row r="5" spans="1:36" ht="19.5" customHeight="1">
      <c r="A5" s="173" t="s">
        <v>138</v>
      </c>
      <c r="B5" s="344" t="s">
        <v>139</v>
      </c>
      <c r="C5" s="344" t="s">
        <v>268</v>
      </c>
      <c r="D5" s="344"/>
      <c r="E5" s="362">
        <v>1870</v>
      </c>
      <c r="F5" s="362">
        <v>510</v>
      </c>
      <c r="G5" s="362">
        <v>3660</v>
      </c>
      <c r="H5" s="362"/>
      <c r="I5" s="362"/>
      <c r="J5" s="362">
        <v>2018</v>
      </c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3">
        <f aca="true" t="shared" si="0" ref="U5:U10">SUM(E5:T5)</f>
        <v>8058</v>
      </c>
      <c r="V5" s="91"/>
      <c r="W5" s="91"/>
      <c r="X5" s="92"/>
      <c r="Y5" s="93"/>
      <c r="Z5" s="93"/>
      <c r="AA5" s="93"/>
      <c r="AB5" s="94"/>
      <c r="AC5" s="94"/>
      <c r="AD5" s="94"/>
      <c r="AE5" s="94"/>
      <c r="AF5" s="94"/>
      <c r="AG5" s="94"/>
      <c r="AH5" s="94"/>
      <c r="AI5" s="94"/>
      <c r="AJ5" s="94"/>
    </row>
    <row r="6" spans="1:36" ht="19.5" customHeight="1">
      <c r="A6" s="173" t="s">
        <v>138</v>
      </c>
      <c r="B6" s="344" t="s">
        <v>403</v>
      </c>
      <c r="C6" s="344" t="s">
        <v>335</v>
      </c>
      <c r="D6" s="344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3">
        <f t="shared" si="0"/>
        <v>0</v>
      </c>
      <c r="V6" s="91"/>
      <c r="W6" s="91"/>
      <c r="X6" s="92"/>
      <c r="Y6" s="93"/>
      <c r="Z6" s="93"/>
      <c r="AA6" s="93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9.5" customHeight="1">
      <c r="A7" s="174" t="s">
        <v>421</v>
      </c>
      <c r="B7" s="345" t="s">
        <v>404</v>
      </c>
      <c r="C7" s="345" t="s">
        <v>268</v>
      </c>
      <c r="D7" s="345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3">
        <f t="shared" si="0"/>
        <v>0</v>
      </c>
      <c r="V7" s="100"/>
      <c r="W7" s="100"/>
      <c r="X7" s="91"/>
      <c r="Y7" s="93"/>
      <c r="Z7" s="93"/>
      <c r="AA7" s="95"/>
      <c r="AB7" s="94"/>
      <c r="AC7" s="94"/>
      <c r="AD7" s="95"/>
      <c r="AE7" s="94"/>
      <c r="AF7" s="96"/>
      <c r="AG7" s="95"/>
      <c r="AH7" s="94"/>
      <c r="AI7" s="94"/>
      <c r="AJ7" s="95"/>
    </row>
    <row r="8" spans="1:36" ht="19.5" customHeight="1">
      <c r="A8" s="332" t="s">
        <v>140</v>
      </c>
      <c r="B8" s="349" t="s">
        <v>405</v>
      </c>
      <c r="C8" s="345" t="s">
        <v>268</v>
      </c>
      <c r="D8" s="345"/>
      <c r="E8" s="362"/>
      <c r="F8" s="362"/>
      <c r="G8" s="362">
        <v>900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3">
        <f t="shared" si="0"/>
        <v>900</v>
      </c>
      <c r="V8" s="91"/>
      <c r="W8" s="91"/>
      <c r="X8" s="87"/>
      <c r="Y8" s="97"/>
      <c r="Z8" s="97"/>
      <c r="AA8" s="95"/>
      <c r="AB8" s="97"/>
      <c r="AC8" s="97"/>
      <c r="AD8" s="95"/>
      <c r="AE8" s="98"/>
      <c r="AF8" s="98"/>
      <c r="AG8" s="99"/>
      <c r="AH8" s="104"/>
      <c r="AI8" s="104"/>
      <c r="AJ8" s="95"/>
    </row>
    <row r="9" spans="1:36" ht="19.5" customHeight="1">
      <c r="A9" s="175" t="s">
        <v>141</v>
      </c>
      <c r="B9" s="364" t="s">
        <v>406</v>
      </c>
      <c r="C9" s="346" t="s">
        <v>268</v>
      </c>
      <c r="D9" s="346"/>
      <c r="E9" s="362"/>
      <c r="F9" s="362"/>
      <c r="G9" s="362">
        <v>180</v>
      </c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3">
        <f t="shared" si="0"/>
        <v>180</v>
      </c>
      <c r="V9" s="91"/>
      <c r="W9" s="91"/>
      <c r="X9" s="87"/>
      <c r="Y9" s="97"/>
      <c r="Z9" s="97"/>
      <c r="AA9" s="95"/>
      <c r="AB9" s="97"/>
      <c r="AC9" s="97"/>
      <c r="AD9" s="95"/>
      <c r="AE9" s="98"/>
      <c r="AF9" s="98"/>
      <c r="AG9" s="99"/>
      <c r="AH9" s="104"/>
      <c r="AI9" s="104"/>
      <c r="AJ9" s="95"/>
    </row>
    <row r="10" spans="1:36" s="186" customFormat="1" ht="19.5" customHeight="1">
      <c r="A10" s="253" t="s">
        <v>178</v>
      </c>
      <c r="B10" s="347" t="s">
        <v>187</v>
      </c>
      <c r="C10" s="347" t="s">
        <v>268</v>
      </c>
      <c r="D10" s="347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3">
        <f t="shared" si="0"/>
        <v>0</v>
      </c>
      <c r="V10" s="254"/>
      <c r="W10" s="180"/>
      <c r="X10" s="255"/>
      <c r="Y10" s="181"/>
      <c r="Z10" s="181"/>
      <c r="AA10" s="181"/>
      <c r="AB10" s="183"/>
      <c r="AC10" s="183"/>
      <c r="AD10" s="183"/>
      <c r="AE10" s="183"/>
      <c r="AF10" s="183"/>
      <c r="AG10" s="183"/>
      <c r="AH10" s="183"/>
      <c r="AI10" s="183"/>
      <c r="AJ10" s="183"/>
    </row>
    <row r="11" spans="1:36" ht="19.5" customHeight="1">
      <c r="A11" s="336"/>
      <c r="B11" s="348" t="s">
        <v>144</v>
      </c>
      <c r="C11" s="348"/>
      <c r="D11" s="366">
        <f>SUM(D5:D10)</f>
        <v>0</v>
      </c>
      <c r="E11" s="366">
        <f>SUM(E5:E10)</f>
        <v>1870</v>
      </c>
      <c r="F11" s="366">
        <f aca="true" t="shared" si="1" ref="F11:U11">SUM(F5:F10)</f>
        <v>510</v>
      </c>
      <c r="G11" s="366">
        <f t="shared" si="1"/>
        <v>4740</v>
      </c>
      <c r="H11" s="366">
        <f t="shared" si="1"/>
        <v>0</v>
      </c>
      <c r="I11" s="366">
        <f t="shared" si="1"/>
        <v>0</v>
      </c>
      <c r="J11" s="366">
        <f t="shared" si="1"/>
        <v>2018</v>
      </c>
      <c r="K11" s="366">
        <f t="shared" si="1"/>
        <v>0</v>
      </c>
      <c r="L11" s="366">
        <f t="shared" si="1"/>
        <v>0</v>
      </c>
      <c r="M11" s="366">
        <f t="shared" si="1"/>
        <v>0</v>
      </c>
      <c r="N11" s="366">
        <f t="shared" si="1"/>
        <v>0</v>
      </c>
      <c r="O11" s="366">
        <f t="shared" si="1"/>
        <v>0</v>
      </c>
      <c r="P11" s="366">
        <f t="shared" si="1"/>
        <v>0</v>
      </c>
      <c r="Q11" s="366">
        <f t="shared" si="1"/>
        <v>0</v>
      </c>
      <c r="R11" s="366">
        <f t="shared" si="1"/>
        <v>0</v>
      </c>
      <c r="S11" s="366">
        <f t="shared" si="1"/>
        <v>0</v>
      </c>
      <c r="T11" s="366">
        <f t="shared" si="1"/>
        <v>0</v>
      </c>
      <c r="U11" s="366">
        <f t="shared" si="1"/>
        <v>9138</v>
      </c>
      <c r="V11" s="91"/>
      <c r="W11" s="91"/>
      <c r="X11" s="87"/>
      <c r="Y11" s="97"/>
      <c r="Z11" s="97"/>
      <c r="AA11" s="95"/>
      <c r="AB11" s="97"/>
      <c r="AC11" s="97"/>
      <c r="AD11" s="95"/>
      <c r="AE11" s="98"/>
      <c r="AF11" s="98"/>
      <c r="AG11" s="99"/>
      <c r="AH11" s="104"/>
      <c r="AI11" s="104"/>
      <c r="AJ11" s="95"/>
    </row>
    <row r="12" spans="1:36" ht="19.5" customHeight="1">
      <c r="A12" s="139" t="s">
        <v>145</v>
      </c>
      <c r="B12" s="350" t="s">
        <v>146</v>
      </c>
      <c r="C12" s="350"/>
      <c r="D12" s="35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3"/>
      <c r="V12" s="100"/>
      <c r="W12" s="100"/>
      <c r="X12" s="91"/>
      <c r="Y12" s="93"/>
      <c r="Z12" s="93"/>
      <c r="AA12" s="95"/>
      <c r="AB12" s="94"/>
      <c r="AC12" s="94"/>
      <c r="AD12" s="95"/>
      <c r="AE12" s="94"/>
      <c r="AF12" s="96"/>
      <c r="AG12" s="95"/>
      <c r="AH12" s="94"/>
      <c r="AI12" s="94"/>
      <c r="AJ12" s="95"/>
    </row>
    <row r="13" spans="1:60" ht="19.5" customHeight="1">
      <c r="A13" s="178" t="s">
        <v>147</v>
      </c>
      <c r="B13" s="351" t="s">
        <v>148</v>
      </c>
      <c r="C13" s="345" t="s">
        <v>268</v>
      </c>
      <c r="D13" s="345"/>
      <c r="E13" s="360">
        <v>1425</v>
      </c>
      <c r="F13" s="360">
        <v>192</v>
      </c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3">
        <f>SUM(E13:T13)</f>
        <v>1617</v>
      </c>
      <c r="V13" s="100"/>
      <c r="W13" s="100"/>
      <c r="X13" s="91"/>
      <c r="Y13" s="93"/>
      <c r="Z13" s="93"/>
      <c r="AA13" s="95"/>
      <c r="AB13" s="94"/>
      <c r="AC13" s="94"/>
      <c r="AD13" s="95"/>
      <c r="AE13" s="94"/>
      <c r="AF13" s="98"/>
      <c r="AG13" s="95"/>
      <c r="AH13" s="94"/>
      <c r="AI13" s="94"/>
      <c r="AJ13" s="95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36" s="186" customFormat="1" ht="19.5" customHeight="1">
      <c r="A14" s="178" t="s">
        <v>372</v>
      </c>
      <c r="B14" s="351" t="s">
        <v>373</v>
      </c>
      <c r="C14" s="351" t="s">
        <v>268</v>
      </c>
      <c r="D14" s="351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3">
        <f>SUM(E14:T14)</f>
        <v>0</v>
      </c>
      <c r="V14" s="179"/>
      <c r="W14" s="179"/>
      <c r="X14" s="180"/>
      <c r="Y14" s="181"/>
      <c r="Z14" s="181"/>
      <c r="AA14" s="182"/>
      <c r="AB14" s="183"/>
      <c r="AC14" s="183"/>
      <c r="AD14" s="182"/>
      <c r="AE14" s="183"/>
      <c r="AF14" s="184"/>
      <c r="AG14" s="182"/>
      <c r="AH14" s="183"/>
      <c r="AI14" s="183"/>
      <c r="AJ14" s="182"/>
    </row>
    <row r="15" spans="1:36" ht="19.5" customHeight="1">
      <c r="A15" s="174" t="s">
        <v>149</v>
      </c>
      <c r="B15" s="345" t="s">
        <v>407</v>
      </c>
      <c r="C15" s="345" t="s">
        <v>268</v>
      </c>
      <c r="D15" s="345"/>
      <c r="E15" s="360"/>
      <c r="F15" s="360"/>
      <c r="G15" s="360">
        <v>0</v>
      </c>
      <c r="H15" s="360"/>
      <c r="I15" s="360"/>
      <c r="J15" s="360"/>
      <c r="K15" s="360"/>
      <c r="L15" s="360"/>
      <c r="M15" s="360"/>
      <c r="N15" s="360">
        <v>35000</v>
      </c>
      <c r="O15" s="360">
        <v>2000</v>
      </c>
      <c r="P15" s="360"/>
      <c r="Q15" s="360"/>
      <c r="R15" s="360"/>
      <c r="S15" s="360"/>
      <c r="T15" s="360"/>
      <c r="U15" s="363">
        <f>SUM(E15:T15)</f>
        <v>37000</v>
      </c>
      <c r="V15" s="100"/>
      <c r="W15" s="100"/>
      <c r="X15" s="91"/>
      <c r="Y15" s="93"/>
      <c r="Z15" s="93"/>
      <c r="AA15" s="95"/>
      <c r="AB15" s="94"/>
      <c r="AC15" s="94"/>
      <c r="AD15" s="95"/>
      <c r="AE15" s="94"/>
      <c r="AF15" s="96"/>
      <c r="AG15" s="95"/>
      <c r="AH15" s="94"/>
      <c r="AI15" s="94"/>
      <c r="AJ15" s="95"/>
    </row>
    <row r="16" spans="1:36" ht="19.5" customHeight="1">
      <c r="A16" s="174" t="s">
        <v>151</v>
      </c>
      <c r="B16" s="345" t="s">
        <v>74</v>
      </c>
      <c r="C16" s="345" t="s">
        <v>268</v>
      </c>
      <c r="D16" s="345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3">
        <f>SUM(E16:T16)</f>
        <v>0</v>
      </c>
      <c r="V16" s="100"/>
      <c r="W16" s="100"/>
      <c r="X16" s="92"/>
      <c r="Y16" s="93"/>
      <c r="Z16" s="93"/>
      <c r="AA16" s="95"/>
      <c r="AB16" s="93"/>
      <c r="AC16" s="93"/>
      <c r="AD16" s="95"/>
      <c r="AE16" s="94"/>
      <c r="AF16" s="94"/>
      <c r="AG16" s="95"/>
      <c r="AH16" s="93"/>
      <c r="AI16" s="93"/>
      <c r="AJ16" s="95"/>
    </row>
    <row r="17" spans="1:36" ht="19.5" customHeight="1">
      <c r="A17" s="336"/>
      <c r="B17" s="352" t="s">
        <v>152</v>
      </c>
      <c r="C17" s="352"/>
      <c r="D17" s="366">
        <f aca="true" t="shared" si="2" ref="D17:U17">SUM(D13:D16)</f>
        <v>0</v>
      </c>
      <c r="E17" s="366">
        <f t="shared" si="2"/>
        <v>1425</v>
      </c>
      <c r="F17" s="366">
        <f t="shared" si="2"/>
        <v>192</v>
      </c>
      <c r="G17" s="366">
        <f t="shared" si="2"/>
        <v>0</v>
      </c>
      <c r="H17" s="366">
        <f t="shared" si="2"/>
        <v>0</v>
      </c>
      <c r="I17" s="366">
        <f t="shared" si="2"/>
        <v>0</v>
      </c>
      <c r="J17" s="366">
        <f t="shared" si="2"/>
        <v>0</v>
      </c>
      <c r="K17" s="366">
        <f t="shared" si="2"/>
        <v>0</v>
      </c>
      <c r="L17" s="366">
        <f t="shared" si="2"/>
        <v>0</v>
      </c>
      <c r="M17" s="366">
        <f t="shared" si="2"/>
        <v>0</v>
      </c>
      <c r="N17" s="366">
        <f t="shared" si="2"/>
        <v>35000</v>
      </c>
      <c r="O17" s="366">
        <f t="shared" si="2"/>
        <v>2000</v>
      </c>
      <c r="P17" s="366">
        <f t="shared" si="2"/>
        <v>0</v>
      </c>
      <c r="Q17" s="366">
        <f t="shared" si="2"/>
        <v>0</v>
      </c>
      <c r="R17" s="366">
        <f t="shared" si="2"/>
        <v>0</v>
      </c>
      <c r="S17" s="366">
        <f t="shared" si="2"/>
        <v>0</v>
      </c>
      <c r="T17" s="366">
        <f t="shared" si="2"/>
        <v>0</v>
      </c>
      <c r="U17" s="366">
        <f t="shared" si="2"/>
        <v>38617</v>
      </c>
      <c r="V17" s="100"/>
      <c r="W17" s="100"/>
      <c r="X17" s="92"/>
      <c r="Y17" s="93"/>
      <c r="Z17" s="93"/>
      <c r="AA17" s="95"/>
      <c r="AB17" s="93"/>
      <c r="AC17" s="93"/>
      <c r="AD17" s="95"/>
      <c r="AE17" s="94"/>
      <c r="AF17" s="94"/>
      <c r="AG17" s="95"/>
      <c r="AH17" s="93"/>
      <c r="AI17" s="93"/>
      <c r="AJ17" s="95"/>
    </row>
    <row r="18" spans="1:36" ht="19.5" customHeight="1">
      <c r="A18" s="176" t="s">
        <v>153</v>
      </c>
      <c r="B18" s="139" t="s">
        <v>154</v>
      </c>
      <c r="C18" s="139"/>
      <c r="D18" s="139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3"/>
      <c r="V18" s="100"/>
      <c r="W18" s="100"/>
      <c r="X18" s="92"/>
      <c r="Y18" s="93"/>
      <c r="Z18" s="93"/>
      <c r="AA18" s="95"/>
      <c r="AB18" s="93"/>
      <c r="AC18" s="93"/>
      <c r="AD18" s="95"/>
      <c r="AE18" s="94"/>
      <c r="AF18" s="94"/>
      <c r="AG18" s="95"/>
      <c r="AH18" s="93"/>
      <c r="AI18" s="93"/>
      <c r="AJ18" s="95"/>
    </row>
    <row r="19" spans="1:36" ht="19.5" customHeight="1">
      <c r="A19" s="174" t="s">
        <v>155</v>
      </c>
      <c r="B19" s="345" t="s">
        <v>156</v>
      </c>
      <c r="C19" s="345" t="s">
        <v>268</v>
      </c>
      <c r="D19" s="345"/>
      <c r="E19" s="367"/>
      <c r="F19" s="367"/>
      <c r="G19" s="362"/>
      <c r="H19" s="360"/>
      <c r="I19" s="360"/>
      <c r="J19" s="363"/>
      <c r="K19" s="363"/>
      <c r="L19" s="362"/>
      <c r="M19" s="363"/>
      <c r="N19" s="363"/>
      <c r="O19" s="363"/>
      <c r="P19" s="363"/>
      <c r="Q19" s="363"/>
      <c r="R19" s="363"/>
      <c r="S19" s="363"/>
      <c r="T19" s="363"/>
      <c r="U19" s="363">
        <f>SUM(E19:T19)</f>
        <v>0</v>
      </c>
      <c r="V19" s="87"/>
      <c r="W19" s="87"/>
      <c r="X19" s="101"/>
      <c r="Y19" s="97"/>
      <c r="Z19" s="97"/>
      <c r="AA19" s="95"/>
      <c r="AB19" s="97"/>
      <c r="AC19" s="97"/>
      <c r="AD19" s="95"/>
      <c r="AE19" s="98"/>
      <c r="AF19" s="98"/>
      <c r="AG19" s="99"/>
      <c r="AH19" s="97"/>
      <c r="AI19" s="97"/>
      <c r="AJ19" s="95"/>
    </row>
    <row r="20" spans="1:60" s="186" customFormat="1" ht="19.5" customHeight="1">
      <c r="A20" s="178" t="s">
        <v>157</v>
      </c>
      <c r="B20" s="351" t="s">
        <v>158</v>
      </c>
      <c r="C20" s="351" t="s">
        <v>268</v>
      </c>
      <c r="D20" s="351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9">
        <f>SUM(H20:T20)</f>
        <v>0</v>
      </c>
      <c r="V20" s="179"/>
      <c r="W20" s="179"/>
      <c r="X20" s="180"/>
      <c r="Y20" s="181"/>
      <c r="Z20" s="181"/>
      <c r="AA20" s="182"/>
      <c r="AB20" s="183"/>
      <c r="AC20" s="183"/>
      <c r="AD20" s="182"/>
      <c r="AE20" s="183"/>
      <c r="AF20" s="184"/>
      <c r="AG20" s="182"/>
      <c r="AH20" s="183"/>
      <c r="AI20" s="183"/>
      <c r="AJ20" s="182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</row>
    <row r="21" spans="1:60" s="186" customFormat="1" ht="19.5" customHeight="1">
      <c r="A21" s="336"/>
      <c r="B21" s="352" t="s">
        <v>159</v>
      </c>
      <c r="C21" s="352"/>
      <c r="D21" s="352"/>
      <c r="E21" s="370">
        <f aca="true" t="shared" si="3" ref="E21:U21">SUM(E19:E20)</f>
        <v>0</v>
      </c>
      <c r="F21" s="370">
        <f t="shared" si="3"/>
        <v>0</v>
      </c>
      <c r="G21" s="370">
        <f t="shared" si="3"/>
        <v>0</v>
      </c>
      <c r="H21" s="370">
        <f t="shared" si="3"/>
        <v>0</v>
      </c>
      <c r="I21" s="370">
        <f t="shared" si="3"/>
        <v>0</v>
      </c>
      <c r="J21" s="370">
        <f t="shared" si="3"/>
        <v>0</v>
      </c>
      <c r="K21" s="370">
        <f t="shared" si="3"/>
        <v>0</v>
      </c>
      <c r="L21" s="370">
        <f t="shared" si="3"/>
        <v>0</v>
      </c>
      <c r="M21" s="370">
        <f t="shared" si="3"/>
        <v>0</v>
      </c>
      <c r="N21" s="370">
        <f t="shared" si="3"/>
        <v>0</v>
      </c>
      <c r="O21" s="370">
        <f t="shared" si="3"/>
        <v>0</v>
      </c>
      <c r="P21" s="370">
        <f t="shared" si="3"/>
        <v>0</v>
      </c>
      <c r="Q21" s="370">
        <f t="shared" si="3"/>
        <v>0</v>
      </c>
      <c r="R21" s="370">
        <f t="shared" si="3"/>
        <v>0</v>
      </c>
      <c r="S21" s="370">
        <f t="shared" si="3"/>
        <v>0</v>
      </c>
      <c r="T21" s="370">
        <f t="shared" si="3"/>
        <v>0</v>
      </c>
      <c r="U21" s="370">
        <f t="shared" si="3"/>
        <v>0</v>
      </c>
      <c r="V21" s="179"/>
      <c r="W21" s="179"/>
      <c r="X21" s="180"/>
      <c r="Y21" s="181"/>
      <c r="Z21" s="181"/>
      <c r="AA21" s="182"/>
      <c r="AB21" s="183"/>
      <c r="AC21" s="183"/>
      <c r="AD21" s="182"/>
      <c r="AE21" s="183"/>
      <c r="AF21" s="184"/>
      <c r="AG21" s="182"/>
      <c r="AH21" s="183"/>
      <c r="AI21" s="183"/>
      <c r="AJ21" s="182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</row>
    <row r="22" spans="1:36" ht="19.5" customHeight="1">
      <c r="A22" s="176" t="s">
        <v>160</v>
      </c>
      <c r="B22" s="139" t="s">
        <v>161</v>
      </c>
      <c r="C22" s="139"/>
      <c r="D22" s="139"/>
      <c r="E22" s="367"/>
      <c r="F22" s="367"/>
      <c r="G22" s="362"/>
      <c r="H22" s="360"/>
      <c r="I22" s="360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87"/>
      <c r="W22" s="87"/>
      <c r="X22" s="101"/>
      <c r="Y22" s="97"/>
      <c r="Z22" s="97"/>
      <c r="AA22" s="95"/>
      <c r="AB22" s="97"/>
      <c r="AC22" s="97"/>
      <c r="AD22" s="95"/>
      <c r="AE22" s="98"/>
      <c r="AF22" s="98"/>
      <c r="AG22" s="99"/>
      <c r="AH22" s="97"/>
      <c r="AI22" s="97"/>
      <c r="AJ22" s="95"/>
    </row>
    <row r="23" spans="1:60" s="186" customFormat="1" ht="19.5" customHeight="1">
      <c r="A23" s="178" t="s">
        <v>162</v>
      </c>
      <c r="B23" s="351" t="s">
        <v>163</v>
      </c>
      <c r="C23" s="351" t="s">
        <v>268</v>
      </c>
      <c r="D23" s="351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3">
        <f>SUM(E23:T23)</f>
        <v>0</v>
      </c>
      <c r="V23" s="179"/>
      <c r="W23" s="179"/>
      <c r="X23" s="180"/>
      <c r="Y23" s="181"/>
      <c r="Z23" s="181"/>
      <c r="AA23" s="182"/>
      <c r="AB23" s="183"/>
      <c r="AC23" s="183"/>
      <c r="AD23" s="182"/>
      <c r="AE23" s="183"/>
      <c r="AF23" s="184"/>
      <c r="AG23" s="182"/>
      <c r="AH23" s="183"/>
      <c r="AI23" s="183"/>
      <c r="AJ23" s="182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</row>
    <row r="24" spans="1:36" ht="19.5" customHeight="1">
      <c r="A24" s="174" t="s">
        <v>164</v>
      </c>
      <c r="B24" s="345" t="s">
        <v>70</v>
      </c>
      <c r="C24" s="345" t="s">
        <v>268</v>
      </c>
      <c r="D24" s="345"/>
      <c r="E24" s="360"/>
      <c r="F24" s="360"/>
      <c r="G24" s="360">
        <v>3660</v>
      </c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3">
        <f>SUM(E24:T24)</f>
        <v>3660</v>
      </c>
      <c r="V24" s="100"/>
      <c r="W24" s="100"/>
      <c r="X24" s="92"/>
      <c r="Y24" s="93"/>
      <c r="Z24" s="93"/>
      <c r="AA24" s="95"/>
      <c r="AB24" s="94"/>
      <c r="AC24" s="94"/>
      <c r="AD24" s="95"/>
      <c r="AE24" s="94"/>
      <c r="AF24" s="94"/>
      <c r="AG24" s="95"/>
      <c r="AH24" s="94"/>
      <c r="AI24" s="94"/>
      <c r="AJ24" s="95"/>
    </row>
    <row r="25" spans="1:60" ht="19.5" customHeight="1">
      <c r="A25" s="174" t="s">
        <v>165</v>
      </c>
      <c r="B25" s="345" t="s">
        <v>71</v>
      </c>
      <c r="C25" s="345" t="s">
        <v>268</v>
      </c>
      <c r="D25" s="345"/>
      <c r="E25" s="360"/>
      <c r="F25" s="360"/>
      <c r="G25" s="360">
        <v>2331</v>
      </c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3">
        <f>SUM(E25:T25)</f>
        <v>2331</v>
      </c>
      <c r="V25" s="100"/>
      <c r="W25" s="100"/>
      <c r="X25" s="91"/>
      <c r="Y25" s="93"/>
      <c r="Z25" s="93"/>
      <c r="AA25" s="95"/>
      <c r="AB25" s="94"/>
      <c r="AC25" s="94"/>
      <c r="AD25" s="95"/>
      <c r="AE25" s="94"/>
      <c r="AF25" s="98"/>
      <c r="AG25" s="95"/>
      <c r="AH25" s="94"/>
      <c r="AI25" s="94"/>
      <c r="AJ25" s="95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36" ht="19.5" customHeight="1">
      <c r="A26" s="174" t="s">
        <v>166</v>
      </c>
      <c r="B26" s="345" t="s">
        <v>167</v>
      </c>
      <c r="C26" s="345" t="s">
        <v>268</v>
      </c>
      <c r="D26" s="345"/>
      <c r="E26" s="360"/>
      <c r="F26" s="360"/>
      <c r="G26" s="360">
        <v>4000</v>
      </c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3">
        <f>SUM(E26:T26)</f>
        <v>4000</v>
      </c>
      <c r="V26" s="100"/>
      <c r="W26" s="100"/>
      <c r="X26" s="91"/>
      <c r="Y26" s="93"/>
      <c r="Z26" s="93"/>
      <c r="AA26" s="95"/>
      <c r="AB26" s="94"/>
      <c r="AC26" s="94"/>
      <c r="AD26" s="95"/>
      <c r="AE26" s="94"/>
      <c r="AF26" s="96"/>
      <c r="AG26" s="95"/>
      <c r="AH26" s="94"/>
      <c r="AI26" s="94"/>
      <c r="AJ26" s="95"/>
    </row>
    <row r="27" spans="1:36" ht="19.5" customHeight="1">
      <c r="A27" s="336"/>
      <c r="B27" s="352" t="s">
        <v>168</v>
      </c>
      <c r="C27" s="352"/>
      <c r="D27" s="352"/>
      <c r="E27" s="370">
        <f aca="true" t="shared" si="4" ref="E27:U27">SUM(E23:E26)</f>
        <v>0</v>
      </c>
      <c r="F27" s="370">
        <f t="shared" si="4"/>
        <v>0</v>
      </c>
      <c r="G27" s="370">
        <f t="shared" si="4"/>
        <v>9991</v>
      </c>
      <c r="H27" s="370">
        <f t="shared" si="4"/>
        <v>0</v>
      </c>
      <c r="I27" s="370">
        <f t="shared" si="4"/>
        <v>0</v>
      </c>
      <c r="J27" s="370">
        <f t="shared" si="4"/>
        <v>0</v>
      </c>
      <c r="K27" s="370">
        <f t="shared" si="4"/>
        <v>0</v>
      </c>
      <c r="L27" s="370">
        <f t="shared" si="4"/>
        <v>0</v>
      </c>
      <c r="M27" s="370">
        <f t="shared" si="4"/>
        <v>0</v>
      </c>
      <c r="N27" s="370">
        <f t="shared" si="4"/>
        <v>0</v>
      </c>
      <c r="O27" s="370">
        <f t="shared" si="4"/>
        <v>0</v>
      </c>
      <c r="P27" s="370">
        <f t="shared" si="4"/>
        <v>0</v>
      </c>
      <c r="Q27" s="370">
        <f t="shared" si="4"/>
        <v>0</v>
      </c>
      <c r="R27" s="370">
        <f t="shared" si="4"/>
        <v>0</v>
      </c>
      <c r="S27" s="370">
        <f t="shared" si="4"/>
        <v>0</v>
      </c>
      <c r="T27" s="370">
        <f t="shared" si="4"/>
        <v>0</v>
      </c>
      <c r="U27" s="370">
        <f t="shared" si="4"/>
        <v>9991</v>
      </c>
      <c r="V27" s="100"/>
      <c r="W27" s="100"/>
      <c r="X27" s="91"/>
      <c r="Y27" s="93"/>
      <c r="Z27" s="93"/>
      <c r="AA27" s="95"/>
      <c r="AB27" s="94"/>
      <c r="AC27" s="94"/>
      <c r="AD27" s="95"/>
      <c r="AE27" s="94"/>
      <c r="AF27" s="96"/>
      <c r="AG27" s="95"/>
      <c r="AH27" s="94"/>
      <c r="AI27" s="94"/>
      <c r="AJ27" s="95"/>
    </row>
    <row r="28" spans="1:36" ht="19.5" customHeight="1">
      <c r="A28" s="176" t="s">
        <v>169</v>
      </c>
      <c r="B28" s="139" t="s">
        <v>170</v>
      </c>
      <c r="C28" s="139"/>
      <c r="D28" s="139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3"/>
      <c r="V28" s="100"/>
      <c r="W28" s="100"/>
      <c r="X28" s="91"/>
      <c r="Y28" s="93"/>
      <c r="Z28" s="93"/>
      <c r="AA28" s="95"/>
      <c r="AB28" s="94"/>
      <c r="AC28" s="94"/>
      <c r="AD28" s="95"/>
      <c r="AE28" s="94"/>
      <c r="AF28" s="96"/>
      <c r="AG28" s="95"/>
      <c r="AH28" s="94"/>
      <c r="AI28" s="94"/>
      <c r="AJ28" s="95"/>
    </row>
    <row r="29" spans="1:36" ht="19.5" customHeight="1">
      <c r="A29" s="173" t="s">
        <v>171</v>
      </c>
      <c r="B29" s="346" t="s">
        <v>72</v>
      </c>
      <c r="C29" s="344" t="s">
        <v>268</v>
      </c>
      <c r="D29" s="344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3">
        <f>SUM(E29:T29)</f>
        <v>0</v>
      </c>
      <c r="V29" s="100"/>
      <c r="W29" s="100"/>
      <c r="X29" s="91"/>
      <c r="Y29" s="94"/>
      <c r="Z29" s="94"/>
      <c r="AA29" s="95"/>
      <c r="AB29" s="94"/>
      <c r="AC29" s="94"/>
      <c r="AD29" s="95"/>
      <c r="AE29" s="94"/>
      <c r="AF29" s="96"/>
      <c r="AG29" s="95"/>
      <c r="AH29" s="94"/>
      <c r="AI29" s="94"/>
      <c r="AJ29" s="95"/>
    </row>
    <row r="30" spans="1:36" ht="19.5" customHeight="1">
      <c r="A30" s="173" t="s">
        <v>374</v>
      </c>
      <c r="B30" s="346" t="s">
        <v>375</v>
      </c>
      <c r="C30" s="344" t="s">
        <v>268</v>
      </c>
      <c r="D30" s="344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3">
        <f>SUM(E30:T30)</f>
        <v>0</v>
      </c>
      <c r="V30" s="100"/>
      <c r="W30" s="100"/>
      <c r="X30" s="91"/>
      <c r="Y30" s="94"/>
      <c r="Z30" s="94"/>
      <c r="AA30" s="95"/>
      <c r="AB30" s="94"/>
      <c r="AC30" s="94"/>
      <c r="AD30" s="95"/>
      <c r="AE30" s="94"/>
      <c r="AF30" s="96"/>
      <c r="AG30" s="95"/>
      <c r="AH30" s="94"/>
      <c r="AI30" s="94"/>
      <c r="AJ30" s="95"/>
    </row>
    <row r="31" spans="1:36" ht="19.5" customHeight="1">
      <c r="A31" s="336"/>
      <c r="B31" s="352" t="s">
        <v>172</v>
      </c>
      <c r="C31" s="352"/>
      <c r="D31" s="370">
        <f aca="true" t="shared" si="5" ref="D31:U31">SUM(D29:D30)</f>
        <v>0</v>
      </c>
      <c r="E31" s="370">
        <f t="shared" si="5"/>
        <v>0</v>
      </c>
      <c r="F31" s="370">
        <f t="shared" si="5"/>
        <v>0</v>
      </c>
      <c r="G31" s="370">
        <f t="shared" si="5"/>
        <v>0</v>
      </c>
      <c r="H31" s="370">
        <f t="shared" si="5"/>
        <v>0</v>
      </c>
      <c r="I31" s="370">
        <f t="shared" si="5"/>
        <v>0</v>
      </c>
      <c r="J31" s="370">
        <f t="shared" si="5"/>
        <v>0</v>
      </c>
      <c r="K31" s="370">
        <f t="shared" si="5"/>
        <v>0</v>
      </c>
      <c r="L31" s="370">
        <f t="shared" si="5"/>
        <v>0</v>
      </c>
      <c r="M31" s="370">
        <f t="shared" si="5"/>
        <v>0</v>
      </c>
      <c r="N31" s="370">
        <f t="shared" si="5"/>
        <v>0</v>
      </c>
      <c r="O31" s="370">
        <f t="shared" si="5"/>
        <v>0</v>
      </c>
      <c r="P31" s="370">
        <f t="shared" si="5"/>
        <v>0</v>
      </c>
      <c r="Q31" s="370">
        <f t="shared" si="5"/>
        <v>0</v>
      </c>
      <c r="R31" s="370">
        <f t="shared" si="5"/>
        <v>0</v>
      </c>
      <c r="S31" s="370">
        <f t="shared" si="5"/>
        <v>0</v>
      </c>
      <c r="T31" s="370">
        <f t="shared" si="5"/>
        <v>0</v>
      </c>
      <c r="U31" s="370">
        <f t="shared" si="5"/>
        <v>0</v>
      </c>
      <c r="V31" s="91"/>
      <c r="W31" s="91"/>
      <c r="X31" s="91"/>
      <c r="Y31" s="94"/>
      <c r="Z31" s="94"/>
      <c r="AA31" s="95"/>
      <c r="AB31" s="94"/>
      <c r="AC31" s="94"/>
      <c r="AD31" s="95"/>
      <c r="AE31" s="94"/>
      <c r="AF31" s="96"/>
      <c r="AG31" s="95"/>
      <c r="AH31" s="94"/>
      <c r="AI31" s="94"/>
      <c r="AJ31" s="95"/>
    </row>
    <row r="32" spans="1:36" ht="19.5" customHeight="1">
      <c r="A32" s="176" t="s">
        <v>173</v>
      </c>
      <c r="B32" s="139" t="s">
        <v>174</v>
      </c>
      <c r="C32" s="139"/>
      <c r="D32" s="139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3"/>
      <c r="V32" s="91"/>
      <c r="W32" s="91"/>
      <c r="X32" s="91"/>
      <c r="Y32" s="94"/>
      <c r="Z32" s="94"/>
      <c r="AA32" s="95"/>
      <c r="AB32" s="94"/>
      <c r="AC32" s="94"/>
      <c r="AD32" s="95"/>
      <c r="AE32" s="94"/>
      <c r="AF32" s="96"/>
      <c r="AG32" s="95"/>
      <c r="AH32" s="94"/>
      <c r="AI32" s="94"/>
      <c r="AJ32" s="95"/>
    </row>
    <row r="33" spans="1:36" ht="19.5" customHeight="1">
      <c r="A33" s="173" t="s">
        <v>179</v>
      </c>
      <c r="B33" s="346" t="s">
        <v>180</v>
      </c>
      <c r="C33" s="345" t="s">
        <v>268</v>
      </c>
      <c r="D33" s="345"/>
      <c r="E33" s="360">
        <v>2040</v>
      </c>
      <c r="F33" s="360">
        <v>558</v>
      </c>
      <c r="G33" s="360">
        <v>1976</v>
      </c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3">
        <f>SUM(E33:T33)</f>
        <v>4574</v>
      </c>
      <c r="V33" s="100"/>
      <c r="W33" s="100"/>
      <c r="X33" s="91"/>
      <c r="Y33" s="93"/>
      <c r="Z33" s="93"/>
      <c r="AA33" s="95"/>
      <c r="AB33" s="94"/>
      <c r="AC33" s="94"/>
      <c r="AD33" s="95"/>
      <c r="AE33" s="94"/>
      <c r="AF33" s="96"/>
      <c r="AG33" s="95"/>
      <c r="AH33" s="94"/>
      <c r="AI33" s="94"/>
      <c r="AJ33" s="95"/>
    </row>
    <row r="34" spans="1:36" s="187" customFormat="1" ht="19.5" customHeight="1">
      <c r="A34" s="336"/>
      <c r="B34" s="348" t="s">
        <v>175</v>
      </c>
      <c r="C34" s="348"/>
      <c r="D34" s="348"/>
      <c r="E34" s="366">
        <f aca="true" t="shared" si="6" ref="E34:U34">SUM(E33:E33)</f>
        <v>2040</v>
      </c>
      <c r="F34" s="366">
        <f t="shared" si="6"/>
        <v>558</v>
      </c>
      <c r="G34" s="366">
        <f t="shared" si="6"/>
        <v>1976</v>
      </c>
      <c r="H34" s="366">
        <f t="shared" si="6"/>
        <v>0</v>
      </c>
      <c r="I34" s="366">
        <f t="shared" si="6"/>
        <v>0</v>
      </c>
      <c r="J34" s="366">
        <f t="shared" si="6"/>
        <v>0</v>
      </c>
      <c r="K34" s="366">
        <f t="shared" si="6"/>
        <v>0</v>
      </c>
      <c r="L34" s="366">
        <f t="shared" si="6"/>
        <v>0</v>
      </c>
      <c r="M34" s="366">
        <f t="shared" si="6"/>
        <v>0</v>
      </c>
      <c r="N34" s="366">
        <f t="shared" si="6"/>
        <v>0</v>
      </c>
      <c r="O34" s="366">
        <f t="shared" si="6"/>
        <v>0</v>
      </c>
      <c r="P34" s="366">
        <f t="shared" si="6"/>
        <v>0</v>
      </c>
      <c r="Q34" s="366">
        <f t="shared" si="6"/>
        <v>0</v>
      </c>
      <c r="R34" s="366">
        <f t="shared" si="6"/>
        <v>0</v>
      </c>
      <c r="S34" s="366">
        <f t="shared" si="6"/>
        <v>0</v>
      </c>
      <c r="T34" s="366">
        <f t="shared" si="6"/>
        <v>0</v>
      </c>
      <c r="U34" s="366">
        <f t="shared" si="6"/>
        <v>4574</v>
      </c>
      <c r="V34" s="100"/>
      <c r="W34" s="100"/>
      <c r="X34" s="87"/>
      <c r="Y34" s="97"/>
      <c r="Z34" s="97"/>
      <c r="AA34" s="95"/>
      <c r="AB34" s="97"/>
      <c r="AC34" s="97"/>
      <c r="AD34" s="95"/>
      <c r="AE34" s="98"/>
      <c r="AF34" s="98"/>
      <c r="AG34" s="95"/>
      <c r="AH34" s="104"/>
      <c r="AI34" s="104"/>
      <c r="AJ34" s="95"/>
    </row>
    <row r="35" spans="1:36" ht="19.5" customHeight="1">
      <c r="A35" s="176" t="s">
        <v>16</v>
      </c>
      <c r="B35" s="139" t="s">
        <v>176</v>
      </c>
      <c r="C35" s="139"/>
      <c r="D35" s="139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3"/>
      <c r="V35" s="100"/>
      <c r="W35" s="100"/>
      <c r="X35" s="91"/>
      <c r="Y35" s="93"/>
      <c r="Z35" s="93"/>
      <c r="AA35" s="95"/>
      <c r="AB35" s="94"/>
      <c r="AC35" s="94"/>
      <c r="AD35" s="95"/>
      <c r="AE35" s="94"/>
      <c r="AF35" s="96"/>
      <c r="AG35" s="95"/>
      <c r="AH35" s="94"/>
      <c r="AI35" s="94"/>
      <c r="AJ35" s="95"/>
    </row>
    <row r="36" spans="1:36" ht="19.5" customHeight="1">
      <c r="A36" s="174" t="s">
        <v>244</v>
      </c>
      <c r="B36" s="137" t="s">
        <v>408</v>
      </c>
      <c r="C36" s="137" t="s">
        <v>268</v>
      </c>
      <c r="D36" s="137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3">
        <f aca="true" t="shared" si="7" ref="U36:U43">SUM(E36:T36)</f>
        <v>0</v>
      </c>
      <c r="V36" s="100"/>
      <c r="W36" s="100"/>
      <c r="X36" s="91"/>
      <c r="Y36" s="93"/>
      <c r="Z36" s="93"/>
      <c r="AA36" s="95"/>
      <c r="AB36" s="94"/>
      <c r="AC36" s="94"/>
      <c r="AD36" s="95"/>
      <c r="AE36" s="94"/>
      <c r="AF36" s="96"/>
      <c r="AG36" s="95"/>
      <c r="AH36" s="94"/>
      <c r="AI36" s="94"/>
      <c r="AJ36" s="95"/>
    </row>
    <row r="37" spans="1:36" ht="19.5" customHeight="1">
      <c r="A37" s="174" t="s">
        <v>411</v>
      </c>
      <c r="B37" s="344" t="s">
        <v>381</v>
      </c>
      <c r="C37" s="137" t="s">
        <v>268</v>
      </c>
      <c r="D37" s="137"/>
      <c r="E37" s="360"/>
      <c r="F37" s="360"/>
      <c r="G37" s="360"/>
      <c r="H37" s="360">
        <v>580</v>
      </c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3">
        <f t="shared" si="7"/>
        <v>580</v>
      </c>
      <c r="V37" s="100"/>
      <c r="W37" s="100"/>
      <c r="X37" s="91"/>
      <c r="Y37" s="93"/>
      <c r="Z37" s="93"/>
      <c r="AA37" s="95"/>
      <c r="AB37" s="94"/>
      <c r="AC37" s="94"/>
      <c r="AD37" s="95"/>
      <c r="AE37" s="94"/>
      <c r="AF37" s="96"/>
      <c r="AG37" s="95"/>
      <c r="AH37" s="94"/>
      <c r="AI37" s="94"/>
      <c r="AJ37" s="95"/>
    </row>
    <row r="38" spans="1:36" ht="19.5" customHeight="1">
      <c r="A38" s="174" t="s">
        <v>245</v>
      </c>
      <c r="B38" s="137" t="s">
        <v>409</v>
      </c>
      <c r="C38" s="137" t="s">
        <v>268</v>
      </c>
      <c r="D38" s="137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3">
        <f t="shared" si="7"/>
        <v>0</v>
      </c>
      <c r="V38" s="100"/>
      <c r="W38" s="100"/>
      <c r="X38" s="91"/>
      <c r="Y38" s="93"/>
      <c r="Z38" s="93"/>
      <c r="AA38" s="95"/>
      <c r="AB38" s="94"/>
      <c r="AC38" s="94"/>
      <c r="AD38" s="95"/>
      <c r="AE38" s="94"/>
      <c r="AF38" s="96"/>
      <c r="AG38" s="95"/>
      <c r="AH38" s="94"/>
      <c r="AI38" s="94"/>
      <c r="AJ38" s="95"/>
    </row>
    <row r="39" spans="1:36" ht="19.5" customHeight="1">
      <c r="A39" s="174" t="s">
        <v>246</v>
      </c>
      <c r="B39" s="137" t="s">
        <v>247</v>
      </c>
      <c r="C39" s="137" t="s">
        <v>268</v>
      </c>
      <c r="D39" s="137"/>
      <c r="E39" s="360"/>
      <c r="F39" s="360"/>
      <c r="G39" s="360"/>
      <c r="H39" s="360">
        <v>603</v>
      </c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3">
        <f t="shared" si="7"/>
        <v>603</v>
      </c>
      <c r="V39" s="100"/>
      <c r="W39" s="100"/>
      <c r="X39" s="91"/>
      <c r="Y39" s="93"/>
      <c r="Z39" s="93"/>
      <c r="AA39" s="95"/>
      <c r="AB39" s="94"/>
      <c r="AC39" s="94"/>
      <c r="AD39" s="95"/>
      <c r="AE39" s="94"/>
      <c r="AF39" s="96"/>
      <c r="AG39" s="95"/>
      <c r="AH39" s="94"/>
      <c r="AI39" s="94"/>
      <c r="AJ39" s="95"/>
    </row>
    <row r="40" spans="1:36" ht="19.5" customHeight="1">
      <c r="A40" s="174" t="s">
        <v>248</v>
      </c>
      <c r="B40" s="137" t="s">
        <v>410</v>
      </c>
      <c r="C40" s="137" t="s">
        <v>268</v>
      </c>
      <c r="D40" s="137"/>
      <c r="E40" s="360"/>
      <c r="F40" s="360"/>
      <c r="G40" s="360"/>
      <c r="H40" s="360">
        <v>1401</v>
      </c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3">
        <f t="shared" si="7"/>
        <v>1401</v>
      </c>
      <c r="V40" s="100"/>
      <c r="W40" s="100"/>
      <c r="X40" s="91"/>
      <c r="Y40" s="93"/>
      <c r="Z40" s="93"/>
      <c r="AA40" s="95"/>
      <c r="AB40" s="94"/>
      <c r="AC40" s="94"/>
      <c r="AD40" s="95"/>
      <c r="AE40" s="94"/>
      <c r="AF40" s="96"/>
      <c r="AG40" s="95"/>
      <c r="AH40" s="94"/>
      <c r="AI40" s="94"/>
      <c r="AJ40" s="95"/>
    </row>
    <row r="41" spans="1:36" ht="19.5" customHeight="1">
      <c r="A41" s="106">
        <v>107051</v>
      </c>
      <c r="B41" s="345" t="s">
        <v>73</v>
      </c>
      <c r="C41" s="345" t="s">
        <v>268</v>
      </c>
      <c r="D41" s="345"/>
      <c r="E41" s="360"/>
      <c r="F41" s="360"/>
      <c r="G41" s="360">
        <v>4000</v>
      </c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3">
        <f t="shared" si="7"/>
        <v>4000</v>
      </c>
      <c r="V41" s="100"/>
      <c r="W41" s="100"/>
      <c r="X41" s="91"/>
      <c r="Y41" s="94"/>
      <c r="Z41" s="94"/>
      <c r="AA41" s="95"/>
      <c r="AB41" s="94"/>
      <c r="AC41" s="94"/>
      <c r="AD41" s="95"/>
      <c r="AE41" s="94"/>
      <c r="AF41" s="96"/>
      <c r="AG41" s="95"/>
      <c r="AH41" s="95"/>
      <c r="AI41" s="95"/>
      <c r="AJ41" s="95"/>
    </row>
    <row r="42" spans="1:36" ht="19.5" customHeight="1">
      <c r="A42" s="173" t="s">
        <v>412</v>
      </c>
      <c r="B42" s="344" t="s">
        <v>382</v>
      </c>
      <c r="C42" s="353" t="s">
        <v>268</v>
      </c>
      <c r="D42" s="353"/>
      <c r="E42" s="371"/>
      <c r="F42" s="371"/>
      <c r="G42" s="371"/>
      <c r="H42" s="371"/>
      <c r="I42" s="371"/>
      <c r="J42" s="371">
        <v>620</v>
      </c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63">
        <f t="shared" si="7"/>
        <v>620</v>
      </c>
      <c r="V42" s="100"/>
      <c r="W42" s="100"/>
      <c r="X42" s="91"/>
      <c r="Y42" s="94"/>
      <c r="Z42" s="94"/>
      <c r="AA42" s="95"/>
      <c r="AB42" s="94"/>
      <c r="AC42" s="94"/>
      <c r="AD42" s="95"/>
      <c r="AE42" s="94"/>
      <c r="AF42" s="96"/>
      <c r="AG42" s="95"/>
      <c r="AH42" s="95"/>
      <c r="AI42" s="95"/>
      <c r="AJ42" s="95"/>
    </row>
    <row r="43" spans="1:36" s="186" customFormat="1" ht="19.5" customHeight="1">
      <c r="A43" s="343">
        <v>107060</v>
      </c>
      <c r="B43" s="346" t="s">
        <v>413</v>
      </c>
      <c r="C43" s="354" t="s">
        <v>268</v>
      </c>
      <c r="D43" s="354"/>
      <c r="E43" s="372"/>
      <c r="F43" s="372"/>
      <c r="G43" s="372"/>
      <c r="H43" s="372">
        <v>2000</v>
      </c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63">
        <f t="shared" si="7"/>
        <v>2000</v>
      </c>
      <c r="V43" s="180"/>
      <c r="W43" s="180"/>
      <c r="X43" s="180"/>
      <c r="Y43" s="183"/>
      <c r="Z43" s="183"/>
      <c r="AA43" s="182"/>
      <c r="AB43" s="183"/>
      <c r="AC43" s="183"/>
      <c r="AD43" s="182"/>
      <c r="AE43" s="183"/>
      <c r="AF43" s="257"/>
      <c r="AG43" s="182"/>
      <c r="AH43" s="183"/>
      <c r="AI43" s="183"/>
      <c r="AJ43" s="182"/>
    </row>
    <row r="44" spans="1:36" ht="19.5" customHeight="1">
      <c r="A44" s="107"/>
      <c r="B44" s="352" t="s">
        <v>177</v>
      </c>
      <c r="C44" s="352"/>
      <c r="D44" s="370">
        <f aca="true" t="shared" si="8" ref="D44:U44">SUM(D36:D43)</f>
        <v>0</v>
      </c>
      <c r="E44" s="370">
        <f t="shared" si="8"/>
        <v>0</v>
      </c>
      <c r="F44" s="370">
        <f t="shared" si="8"/>
        <v>0</v>
      </c>
      <c r="G44" s="370">
        <f t="shared" si="8"/>
        <v>4000</v>
      </c>
      <c r="H44" s="370">
        <f t="shared" si="8"/>
        <v>4584</v>
      </c>
      <c r="I44" s="370">
        <f t="shared" si="8"/>
        <v>0</v>
      </c>
      <c r="J44" s="370">
        <f t="shared" si="8"/>
        <v>620</v>
      </c>
      <c r="K44" s="370">
        <f t="shared" si="8"/>
        <v>0</v>
      </c>
      <c r="L44" s="370">
        <f t="shared" si="8"/>
        <v>0</v>
      </c>
      <c r="M44" s="370">
        <f t="shared" si="8"/>
        <v>0</v>
      </c>
      <c r="N44" s="370">
        <f t="shared" si="8"/>
        <v>0</v>
      </c>
      <c r="O44" s="370">
        <f t="shared" si="8"/>
        <v>0</v>
      </c>
      <c r="P44" s="370">
        <f t="shared" si="8"/>
        <v>0</v>
      </c>
      <c r="Q44" s="370">
        <f t="shared" si="8"/>
        <v>0</v>
      </c>
      <c r="R44" s="370">
        <f t="shared" si="8"/>
        <v>0</v>
      </c>
      <c r="S44" s="370">
        <f t="shared" si="8"/>
        <v>0</v>
      </c>
      <c r="T44" s="370">
        <f t="shared" si="8"/>
        <v>0</v>
      </c>
      <c r="U44" s="370">
        <f t="shared" si="8"/>
        <v>9204</v>
      </c>
      <c r="V44" s="91"/>
      <c r="W44" s="91"/>
      <c r="X44" s="91"/>
      <c r="Y44" s="94"/>
      <c r="Z44" s="94"/>
      <c r="AA44" s="95"/>
      <c r="AB44" s="94"/>
      <c r="AC44" s="94"/>
      <c r="AD44" s="95"/>
      <c r="AE44" s="94"/>
      <c r="AF44" s="96"/>
      <c r="AG44" s="95"/>
      <c r="AH44" s="94"/>
      <c r="AI44" s="94"/>
      <c r="AJ44" s="95"/>
    </row>
    <row r="45" spans="1:36" s="186" customFormat="1" ht="19.5" customHeight="1">
      <c r="A45" s="304" t="s">
        <v>188</v>
      </c>
      <c r="B45" s="348" t="s">
        <v>189</v>
      </c>
      <c r="C45" s="355"/>
      <c r="D45" s="355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>
        <f>SUM(E45:T45)</f>
        <v>0</v>
      </c>
      <c r="V45" s="180"/>
      <c r="W45" s="180"/>
      <c r="X45" s="255"/>
      <c r="Y45" s="181"/>
      <c r="Z45" s="181"/>
      <c r="AA45" s="181"/>
      <c r="AB45" s="183"/>
      <c r="AC45" s="183"/>
      <c r="AD45" s="183"/>
      <c r="AE45" s="183"/>
      <c r="AF45" s="183"/>
      <c r="AG45" s="183"/>
      <c r="AH45" s="183"/>
      <c r="AI45" s="183"/>
      <c r="AJ45" s="183"/>
    </row>
    <row r="46" spans="1:36" s="186" customFormat="1" ht="19.5" customHeight="1">
      <c r="A46" s="340"/>
      <c r="B46" s="356" t="s">
        <v>83</v>
      </c>
      <c r="C46" s="356"/>
      <c r="D46" s="373">
        <f aca="true" t="shared" si="9" ref="D46:U46">SUM(D11,D17,D21,D27,D31,D34,D44,D45)</f>
        <v>0</v>
      </c>
      <c r="E46" s="373">
        <f t="shared" si="9"/>
        <v>5335</v>
      </c>
      <c r="F46" s="373">
        <f t="shared" si="9"/>
        <v>1260</v>
      </c>
      <c r="G46" s="373">
        <f t="shared" si="9"/>
        <v>20707</v>
      </c>
      <c r="H46" s="373">
        <f t="shared" si="9"/>
        <v>4584</v>
      </c>
      <c r="I46" s="373">
        <f t="shared" si="9"/>
        <v>0</v>
      </c>
      <c r="J46" s="373">
        <f t="shared" si="9"/>
        <v>2638</v>
      </c>
      <c r="K46" s="373">
        <f t="shared" si="9"/>
        <v>0</v>
      </c>
      <c r="L46" s="373">
        <f t="shared" si="9"/>
        <v>0</v>
      </c>
      <c r="M46" s="373">
        <f t="shared" si="9"/>
        <v>0</v>
      </c>
      <c r="N46" s="373">
        <f t="shared" si="9"/>
        <v>35000</v>
      </c>
      <c r="O46" s="373">
        <f t="shared" si="9"/>
        <v>2000</v>
      </c>
      <c r="P46" s="373">
        <f t="shared" si="9"/>
        <v>0</v>
      </c>
      <c r="Q46" s="373">
        <f t="shared" si="9"/>
        <v>0</v>
      </c>
      <c r="R46" s="373">
        <f t="shared" si="9"/>
        <v>0</v>
      </c>
      <c r="S46" s="373">
        <f t="shared" si="9"/>
        <v>0</v>
      </c>
      <c r="T46" s="373">
        <f t="shared" si="9"/>
        <v>0</v>
      </c>
      <c r="U46" s="373">
        <f t="shared" si="9"/>
        <v>71524</v>
      </c>
      <c r="V46" s="180"/>
      <c r="W46" s="180"/>
      <c r="X46" s="255"/>
      <c r="Y46" s="181"/>
      <c r="Z46" s="181"/>
      <c r="AA46" s="181"/>
      <c r="AB46" s="183"/>
      <c r="AC46" s="183"/>
      <c r="AD46" s="183"/>
      <c r="AE46" s="183"/>
      <c r="AF46" s="183"/>
      <c r="AG46" s="183"/>
      <c r="AH46" s="183"/>
      <c r="AI46" s="183"/>
      <c r="AJ46" s="183"/>
    </row>
    <row r="47" spans="1:36" ht="19.5" customHeight="1">
      <c r="A47" s="82"/>
      <c r="B47" s="534" t="s">
        <v>511</v>
      </c>
      <c r="C47" s="559"/>
      <c r="D47" s="559"/>
      <c r="E47" s="535"/>
      <c r="F47" s="359"/>
      <c r="G47" s="359"/>
      <c r="H47" s="359"/>
      <c r="I47" s="359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91"/>
      <c r="W47" s="91"/>
      <c r="X47" s="87"/>
      <c r="Y47" s="88"/>
      <c r="Z47" s="88"/>
      <c r="AA47" s="95"/>
      <c r="AB47" s="88"/>
      <c r="AC47" s="88"/>
      <c r="AD47" s="99"/>
      <c r="AE47" s="98"/>
      <c r="AF47" s="98"/>
      <c r="AG47" s="99"/>
      <c r="AH47" s="89"/>
      <c r="AI47" s="89"/>
      <c r="AJ47" s="99"/>
    </row>
    <row r="48" spans="1:36" ht="19.5" customHeight="1">
      <c r="A48" s="177" t="s">
        <v>181</v>
      </c>
      <c r="B48" s="344" t="s">
        <v>385</v>
      </c>
      <c r="C48" s="137" t="s">
        <v>268</v>
      </c>
      <c r="D48" s="137"/>
      <c r="E48" s="374">
        <v>18097</v>
      </c>
      <c r="F48" s="374">
        <v>4893</v>
      </c>
      <c r="G48" s="374">
        <v>295</v>
      </c>
      <c r="H48" s="359"/>
      <c r="I48" s="359"/>
      <c r="J48" s="363"/>
      <c r="K48" s="363"/>
      <c r="L48" s="363"/>
      <c r="M48" s="363"/>
      <c r="N48" s="363">
        <v>600</v>
      </c>
      <c r="O48" s="363"/>
      <c r="P48" s="363"/>
      <c r="Q48" s="363"/>
      <c r="R48" s="363"/>
      <c r="S48" s="363"/>
      <c r="T48" s="363"/>
      <c r="U48" s="363">
        <f>SUM(E48:T48)</f>
        <v>23885</v>
      </c>
      <c r="V48" s="91"/>
      <c r="W48" s="91"/>
      <c r="X48" s="87"/>
      <c r="Y48" s="88"/>
      <c r="Z48" s="88"/>
      <c r="AA48" s="95"/>
      <c r="AB48" s="88"/>
      <c r="AC48" s="88"/>
      <c r="AD48" s="99"/>
      <c r="AE48" s="98"/>
      <c r="AF48" s="98"/>
      <c r="AG48" s="99"/>
      <c r="AH48" s="89"/>
      <c r="AI48" s="89"/>
      <c r="AJ48" s="99"/>
    </row>
    <row r="49" spans="1:36" ht="19.5" customHeight="1">
      <c r="A49" s="177" t="s">
        <v>182</v>
      </c>
      <c r="B49" s="344" t="s">
        <v>386</v>
      </c>
      <c r="C49" s="137" t="s">
        <v>268</v>
      </c>
      <c r="D49" s="137"/>
      <c r="E49" s="374"/>
      <c r="F49" s="374"/>
      <c r="G49" s="374">
        <v>1811</v>
      </c>
      <c r="H49" s="359"/>
      <c r="I49" s="359"/>
      <c r="J49" s="363"/>
      <c r="K49" s="363"/>
      <c r="L49" s="363"/>
      <c r="M49" s="363"/>
      <c r="N49" s="362"/>
      <c r="O49" s="363"/>
      <c r="P49" s="363"/>
      <c r="Q49" s="363"/>
      <c r="R49" s="363"/>
      <c r="S49" s="363"/>
      <c r="T49" s="363"/>
      <c r="U49" s="363">
        <f>SUM(E49:T49)</f>
        <v>1811</v>
      </c>
      <c r="V49" s="91"/>
      <c r="W49" s="91"/>
      <c r="X49" s="87"/>
      <c r="Y49" s="88"/>
      <c r="Z49" s="88"/>
      <c r="AA49" s="95"/>
      <c r="AB49" s="88"/>
      <c r="AC49" s="88"/>
      <c r="AD49" s="99"/>
      <c r="AE49" s="98"/>
      <c r="AF49" s="98"/>
      <c r="AG49" s="99"/>
      <c r="AH49" s="89"/>
      <c r="AI49" s="89"/>
      <c r="AJ49" s="99"/>
    </row>
    <row r="50" spans="1:36" ht="19.5" customHeight="1">
      <c r="A50" s="177" t="s">
        <v>476</v>
      </c>
      <c r="B50" s="344" t="s">
        <v>477</v>
      </c>
      <c r="C50" s="137" t="s">
        <v>268</v>
      </c>
      <c r="D50" s="137"/>
      <c r="E50" s="374">
        <v>951</v>
      </c>
      <c r="F50" s="374">
        <v>262</v>
      </c>
      <c r="G50" s="374">
        <v>1912</v>
      </c>
      <c r="H50" s="359"/>
      <c r="I50" s="359"/>
      <c r="J50" s="363"/>
      <c r="K50" s="363"/>
      <c r="L50" s="363"/>
      <c r="M50" s="363"/>
      <c r="N50" s="362"/>
      <c r="O50" s="363"/>
      <c r="P50" s="363"/>
      <c r="Q50" s="363"/>
      <c r="R50" s="363"/>
      <c r="S50" s="363"/>
      <c r="T50" s="363"/>
      <c r="U50" s="363">
        <f>SUM(E50:T50)</f>
        <v>3125</v>
      </c>
      <c r="V50" s="91"/>
      <c r="W50" s="91"/>
      <c r="X50" s="87"/>
      <c r="Y50" s="88"/>
      <c r="Z50" s="88"/>
      <c r="AA50" s="95"/>
      <c r="AB50" s="88"/>
      <c r="AC50" s="88"/>
      <c r="AD50" s="99"/>
      <c r="AE50" s="98"/>
      <c r="AF50" s="98"/>
      <c r="AG50" s="99"/>
      <c r="AH50" s="89"/>
      <c r="AI50" s="89"/>
      <c r="AJ50" s="99"/>
    </row>
    <row r="51" spans="1:36" ht="19.5" customHeight="1">
      <c r="A51" s="177" t="s">
        <v>547</v>
      </c>
      <c r="B51" s="347" t="s">
        <v>548</v>
      </c>
      <c r="C51" s="137" t="s">
        <v>268</v>
      </c>
      <c r="D51" s="137"/>
      <c r="E51" s="374">
        <v>5123</v>
      </c>
      <c r="F51" s="374">
        <v>1414</v>
      </c>
      <c r="G51" s="374">
        <v>10296</v>
      </c>
      <c r="H51" s="359"/>
      <c r="I51" s="359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>
        <f>SUM(E51:T51)</f>
        <v>16833</v>
      </c>
      <c r="V51" s="91"/>
      <c r="W51" s="91"/>
      <c r="X51" s="87"/>
      <c r="Y51" s="88"/>
      <c r="Z51" s="88"/>
      <c r="AA51" s="95"/>
      <c r="AB51" s="88"/>
      <c r="AC51" s="88"/>
      <c r="AD51" s="99"/>
      <c r="AE51" s="98"/>
      <c r="AF51" s="98"/>
      <c r="AG51" s="99"/>
      <c r="AH51" s="89"/>
      <c r="AI51" s="89"/>
      <c r="AJ51" s="99"/>
    </row>
    <row r="52" spans="1:36" ht="19.5" customHeight="1">
      <c r="A52" s="177" t="s">
        <v>515</v>
      </c>
      <c r="B52" s="344" t="s">
        <v>516</v>
      </c>
      <c r="C52" s="137" t="s">
        <v>268</v>
      </c>
      <c r="D52" s="137"/>
      <c r="E52" s="374">
        <v>354</v>
      </c>
      <c r="F52" s="374">
        <v>98</v>
      </c>
      <c r="G52" s="374">
        <v>710</v>
      </c>
      <c r="H52" s="359"/>
      <c r="I52" s="359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>
        <f>SUM(E52:T52)</f>
        <v>1162</v>
      </c>
      <c r="V52" s="91"/>
      <c r="W52" s="91"/>
      <c r="X52" s="87"/>
      <c r="Y52" s="88"/>
      <c r="Z52" s="88"/>
      <c r="AA52" s="95"/>
      <c r="AB52" s="88"/>
      <c r="AC52" s="88"/>
      <c r="AD52" s="99"/>
      <c r="AE52" s="98"/>
      <c r="AF52" s="98"/>
      <c r="AG52" s="99"/>
      <c r="AH52" s="89"/>
      <c r="AI52" s="89"/>
      <c r="AJ52" s="99"/>
    </row>
    <row r="53" spans="1:36" s="186" customFormat="1" ht="19.5" customHeight="1">
      <c r="A53" s="341"/>
      <c r="B53" s="357" t="s">
        <v>512</v>
      </c>
      <c r="C53" s="357"/>
      <c r="D53" s="447">
        <f aca="true" t="shared" si="10" ref="D53:U53">SUM(D48:D52)</f>
        <v>0</v>
      </c>
      <c r="E53" s="373">
        <f t="shared" si="10"/>
        <v>24525</v>
      </c>
      <c r="F53" s="373">
        <f t="shared" si="10"/>
        <v>6667</v>
      </c>
      <c r="G53" s="373">
        <f t="shared" si="10"/>
        <v>15024</v>
      </c>
      <c r="H53" s="373">
        <f t="shared" si="10"/>
        <v>0</v>
      </c>
      <c r="I53" s="373">
        <f t="shared" si="10"/>
        <v>0</v>
      </c>
      <c r="J53" s="373">
        <f t="shared" si="10"/>
        <v>0</v>
      </c>
      <c r="K53" s="373">
        <f t="shared" si="10"/>
        <v>0</v>
      </c>
      <c r="L53" s="373">
        <f t="shared" si="10"/>
        <v>0</v>
      </c>
      <c r="M53" s="373">
        <f t="shared" si="10"/>
        <v>0</v>
      </c>
      <c r="N53" s="373">
        <f t="shared" si="10"/>
        <v>600</v>
      </c>
      <c r="O53" s="373">
        <f t="shared" si="10"/>
        <v>0</v>
      </c>
      <c r="P53" s="373">
        <f t="shared" si="10"/>
        <v>0</v>
      </c>
      <c r="Q53" s="373">
        <f t="shared" si="10"/>
        <v>0</v>
      </c>
      <c r="R53" s="373">
        <f t="shared" si="10"/>
        <v>0</v>
      </c>
      <c r="S53" s="373">
        <f t="shared" si="10"/>
        <v>0</v>
      </c>
      <c r="T53" s="373">
        <f t="shared" si="10"/>
        <v>0</v>
      </c>
      <c r="U53" s="373">
        <f t="shared" si="10"/>
        <v>46816</v>
      </c>
      <c r="V53" s="180"/>
      <c r="W53" s="180"/>
      <c r="X53" s="256"/>
      <c r="Y53" s="337"/>
      <c r="Z53" s="337"/>
      <c r="AA53" s="182"/>
      <c r="AB53" s="337"/>
      <c r="AC53" s="337"/>
      <c r="AD53" s="338"/>
      <c r="AE53" s="184"/>
      <c r="AF53" s="184"/>
      <c r="AG53" s="338"/>
      <c r="AH53" s="339"/>
      <c r="AI53" s="339"/>
      <c r="AJ53" s="338"/>
    </row>
    <row r="54" spans="1:36" s="305" customFormat="1" ht="24.75" customHeight="1">
      <c r="A54" s="342"/>
      <c r="B54" s="358" t="s">
        <v>190</v>
      </c>
      <c r="C54" s="358"/>
      <c r="D54" s="375">
        <f>D46+D53</f>
        <v>0</v>
      </c>
      <c r="E54" s="375">
        <f>E46+E53</f>
        <v>29860</v>
      </c>
      <c r="F54" s="375">
        <f aca="true" t="shared" si="11" ref="F54:T54">F46+F53</f>
        <v>7927</v>
      </c>
      <c r="G54" s="375">
        <f t="shared" si="11"/>
        <v>35731</v>
      </c>
      <c r="H54" s="375">
        <f t="shared" si="11"/>
        <v>4584</v>
      </c>
      <c r="I54" s="375">
        <f t="shared" si="11"/>
        <v>0</v>
      </c>
      <c r="J54" s="375">
        <f t="shared" si="11"/>
        <v>2638</v>
      </c>
      <c r="K54" s="375">
        <f t="shared" si="11"/>
        <v>0</v>
      </c>
      <c r="L54" s="375">
        <f t="shared" si="11"/>
        <v>0</v>
      </c>
      <c r="M54" s="375">
        <f t="shared" si="11"/>
        <v>0</v>
      </c>
      <c r="N54" s="375">
        <f t="shared" si="11"/>
        <v>35600</v>
      </c>
      <c r="O54" s="375">
        <f t="shared" si="11"/>
        <v>2000</v>
      </c>
      <c r="P54" s="375">
        <f t="shared" si="11"/>
        <v>0</v>
      </c>
      <c r="Q54" s="375">
        <f t="shared" si="11"/>
        <v>0</v>
      </c>
      <c r="R54" s="375">
        <f t="shared" si="11"/>
        <v>0</v>
      </c>
      <c r="S54" s="375">
        <f t="shared" si="11"/>
        <v>0</v>
      </c>
      <c r="T54" s="375">
        <f t="shared" si="11"/>
        <v>0</v>
      </c>
      <c r="U54" s="375">
        <f>U46+U53</f>
        <v>118340</v>
      </c>
      <c r="V54" s="311"/>
      <c r="W54" s="311"/>
      <c r="X54" s="312"/>
      <c r="Y54" s="310"/>
      <c r="Z54" s="310"/>
      <c r="AA54" s="309"/>
      <c r="AB54" s="310"/>
      <c r="AC54" s="310"/>
      <c r="AD54" s="309"/>
      <c r="AE54" s="310"/>
      <c r="AF54" s="310"/>
      <c r="AG54" s="309"/>
      <c r="AH54" s="309"/>
      <c r="AI54" s="310"/>
      <c r="AJ54" s="309"/>
    </row>
    <row r="55" spans="2:21" ht="24.75" customHeight="1">
      <c r="B55" s="101" t="s">
        <v>334</v>
      </c>
      <c r="C55" s="326"/>
      <c r="D55" s="326"/>
      <c r="E55" s="316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</row>
    <row r="56" ht="13.5" customHeight="1"/>
    <row r="57" spans="2:6" ht="13.5" customHeight="1">
      <c r="B57" s="124"/>
      <c r="C57" s="328"/>
      <c r="D57" s="328"/>
      <c r="E57" s="124"/>
      <c r="F57" s="124"/>
    </row>
    <row r="58" ht="13.5" customHeight="1"/>
    <row r="59" ht="13.5" customHeight="1"/>
    <row r="60" ht="13.5" customHeight="1"/>
  </sheetData>
  <sheetProtection/>
  <mergeCells count="18">
    <mergeCell ref="AH1:AJ1"/>
    <mergeCell ref="AB1:AD1"/>
    <mergeCell ref="AE1:AG1"/>
    <mergeCell ref="U1:U2"/>
    <mergeCell ref="Y1:AA1"/>
    <mergeCell ref="N1:N2"/>
    <mergeCell ref="P1:S1"/>
    <mergeCell ref="T1:T2"/>
    <mergeCell ref="O1:O2"/>
    <mergeCell ref="I1:M1"/>
    <mergeCell ref="H1:H2"/>
    <mergeCell ref="B47:E47"/>
    <mergeCell ref="A1:A2"/>
    <mergeCell ref="B1:B2"/>
    <mergeCell ref="E1:E2"/>
    <mergeCell ref="F1:F2"/>
    <mergeCell ref="G1:G2"/>
    <mergeCell ref="D1:D2"/>
  </mergeCells>
  <printOptions horizontalCentered="1"/>
  <pageMargins left="0.1968503937007874" right="0.2362204724409449" top="0.9448818897637796" bottom="0.1968503937007874" header="0.31496062992125984" footer="0.1968503937007874"/>
  <pageSetup fitToHeight="0" fitToWidth="1" horizontalDpi="600" verticalDpi="600" orientation="landscape" paperSize="8" scale="26" r:id="rId1"/>
  <headerFooter alignWithMargins="0">
    <oddHeader>&amp;C&amp;"Garamond,Félkövér"&amp;12 .42016. (II.15.) számú költségvetési rendelethez
ZALASZABAR KÖZSÉG  ÖNKORMÁNYZATA ÉS INTÉZMÉNYE
2016. ÉVI KIADÁSI ELŐIRÁNYZATAI 
 &amp;R&amp;A
&amp;P.oldal
1000.-Ft-ban
</oddHeader>
  </headerFooter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Layout" zoomScaleSheetLayoutView="100" workbookViewId="0" topLeftCell="A1">
      <selection activeCell="B11" sqref="B11"/>
    </sheetView>
  </sheetViews>
  <sheetFormatPr defaultColWidth="11.375" defaultRowHeight="12.75"/>
  <cols>
    <col min="1" max="1" width="5.625" style="5" customWidth="1"/>
    <col min="2" max="2" width="73.875" style="5" customWidth="1"/>
    <col min="3" max="3" width="12.75390625" style="5" customWidth="1"/>
    <col min="4" max="4" width="12.00390625" style="5" customWidth="1"/>
    <col min="5" max="16384" width="11.375" style="5" customWidth="1"/>
  </cols>
  <sheetData>
    <row r="1" spans="1:4" ht="19.5" customHeight="1">
      <c r="A1" s="209" t="s">
        <v>14</v>
      </c>
      <c r="B1" s="210" t="s">
        <v>13</v>
      </c>
      <c r="C1" s="568" t="s">
        <v>549</v>
      </c>
      <c r="D1" s="568" t="s">
        <v>425</v>
      </c>
    </row>
    <row r="2" spans="1:4" ht="19.5" customHeight="1">
      <c r="A2" s="211"/>
      <c r="B2" s="212"/>
      <c r="C2" s="569"/>
      <c r="D2" s="569"/>
    </row>
    <row r="3" spans="1:6" ht="30" customHeight="1">
      <c r="A3" s="473"/>
      <c r="B3" s="475" t="s">
        <v>280</v>
      </c>
      <c r="C3" s="476"/>
      <c r="D3" s="477"/>
      <c r="E3" s="13"/>
      <c r="F3" s="13"/>
    </row>
    <row r="4" spans="1:4" ht="24.75" customHeight="1">
      <c r="A4" s="9" t="s">
        <v>92</v>
      </c>
      <c r="B4" s="245" t="s">
        <v>94</v>
      </c>
      <c r="C4" s="7"/>
      <c r="D4" s="12"/>
    </row>
    <row r="5" spans="1:4" ht="24.75" customHeight="1">
      <c r="A5" s="9" t="s">
        <v>2</v>
      </c>
      <c r="B5" s="9" t="s">
        <v>124</v>
      </c>
      <c r="C5" s="7"/>
      <c r="D5" s="7"/>
    </row>
    <row r="6" spans="1:4" ht="24.75" customHeight="1">
      <c r="A6" s="9"/>
      <c r="B6" s="117" t="s">
        <v>252</v>
      </c>
      <c r="C6" s="299">
        <v>350</v>
      </c>
      <c r="D6" s="76">
        <v>650</v>
      </c>
    </row>
    <row r="7" spans="1:4" ht="24.75" customHeight="1">
      <c r="A7" s="9"/>
      <c r="B7" s="10" t="s">
        <v>426</v>
      </c>
      <c r="C7" s="76">
        <v>189</v>
      </c>
      <c r="D7" s="76">
        <v>680</v>
      </c>
    </row>
    <row r="8" spans="1:4" ht="24.75" customHeight="1">
      <c r="A8" s="9"/>
      <c r="B8" s="117" t="s">
        <v>251</v>
      </c>
      <c r="C8" s="76">
        <v>500</v>
      </c>
      <c r="D8" s="76">
        <v>90</v>
      </c>
    </row>
    <row r="9" spans="1:4" ht="24.75" customHeight="1">
      <c r="A9" s="9"/>
      <c r="B9" s="10" t="s">
        <v>494</v>
      </c>
      <c r="C9" s="76">
        <v>70</v>
      </c>
      <c r="D9" s="76">
        <v>70</v>
      </c>
    </row>
    <row r="10" spans="1:4" ht="24.75" customHeight="1">
      <c r="A10" s="9"/>
      <c r="B10" s="10" t="s">
        <v>568</v>
      </c>
      <c r="C10" s="76">
        <v>700</v>
      </c>
      <c r="D10" s="76">
        <v>500</v>
      </c>
    </row>
    <row r="11" spans="1:4" ht="24.75" customHeight="1">
      <c r="A11" s="9"/>
      <c r="B11" s="10" t="s">
        <v>569</v>
      </c>
      <c r="C11" s="299">
        <v>830</v>
      </c>
      <c r="D11" s="76">
        <v>620</v>
      </c>
    </row>
    <row r="12" spans="1:4" ht="24.75" customHeight="1">
      <c r="A12" s="118"/>
      <c r="B12" s="10" t="s">
        <v>495</v>
      </c>
      <c r="C12" s="76">
        <v>29</v>
      </c>
      <c r="D12" s="76">
        <v>28</v>
      </c>
    </row>
    <row r="13" spans="1:4" ht="24.75" customHeight="1">
      <c r="A13" s="118"/>
      <c r="B13" s="245" t="s">
        <v>128</v>
      </c>
      <c r="C13" s="135">
        <f>SUM(C6:C12)</f>
        <v>2668</v>
      </c>
      <c r="D13" s="135">
        <f>SUM(D6:D12)</f>
        <v>2638</v>
      </c>
    </row>
    <row r="14" spans="1:4" ht="24.75" customHeight="1">
      <c r="A14" s="246" t="s">
        <v>4</v>
      </c>
      <c r="B14" s="6" t="s">
        <v>427</v>
      </c>
      <c r="C14" s="76"/>
      <c r="D14" s="135"/>
    </row>
    <row r="15" spans="1:4" ht="24.75" customHeight="1">
      <c r="A15" s="116"/>
      <c r="B15" s="10" t="s">
        <v>496</v>
      </c>
      <c r="C15" s="299">
        <v>2761</v>
      </c>
      <c r="D15" s="76"/>
    </row>
    <row r="16" spans="1:4" ht="24.75" customHeight="1">
      <c r="A16" s="116"/>
      <c r="B16" s="10" t="s">
        <v>497</v>
      </c>
      <c r="C16" s="299">
        <v>4188</v>
      </c>
      <c r="D16" s="76"/>
    </row>
    <row r="17" spans="1:4" ht="24.75" customHeight="1">
      <c r="A17" s="10"/>
      <c r="B17" s="247" t="s">
        <v>129</v>
      </c>
      <c r="C17" s="135">
        <f>SUM(C15:C16)</f>
        <v>6949</v>
      </c>
      <c r="D17" s="135">
        <f>SUM(D15:D16)</f>
        <v>0</v>
      </c>
    </row>
    <row r="18" spans="1:4" ht="24.75" customHeight="1">
      <c r="A18" s="10" t="s">
        <v>325</v>
      </c>
      <c r="B18" s="245" t="s">
        <v>428</v>
      </c>
      <c r="C18" s="135"/>
      <c r="D18" s="135"/>
    </row>
    <row r="19" spans="1:4" ht="24.75" customHeight="1">
      <c r="A19" s="10"/>
      <c r="B19" s="245" t="s">
        <v>326</v>
      </c>
      <c r="C19" s="135">
        <v>0</v>
      </c>
      <c r="D19" s="135">
        <v>0</v>
      </c>
    </row>
    <row r="20" spans="1:4" ht="24.75" customHeight="1">
      <c r="A20" s="6" t="s">
        <v>6</v>
      </c>
      <c r="B20" s="245" t="s">
        <v>447</v>
      </c>
      <c r="C20" s="135"/>
      <c r="D20" s="135"/>
    </row>
    <row r="21" spans="1:4" ht="24.75" customHeight="1">
      <c r="A21" s="6" t="s">
        <v>8</v>
      </c>
      <c r="B21" s="9" t="s">
        <v>429</v>
      </c>
      <c r="C21" s="135">
        <v>1573</v>
      </c>
      <c r="D21" s="135"/>
    </row>
    <row r="22" spans="1:4" ht="24.75" customHeight="1">
      <c r="A22" s="472"/>
      <c r="B22" s="473" t="s">
        <v>279</v>
      </c>
      <c r="C22" s="474">
        <f>C13+C17+C21</f>
        <v>11190</v>
      </c>
      <c r="D22" s="474">
        <f>D13+D17+D21</f>
        <v>2638</v>
      </c>
    </row>
    <row r="23" spans="1:4" ht="30" customHeight="1">
      <c r="A23" s="478"/>
      <c r="B23" s="475" t="s">
        <v>126</v>
      </c>
      <c r="C23" s="479"/>
      <c r="D23" s="474"/>
    </row>
    <row r="24" spans="1:4" ht="24.75" customHeight="1">
      <c r="A24" s="6" t="s">
        <v>92</v>
      </c>
      <c r="B24" s="245" t="s">
        <v>94</v>
      </c>
      <c r="C24" s="77"/>
      <c r="D24" s="77"/>
    </row>
    <row r="25" spans="1:4" ht="24.75" customHeight="1">
      <c r="A25" s="6" t="s">
        <v>2</v>
      </c>
      <c r="B25" s="245" t="s">
        <v>127</v>
      </c>
      <c r="C25" s="77"/>
      <c r="D25" s="77"/>
    </row>
    <row r="26" spans="1:4" ht="24.75" customHeight="1">
      <c r="A26" s="6" t="s">
        <v>4</v>
      </c>
      <c r="B26" s="9" t="s">
        <v>130</v>
      </c>
      <c r="C26" s="77">
        <v>0</v>
      </c>
      <c r="D26" s="77">
        <v>0</v>
      </c>
    </row>
    <row r="27" spans="1:4" ht="24.75" customHeight="1">
      <c r="A27" s="10"/>
      <c r="B27" s="245" t="s">
        <v>430</v>
      </c>
      <c r="C27" s="77"/>
      <c r="D27" s="77"/>
    </row>
    <row r="28" spans="1:4" ht="24.75" customHeight="1">
      <c r="A28" s="6"/>
      <c r="B28" s="167" t="s">
        <v>131</v>
      </c>
      <c r="C28" s="77"/>
      <c r="D28" s="77"/>
    </row>
    <row r="29" spans="1:4" ht="24.75" customHeight="1">
      <c r="A29" s="6" t="s">
        <v>5</v>
      </c>
      <c r="B29" s="6" t="s">
        <v>333</v>
      </c>
      <c r="C29" s="77">
        <f>C26+C28</f>
        <v>0</v>
      </c>
      <c r="D29" s="77">
        <f>D26+D28</f>
        <v>0</v>
      </c>
    </row>
    <row r="30" spans="1:4" s="168" customFormat="1" ht="24.75" customHeight="1">
      <c r="A30" s="6" t="s">
        <v>6</v>
      </c>
      <c r="B30" s="6" t="s">
        <v>498</v>
      </c>
      <c r="C30" s="77">
        <v>0</v>
      </c>
      <c r="D30" s="77">
        <v>0</v>
      </c>
    </row>
    <row r="31" spans="1:4" s="168" customFormat="1" ht="27" customHeight="1">
      <c r="A31" s="6"/>
      <c r="B31" s="478" t="s">
        <v>448</v>
      </c>
      <c r="C31" s="479">
        <f>SUM(C30+C29+C26)</f>
        <v>0</v>
      </c>
      <c r="D31" s="479">
        <v>0</v>
      </c>
    </row>
    <row r="32" spans="1:4" s="168" customFormat="1" ht="27" customHeight="1">
      <c r="A32" s="35"/>
      <c r="B32" s="35"/>
      <c r="C32" s="213"/>
      <c r="D32" s="213"/>
    </row>
    <row r="33" spans="1:4" ht="24.75" customHeight="1">
      <c r="A33" s="35"/>
      <c r="B33" s="35"/>
      <c r="C33" s="35"/>
      <c r="D33" s="35"/>
    </row>
    <row r="34" spans="3:4" ht="24.75" customHeight="1">
      <c r="C34" s="35"/>
      <c r="D34" s="35"/>
    </row>
  </sheetData>
  <sheetProtection/>
  <mergeCells count="2">
    <mergeCell ref="D1:D2"/>
    <mergeCell ref="C1:C2"/>
  </mergeCells>
  <printOptions horizontalCentered="1"/>
  <pageMargins left="0.2362204724409449" right="0.2362204724409449" top="1.2" bottom="0.19" header="0.45" footer="0.19"/>
  <pageSetup horizontalDpi="600" verticalDpi="600" orientation="portrait" paperSize="9" scale="68" r:id="rId1"/>
  <headerFooter alignWithMargins="0">
    <oddHeader>&amp;C&amp;"Garamond,Félkövér"&amp;12 2/2016.(II.19.) számú költségvetési rendelethez
ZALASZABAR KÖZSÉG ÖNKORMÁNYZATA ÉS INTÉZMÉNYE   
EGYÉB MŰKÖDÉSI ÉS EGYÉB FEJLESZTÉSI CÉLÚ KIADÁSAI 
ÁLLAMHÁZTARTÁSON BELÜLRE ÉS KÍVÜLRE 2016.évben
&amp;R&amp;A
&amp;P.oldal
1000.-Ft-ban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D27"/>
  <sheetViews>
    <sheetView view="pageLayout" workbookViewId="0" topLeftCell="A1">
      <selection activeCell="F8" sqref="F8"/>
    </sheetView>
  </sheetViews>
  <sheetFormatPr defaultColWidth="9.00390625" defaultRowHeight="12.75"/>
  <cols>
    <col min="1" max="1" width="5.875" style="23" customWidth="1"/>
    <col min="2" max="2" width="56.75390625" style="23" customWidth="1"/>
    <col min="3" max="3" width="18.25390625" style="23" customWidth="1"/>
    <col min="4" max="4" width="21.375" style="23" customWidth="1"/>
    <col min="5" max="16384" width="9.125" style="23" customWidth="1"/>
  </cols>
  <sheetData>
    <row r="2" spans="1:4" ht="15" customHeight="1">
      <c r="A2" s="574" t="s">
        <v>63</v>
      </c>
      <c r="B2" s="573" t="s">
        <v>13</v>
      </c>
      <c r="C2" s="575" t="s">
        <v>431</v>
      </c>
      <c r="D2" s="575" t="s">
        <v>550</v>
      </c>
    </row>
    <row r="3" spans="1:4" ht="15" customHeight="1">
      <c r="A3" s="574"/>
      <c r="B3" s="573"/>
      <c r="C3" s="576"/>
      <c r="D3" s="576"/>
    </row>
    <row r="4" spans="1:4" ht="15" customHeight="1">
      <c r="A4" s="574"/>
      <c r="B4" s="573"/>
      <c r="C4" s="576"/>
      <c r="D4" s="576"/>
    </row>
    <row r="5" spans="1:4" ht="15" customHeight="1">
      <c r="A5" s="574"/>
      <c r="B5" s="573"/>
      <c r="C5" s="577"/>
      <c r="D5" s="577"/>
    </row>
    <row r="6" spans="1:4" ht="27.75" customHeight="1">
      <c r="A6" s="570" t="s">
        <v>207</v>
      </c>
      <c r="B6" s="571"/>
      <c r="C6" s="571"/>
      <c r="D6" s="572"/>
    </row>
    <row r="7" spans="1:4" ht="27.75" customHeight="1">
      <c r="A7" s="498"/>
      <c r="B7" s="499" t="s">
        <v>551</v>
      </c>
      <c r="C7" s="500"/>
      <c r="D7" s="500"/>
    </row>
    <row r="8" spans="1:4" ht="27.75" customHeight="1">
      <c r="A8" s="500"/>
      <c r="B8" s="501" t="s">
        <v>552</v>
      </c>
      <c r="C8" s="500"/>
      <c r="D8" s="500"/>
    </row>
    <row r="9" spans="1:4" ht="27.75" customHeight="1">
      <c r="A9" s="496" t="s">
        <v>2</v>
      </c>
      <c r="B9" s="502" t="s">
        <v>553</v>
      </c>
      <c r="C9" s="503">
        <v>0</v>
      </c>
      <c r="D9" s="503">
        <v>0</v>
      </c>
    </row>
    <row r="10" spans="1:4" ht="24.75" customHeight="1">
      <c r="A10" s="411"/>
      <c r="B10" s="149" t="s">
        <v>99</v>
      </c>
      <c r="C10" s="157"/>
      <c r="D10" s="157"/>
    </row>
    <row r="11" spans="1:4" ht="24.75" customHeight="1">
      <c r="A11" s="411"/>
      <c r="B11" s="146" t="s">
        <v>196</v>
      </c>
      <c r="C11" s="120"/>
      <c r="D11" s="120"/>
    </row>
    <row r="12" spans="1:4" ht="24.75" customHeight="1">
      <c r="A12" s="497" t="s">
        <v>4</v>
      </c>
      <c r="B12" s="147" t="s">
        <v>197</v>
      </c>
      <c r="C12" s="164">
        <f>SUM(C10:C11)</f>
        <v>0</v>
      </c>
      <c r="D12" s="164">
        <f>SUM(D10:D11)</f>
        <v>0</v>
      </c>
    </row>
    <row r="13" spans="1:4" ht="24.75" customHeight="1">
      <c r="A13" s="497" t="s">
        <v>5</v>
      </c>
      <c r="B13" s="147" t="s">
        <v>199</v>
      </c>
      <c r="C13" s="120"/>
      <c r="D13" s="120"/>
    </row>
    <row r="14" spans="1:4" ht="24.75" customHeight="1">
      <c r="A14" s="411"/>
      <c r="B14" s="146" t="s">
        <v>198</v>
      </c>
      <c r="C14" s="120">
        <v>556</v>
      </c>
      <c r="D14" s="120">
        <v>603</v>
      </c>
    </row>
    <row r="15" spans="1:4" ht="24.75" customHeight="1">
      <c r="A15" s="411"/>
      <c r="B15" s="147" t="s">
        <v>200</v>
      </c>
      <c r="C15" s="205">
        <f>SUM(C14)</f>
        <v>556</v>
      </c>
      <c r="D15" s="205">
        <f>SUM(D14)</f>
        <v>603</v>
      </c>
    </row>
    <row r="16" spans="1:4" ht="24.75" customHeight="1">
      <c r="A16" s="497" t="s">
        <v>6</v>
      </c>
      <c r="B16" s="147" t="s">
        <v>201</v>
      </c>
      <c r="C16" s="75"/>
      <c r="D16" s="75"/>
    </row>
    <row r="17" spans="1:4" ht="24.75" customHeight="1">
      <c r="A17" s="411"/>
      <c r="B17" s="146" t="s">
        <v>202</v>
      </c>
      <c r="C17" s="129">
        <v>950</v>
      </c>
      <c r="D17" s="129">
        <v>1401</v>
      </c>
    </row>
    <row r="18" spans="1:4" ht="24.75" customHeight="1">
      <c r="A18" s="411"/>
      <c r="B18" s="146" t="s">
        <v>203</v>
      </c>
      <c r="C18" s="129"/>
      <c r="D18" s="129">
        <v>0</v>
      </c>
    </row>
    <row r="19" spans="1:4" ht="24.75" customHeight="1">
      <c r="A19" s="412"/>
      <c r="B19" s="147" t="s">
        <v>201</v>
      </c>
      <c r="C19" s="164">
        <f>SUM(C17:C18)</f>
        <v>950</v>
      </c>
      <c r="D19" s="164">
        <f>SUM(D17:D18)</f>
        <v>1401</v>
      </c>
    </row>
    <row r="20" spans="1:4" ht="24.75" customHeight="1">
      <c r="A20" s="497" t="s">
        <v>8</v>
      </c>
      <c r="B20" s="147" t="s">
        <v>204</v>
      </c>
      <c r="C20" s="129"/>
      <c r="D20" s="129"/>
    </row>
    <row r="21" spans="1:4" ht="24.75" customHeight="1">
      <c r="A21" s="412"/>
      <c r="B21" s="147" t="s">
        <v>205</v>
      </c>
      <c r="C21" s="129">
        <v>2397</v>
      </c>
      <c r="D21" s="129">
        <v>2580</v>
      </c>
    </row>
    <row r="22" spans="1:4" ht="24.75" customHeight="1">
      <c r="A22" s="412"/>
      <c r="B22" s="147" t="s">
        <v>206</v>
      </c>
      <c r="C22" s="164">
        <f>C21</f>
        <v>2397</v>
      </c>
      <c r="D22" s="129">
        <f>D21</f>
        <v>2580</v>
      </c>
    </row>
    <row r="23" spans="1:4" ht="24.75" customHeight="1">
      <c r="A23" s="145"/>
      <c r="B23" s="148" t="s">
        <v>208</v>
      </c>
      <c r="C23" s="165">
        <f>C12+C15+C19+C22</f>
        <v>3903</v>
      </c>
      <c r="D23" s="165">
        <f>D12+D15+D19+D22</f>
        <v>4584</v>
      </c>
    </row>
    <row r="26" spans="2:3" ht="12.75">
      <c r="B26" s="206"/>
      <c r="C26" s="206"/>
    </row>
    <row r="27" spans="2:3" ht="12.75">
      <c r="B27" s="206"/>
      <c r="C27" s="206"/>
    </row>
  </sheetData>
  <sheetProtection/>
  <mergeCells count="5">
    <mergeCell ref="A6:D6"/>
    <mergeCell ref="B2:B5"/>
    <mergeCell ref="A2:A5"/>
    <mergeCell ref="D2:D5"/>
    <mergeCell ref="C2:C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5" r:id="rId1"/>
  <headerFooter alignWithMargins="0">
    <oddHeader>&amp;C&amp;"Garamond,Félkövér"&amp;14  2/2016.(II.19.) számú költségvetési rendelethez
Z&amp;12ALASZABAR KÖZSÉG ÖNKORMÁNYZATA ÁLTAL FOLYÓSÍTOTT 
ELLÁTÁSOK (SZOCIÁLIS) RÉSZLETEZÉSE  2016. ÉVBEN
 &amp;R&amp;A
&amp;P.oldal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D25"/>
  <sheetViews>
    <sheetView view="pageLayout" zoomScaleSheetLayoutView="80" workbookViewId="0" topLeftCell="A1">
      <selection activeCell="B16" sqref="B16"/>
    </sheetView>
  </sheetViews>
  <sheetFormatPr defaultColWidth="9.00390625" defaultRowHeight="12.75"/>
  <cols>
    <col min="1" max="1" width="7.125" style="23" customWidth="1"/>
    <col min="2" max="2" width="55.375" style="23" customWidth="1"/>
    <col min="3" max="4" width="11.625" style="23" customWidth="1"/>
    <col min="5" max="16384" width="9.125" style="23" customWidth="1"/>
  </cols>
  <sheetData>
    <row r="2" spans="1:4" ht="15" customHeight="1">
      <c r="A2" s="574" t="s">
        <v>63</v>
      </c>
      <c r="B2" s="573" t="s">
        <v>12</v>
      </c>
      <c r="C2" s="575" t="s">
        <v>424</v>
      </c>
      <c r="D2" s="578" t="s">
        <v>209</v>
      </c>
    </row>
    <row r="3" spans="1:4" ht="15" customHeight="1">
      <c r="A3" s="574"/>
      <c r="B3" s="573"/>
      <c r="C3" s="576"/>
      <c r="D3" s="576"/>
    </row>
    <row r="4" spans="1:4" ht="15" customHeight="1">
      <c r="A4" s="574"/>
      <c r="B4" s="573"/>
      <c r="C4" s="576"/>
      <c r="D4" s="576"/>
    </row>
    <row r="5" spans="1:4" ht="15" customHeight="1">
      <c r="A5" s="574"/>
      <c r="B5" s="573"/>
      <c r="C5" s="577"/>
      <c r="D5" s="577"/>
    </row>
    <row r="6" spans="1:4" ht="19.5" customHeight="1">
      <c r="A6" s="25"/>
      <c r="B6" s="142" t="s">
        <v>78</v>
      </c>
      <c r="C6" s="25"/>
      <c r="D6" s="25"/>
    </row>
    <row r="7" spans="1:4" ht="19.5" customHeight="1">
      <c r="A7" s="143" t="s">
        <v>36</v>
      </c>
      <c r="B7" s="159" t="s">
        <v>79</v>
      </c>
      <c r="C7" s="25"/>
      <c r="D7" s="25"/>
    </row>
    <row r="8" spans="1:4" ht="19.5" customHeight="1">
      <c r="A8" s="143"/>
      <c r="B8" s="142" t="s">
        <v>95</v>
      </c>
      <c r="C8" s="25"/>
      <c r="D8" s="25"/>
    </row>
    <row r="9" spans="1:4" ht="19.5" customHeight="1">
      <c r="A9" s="418" t="s">
        <v>2</v>
      </c>
      <c r="B9" s="119" t="s">
        <v>499</v>
      </c>
      <c r="C9" s="120">
        <v>737</v>
      </c>
      <c r="D9" s="120"/>
    </row>
    <row r="10" spans="1:4" ht="19.5" customHeight="1">
      <c r="A10" s="418" t="s">
        <v>4</v>
      </c>
      <c r="B10" s="119" t="s">
        <v>500</v>
      </c>
      <c r="C10" s="120">
        <v>17709</v>
      </c>
      <c r="D10" s="120">
        <v>35000</v>
      </c>
    </row>
    <row r="11" spans="1:4" ht="19.5" customHeight="1">
      <c r="A11" s="419"/>
      <c r="B11" s="121" t="s">
        <v>96</v>
      </c>
      <c r="C11" s="248">
        <f>SUM(C9:C10)</f>
        <v>18446</v>
      </c>
      <c r="D11" s="318">
        <f>SUM(D9:D10)</f>
        <v>35000</v>
      </c>
    </row>
    <row r="12" spans="1:4" ht="19.5" customHeight="1">
      <c r="A12" s="419"/>
      <c r="B12" s="158"/>
      <c r="C12" s="75"/>
      <c r="D12" s="24"/>
    </row>
    <row r="13" spans="1:4" ht="19.5" customHeight="1">
      <c r="A13" s="419"/>
      <c r="B13" s="158" t="s">
        <v>554</v>
      </c>
      <c r="C13" s="75"/>
      <c r="D13" s="24"/>
    </row>
    <row r="14" spans="1:4" ht="19.5" customHeight="1">
      <c r="A14" s="419" t="s">
        <v>2</v>
      </c>
      <c r="B14" s="416" t="s">
        <v>555</v>
      </c>
      <c r="C14" s="75">
        <v>160</v>
      </c>
      <c r="D14" s="24">
        <v>600</v>
      </c>
    </row>
    <row r="15" spans="1:4" ht="19.5" customHeight="1">
      <c r="A15" s="419" t="s">
        <v>4</v>
      </c>
      <c r="B15" s="119" t="s">
        <v>518</v>
      </c>
      <c r="C15" s="75">
        <v>100</v>
      </c>
      <c r="D15" s="24">
        <v>0</v>
      </c>
    </row>
    <row r="16" spans="1:4" ht="19.5" customHeight="1">
      <c r="A16" s="419"/>
      <c r="B16" s="121" t="s">
        <v>570</v>
      </c>
      <c r="C16" s="164">
        <f>SUM(C13:C15)</f>
        <v>260</v>
      </c>
      <c r="D16" s="164">
        <f>SUM(D14:D15)</f>
        <v>600</v>
      </c>
    </row>
    <row r="17" spans="1:4" ht="19.5" customHeight="1">
      <c r="A17" s="419"/>
      <c r="B17" s="158"/>
      <c r="C17" s="122"/>
      <c r="D17" s="24"/>
    </row>
    <row r="18" spans="1:4" ht="19.5" customHeight="1">
      <c r="A18" s="420"/>
      <c r="B18" s="250" t="s">
        <v>81</v>
      </c>
      <c r="C18" s="251">
        <f>SUM(C16+C11)</f>
        <v>18706</v>
      </c>
      <c r="D18" s="251">
        <f>SUM(D11,D16)</f>
        <v>35600</v>
      </c>
    </row>
    <row r="19" spans="1:4" ht="19.5" customHeight="1">
      <c r="A19" s="419"/>
      <c r="B19" s="121"/>
      <c r="C19" s="414"/>
      <c r="D19" s="25"/>
    </row>
    <row r="20" spans="1:4" ht="19.5" customHeight="1">
      <c r="A20" s="143" t="s">
        <v>441</v>
      </c>
      <c r="B20" s="415" t="s">
        <v>103</v>
      </c>
      <c r="C20" s="413"/>
      <c r="D20" s="24"/>
    </row>
    <row r="21" spans="1:4" ht="19.5" customHeight="1">
      <c r="A21" s="419"/>
      <c r="B21" s="158" t="s">
        <v>442</v>
      </c>
      <c r="C21" s="413"/>
      <c r="D21" s="24"/>
    </row>
    <row r="22" spans="1:4" ht="19.5" customHeight="1">
      <c r="A22" s="419"/>
      <c r="B22" s="416" t="s">
        <v>556</v>
      </c>
      <c r="C22" s="413"/>
      <c r="D22" s="24">
        <v>2000</v>
      </c>
    </row>
    <row r="23" spans="1:4" ht="19.5" customHeight="1">
      <c r="A23" s="419"/>
      <c r="B23" s="119"/>
      <c r="C23" s="413"/>
      <c r="D23" s="24"/>
    </row>
    <row r="24" spans="1:4" ht="19.5" customHeight="1">
      <c r="A24" s="249"/>
      <c r="B24" s="250" t="s">
        <v>446</v>
      </c>
      <c r="C24" s="251">
        <f>C22+C23</f>
        <v>0</v>
      </c>
      <c r="D24" s="251">
        <f>D22+D23</f>
        <v>2000</v>
      </c>
    </row>
    <row r="25" spans="1:4" ht="19.5" customHeight="1">
      <c r="A25" s="249"/>
      <c r="B25" s="250" t="s">
        <v>445</v>
      </c>
      <c r="C25" s="251">
        <f>C18+C24</f>
        <v>18706</v>
      </c>
      <c r="D25" s="251">
        <f>D18+D24</f>
        <v>37600</v>
      </c>
    </row>
  </sheetData>
  <sheetProtection/>
  <mergeCells count="4">
    <mergeCell ref="B2:B5"/>
    <mergeCell ref="C2:C5"/>
    <mergeCell ref="A2:A5"/>
    <mergeCell ref="D2:D5"/>
  </mergeCells>
  <printOptions horizontalCentered="1"/>
  <pageMargins left="0.2362204724409449" right="0.2362204724409449" top="1.09" bottom="0.19" header="0.36" footer="0.19"/>
  <pageSetup horizontalDpi="600" verticalDpi="600" orientation="portrait" paperSize="9" scale="90" r:id="rId1"/>
  <headerFooter alignWithMargins="0">
    <oddHeader>&amp;C2/2016.(II.19.) számú költségvetési rendelethez 
ZALASZABAR KÖZSÉG ÖNKORMÁNYZATÁNAK ÉS INTÉZMÉNYÉNEK
2016. ÉVI  BERUHÁZÁSI CÉLÚ KIADÁSAI FELADATONKÉNT
&amp;R&amp;A
&amp;P.oldal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Zalakaros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2016-02-18T14:57:50Z</cp:lastPrinted>
  <dcterms:created xsi:type="dcterms:W3CDTF">2001-01-10T12:44:25Z</dcterms:created>
  <dcterms:modified xsi:type="dcterms:W3CDTF">2016-02-18T14:59:12Z</dcterms:modified>
  <cp:category/>
  <cp:version/>
  <cp:contentType/>
  <cp:contentStatus/>
</cp:coreProperties>
</file>