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<sst xmlns="http://schemas.openxmlformats.org/spreadsheetml/2006/main" count="353" uniqueCount="143">
  <si>
    <t>Kiadási jogcím</t>
  </si>
  <si>
    <t>Összesen</t>
  </si>
  <si>
    <t>Helyi önkormányzat költségvetési szerv kiadásai eft-ban</t>
  </si>
  <si>
    <t>kezelés</t>
  </si>
  <si>
    <t xml:space="preserve">Önk.-i </t>
  </si>
  <si>
    <t>jogalk.</t>
  </si>
  <si>
    <t>Közvilá-</t>
  </si>
  <si>
    <t xml:space="preserve"> gítás</t>
  </si>
  <si>
    <t>Város és</t>
  </si>
  <si>
    <t>községg.</t>
  </si>
  <si>
    <t xml:space="preserve">Ár és </t>
  </si>
  <si>
    <t>belvízvéd</t>
  </si>
  <si>
    <t>Család és</t>
  </si>
  <si>
    <t>nővéd.eü.</t>
  </si>
  <si>
    <t>Zöldter.</t>
  </si>
  <si>
    <t>Fogorvosi</t>
  </si>
  <si>
    <t>alapell.</t>
  </si>
  <si>
    <t>Ifjuságeü.</t>
  </si>
  <si>
    <t>Rsz.szoc.</t>
  </si>
  <si>
    <t>segély</t>
  </si>
  <si>
    <t>Lakásf.</t>
  </si>
  <si>
    <t>támogat.</t>
  </si>
  <si>
    <t>Ápolási</t>
  </si>
  <si>
    <t>díj mélt</t>
  </si>
  <si>
    <t>Átmeneti</t>
  </si>
  <si>
    <t>Temetési</t>
  </si>
  <si>
    <t xml:space="preserve">Egyéb </t>
  </si>
  <si>
    <t>önk.eseti</t>
  </si>
  <si>
    <t>Közgyógy</t>
  </si>
  <si>
    <t>ellátás</t>
  </si>
  <si>
    <t>Szoc.</t>
  </si>
  <si>
    <t>étkezés</t>
  </si>
  <si>
    <t>Idősügyi</t>
  </si>
  <si>
    <t>kezd.tám.</t>
  </si>
  <si>
    <t>Egyházak</t>
  </si>
  <si>
    <t>köz.tev.t.</t>
  </si>
  <si>
    <t>Egyéb</t>
  </si>
  <si>
    <t>mns kt.t.</t>
  </si>
  <si>
    <t>Könyvtári</t>
  </si>
  <si>
    <t>szolg.</t>
  </si>
  <si>
    <t>Közműv.</t>
  </si>
  <si>
    <t>intézm.</t>
  </si>
  <si>
    <t>Szabadi.</t>
  </si>
  <si>
    <t>sport tám.</t>
  </si>
  <si>
    <t>Közteme</t>
  </si>
  <si>
    <t>tő fennt.</t>
  </si>
  <si>
    <t xml:space="preserve"> üz.f.</t>
  </si>
  <si>
    <t>Közte-</t>
  </si>
  <si>
    <t>metés</t>
  </si>
  <si>
    <t>közutak</t>
  </si>
  <si>
    <t>módosított</t>
  </si>
  <si>
    <t>alapilletmények                                       eredeti</t>
  </si>
  <si>
    <t xml:space="preserve">  módosított</t>
  </si>
  <si>
    <t>helyi önk.képv.juttatásai                           eredeti</t>
  </si>
  <si>
    <t>egyéb költségtérítés, hozzájárulás   eredeti</t>
  </si>
  <si>
    <t>egyéb feltételtől függő pótlék                    eredeti</t>
  </si>
  <si>
    <t>normatív jutalom                                      eredeti</t>
  </si>
  <si>
    <t>egyéb sajátos juttatásai                           eredeti</t>
  </si>
  <si>
    <t>étkezési hozzájárulása                            eredeti</t>
  </si>
  <si>
    <t>közlekedési költségtérítés                       eredeti</t>
  </si>
  <si>
    <t>közalkalmazott alapilletménye                 eredeti</t>
  </si>
  <si>
    <t>közalkamazott normatív jutalma               eredeti</t>
  </si>
  <si>
    <t>közalkalmazott étkezési hozzájárulás       eredeti</t>
  </si>
  <si>
    <t>rmben fogl.egyéb bérrend.tart.ill.               eredeti</t>
  </si>
  <si>
    <t>rmben fog.egyéb mv.-hez kapcs.juttatás    eredeti</t>
  </si>
  <si>
    <t>rmben fog. Egyéb bérr.szem.kapcs.ktg.    eredeti</t>
  </si>
  <si>
    <t>rmben fogl. Egyéb bér. Normatív jutalma     erdeti</t>
  </si>
  <si>
    <t>állományba nem tartozók megbizási díj       erdeti</t>
  </si>
  <si>
    <t>személyi juttatások összesen:             eredeti</t>
  </si>
  <si>
    <t>szociális hozzájárulási adó                      eredeti</t>
  </si>
  <si>
    <t>eho                                                        eredeti</t>
  </si>
  <si>
    <t>táppénz hozzájárulás                              eredeti</t>
  </si>
  <si>
    <t>munkaadót terhelő járulékok összesen eredeti</t>
  </si>
  <si>
    <t>vegyszer                                                   eredeti</t>
  </si>
  <si>
    <t>munkaruha, védőruha                                 eredeti</t>
  </si>
  <si>
    <t>céltartalék                                                eredeti</t>
  </si>
  <si>
    <t>gyógyszer                                                 eredeti</t>
  </si>
  <si>
    <t>hajtó és kenőanyag                                   eredeti</t>
  </si>
  <si>
    <t>irodaszer                                                  eredeti</t>
  </si>
  <si>
    <t>kisértékű tárgyi eszköz                              eredeti</t>
  </si>
  <si>
    <t>egyéb készletbeszerzés                            eredeti</t>
  </si>
  <si>
    <t>könyv                                                       eredeti</t>
  </si>
  <si>
    <t>folyóirat                                                    eredeti</t>
  </si>
  <si>
    <t>szakmai anyag                                         eredeti</t>
  </si>
  <si>
    <t>bérleti díj                                                  eredeti</t>
  </si>
  <si>
    <t>gázenergia                                               eredeti</t>
  </si>
  <si>
    <t>villamos energia                                        eredeti</t>
  </si>
  <si>
    <t>víz- és csatornadíj                                     eredeti</t>
  </si>
  <si>
    <t>karbantartás, kisjavítás                              eredeti</t>
  </si>
  <si>
    <t>egyéb üzemeltés, fenntartás                      eredeti</t>
  </si>
  <si>
    <t>nem adatátviteli célú távközlési díj              eredeti</t>
  </si>
  <si>
    <t>adatátviteli célú távközlési díjak                  eredeti</t>
  </si>
  <si>
    <t>kiszámlázottt termékek és szolg.bef.          Eredeti</t>
  </si>
  <si>
    <t>vásárolt termékek és szolg.áfa-ja                eredeti</t>
  </si>
  <si>
    <t>belföldi kiküldetés                                      eredeti</t>
  </si>
  <si>
    <t>reprezentáció                                            eredeti</t>
  </si>
  <si>
    <t>egyéb kommunikációs                               eredeti</t>
  </si>
  <si>
    <t>egyéb bérleti díj                                         eredeti</t>
  </si>
  <si>
    <t>munkáltató által fizetett szja                       eredeti</t>
  </si>
  <si>
    <t>vásárolt közszolgáltatás                             eredeti</t>
  </si>
  <si>
    <t>egyéb dologi                                             eredeti</t>
  </si>
  <si>
    <t>különféle adók, díjak                                  eredeti</t>
  </si>
  <si>
    <t>dologi kiadások összesen                     eredeti</t>
  </si>
  <si>
    <t>Egyéb építmények felújítása                     eredeti</t>
  </si>
  <si>
    <t>felújítás áfa                                              eredeti</t>
  </si>
  <si>
    <t>Felújítás összesen                                 eredeti</t>
  </si>
  <si>
    <t>támog.ért pe átad gyerekjólét                   eredeti</t>
  </si>
  <si>
    <t>támog.ért.pe átad gytkt                           eredeti</t>
  </si>
  <si>
    <t>támog ért. Pe. átad. Roma                        eredeti</t>
  </si>
  <si>
    <t>működési célú pe átad. Egyéb váll.           Eredeti</t>
  </si>
  <si>
    <t>működési célú pe. átad non profit             eredeti</t>
  </si>
  <si>
    <t>működési célú pe átad egyházaknak        eredeti</t>
  </si>
  <si>
    <t>beruházási célú pe átad. Nem önk. tte.     Eredeti</t>
  </si>
  <si>
    <t>működési költségvetés támogatása          eredeti</t>
  </si>
  <si>
    <t>végleges pe.átadás összesen                eredeti</t>
  </si>
  <si>
    <t>falumegújítási pályázat                             eredeti</t>
  </si>
  <si>
    <t>falumegújítási pályázat áfa= önrész            eredeti</t>
  </si>
  <si>
    <t>felújítási kiadás összesen                      eredeti</t>
  </si>
  <si>
    <t>önkormányzat által folyósított ellátások      eredeti</t>
  </si>
  <si>
    <t>önk.által foly.ellátások összesen           eredeti</t>
  </si>
  <si>
    <t>szakfeladat mindösszesen                     eredeti</t>
  </si>
  <si>
    <t>pénzügyi szolgáltatások kiadásai               eredeti</t>
  </si>
  <si>
    <t>egyéb befizetési köt. kiadásai                    eredeti</t>
  </si>
  <si>
    <t>szállítási szolgéltatás                                eredeti</t>
  </si>
  <si>
    <t>köztisztviselők üdülési hozzájárulása           erdeti</t>
  </si>
  <si>
    <t>egyéb bérr. hat. alá tart. kereset-kieg.          erdeti</t>
  </si>
  <si>
    <t>közalkalmazottak kereset-kiegészítése        erdeti</t>
  </si>
  <si>
    <t>DOLOGI KIADÁSOK EDDIG ÖSSZESEN   eredeti</t>
  </si>
  <si>
    <t>Minős.</t>
  </si>
  <si>
    <t>id. tev.</t>
  </si>
  <si>
    <t>Közh.</t>
  </si>
  <si>
    <t>foglalk.</t>
  </si>
  <si>
    <t>Óv. Int.</t>
  </si>
  <si>
    <t>étkezt.</t>
  </si>
  <si>
    <t>Isk. int.</t>
  </si>
  <si>
    <t>közalkalmazott üdülési hozzájárulás           eredeti</t>
  </si>
  <si>
    <t>Önk.elsz</t>
  </si>
  <si>
    <t>szerv.</t>
  </si>
  <si>
    <t>beruházás                                                 eredeti</t>
  </si>
  <si>
    <t>beruházás áfája                                         eredeti</t>
  </si>
  <si>
    <t>beruházási kiadások összesen             eredeti</t>
  </si>
  <si>
    <t>gyv.t-</t>
  </si>
  <si>
    <t>Kieg.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</si>
</sst>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5"/>
  <sheetViews>
    <sheetView tabSelected="1" zoomScalePageLayoutView="0" workbookViewId="0" topLeftCell="A154">
      <selection activeCell="A208" sqref="A208"/>
    </sheetView>
  </sheetViews>
  <sheetFormatPr defaultColWidth="9.140625" defaultRowHeight="12.75"/>
  <cols>
    <col min="1" max="1" width="42.8515625" style="2" customWidth="1"/>
    <col min="2" max="2" width="7.8515625" style="2" customWidth="1"/>
    <col min="3" max="3" width="6.7109375" style="1" customWidth="1"/>
    <col min="4" max="5" width="6.7109375" style="2" customWidth="1"/>
    <col min="6" max="6" width="7.00390625" style="2" customWidth="1"/>
    <col min="7" max="7" width="6.8515625" style="2" customWidth="1"/>
    <col min="8" max="8" width="6.7109375" style="2" customWidth="1"/>
    <col min="9" max="9" width="6.8515625" style="2" customWidth="1"/>
    <col min="10" max="10" width="6.7109375" style="2" customWidth="1"/>
    <col min="11" max="11" width="6.8515625" style="2" customWidth="1"/>
    <col min="12" max="14" width="6.7109375" style="2" customWidth="1"/>
    <col min="15" max="16" width="6.8515625" style="2" customWidth="1"/>
    <col min="17" max="17" width="7.00390625" style="2" customWidth="1"/>
    <col min="18" max="18" width="6.7109375" style="2" customWidth="1"/>
    <col min="19" max="19" width="6.8515625" style="2" customWidth="1"/>
    <col min="20" max="20" width="6.7109375" style="2" customWidth="1"/>
    <col min="21" max="21" width="6.8515625" style="2" customWidth="1"/>
    <col min="22" max="24" width="6.7109375" style="2" customWidth="1"/>
    <col min="25" max="25" width="6.8515625" style="2" customWidth="1"/>
    <col min="26" max="26" width="6.7109375" style="2" customWidth="1"/>
    <col min="27" max="31" width="6.8515625" style="2" customWidth="1"/>
    <col min="32" max="32" width="8.28125" style="2" customWidth="1"/>
    <col min="33" max="33" width="9.28125" style="2" customWidth="1"/>
    <col min="34" max="16384" width="9.140625" style="2" customWidth="1"/>
  </cols>
  <sheetData>
    <row r="1" spans="1:4" s="3" customFormat="1" ht="12.75">
      <c r="A1" s="6" t="s">
        <v>2</v>
      </c>
      <c r="B1" s="6"/>
      <c r="C1" s="6"/>
      <c r="D1" s="6"/>
    </row>
    <row r="2" spans="1:33" s="1" customFormat="1" ht="12.75">
      <c r="A2" s="1" t="s">
        <v>0</v>
      </c>
      <c r="B2" s="1">
        <v>522001</v>
      </c>
      <c r="C2" s="1">
        <v>813000</v>
      </c>
      <c r="D2" s="1">
        <v>841112</v>
      </c>
      <c r="E2" s="1">
        <v>841402</v>
      </c>
      <c r="F2" s="1">
        <v>841403</v>
      </c>
      <c r="G2" s="1">
        <v>842541</v>
      </c>
      <c r="H2" s="1">
        <v>862301</v>
      </c>
      <c r="I2" s="1">
        <v>869041</v>
      </c>
      <c r="J2" s="1">
        <v>869042</v>
      </c>
      <c r="K2" s="1">
        <v>882111</v>
      </c>
      <c r="L2" s="1">
        <v>882113</v>
      </c>
      <c r="M2" s="1">
        <v>882116</v>
      </c>
      <c r="N2" s="1">
        <v>882118</v>
      </c>
      <c r="O2" s="1">
        <v>882122</v>
      </c>
      <c r="P2" s="1">
        <v>882123</v>
      </c>
      <c r="Q2" s="1">
        <v>882129</v>
      </c>
      <c r="R2" s="1">
        <v>882202</v>
      </c>
      <c r="S2" s="1">
        <v>882203</v>
      </c>
      <c r="T2" s="1">
        <v>889921</v>
      </c>
      <c r="U2" s="1">
        <v>890222</v>
      </c>
      <c r="V2" s="1">
        <v>890506</v>
      </c>
      <c r="W2" s="1">
        <v>890509</v>
      </c>
      <c r="X2" s="1">
        <v>910123</v>
      </c>
      <c r="Y2" s="1">
        <v>910502</v>
      </c>
      <c r="Z2" s="1">
        <v>931301</v>
      </c>
      <c r="AA2" s="1">
        <v>960302</v>
      </c>
      <c r="AB2" s="1">
        <v>842542</v>
      </c>
      <c r="AC2" s="1">
        <v>890442</v>
      </c>
      <c r="AD2" s="1">
        <v>562912</v>
      </c>
      <c r="AE2" s="1">
        <v>562913</v>
      </c>
      <c r="AF2" s="1">
        <v>841913</v>
      </c>
      <c r="AG2" s="1">
        <v>99999999</v>
      </c>
    </row>
    <row r="3" spans="2:33" s="1" customFormat="1" ht="12.75">
      <c r="B3" s="1" t="s">
        <v>49</v>
      </c>
      <c r="C3" s="1" t="s">
        <v>14</v>
      </c>
      <c r="D3" s="1" t="s">
        <v>4</v>
      </c>
      <c r="E3" s="1" t="s">
        <v>6</v>
      </c>
      <c r="F3" s="1" t="s">
        <v>8</v>
      </c>
      <c r="G3" s="1" t="s">
        <v>10</v>
      </c>
      <c r="H3" s="1" t="s">
        <v>15</v>
      </c>
      <c r="I3" s="1" t="s">
        <v>12</v>
      </c>
      <c r="J3" s="1" t="s">
        <v>17</v>
      </c>
      <c r="K3" s="1" t="s">
        <v>18</v>
      </c>
      <c r="L3" s="1" t="s">
        <v>20</v>
      </c>
      <c r="M3" s="1" t="s">
        <v>22</v>
      </c>
      <c r="N3" s="1" t="s">
        <v>142</v>
      </c>
      <c r="O3" s="1" t="s">
        <v>24</v>
      </c>
      <c r="P3" s="1" t="s">
        <v>25</v>
      </c>
      <c r="Q3" s="1" t="s">
        <v>26</v>
      </c>
      <c r="R3" s="1" t="s">
        <v>28</v>
      </c>
      <c r="S3" s="1" t="s">
        <v>47</v>
      </c>
      <c r="T3" s="1" t="s">
        <v>30</v>
      </c>
      <c r="U3" s="1" t="s">
        <v>32</v>
      </c>
      <c r="V3" s="1" t="s">
        <v>34</v>
      </c>
      <c r="W3" s="1" t="s">
        <v>36</v>
      </c>
      <c r="X3" s="1" t="s">
        <v>38</v>
      </c>
      <c r="Y3" s="1" t="s">
        <v>40</v>
      </c>
      <c r="Z3" s="1" t="s">
        <v>42</v>
      </c>
      <c r="AA3" s="1" t="s">
        <v>44</v>
      </c>
      <c r="AB3" s="1" t="s">
        <v>128</v>
      </c>
      <c r="AC3" s="1" t="s">
        <v>130</v>
      </c>
      <c r="AD3" s="1" t="s">
        <v>132</v>
      </c>
      <c r="AE3" s="1" t="s">
        <v>134</v>
      </c>
      <c r="AF3" s="1" t="s">
        <v>136</v>
      </c>
      <c r="AG3" s="1" t="s">
        <v>1</v>
      </c>
    </row>
    <row r="4" spans="2:32" s="1" customFormat="1" ht="12.75">
      <c r="B4" s="1" t="s">
        <v>46</v>
      </c>
      <c r="C4" s="1" t="s">
        <v>3</v>
      </c>
      <c r="D4" s="1" t="s">
        <v>5</v>
      </c>
      <c r="E4" s="1" t="s">
        <v>7</v>
      </c>
      <c r="F4" s="1" t="s">
        <v>9</v>
      </c>
      <c r="G4" s="1" t="s">
        <v>11</v>
      </c>
      <c r="H4" s="1" t="s">
        <v>16</v>
      </c>
      <c r="I4" s="1" t="s">
        <v>13</v>
      </c>
      <c r="K4" s="1" t="s">
        <v>19</v>
      </c>
      <c r="L4" s="1" t="s">
        <v>21</v>
      </c>
      <c r="M4" s="1" t="s">
        <v>23</v>
      </c>
      <c r="N4" s="1" t="s">
        <v>141</v>
      </c>
      <c r="O4" s="1" t="s">
        <v>19</v>
      </c>
      <c r="P4" s="1" t="s">
        <v>19</v>
      </c>
      <c r="Q4" s="1" t="s">
        <v>27</v>
      </c>
      <c r="R4" s="1" t="s">
        <v>29</v>
      </c>
      <c r="S4" s="1" t="s">
        <v>48</v>
      </c>
      <c r="T4" s="1" t="s">
        <v>31</v>
      </c>
      <c r="U4" s="1" t="s">
        <v>33</v>
      </c>
      <c r="V4" s="1" t="s">
        <v>35</v>
      </c>
      <c r="W4" s="1" t="s">
        <v>37</v>
      </c>
      <c r="X4" s="1" t="s">
        <v>39</v>
      </c>
      <c r="Y4" s="1" t="s">
        <v>41</v>
      </c>
      <c r="Z4" s="1" t="s">
        <v>43</v>
      </c>
      <c r="AA4" s="1" t="s">
        <v>45</v>
      </c>
      <c r="AB4" s="1" t="s">
        <v>129</v>
      </c>
      <c r="AC4" s="1" t="s">
        <v>131</v>
      </c>
      <c r="AD4" s="1" t="s">
        <v>133</v>
      </c>
      <c r="AE4" s="1" t="s">
        <v>133</v>
      </c>
      <c r="AF4" s="1" t="s">
        <v>137</v>
      </c>
    </row>
    <row r="5" spans="1:33" ht="12.75">
      <c r="A5" s="4" t="s">
        <v>51</v>
      </c>
      <c r="C5" s="2"/>
      <c r="D5" s="2">
        <v>4625</v>
      </c>
      <c r="Y5" s="2">
        <v>2156</v>
      </c>
      <c r="AG5" s="2">
        <f>SUM(B5:AF5)</f>
        <v>6781</v>
      </c>
    </row>
    <row r="6" spans="1:33" ht="12.75">
      <c r="A6" s="4" t="s">
        <v>52</v>
      </c>
      <c r="C6" s="2"/>
      <c r="D6" s="2">
        <v>4625</v>
      </c>
      <c r="Y6" s="2">
        <v>2156</v>
      </c>
      <c r="AG6" s="2">
        <f aca="true" t="shared" si="0" ref="AG6:AG48">SUM(B6:AF6)</f>
        <v>6781</v>
      </c>
    </row>
    <row r="7" spans="1:33" ht="12.75">
      <c r="A7" s="4" t="s">
        <v>53</v>
      </c>
      <c r="C7" s="2"/>
      <c r="D7" s="2">
        <v>1008</v>
      </c>
      <c r="AG7" s="2">
        <f t="shared" si="0"/>
        <v>1008</v>
      </c>
    </row>
    <row r="8" spans="1:33" ht="12.75">
      <c r="A8" s="4" t="s">
        <v>50</v>
      </c>
      <c r="C8" s="2"/>
      <c r="D8" s="2">
        <v>1008</v>
      </c>
      <c r="AG8" s="2">
        <f t="shared" si="0"/>
        <v>1008</v>
      </c>
    </row>
    <row r="9" spans="1:33" ht="12.75">
      <c r="A9" s="4" t="s">
        <v>54</v>
      </c>
      <c r="C9" s="2"/>
      <c r="D9" s="2">
        <v>1152</v>
      </c>
      <c r="AG9" s="2">
        <f t="shared" si="0"/>
        <v>1152</v>
      </c>
    </row>
    <row r="10" spans="1:33" ht="12.75">
      <c r="A10" s="4" t="s">
        <v>50</v>
      </c>
      <c r="C10" s="2"/>
      <c r="D10" s="2">
        <v>1152</v>
      </c>
      <c r="AG10" s="2">
        <f t="shared" si="0"/>
        <v>1152</v>
      </c>
    </row>
    <row r="11" spans="1:33" ht="12.75">
      <c r="A11" s="4" t="s">
        <v>55</v>
      </c>
      <c r="C11" s="2"/>
      <c r="I11" s="2">
        <v>162</v>
      </c>
      <c r="AG11" s="2">
        <f t="shared" si="0"/>
        <v>162</v>
      </c>
    </row>
    <row r="12" spans="1:33" ht="12.75">
      <c r="A12" s="4" t="s">
        <v>50</v>
      </c>
      <c r="C12" s="2"/>
      <c r="I12" s="2">
        <v>162</v>
      </c>
      <c r="AG12" s="2">
        <f t="shared" si="0"/>
        <v>162</v>
      </c>
    </row>
    <row r="13" spans="1:33" ht="12.75">
      <c r="A13" s="4" t="s">
        <v>56</v>
      </c>
      <c r="C13" s="2"/>
      <c r="D13" s="2">
        <v>225</v>
      </c>
      <c r="AG13" s="2">
        <f t="shared" si="0"/>
        <v>225</v>
      </c>
    </row>
    <row r="14" spans="1:33" ht="12.75">
      <c r="A14" s="4" t="s">
        <v>50</v>
      </c>
      <c r="C14" s="2"/>
      <c r="D14" s="2">
        <v>225</v>
      </c>
      <c r="AG14" s="2">
        <f t="shared" si="0"/>
        <v>225</v>
      </c>
    </row>
    <row r="15" spans="1:33" ht="12.75">
      <c r="A15" s="4" t="s">
        <v>57</v>
      </c>
      <c r="C15" s="2"/>
      <c r="D15" s="2">
        <v>60</v>
      </c>
      <c r="AG15" s="2">
        <f t="shared" si="0"/>
        <v>60</v>
      </c>
    </row>
    <row r="16" spans="1:33" ht="12.75">
      <c r="A16" s="4" t="s">
        <v>50</v>
      </c>
      <c r="C16" s="2">
        <v>17</v>
      </c>
      <c r="D16" s="2">
        <v>60</v>
      </c>
      <c r="F16" s="2">
        <v>3</v>
      </c>
      <c r="AG16" s="2">
        <f t="shared" si="0"/>
        <v>80</v>
      </c>
    </row>
    <row r="17" spans="1:33" ht="12.75">
      <c r="A17" s="4" t="s">
        <v>58</v>
      </c>
      <c r="C17" s="2"/>
      <c r="D17" s="2">
        <v>147</v>
      </c>
      <c r="AG17" s="2">
        <f t="shared" si="0"/>
        <v>147</v>
      </c>
    </row>
    <row r="18" spans="1:33" ht="12.75">
      <c r="A18" s="4" t="s">
        <v>50</v>
      </c>
      <c r="C18" s="2"/>
      <c r="D18" s="2">
        <v>147</v>
      </c>
      <c r="AG18" s="2">
        <f t="shared" si="0"/>
        <v>147</v>
      </c>
    </row>
    <row r="19" spans="1:33" ht="12.75">
      <c r="A19" s="4" t="s">
        <v>59</v>
      </c>
      <c r="C19" s="2"/>
      <c r="AG19" s="2">
        <f t="shared" si="0"/>
        <v>0</v>
      </c>
    </row>
    <row r="20" spans="1:33" ht="12.75">
      <c r="A20" s="4" t="s">
        <v>50</v>
      </c>
      <c r="C20" s="2"/>
      <c r="AG20" s="2">
        <f t="shared" si="0"/>
        <v>0</v>
      </c>
    </row>
    <row r="21" spans="1:33" ht="12.75">
      <c r="A21" s="4" t="s">
        <v>60</v>
      </c>
      <c r="C21" s="2"/>
      <c r="I21" s="2">
        <v>1909</v>
      </c>
      <c r="AG21" s="2">
        <f t="shared" si="0"/>
        <v>1909</v>
      </c>
    </row>
    <row r="22" spans="1:33" ht="12.75">
      <c r="A22" s="4" t="s">
        <v>50</v>
      </c>
      <c r="C22" s="2"/>
      <c r="I22" s="2">
        <v>1909</v>
      </c>
      <c r="AG22" s="2">
        <f t="shared" si="0"/>
        <v>1909</v>
      </c>
    </row>
    <row r="23" spans="1:33" ht="12.75">
      <c r="A23" s="4" t="s">
        <v>61</v>
      </c>
      <c r="C23" s="2"/>
      <c r="AG23" s="2">
        <f t="shared" si="0"/>
        <v>0</v>
      </c>
    </row>
    <row r="24" spans="1:33" ht="12.75">
      <c r="A24" s="4" t="s">
        <v>50</v>
      </c>
      <c r="C24" s="2"/>
      <c r="AG24" s="2">
        <f t="shared" si="0"/>
        <v>0</v>
      </c>
    </row>
    <row r="25" spans="1:33" ht="12.75">
      <c r="A25" s="4" t="s">
        <v>62</v>
      </c>
      <c r="C25" s="2"/>
      <c r="I25" s="2">
        <v>147</v>
      </c>
      <c r="AG25" s="2">
        <f t="shared" si="0"/>
        <v>147</v>
      </c>
    </row>
    <row r="26" spans="1:33" ht="12.75">
      <c r="A26" s="4" t="s">
        <v>50</v>
      </c>
      <c r="C26" s="2"/>
      <c r="I26" s="2">
        <v>96</v>
      </c>
      <c r="AG26" s="2">
        <f t="shared" si="0"/>
        <v>96</v>
      </c>
    </row>
    <row r="27" spans="1:33" ht="12.75">
      <c r="A27" s="4" t="s">
        <v>135</v>
      </c>
      <c r="C27" s="2"/>
      <c r="AG27" s="2">
        <f t="shared" si="0"/>
        <v>0</v>
      </c>
    </row>
    <row r="28" spans="1:33" ht="12.75">
      <c r="A28" s="4" t="s">
        <v>50</v>
      </c>
      <c r="C28" s="2"/>
      <c r="I28" s="2">
        <v>51</v>
      </c>
      <c r="AG28" s="2">
        <f t="shared" si="0"/>
        <v>51</v>
      </c>
    </row>
    <row r="29" spans="1:33" ht="12.75">
      <c r="A29" s="4" t="s">
        <v>63</v>
      </c>
      <c r="C29" s="2">
        <v>1129</v>
      </c>
      <c r="AG29" s="2">
        <f t="shared" si="0"/>
        <v>1129</v>
      </c>
    </row>
    <row r="30" spans="1:33" ht="12.75">
      <c r="A30" s="4" t="s">
        <v>50</v>
      </c>
      <c r="C30" s="2">
        <v>1215</v>
      </c>
      <c r="AG30" s="2">
        <f t="shared" si="0"/>
        <v>1215</v>
      </c>
    </row>
    <row r="31" spans="1:33" ht="12.75">
      <c r="A31" s="4" t="s">
        <v>64</v>
      </c>
      <c r="C31" s="2">
        <v>78</v>
      </c>
      <c r="AG31" s="2">
        <f t="shared" si="0"/>
        <v>78</v>
      </c>
    </row>
    <row r="32" spans="1:33" ht="12.75">
      <c r="A32" s="4" t="s">
        <v>50</v>
      </c>
      <c r="C32" s="2">
        <v>78</v>
      </c>
      <c r="AG32" s="2">
        <f t="shared" si="0"/>
        <v>78</v>
      </c>
    </row>
    <row r="33" spans="1:33" ht="12.75">
      <c r="A33" s="4" t="s">
        <v>65</v>
      </c>
      <c r="C33" s="2">
        <v>147</v>
      </c>
      <c r="AG33" s="2">
        <f t="shared" si="0"/>
        <v>147</v>
      </c>
    </row>
    <row r="34" spans="1:33" ht="12.75">
      <c r="A34" s="4" t="s">
        <v>50</v>
      </c>
      <c r="C34" s="2">
        <v>147</v>
      </c>
      <c r="AG34" s="2">
        <f t="shared" si="0"/>
        <v>147</v>
      </c>
    </row>
    <row r="35" spans="1:33" ht="12.75">
      <c r="A35" s="4" t="s">
        <v>66</v>
      </c>
      <c r="C35" s="2">
        <v>150</v>
      </c>
      <c r="AG35" s="2">
        <f t="shared" si="0"/>
        <v>150</v>
      </c>
    </row>
    <row r="36" spans="1:33" ht="12.75">
      <c r="A36" s="4" t="s">
        <v>50</v>
      </c>
      <c r="C36" s="2">
        <v>150</v>
      </c>
      <c r="AG36" s="2">
        <f t="shared" si="0"/>
        <v>150</v>
      </c>
    </row>
    <row r="37" spans="1:33" ht="12.75">
      <c r="A37" s="4" t="s">
        <v>67</v>
      </c>
      <c r="C37" s="2"/>
      <c r="I37" s="2">
        <v>325</v>
      </c>
      <c r="AG37" s="2">
        <f t="shared" si="0"/>
        <v>325</v>
      </c>
    </row>
    <row r="38" spans="1:33" ht="12.75">
      <c r="A38" s="4" t="s">
        <v>50</v>
      </c>
      <c r="C38" s="2"/>
      <c r="I38" s="2">
        <v>325</v>
      </c>
      <c r="AG38" s="2">
        <f t="shared" si="0"/>
        <v>325</v>
      </c>
    </row>
    <row r="39" spans="1:33" ht="12.75">
      <c r="A39" s="4" t="s">
        <v>125</v>
      </c>
      <c r="C39" s="2"/>
      <c r="AG39" s="2">
        <f t="shared" si="0"/>
        <v>0</v>
      </c>
    </row>
    <row r="40" spans="1:33" ht="12.75">
      <c r="A40" s="4" t="s">
        <v>50</v>
      </c>
      <c r="C40" s="2"/>
      <c r="AG40" s="2">
        <f t="shared" si="0"/>
        <v>0</v>
      </c>
    </row>
    <row r="41" spans="1:33" ht="12.75">
      <c r="A41" s="4" t="s">
        <v>124</v>
      </c>
      <c r="C41" s="2"/>
      <c r="AG41" s="2">
        <f t="shared" si="0"/>
        <v>0</v>
      </c>
    </row>
    <row r="42" spans="1:33" ht="12.75">
      <c r="A42" s="4" t="s">
        <v>50</v>
      </c>
      <c r="C42" s="2"/>
      <c r="AG42" s="2">
        <f t="shared" si="0"/>
        <v>0</v>
      </c>
    </row>
    <row r="43" spans="1:33" ht="12.75">
      <c r="A43" s="4" t="s">
        <v>126</v>
      </c>
      <c r="C43" s="2"/>
      <c r="AG43" s="2">
        <f t="shared" si="0"/>
        <v>0</v>
      </c>
    </row>
    <row r="44" spans="1:33" ht="12.75">
      <c r="A44" s="4" t="s">
        <v>50</v>
      </c>
      <c r="C44" s="2"/>
      <c r="AG44" s="2">
        <f t="shared" si="0"/>
        <v>0</v>
      </c>
    </row>
    <row r="45" spans="1:33" s="1" customFormat="1" ht="12.75">
      <c r="A45" s="5" t="s">
        <v>68</v>
      </c>
      <c r="B45" s="1">
        <f aca="true" t="shared" si="1" ref="B45:AF45">SUM(B5,B7,B9,B11,B13,B15,B17,B19,B21,B23,B25,B27,B29,B31,B33,B35,B37,B39,B41,B43)</f>
        <v>0</v>
      </c>
      <c r="C45" s="1">
        <f t="shared" si="1"/>
        <v>1504</v>
      </c>
      <c r="D45" s="1">
        <f t="shared" si="1"/>
        <v>7217</v>
      </c>
      <c r="E45" s="1">
        <f t="shared" si="1"/>
        <v>0</v>
      </c>
      <c r="F45" s="1">
        <f t="shared" si="1"/>
        <v>0</v>
      </c>
      <c r="G45" s="1">
        <f t="shared" si="1"/>
        <v>0</v>
      </c>
      <c r="H45" s="1">
        <f t="shared" si="1"/>
        <v>0</v>
      </c>
      <c r="I45" s="1">
        <f t="shared" si="1"/>
        <v>2543</v>
      </c>
      <c r="J45" s="1">
        <f t="shared" si="1"/>
        <v>0</v>
      </c>
      <c r="K45" s="1">
        <f t="shared" si="1"/>
        <v>0</v>
      </c>
      <c r="L45" s="1">
        <f t="shared" si="1"/>
        <v>0</v>
      </c>
      <c r="M45" s="1">
        <f t="shared" si="1"/>
        <v>0</v>
      </c>
      <c r="N45" s="1">
        <f t="shared" si="1"/>
        <v>0</v>
      </c>
      <c r="O45" s="1">
        <f t="shared" si="1"/>
        <v>0</v>
      </c>
      <c r="P45" s="1">
        <f t="shared" si="1"/>
        <v>0</v>
      </c>
      <c r="Q45" s="1">
        <f t="shared" si="1"/>
        <v>0</v>
      </c>
      <c r="R45" s="1">
        <f t="shared" si="1"/>
        <v>0</v>
      </c>
      <c r="S45" s="1">
        <f t="shared" si="1"/>
        <v>0</v>
      </c>
      <c r="T45" s="1">
        <f t="shared" si="1"/>
        <v>0</v>
      </c>
      <c r="U45" s="1">
        <f t="shared" si="1"/>
        <v>0</v>
      </c>
      <c r="V45" s="1">
        <f t="shared" si="1"/>
        <v>0</v>
      </c>
      <c r="W45" s="1">
        <f t="shared" si="1"/>
        <v>0</v>
      </c>
      <c r="X45" s="1">
        <f t="shared" si="1"/>
        <v>0</v>
      </c>
      <c r="Y45" s="1">
        <f t="shared" si="1"/>
        <v>2156</v>
      </c>
      <c r="Z45" s="1">
        <f t="shared" si="1"/>
        <v>0</v>
      </c>
      <c r="AA45" s="1">
        <f t="shared" si="1"/>
        <v>0</v>
      </c>
      <c r="AB45" s="1">
        <f t="shared" si="1"/>
        <v>0</v>
      </c>
      <c r="AC45" s="1">
        <f t="shared" si="1"/>
        <v>0</v>
      </c>
      <c r="AD45" s="1">
        <f t="shared" si="1"/>
        <v>0</v>
      </c>
      <c r="AE45" s="1">
        <f t="shared" si="1"/>
        <v>0</v>
      </c>
      <c r="AF45" s="1">
        <f t="shared" si="1"/>
        <v>0</v>
      </c>
      <c r="AG45" s="1">
        <f t="shared" si="0"/>
        <v>13420</v>
      </c>
    </row>
    <row r="46" spans="1:33" s="1" customFormat="1" ht="12.75">
      <c r="A46" s="5" t="s">
        <v>50</v>
      </c>
      <c r="B46" s="1">
        <f aca="true" t="shared" si="2" ref="B46:AF46">SUM(B6,B8,B10,B12,B14,B16,B18,B20,B22,B24,B26,B28,B30,B32,B34,B36,B38,B40,B42,B44)</f>
        <v>0</v>
      </c>
      <c r="C46" s="1">
        <f t="shared" si="2"/>
        <v>1607</v>
      </c>
      <c r="D46" s="1">
        <f t="shared" si="2"/>
        <v>7217</v>
      </c>
      <c r="E46" s="1">
        <f t="shared" si="2"/>
        <v>0</v>
      </c>
      <c r="F46" s="1">
        <f t="shared" si="2"/>
        <v>3</v>
      </c>
      <c r="G46" s="1">
        <f t="shared" si="2"/>
        <v>0</v>
      </c>
      <c r="H46" s="1">
        <f t="shared" si="2"/>
        <v>0</v>
      </c>
      <c r="I46" s="1">
        <f t="shared" si="2"/>
        <v>2543</v>
      </c>
      <c r="J46" s="1">
        <f t="shared" si="2"/>
        <v>0</v>
      </c>
      <c r="K46" s="1">
        <f t="shared" si="2"/>
        <v>0</v>
      </c>
      <c r="L46" s="1">
        <f t="shared" si="2"/>
        <v>0</v>
      </c>
      <c r="M46" s="1">
        <f t="shared" si="2"/>
        <v>0</v>
      </c>
      <c r="N46" s="1">
        <f t="shared" si="2"/>
        <v>0</v>
      </c>
      <c r="O46" s="1">
        <f t="shared" si="2"/>
        <v>0</v>
      </c>
      <c r="P46" s="1">
        <f t="shared" si="2"/>
        <v>0</v>
      </c>
      <c r="Q46" s="1">
        <f t="shared" si="2"/>
        <v>0</v>
      </c>
      <c r="R46" s="1">
        <f t="shared" si="2"/>
        <v>0</v>
      </c>
      <c r="S46" s="1">
        <f t="shared" si="2"/>
        <v>0</v>
      </c>
      <c r="T46" s="1">
        <f t="shared" si="2"/>
        <v>0</v>
      </c>
      <c r="U46" s="1">
        <f t="shared" si="2"/>
        <v>0</v>
      </c>
      <c r="V46" s="1">
        <f t="shared" si="2"/>
        <v>0</v>
      </c>
      <c r="W46" s="1">
        <f t="shared" si="2"/>
        <v>0</v>
      </c>
      <c r="X46" s="1">
        <f t="shared" si="2"/>
        <v>0</v>
      </c>
      <c r="Y46" s="1">
        <f t="shared" si="2"/>
        <v>2156</v>
      </c>
      <c r="Z46" s="1">
        <f t="shared" si="2"/>
        <v>0</v>
      </c>
      <c r="AA46" s="1">
        <f t="shared" si="2"/>
        <v>0</v>
      </c>
      <c r="AB46" s="1">
        <f t="shared" si="2"/>
        <v>0</v>
      </c>
      <c r="AC46" s="1">
        <f t="shared" si="2"/>
        <v>0</v>
      </c>
      <c r="AD46" s="1">
        <f t="shared" si="2"/>
        <v>0</v>
      </c>
      <c r="AE46" s="1">
        <f t="shared" si="2"/>
        <v>0</v>
      </c>
      <c r="AF46" s="1">
        <f t="shared" si="2"/>
        <v>0</v>
      </c>
      <c r="AG46" s="1">
        <f t="shared" si="0"/>
        <v>13526</v>
      </c>
    </row>
    <row r="47" spans="1:33" ht="12.75">
      <c r="A47" s="4" t="s">
        <v>69</v>
      </c>
      <c r="C47" s="2">
        <v>406</v>
      </c>
      <c r="D47" s="2">
        <v>1326</v>
      </c>
      <c r="I47" s="2">
        <v>647</v>
      </c>
      <c r="X47" s="2">
        <v>8</v>
      </c>
      <c r="Y47" s="2">
        <v>582</v>
      </c>
      <c r="AG47" s="2">
        <f t="shared" si="0"/>
        <v>2969</v>
      </c>
    </row>
    <row r="48" spans="1:33" ht="12.75">
      <c r="A48" s="4" t="s">
        <v>50</v>
      </c>
      <c r="C48" s="2">
        <v>430</v>
      </c>
      <c r="D48" s="2">
        <v>1326</v>
      </c>
      <c r="F48" s="2">
        <v>1</v>
      </c>
      <c r="I48" s="2">
        <v>647</v>
      </c>
      <c r="X48" s="2">
        <v>8</v>
      </c>
      <c r="Y48" s="2">
        <v>582</v>
      </c>
      <c r="AG48" s="2">
        <f t="shared" si="0"/>
        <v>2994</v>
      </c>
    </row>
    <row r="49" spans="1:33" ht="12.75">
      <c r="A49" s="4" t="s">
        <v>70</v>
      </c>
      <c r="C49" s="2">
        <v>25</v>
      </c>
      <c r="D49" s="2">
        <v>297</v>
      </c>
      <c r="I49" s="2">
        <v>25</v>
      </c>
      <c r="AG49" s="2">
        <f aca="true" t="shared" si="3" ref="AG49:AG61">SUM(B49:AF49)</f>
        <v>347</v>
      </c>
    </row>
    <row r="50" spans="1:33" ht="12.75">
      <c r="A50" s="4" t="s">
        <v>50</v>
      </c>
      <c r="C50" s="2">
        <v>25</v>
      </c>
      <c r="D50" s="2">
        <v>297</v>
      </c>
      <c r="I50" s="2">
        <v>25</v>
      </c>
      <c r="AG50" s="2">
        <f t="shared" si="3"/>
        <v>347</v>
      </c>
    </row>
    <row r="51" spans="1:33" ht="12.75">
      <c r="A51" s="4" t="s">
        <v>71</v>
      </c>
      <c r="C51" s="2"/>
      <c r="D51" s="2">
        <v>31</v>
      </c>
      <c r="AG51" s="2">
        <f t="shared" si="3"/>
        <v>31</v>
      </c>
    </row>
    <row r="52" spans="1:33" ht="12.75">
      <c r="A52" s="4" t="s">
        <v>50</v>
      </c>
      <c r="C52" s="2"/>
      <c r="D52" s="2">
        <v>31</v>
      </c>
      <c r="AG52" s="2">
        <f t="shared" si="3"/>
        <v>31</v>
      </c>
    </row>
    <row r="53" spans="1:33" s="1" customFormat="1" ht="12.75">
      <c r="A53" s="5" t="s">
        <v>72</v>
      </c>
      <c r="B53" s="1">
        <f aca="true" t="shared" si="4" ref="B53:AF53">SUM(B47,B49,B51)</f>
        <v>0</v>
      </c>
      <c r="C53" s="1">
        <f t="shared" si="4"/>
        <v>431</v>
      </c>
      <c r="D53" s="1">
        <f t="shared" si="4"/>
        <v>1654</v>
      </c>
      <c r="E53" s="1">
        <f t="shared" si="4"/>
        <v>0</v>
      </c>
      <c r="F53" s="1">
        <f t="shared" si="4"/>
        <v>0</v>
      </c>
      <c r="G53" s="1">
        <f t="shared" si="4"/>
        <v>0</v>
      </c>
      <c r="H53" s="1">
        <f t="shared" si="4"/>
        <v>0</v>
      </c>
      <c r="I53" s="1">
        <f t="shared" si="4"/>
        <v>672</v>
      </c>
      <c r="J53" s="1">
        <f t="shared" si="4"/>
        <v>0</v>
      </c>
      <c r="K53" s="1">
        <f t="shared" si="4"/>
        <v>0</v>
      </c>
      <c r="L53" s="1">
        <f t="shared" si="4"/>
        <v>0</v>
      </c>
      <c r="M53" s="1">
        <f t="shared" si="4"/>
        <v>0</v>
      </c>
      <c r="N53" s="1">
        <f t="shared" si="4"/>
        <v>0</v>
      </c>
      <c r="O53" s="1">
        <f t="shared" si="4"/>
        <v>0</v>
      </c>
      <c r="P53" s="1">
        <f t="shared" si="4"/>
        <v>0</v>
      </c>
      <c r="Q53" s="1">
        <f t="shared" si="4"/>
        <v>0</v>
      </c>
      <c r="R53" s="1">
        <f t="shared" si="4"/>
        <v>0</v>
      </c>
      <c r="S53" s="1">
        <f t="shared" si="4"/>
        <v>0</v>
      </c>
      <c r="T53" s="1">
        <f t="shared" si="4"/>
        <v>0</v>
      </c>
      <c r="U53" s="1">
        <f t="shared" si="4"/>
        <v>0</v>
      </c>
      <c r="V53" s="1">
        <f t="shared" si="4"/>
        <v>0</v>
      </c>
      <c r="W53" s="1">
        <f t="shared" si="4"/>
        <v>0</v>
      </c>
      <c r="X53" s="1">
        <f t="shared" si="4"/>
        <v>8</v>
      </c>
      <c r="Y53" s="1">
        <f t="shared" si="4"/>
        <v>582</v>
      </c>
      <c r="Z53" s="1">
        <f t="shared" si="4"/>
        <v>0</v>
      </c>
      <c r="AA53" s="1">
        <f t="shared" si="4"/>
        <v>0</v>
      </c>
      <c r="AB53" s="1">
        <f t="shared" si="4"/>
        <v>0</v>
      </c>
      <c r="AC53" s="1">
        <f t="shared" si="4"/>
        <v>0</v>
      </c>
      <c r="AD53" s="1">
        <f t="shared" si="4"/>
        <v>0</v>
      </c>
      <c r="AE53" s="1">
        <f t="shared" si="4"/>
        <v>0</v>
      </c>
      <c r="AF53" s="1">
        <f t="shared" si="4"/>
        <v>0</v>
      </c>
      <c r="AG53" s="1">
        <f t="shared" si="3"/>
        <v>3347</v>
      </c>
    </row>
    <row r="54" spans="1:33" s="1" customFormat="1" ht="12.75">
      <c r="A54" s="5" t="s">
        <v>50</v>
      </c>
      <c r="B54" s="1">
        <f aca="true" t="shared" si="5" ref="B54:AF54">SUM(B48,B50,B52)</f>
        <v>0</v>
      </c>
      <c r="C54" s="1">
        <f t="shared" si="5"/>
        <v>455</v>
      </c>
      <c r="D54" s="1">
        <f t="shared" si="5"/>
        <v>1654</v>
      </c>
      <c r="E54" s="1">
        <f t="shared" si="5"/>
        <v>0</v>
      </c>
      <c r="F54" s="1">
        <f t="shared" si="5"/>
        <v>1</v>
      </c>
      <c r="G54" s="1">
        <f t="shared" si="5"/>
        <v>0</v>
      </c>
      <c r="H54" s="1">
        <f t="shared" si="5"/>
        <v>0</v>
      </c>
      <c r="I54" s="1">
        <f t="shared" si="5"/>
        <v>672</v>
      </c>
      <c r="J54" s="1">
        <f t="shared" si="5"/>
        <v>0</v>
      </c>
      <c r="K54" s="1">
        <f t="shared" si="5"/>
        <v>0</v>
      </c>
      <c r="L54" s="1">
        <f t="shared" si="5"/>
        <v>0</v>
      </c>
      <c r="M54" s="1">
        <f t="shared" si="5"/>
        <v>0</v>
      </c>
      <c r="N54" s="1">
        <f t="shared" si="5"/>
        <v>0</v>
      </c>
      <c r="O54" s="1">
        <f t="shared" si="5"/>
        <v>0</v>
      </c>
      <c r="P54" s="1">
        <f t="shared" si="5"/>
        <v>0</v>
      </c>
      <c r="Q54" s="1">
        <f t="shared" si="5"/>
        <v>0</v>
      </c>
      <c r="R54" s="1">
        <f t="shared" si="5"/>
        <v>0</v>
      </c>
      <c r="S54" s="1">
        <f t="shared" si="5"/>
        <v>0</v>
      </c>
      <c r="T54" s="1">
        <f t="shared" si="5"/>
        <v>0</v>
      </c>
      <c r="U54" s="1">
        <f t="shared" si="5"/>
        <v>0</v>
      </c>
      <c r="V54" s="1">
        <f t="shared" si="5"/>
        <v>0</v>
      </c>
      <c r="W54" s="1">
        <f t="shared" si="5"/>
        <v>0</v>
      </c>
      <c r="X54" s="1">
        <f t="shared" si="5"/>
        <v>8</v>
      </c>
      <c r="Y54" s="1">
        <f t="shared" si="5"/>
        <v>582</v>
      </c>
      <c r="Z54" s="1">
        <f t="shared" si="5"/>
        <v>0</v>
      </c>
      <c r="AA54" s="1">
        <f t="shared" si="5"/>
        <v>0</v>
      </c>
      <c r="AB54" s="1">
        <f t="shared" si="5"/>
        <v>0</v>
      </c>
      <c r="AC54" s="1">
        <f t="shared" si="5"/>
        <v>0</v>
      </c>
      <c r="AD54" s="1">
        <f t="shared" si="5"/>
        <v>0</v>
      </c>
      <c r="AE54" s="1">
        <f t="shared" si="5"/>
        <v>0</v>
      </c>
      <c r="AF54" s="1">
        <f t="shared" si="5"/>
        <v>0</v>
      </c>
      <c r="AG54" s="1">
        <f t="shared" si="3"/>
        <v>3372</v>
      </c>
    </row>
    <row r="55" spans="1:33" ht="12.75">
      <c r="A55" s="4" t="s">
        <v>73</v>
      </c>
      <c r="C55" s="2">
        <v>3</v>
      </c>
      <c r="AA55" s="2">
        <v>5</v>
      </c>
      <c r="AG55" s="2">
        <f t="shared" si="3"/>
        <v>8</v>
      </c>
    </row>
    <row r="56" spans="1:33" ht="12.75">
      <c r="A56" s="4" t="s">
        <v>50</v>
      </c>
      <c r="C56" s="2">
        <v>3</v>
      </c>
      <c r="AA56" s="2">
        <v>5</v>
      </c>
      <c r="AG56" s="2">
        <f t="shared" si="3"/>
        <v>8</v>
      </c>
    </row>
    <row r="57" spans="1:33" ht="12.75">
      <c r="A57" s="4" t="s">
        <v>74</v>
      </c>
      <c r="C57" s="2">
        <v>7</v>
      </c>
      <c r="AG57" s="2">
        <f t="shared" si="3"/>
        <v>7</v>
      </c>
    </row>
    <row r="58" spans="1:33" ht="12.75">
      <c r="A58" s="4" t="s">
        <v>50</v>
      </c>
      <c r="C58" s="2">
        <v>7</v>
      </c>
      <c r="AG58" s="2">
        <f t="shared" si="3"/>
        <v>7</v>
      </c>
    </row>
    <row r="59" spans="1:33" ht="12.75">
      <c r="A59" s="4" t="s">
        <v>127</v>
      </c>
      <c r="B59" s="2">
        <f aca="true" t="shared" si="6" ref="B59:AF59">SUM(B55,B57)</f>
        <v>0</v>
      </c>
      <c r="C59" s="2">
        <f t="shared" si="6"/>
        <v>10</v>
      </c>
      <c r="D59" s="2">
        <f t="shared" si="6"/>
        <v>0</v>
      </c>
      <c r="E59" s="2">
        <f t="shared" si="6"/>
        <v>0</v>
      </c>
      <c r="F59" s="2">
        <f t="shared" si="6"/>
        <v>0</v>
      </c>
      <c r="G59" s="2">
        <f t="shared" si="6"/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0</v>
      </c>
      <c r="N59" s="2">
        <f t="shared" si="6"/>
        <v>0</v>
      </c>
      <c r="O59" s="2">
        <f t="shared" si="6"/>
        <v>0</v>
      </c>
      <c r="P59" s="2">
        <f t="shared" si="6"/>
        <v>0</v>
      </c>
      <c r="Q59" s="2">
        <f t="shared" si="6"/>
        <v>0</v>
      </c>
      <c r="R59" s="2">
        <f t="shared" si="6"/>
        <v>0</v>
      </c>
      <c r="S59" s="2">
        <f t="shared" si="6"/>
        <v>0</v>
      </c>
      <c r="T59" s="2">
        <f t="shared" si="6"/>
        <v>0</v>
      </c>
      <c r="U59" s="2">
        <f t="shared" si="6"/>
        <v>0</v>
      </c>
      <c r="V59" s="2">
        <f t="shared" si="6"/>
        <v>0</v>
      </c>
      <c r="W59" s="2">
        <f t="shared" si="6"/>
        <v>0</v>
      </c>
      <c r="X59" s="2">
        <f t="shared" si="6"/>
        <v>0</v>
      </c>
      <c r="Y59" s="2">
        <f t="shared" si="6"/>
        <v>0</v>
      </c>
      <c r="Z59" s="2">
        <f t="shared" si="6"/>
        <v>0</v>
      </c>
      <c r="AA59" s="2">
        <f t="shared" si="6"/>
        <v>5</v>
      </c>
      <c r="AB59" s="2">
        <f t="shared" si="6"/>
        <v>0</v>
      </c>
      <c r="AC59" s="2">
        <f t="shared" si="6"/>
        <v>0</v>
      </c>
      <c r="AD59" s="2">
        <f t="shared" si="6"/>
        <v>0</v>
      </c>
      <c r="AE59" s="2">
        <f t="shared" si="6"/>
        <v>0</v>
      </c>
      <c r="AF59" s="2">
        <f t="shared" si="6"/>
        <v>0</v>
      </c>
      <c r="AG59" s="2">
        <f t="shared" si="3"/>
        <v>15</v>
      </c>
    </row>
    <row r="60" spans="1:33" ht="12.75">
      <c r="A60" s="4" t="s">
        <v>50</v>
      </c>
      <c r="B60" s="2">
        <f aca="true" t="shared" si="7" ref="B60:AF60">SUM(B56,B58)</f>
        <v>0</v>
      </c>
      <c r="C60" s="2">
        <f t="shared" si="7"/>
        <v>10</v>
      </c>
      <c r="D60" s="2">
        <f t="shared" si="7"/>
        <v>0</v>
      </c>
      <c r="E60" s="2">
        <f t="shared" si="7"/>
        <v>0</v>
      </c>
      <c r="F60" s="2">
        <f t="shared" si="7"/>
        <v>0</v>
      </c>
      <c r="G60" s="2">
        <f t="shared" si="7"/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0</v>
      </c>
      <c r="N60" s="2">
        <f t="shared" si="7"/>
        <v>0</v>
      </c>
      <c r="O60" s="2">
        <f t="shared" si="7"/>
        <v>0</v>
      </c>
      <c r="P60" s="2">
        <f t="shared" si="7"/>
        <v>0</v>
      </c>
      <c r="Q60" s="2">
        <f t="shared" si="7"/>
        <v>0</v>
      </c>
      <c r="R60" s="2">
        <f t="shared" si="7"/>
        <v>0</v>
      </c>
      <c r="S60" s="2">
        <f t="shared" si="7"/>
        <v>0</v>
      </c>
      <c r="T60" s="2">
        <f t="shared" si="7"/>
        <v>0</v>
      </c>
      <c r="U60" s="2">
        <f t="shared" si="7"/>
        <v>0</v>
      </c>
      <c r="V60" s="2">
        <f t="shared" si="7"/>
        <v>0</v>
      </c>
      <c r="W60" s="2">
        <f t="shared" si="7"/>
        <v>0</v>
      </c>
      <c r="X60" s="2">
        <f t="shared" si="7"/>
        <v>0</v>
      </c>
      <c r="Y60" s="2">
        <f t="shared" si="7"/>
        <v>0</v>
      </c>
      <c r="Z60" s="2">
        <f t="shared" si="7"/>
        <v>0</v>
      </c>
      <c r="AA60" s="2">
        <f t="shared" si="7"/>
        <v>5</v>
      </c>
      <c r="AB60" s="2">
        <f t="shared" si="7"/>
        <v>0</v>
      </c>
      <c r="AC60" s="2">
        <f t="shared" si="7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3"/>
        <v>15</v>
      </c>
    </row>
    <row r="61" spans="1:33" s="1" customFormat="1" ht="12.75">
      <c r="A61" s="6" t="s">
        <v>2</v>
      </c>
      <c r="B61" s="6"/>
      <c r="C61" s="6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2">
        <f t="shared" si="3"/>
        <v>0</v>
      </c>
    </row>
    <row r="62" spans="1:33" s="1" customFormat="1" ht="12.75">
      <c r="A62" s="1" t="s">
        <v>0</v>
      </c>
      <c r="B62" s="1">
        <v>522001</v>
      </c>
      <c r="C62" s="1">
        <v>813000</v>
      </c>
      <c r="D62" s="1">
        <v>841112</v>
      </c>
      <c r="E62" s="1">
        <v>841402</v>
      </c>
      <c r="F62" s="1">
        <v>841403</v>
      </c>
      <c r="G62" s="1">
        <v>842541</v>
      </c>
      <c r="H62" s="1">
        <v>862301</v>
      </c>
      <c r="I62" s="1">
        <v>869041</v>
      </c>
      <c r="J62" s="1">
        <v>869042</v>
      </c>
      <c r="K62" s="1">
        <v>882111</v>
      </c>
      <c r="L62" s="1">
        <v>882113</v>
      </c>
      <c r="M62" s="1">
        <v>882116</v>
      </c>
      <c r="N62" s="1">
        <v>882118</v>
      </c>
      <c r="O62" s="1">
        <v>882122</v>
      </c>
      <c r="P62" s="1">
        <v>882123</v>
      </c>
      <c r="Q62" s="1">
        <v>882129</v>
      </c>
      <c r="R62" s="1">
        <v>882202</v>
      </c>
      <c r="S62" s="1">
        <v>882203</v>
      </c>
      <c r="T62" s="1">
        <v>889921</v>
      </c>
      <c r="U62" s="1">
        <v>890222</v>
      </c>
      <c r="V62" s="1">
        <v>890506</v>
      </c>
      <c r="W62" s="1">
        <v>890509</v>
      </c>
      <c r="X62" s="1">
        <v>910123</v>
      </c>
      <c r="Y62" s="1">
        <v>910502</v>
      </c>
      <c r="Z62" s="1">
        <v>931301</v>
      </c>
      <c r="AA62" s="1">
        <v>960302</v>
      </c>
      <c r="AB62" s="1">
        <v>842542</v>
      </c>
      <c r="AC62" s="1">
        <v>890442</v>
      </c>
      <c r="AD62" s="1">
        <v>562912</v>
      </c>
      <c r="AE62" s="1">
        <v>562913</v>
      </c>
      <c r="AF62" s="1">
        <v>841913</v>
      </c>
      <c r="AG62" s="2">
        <v>99999999</v>
      </c>
    </row>
    <row r="63" spans="2:33" s="1" customFormat="1" ht="12.75">
      <c r="B63" s="1" t="s">
        <v>49</v>
      </c>
      <c r="C63" s="1" t="s">
        <v>14</v>
      </c>
      <c r="D63" s="1" t="s">
        <v>4</v>
      </c>
      <c r="E63" s="1" t="s">
        <v>6</v>
      </c>
      <c r="F63" s="1" t="s">
        <v>8</v>
      </c>
      <c r="G63" s="1" t="s">
        <v>10</v>
      </c>
      <c r="H63" s="1" t="s">
        <v>15</v>
      </c>
      <c r="I63" s="1" t="s">
        <v>12</v>
      </c>
      <c r="J63" s="1" t="s">
        <v>17</v>
      </c>
      <c r="K63" s="1" t="s">
        <v>18</v>
      </c>
      <c r="L63" s="1" t="s">
        <v>20</v>
      </c>
      <c r="M63" s="1" t="s">
        <v>22</v>
      </c>
      <c r="N63" s="1" t="s">
        <v>142</v>
      </c>
      <c r="O63" s="1" t="s">
        <v>24</v>
      </c>
      <c r="P63" s="1" t="s">
        <v>25</v>
      </c>
      <c r="Q63" s="1" t="s">
        <v>26</v>
      </c>
      <c r="R63" s="1" t="s">
        <v>28</v>
      </c>
      <c r="S63" s="1" t="s">
        <v>47</v>
      </c>
      <c r="T63" s="1" t="s">
        <v>30</v>
      </c>
      <c r="U63" s="1" t="s">
        <v>32</v>
      </c>
      <c r="V63" s="1" t="s">
        <v>34</v>
      </c>
      <c r="W63" s="1" t="s">
        <v>36</v>
      </c>
      <c r="X63" s="1" t="s">
        <v>38</v>
      </c>
      <c r="Y63" s="1" t="s">
        <v>40</v>
      </c>
      <c r="Z63" s="1" t="s">
        <v>42</v>
      </c>
      <c r="AA63" s="1" t="s">
        <v>44</v>
      </c>
      <c r="AB63" s="1" t="s">
        <v>128</v>
      </c>
      <c r="AC63" s="1" t="s">
        <v>130</v>
      </c>
      <c r="AD63" s="1" t="s">
        <v>132</v>
      </c>
      <c r="AE63" s="1" t="s">
        <v>134</v>
      </c>
      <c r="AF63" s="1" t="s">
        <v>136</v>
      </c>
      <c r="AG63" s="2"/>
    </row>
    <row r="64" spans="2:33" s="1" customFormat="1" ht="12.75">
      <c r="B64" s="1" t="s">
        <v>46</v>
      </c>
      <c r="C64" s="1" t="s">
        <v>3</v>
      </c>
      <c r="D64" s="1" t="s">
        <v>5</v>
      </c>
      <c r="E64" s="1" t="s">
        <v>7</v>
      </c>
      <c r="F64" s="1" t="s">
        <v>9</v>
      </c>
      <c r="G64" s="1" t="s">
        <v>11</v>
      </c>
      <c r="H64" s="1" t="s">
        <v>16</v>
      </c>
      <c r="I64" s="1" t="s">
        <v>13</v>
      </c>
      <c r="K64" s="1" t="s">
        <v>19</v>
      </c>
      <c r="L64" s="1" t="s">
        <v>21</v>
      </c>
      <c r="M64" s="1" t="s">
        <v>23</v>
      </c>
      <c r="N64" s="1" t="s">
        <v>141</v>
      </c>
      <c r="O64" s="1" t="s">
        <v>19</v>
      </c>
      <c r="P64" s="1" t="s">
        <v>19</v>
      </c>
      <c r="Q64" s="1" t="s">
        <v>27</v>
      </c>
      <c r="R64" s="1" t="s">
        <v>29</v>
      </c>
      <c r="S64" s="1" t="s">
        <v>48</v>
      </c>
      <c r="T64" s="1" t="s">
        <v>31</v>
      </c>
      <c r="U64" s="1" t="s">
        <v>33</v>
      </c>
      <c r="V64" s="1" t="s">
        <v>35</v>
      </c>
      <c r="W64" s="1" t="s">
        <v>37</v>
      </c>
      <c r="X64" s="1" t="s">
        <v>39</v>
      </c>
      <c r="Y64" s="1" t="s">
        <v>41</v>
      </c>
      <c r="Z64" s="1" t="s">
        <v>43</v>
      </c>
      <c r="AA64" s="1" t="s">
        <v>45</v>
      </c>
      <c r="AB64" s="1" t="s">
        <v>129</v>
      </c>
      <c r="AC64" s="1" t="s">
        <v>131</v>
      </c>
      <c r="AD64" s="1" t="s">
        <v>133</v>
      </c>
      <c r="AE64" s="1" t="s">
        <v>133</v>
      </c>
      <c r="AF64" s="1" t="s">
        <v>137</v>
      </c>
      <c r="AG64" s="2"/>
    </row>
    <row r="65" spans="1:33" ht="12.75">
      <c r="A65" s="4" t="s">
        <v>75</v>
      </c>
      <c r="C65" s="2"/>
      <c r="F65" s="2">
        <v>3072</v>
      </c>
      <c r="AG65" s="2">
        <f>SUM(B65:AF65)</f>
        <v>3072</v>
      </c>
    </row>
    <row r="66" spans="1:33" ht="12.75">
      <c r="A66" s="4" t="s">
        <v>50</v>
      </c>
      <c r="C66" s="2"/>
      <c r="F66" s="2">
        <v>10434</v>
      </c>
      <c r="AG66" s="2">
        <f aca="true" t="shared" si="8" ref="AG66:AG108">SUM(B66:AF66)</f>
        <v>10434</v>
      </c>
    </row>
    <row r="67" spans="1:33" ht="12.75">
      <c r="A67" s="4" t="s">
        <v>76</v>
      </c>
      <c r="C67" s="2"/>
      <c r="I67" s="2">
        <v>4</v>
      </c>
      <c r="AG67" s="2">
        <f t="shared" si="8"/>
        <v>4</v>
      </c>
    </row>
    <row r="68" spans="1:33" ht="12.75">
      <c r="A68" s="4" t="s">
        <v>50</v>
      </c>
      <c r="C68" s="2"/>
      <c r="I68" s="2">
        <v>4</v>
      </c>
      <c r="AG68" s="2">
        <f t="shared" si="8"/>
        <v>4</v>
      </c>
    </row>
    <row r="69" spans="1:33" ht="12.75">
      <c r="A69" s="4" t="s">
        <v>77</v>
      </c>
      <c r="C69" s="2">
        <v>58</v>
      </c>
      <c r="F69" s="2">
        <v>10</v>
      </c>
      <c r="AG69" s="2">
        <f t="shared" si="8"/>
        <v>68</v>
      </c>
    </row>
    <row r="70" spans="1:33" ht="12.75">
      <c r="A70" s="4" t="s">
        <v>50</v>
      </c>
      <c r="C70" s="2">
        <v>58</v>
      </c>
      <c r="F70" s="2">
        <v>10</v>
      </c>
      <c r="AG70" s="2">
        <f t="shared" si="8"/>
        <v>68</v>
      </c>
    </row>
    <row r="71" spans="1:33" ht="12.75">
      <c r="A71" s="4" t="s">
        <v>78</v>
      </c>
      <c r="C71" s="2"/>
      <c r="I71" s="2">
        <v>60</v>
      </c>
      <c r="X71" s="2">
        <v>60</v>
      </c>
      <c r="AG71" s="2">
        <f t="shared" si="8"/>
        <v>120</v>
      </c>
    </row>
    <row r="72" spans="1:33" ht="12.75">
      <c r="A72" s="4" t="s">
        <v>50</v>
      </c>
      <c r="C72" s="2"/>
      <c r="I72" s="2">
        <v>60</v>
      </c>
      <c r="X72" s="2">
        <v>60</v>
      </c>
      <c r="AG72" s="2">
        <f t="shared" si="8"/>
        <v>120</v>
      </c>
    </row>
    <row r="73" spans="1:33" ht="12.75">
      <c r="A73" s="4" t="s">
        <v>79</v>
      </c>
      <c r="C73" s="2">
        <v>48</v>
      </c>
      <c r="I73" s="2">
        <v>30</v>
      </c>
      <c r="Y73" s="2">
        <v>1000</v>
      </c>
      <c r="AG73" s="2">
        <f t="shared" si="8"/>
        <v>1078</v>
      </c>
    </row>
    <row r="74" spans="1:33" ht="12.75">
      <c r="A74" s="4" t="s">
        <v>50</v>
      </c>
      <c r="C74" s="2">
        <v>48</v>
      </c>
      <c r="I74" s="2">
        <v>30</v>
      </c>
      <c r="Y74" s="2">
        <v>1000</v>
      </c>
      <c r="AG74" s="2">
        <f t="shared" si="8"/>
        <v>1078</v>
      </c>
    </row>
    <row r="75" spans="1:33" ht="12.75">
      <c r="A75" s="4" t="s">
        <v>80</v>
      </c>
      <c r="C75" s="2">
        <v>82</v>
      </c>
      <c r="F75" s="2">
        <v>92</v>
      </c>
      <c r="I75" s="2">
        <v>20</v>
      </c>
      <c r="X75" s="2">
        <v>46</v>
      </c>
      <c r="Y75" s="2">
        <v>10</v>
      </c>
      <c r="AA75" s="2">
        <v>30</v>
      </c>
      <c r="AG75" s="2">
        <f t="shared" si="8"/>
        <v>280</v>
      </c>
    </row>
    <row r="76" spans="1:33" ht="12.75">
      <c r="A76" s="4" t="s">
        <v>50</v>
      </c>
      <c r="C76" s="2">
        <v>82</v>
      </c>
      <c r="F76" s="2">
        <v>92</v>
      </c>
      <c r="I76" s="2">
        <v>20</v>
      </c>
      <c r="X76" s="2">
        <v>46</v>
      </c>
      <c r="Y76" s="2">
        <v>10</v>
      </c>
      <c r="AA76" s="2">
        <v>30</v>
      </c>
      <c r="AG76" s="2">
        <f t="shared" si="8"/>
        <v>280</v>
      </c>
    </row>
    <row r="77" spans="1:33" ht="12.75">
      <c r="A77" s="4" t="s">
        <v>81</v>
      </c>
      <c r="C77" s="2"/>
      <c r="I77" s="2">
        <v>10</v>
      </c>
      <c r="X77" s="2">
        <v>150</v>
      </c>
      <c r="AG77" s="2">
        <f t="shared" si="8"/>
        <v>160</v>
      </c>
    </row>
    <row r="78" spans="1:33" ht="12.75">
      <c r="A78" s="4" t="s">
        <v>50</v>
      </c>
      <c r="C78" s="2"/>
      <c r="I78" s="2">
        <v>10</v>
      </c>
      <c r="X78" s="2">
        <v>168</v>
      </c>
      <c r="AG78" s="2">
        <f t="shared" si="8"/>
        <v>178</v>
      </c>
    </row>
    <row r="79" spans="1:33" ht="12.75">
      <c r="A79" s="4" t="s">
        <v>82</v>
      </c>
      <c r="C79" s="2"/>
      <c r="I79" s="2">
        <v>10</v>
      </c>
      <c r="X79" s="2">
        <v>40</v>
      </c>
      <c r="AG79" s="2">
        <f t="shared" si="8"/>
        <v>50</v>
      </c>
    </row>
    <row r="80" spans="1:33" ht="12.75">
      <c r="A80" s="4" t="s">
        <v>50</v>
      </c>
      <c r="C80" s="2"/>
      <c r="I80" s="2">
        <v>10</v>
      </c>
      <c r="X80" s="2">
        <v>40</v>
      </c>
      <c r="AG80" s="2">
        <f t="shared" si="8"/>
        <v>50</v>
      </c>
    </row>
    <row r="81" spans="1:33" ht="12.75">
      <c r="A81" s="4" t="s">
        <v>83</v>
      </c>
      <c r="C81" s="2"/>
      <c r="I81" s="2">
        <v>35</v>
      </c>
      <c r="X81" s="2">
        <v>30</v>
      </c>
      <c r="AG81" s="2">
        <f t="shared" si="8"/>
        <v>65</v>
      </c>
    </row>
    <row r="82" spans="1:33" ht="12.75">
      <c r="A82" s="4" t="s">
        <v>50</v>
      </c>
      <c r="C82" s="2"/>
      <c r="I82" s="2">
        <v>35</v>
      </c>
      <c r="X82" s="2">
        <v>30</v>
      </c>
      <c r="AG82" s="2">
        <f t="shared" si="8"/>
        <v>65</v>
      </c>
    </row>
    <row r="83" spans="1:33" ht="12.75">
      <c r="A83" s="4" t="s">
        <v>84</v>
      </c>
      <c r="C83" s="2"/>
      <c r="AG83" s="2">
        <f t="shared" si="8"/>
        <v>0</v>
      </c>
    </row>
    <row r="84" spans="1:33" ht="12.75">
      <c r="A84" s="4" t="s">
        <v>50</v>
      </c>
      <c r="C84" s="2"/>
      <c r="AG84" s="2">
        <f t="shared" si="8"/>
        <v>0</v>
      </c>
    </row>
    <row r="85" spans="1:33" ht="12.75">
      <c r="A85" s="4" t="s">
        <v>85</v>
      </c>
      <c r="C85" s="2"/>
      <c r="F85" s="2">
        <v>400</v>
      </c>
      <c r="I85" s="2">
        <v>118</v>
      </c>
      <c r="Y85" s="2">
        <v>400</v>
      </c>
      <c r="AG85" s="2">
        <f t="shared" si="8"/>
        <v>918</v>
      </c>
    </row>
    <row r="86" spans="1:33" ht="12.75">
      <c r="A86" s="4" t="s">
        <v>50</v>
      </c>
      <c r="C86" s="2"/>
      <c r="F86" s="2">
        <v>400</v>
      </c>
      <c r="I86" s="2">
        <v>118</v>
      </c>
      <c r="Y86" s="2">
        <v>400</v>
      </c>
      <c r="AG86" s="2">
        <f t="shared" si="8"/>
        <v>918</v>
      </c>
    </row>
    <row r="87" spans="1:33" ht="12.75">
      <c r="A87" s="4" t="s">
        <v>86</v>
      </c>
      <c r="C87" s="2"/>
      <c r="E87" s="2">
        <v>4719</v>
      </c>
      <c r="F87" s="2">
        <v>300</v>
      </c>
      <c r="I87" s="2">
        <v>15</v>
      </c>
      <c r="Y87" s="2">
        <v>900</v>
      </c>
      <c r="AA87" s="2">
        <v>35</v>
      </c>
      <c r="AG87" s="2">
        <f t="shared" si="8"/>
        <v>5969</v>
      </c>
    </row>
    <row r="88" spans="1:33" ht="12.75">
      <c r="A88" s="4" t="s">
        <v>50</v>
      </c>
      <c r="C88" s="2"/>
      <c r="E88" s="2">
        <v>4719</v>
      </c>
      <c r="F88" s="2">
        <v>300</v>
      </c>
      <c r="I88" s="2">
        <v>15</v>
      </c>
      <c r="Y88" s="2">
        <v>900</v>
      </c>
      <c r="AA88" s="2">
        <v>35</v>
      </c>
      <c r="AG88" s="2">
        <f t="shared" si="8"/>
        <v>5969</v>
      </c>
    </row>
    <row r="89" spans="1:33" ht="12.75">
      <c r="A89" s="4" t="s">
        <v>87</v>
      </c>
      <c r="C89" s="2">
        <v>5</v>
      </c>
      <c r="F89" s="2">
        <v>50</v>
      </c>
      <c r="I89" s="2">
        <v>13</v>
      </c>
      <c r="Y89" s="2">
        <v>70</v>
      </c>
      <c r="AA89" s="2">
        <v>35</v>
      </c>
      <c r="AG89" s="2">
        <f t="shared" si="8"/>
        <v>173</v>
      </c>
    </row>
    <row r="90" spans="1:33" ht="12.75">
      <c r="A90" s="4" t="s">
        <v>50</v>
      </c>
      <c r="C90" s="2">
        <v>5</v>
      </c>
      <c r="F90" s="2">
        <v>50</v>
      </c>
      <c r="I90" s="2">
        <v>13</v>
      </c>
      <c r="Y90" s="2">
        <v>70</v>
      </c>
      <c r="AA90" s="2">
        <v>35</v>
      </c>
      <c r="AG90" s="2">
        <f t="shared" si="8"/>
        <v>173</v>
      </c>
    </row>
    <row r="91" spans="1:33" ht="12.75">
      <c r="A91" s="4" t="s">
        <v>88</v>
      </c>
      <c r="B91" s="2">
        <v>787</v>
      </c>
      <c r="C91" s="2">
        <v>42</v>
      </c>
      <c r="G91" s="2">
        <v>2362</v>
      </c>
      <c r="I91" s="2">
        <v>100</v>
      </c>
      <c r="X91" s="2">
        <v>50</v>
      </c>
      <c r="Y91" s="2">
        <v>572</v>
      </c>
      <c r="AG91" s="2">
        <f t="shared" si="8"/>
        <v>3913</v>
      </c>
    </row>
    <row r="92" spans="1:33" ht="12.75">
      <c r="A92" s="4" t="s">
        <v>50</v>
      </c>
      <c r="B92" s="2">
        <v>787</v>
      </c>
      <c r="C92" s="2">
        <v>42</v>
      </c>
      <c r="G92" s="2">
        <v>2362</v>
      </c>
      <c r="I92" s="2">
        <v>100</v>
      </c>
      <c r="X92" s="2">
        <v>50</v>
      </c>
      <c r="Y92" s="2">
        <v>572</v>
      </c>
      <c r="AB92" s="2">
        <v>1279</v>
      </c>
      <c r="AG92" s="2">
        <f t="shared" si="8"/>
        <v>5192</v>
      </c>
    </row>
    <row r="93" spans="1:33" ht="12.75">
      <c r="A93" s="4" t="s">
        <v>89</v>
      </c>
      <c r="C93" s="2">
        <v>826</v>
      </c>
      <c r="F93" s="2">
        <v>467</v>
      </c>
      <c r="I93" s="2">
        <v>30</v>
      </c>
      <c r="X93" s="2">
        <v>15</v>
      </c>
      <c r="Y93" s="2">
        <v>90</v>
      </c>
      <c r="AA93" s="2">
        <v>70</v>
      </c>
      <c r="AG93" s="2">
        <f t="shared" si="8"/>
        <v>1498</v>
      </c>
    </row>
    <row r="94" spans="1:33" ht="12.75">
      <c r="A94" s="4" t="s">
        <v>50</v>
      </c>
      <c r="C94" s="2">
        <v>826</v>
      </c>
      <c r="F94" s="2">
        <v>467</v>
      </c>
      <c r="I94" s="2">
        <v>30</v>
      </c>
      <c r="X94" s="2">
        <v>15</v>
      </c>
      <c r="Y94" s="2">
        <v>90</v>
      </c>
      <c r="AA94" s="2">
        <v>70</v>
      </c>
      <c r="AG94" s="2">
        <f t="shared" si="8"/>
        <v>1498</v>
      </c>
    </row>
    <row r="95" spans="1:33" ht="12.75">
      <c r="A95" s="4" t="s">
        <v>90</v>
      </c>
      <c r="C95" s="2"/>
      <c r="I95" s="2">
        <v>106</v>
      </c>
      <c r="X95" s="2">
        <v>75</v>
      </c>
      <c r="AG95" s="2">
        <f t="shared" si="8"/>
        <v>181</v>
      </c>
    </row>
    <row r="96" spans="1:33" ht="12.75">
      <c r="A96" s="4" t="s">
        <v>50</v>
      </c>
      <c r="C96" s="2"/>
      <c r="I96" s="2">
        <v>106</v>
      </c>
      <c r="X96" s="2">
        <v>75</v>
      </c>
      <c r="AG96" s="2">
        <f t="shared" si="8"/>
        <v>181</v>
      </c>
    </row>
    <row r="97" spans="1:33" ht="12.75">
      <c r="A97" s="4" t="s">
        <v>91</v>
      </c>
      <c r="C97" s="2"/>
      <c r="X97" s="2">
        <v>25</v>
      </c>
      <c r="AG97" s="2">
        <f t="shared" si="8"/>
        <v>25</v>
      </c>
    </row>
    <row r="98" spans="1:33" ht="12.75">
      <c r="A98" s="4" t="s">
        <v>50</v>
      </c>
      <c r="C98" s="2"/>
      <c r="X98" s="2">
        <v>25</v>
      </c>
      <c r="AG98" s="2">
        <f t="shared" si="8"/>
        <v>25</v>
      </c>
    </row>
    <row r="99" spans="1:33" ht="12.75">
      <c r="A99" s="4" t="s">
        <v>92</v>
      </c>
      <c r="C99" s="2"/>
      <c r="F99" s="2">
        <v>5916</v>
      </c>
      <c r="AG99" s="2">
        <f t="shared" si="8"/>
        <v>5916</v>
      </c>
    </row>
    <row r="100" spans="1:33" ht="12.75">
      <c r="A100" s="4" t="s">
        <v>50</v>
      </c>
      <c r="C100" s="2"/>
      <c r="F100" s="2">
        <v>5714</v>
      </c>
      <c r="AG100" s="2">
        <f t="shared" si="8"/>
        <v>5714</v>
      </c>
    </row>
    <row r="101" spans="1:33" ht="12.75">
      <c r="A101" s="4" t="s">
        <v>93</v>
      </c>
      <c r="B101" s="2">
        <v>213</v>
      </c>
      <c r="C101" s="2">
        <v>290</v>
      </c>
      <c r="E101" s="2">
        <v>1274</v>
      </c>
      <c r="F101" s="2">
        <v>165</v>
      </c>
      <c r="G101" s="2">
        <v>638</v>
      </c>
      <c r="I101" s="2">
        <v>183</v>
      </c>
      <c r="X101" s="2">
        <v>91</v>
      </c>
      <c r="Y101" s="2">
        <v>821</v>
      </c>
      <c r="AA101" s="2">
        <v>47</v>
      </c>
      <c r="AG101" s="2">
        <f t="shared" si="8"/>
        <v>3722</v>
      </c>
    </row>
    <row r="102" spans="1:33" ht="12.75">
      <c r="A102" s="4" t="s">
        <v>50</v>
      </c>
      <c r="B102" s="2">
        <v>213</v>
      </c>
      <c r="C102" s="2">
        <v>290</v>
      </c>
      <c r="E102" s="2">
        <v>1274</v>
      </c>
      <c r="F102" s="2">
        <v>165</v>
      </c>
      <c r="G102" s="2">
        <v>638</v>
      </c>
      <c r="I102" s="2">
        <v>183</v>
      </c>
      <c r="X102" s="2">
        <v>91</v>
      </c>
      <c r="Y102" s="2">
        <v>821</v>
      </c>
      <c r="AA102" s="2">
        <v>47</v>
      </c>
      <c r="AB102" s="2">
        <v>345</v>
      </c>
      <c r="AG102" s="2">
        <f t="shared" si="8"/>
        <v>4067</v>
      </c>
    </row>
    <row r="103" spans="1:33" ht="12.75">
      <c r="A103" s="4" t="s">
        <v>94</v>
      </c>
      <c r="C103" s="2">
        <v>240</v>
      </c>
      <c r="I103" s="2">
        <v>200</v>
      </c>
      <c r="X103" s="2">
        <v>10</v>
      </c>
      <c r="AG103" s="2">
        <f t="shared" si="8"/>
        <v>450</v>
      </c>
    </row>
    <row r="104" spans="1:33" ht="12.75">
      <c r="A104" s="4" t="s">
        <v>50</v>
      </c>
      <c r="C104" s="2">
        <v>240</v>
      </c>
      <c r="I104" s="2">
        <v>200</v>
      </c>
      <c r="X104" s="2">
        <v>10</v>
      </c>
      <c r="AG104" s="2">
        <f t="shared" si="8"/>
        <v>450</v>
      </c>
    </row>
    <row r="105" spans="1:33" ht="12.75">
      <c r="A105" s="4" t="s">
        <v>95</v>
      </c>
      <c r="C105" s="2"/>
      <c r="F105" s="2">
        <v>1372</v>
      </c>
      <c r="I105" s="2">
        <v>25</v>
      </c>
      <c r="X105" s="2">
        <v>15</v>
      </c>
      <c r="AG105" s="2">
        <f t="shared" si="8"/>
        <v>1412</v>
      </c>
    </row>
    <row r="106" spans="1:33" ht="12.75">
      <c r="A106" s="4" t="s">
        <v>50</v>
      </c>
      <c r="C106" s="2"/>
      <c r="F106" s="2">
        <v>1622</v>
      </c>
      <c r="I106" s="2">
        <v>25</v>
      </c>
      <c r="X106" s="2">
        <v>15</v>
      </c>
      <c r="AG106" s="2">
        <f t="shared" si="8"/>
        <v>1662</v>
      </c>
    </row>
    <row r="107" spans="1:33" ht="12.75">
      <c r="A107" s="4" t="s">
        <v>96</v>
      </c>
      <c r="C107" s="2"/>
      <c r="I107" s="2">
        <v>90</v>
      </c>
      <c r="AG107" s="2">
        <f t="shared" si="8"/>
        <v>90</v>
      </c>
    </row>
    <row r="108" spans="1:33" ht="12.75">
      <c r="A108" s="4" t="s">
        <v>50</v>
      </c>
      <c r="C108" s="2"/>
      <c r="I108" s="2">
        <v>90</v>
      </c>
      <c r="AG108" s="2">
        <f t="shared" si="8"/>
        <v>90</v>
      </c>
    </row>
    <row r="109" spans="1:33" ht="12.75">
      <c r="A109" s="4" t="s">
        <v>97</v>
      </c>
      <c r="C109" s="2"/>
      <c r="H109" s="2">
        <v>720</v>
      </c>
      <c r="AG109" s="2">
        <f aca="true" t="shared" si="9" ref="AG109:AG118">SUM(B109:AF109)</f>
        <v>720</v>
      </c>
    </row>
    <row r="110" spans="1:33" ht="12.75">
      <c r="A110" s="4" t="s">
        <v>50</v>
      </c>
      <c r="C110" s="2"/>
      <c r="H110" s="2">
        <v>720</v>
      </c>
      <c r="AG110" s="2">
        <f t="shared" si="9"/>
        <v>720</v>
      </c>
    </row>
    <row r="111" spans="1:33" ht="12.75">
      <c r="A111" s="4" t="s">
        <v>98</v>
      </c>
      <c r="C111" s="2">
        <v>29</v>
      </c>
      <c r="D111" s="2">
        <v>28</v>
      </c>
      <c r="I111" s="2">
        <v>29</v>
      </c>
      <c r="X111" s="2">
        <v>10</v>
      </c>
      <c r="AG111" s="2">
        <f t="shared" si="9"/>
        <v>96</v>
      </c>
    </row>
    <row r="112" spans="1:33" ht="12.75">
      <c r="A112" s="4" t="s">
        <v>50</v>
      </c>
      <c r="C112" s="2">
        <v>29</v>
      </c>
      <c r="D112" s="2">
        <v>28</v>
      </c>
      <c r="I112" s="2">
        <v>29</v>
      </c>
      <c r="X112" s="2">
        <v>10</v>
      </c>
      <c r="AG112" s="2">
        <f t="shared" si="9"/>
        <v>96</v>
      </c>
    </row>
    <row r="113" spans="1:33" ht="12.75">
      <c r="A113" s="4" t="s">
        <v>99</v>
      </c>
      <c r="C113" s="2"/>
      <c r="F113" s="2">
        <v>43</v>
      </c>
      <c r="H113" s="2">
        <v>3481</v>
      </c>
      <c r="J113" s="2">
        <v>137</v>
      </c>
      <c r="AG113" s="2">
        <f t="shared" si="9"/>
        <v>3661</v>
      </c>
    </row>
    <row r="114" spans="1:33" ht="12.75">
      <c r="A114" s="4" t="s">
        <v>50</v>
      </c>
      <c r="C114" s="2"/>
      <c r="F114" s="2">
        <v>43</v>
      </c>
      <c r="H114" s="2">
        <v>3481</v>
      </c>
      <c r="J114" s="2">
        <v>137</v>
      </c>
      <c r="AG114" s="2">
        <f t="shared" si="9"/>
        <v>3661</v>
      </c>
    </row>
    <row r="115" spans="1:33" ht="12.75">
      <c r="A115" s="4" t="s">
        <v>100</v>
      </c>
      <c r="C115" s="2"/>
      <c r="F115" s="2">
        <v>257</v>
      </c>
      <c r="X115" s="2">
        <v>20</v>
      </c>
      <c r="AG115" s="2">
        <f t="shared" si="9"/>
        <v>277</v>
      </c>
    </row>
    <row r="116" spans="1:33" ht="12.75">
      <c r="A116" s="4" t="s">
        <v>50</v>
      </c>
      <c r="C116" s="2"/>
      <c r="F116" s="2">
        <v>257</v>
      </c>
      <c r="X116" s="2">
        <v>20</v>
      </c>
      <c r="AG116" s="2">
        <f t="shared" si="9"/>
        <v>277</v>
      </c>
    </row>
    <row r="117" spans="1:33" ht="12.75">
      <c r="A117" s="4" t="s">
        <v>127</v>
      </c>
      <c r="B117" s="2">
        <f aca="true" t="shared" si="10" ref="B117:AF117">SUM(B59,B65,B67,B69,B71,B73,B75,B77,B79,B81,B83,B85,B87,B89,B91,B93,B95,B97,B99,B101,B103,B105,B107,B109,B111,B113,B115)</f>
        <v>1000</v>
      </c>
      <c r="C117" s="2">
        <f t="shared" si="10"/>
        <v>1630</v>
      </c>
      <c r="D117" s="2">
        <f t="shared" si="10"/>
        <v>28</v>
      </c>
      <c r="E117" s="2">
        <f t="shared" si="10"/>
        <v>5993</v>
      </c>
      <c r="F117" s="2">
        <f t="shared" si="10"/>
        <v>12144</v>
      </c>
      <c r="G117" s="2">
        <f t="shared" si="10"/>
        <v>3000</v>
      </c>
      <c r="H117" s="2">
        <f t="shared" si="10"/>
        <v>4201</v>
      </c>
      <c r="I117" s="2">
        <f t="shared" si="10"/>
        <v>1078</v>
      </c>
      <c r="J117" s="2">
        <f t="shared" si="10"/>
        <v>137</v>
      </c>
      <c r="K117" s="2">
        <f t="shared" si="10"/>
        <v>0</v>
      </c>
      <c r="L117" s="2">
        <f t="shared" si="10"/>
        <v>0</v>
      </c>
      <c r="M117" s="2">
        <f t="shared" si="10"/>
        <v>0</v>
      </c>
      <c r="N117" s="2">
        <f t="shared" si="10"/>
        <v>0</v>
      </c>
      <c r="O117" s="2">
        <f t="shared" si="10"/>
        <v>0</v>
      </c>
      <c r="P117" s="2">
        <f t="shared" si="10"/>
        <v>0</v>
      </c>
      <c r="Q117" s="2">
        <f t="shared" si="10"/>
        <v>0</v>
      </c>
      <c r="R117" s="2">
        <f t="shared" si="10"/>
        <v>0</v>
      </c>
      <c r="S117" s="2">
        <f t="shared" si="10"/>
        <v>0</v>
      </c>
      <c r="T117" s="2">
        <f t="shared" si="10"/>
        <v>0</v>
      </c>
      <c r="U117" s="2">
        <f t="shared" si="10"/>
        <v>0</v>
      </c>
      <c r="V117" s="2">
        <f t="shared" si="10"/>
        <v>0</v>
      </c>
      <c r="W117" s="2">
        <f t="shared" si="10"/>
        <v>0</v>
      </c>
      <c r="X117" s="2">
        <f t="shared" si="10"/>
        <v>637</v>
      </c>
      <c r="Y117" s="2">
        <f t="shared" si="10"/>
        <v>3863</v>
      </c>
      <c r="Z117" s="2">
        <f t="shared" si="10"/>
        <v>0</v>
      </c>
      <c r="AA117" s="2">
        <f t="shared" si="10"/>
        <v>222</v>
      </c>
      <c r="AB117" s="2">
        <f t="shared" si="10"/>
        <v>0</v>
      </c>
      <c r="AC117" s="2">
        <f t="shared" si="10"/>
        <v>0</v>
      </c>
      <c r="AD117" s="2">
        <f t="shared" si="10"/>
        <v>0</v>
      </c>
      <c r="AE117" s="2">
        <f t="shared" si="10"/>
        <v>0</v>
      </c>
      <c r="AF117" s="2">
        <f t="shared" si="10"/>
        <v>0</v>
      </c>
      <c r="AG117" s="2">
        <f t="shared" si="9"/>
        <v>33933</v>
      </c>
    </row>
    <row r="118" spans="1:33" ht="12.75">
      <c r="A118" s="4" t="s">
        <v>50</v>
      </c>
      <c r="B118" s="2">
        <f aca="true" t="shared" si="11" ref="B118:AF118">SUM(B60,B66,B68,B70,B72,B74,B76,B78,B80,B82,B84,B86,B88,B90,B92,B94,B96,B98,B100,B102,B104,B106,B108,B110,B112,B114,B116)</f>
        <v>1000</v>
      </c>
      <c r="C118" s="2">
        <f t="shared" si="11"/>
        <v>1630</v>
      </c>
      <c r="D118" s="2">
        <f t="shared" si="11"/>
        <v>28</v>
      </c>
      <c r="E118" s="2">
        <f t="shared" si="11"/>
        <v>5993</v>
      </c>
      <c r="F118" s="2">
        <f t="shared" si="11"/>
        <v>19554</v>
      </c>
      <c r="G118" s="2">
        <f t="shared" si="11"/>
        <v>3000</v>
      </c>
      <c r="H118" s="2">
        <f t="shared" si="11"/>
        <v>4201</v>
      </c>
      <c r="I118" s="2">
        <f t="shared" si="11"/>
        <v>1078</v>
      </c>
      <c r="J118" s="2">
        <f t="shared" si="11"/>
        <v>137</v>
      </c>
      <c r="K118" s="2">
        <f t="shared" si="11"/>
        <v>0</v>
      </c>
      <c r="L118" s="2">
        <f t="shared" si="11"/>
        <v>0</v>
      </c>
      <c r="M118" s="2">
        <f t="shared" si="11"/>
        <v>0</v>
      </c>
      <c r="N118" s="2">
        <f t="shared" si="11"/>
        <v>0</v>
      </c>
      <c r="O118" s="2">
        <f t="shared" si="11"/>
        <v>0</v>
      </c>
      <c r="P118" s="2">
        <f t="shared" si="11"/>
        <v>0</v>
      </c>
      <c r="Q118" s="2">
        <f t="shared" si="11"/>
        <v>0</v>
      </c>
      <c r="R118" s="2">
        <f t="shared" si="11"/>
        <v>0</v>
      </c>
      <c r="S118" s="2">
        <f t="shared" si="11"/>
        <v>0</v>
      </c>
      <c r="T118" s="2">
        <f t="shared" si="11"/>
        <v>0</v>
      </c>
      <c r="U118" s="2">
        <f t="shared" si="11"/>
        <v>0</v>
      </c>
      <c r="V118" s="2">
        <f t="shared" si="11"/>
        <v>0</v>
      </c>
      <c r="W118" s="2">
        <f t="shared" si="11"/>
        <v>0</v>
      </c>
      <c r="X118" s="2">
        <f t="shared" si="11"/>
        <v>655</v>
      </c>
      <c r="Y118" s="2">
        <f t="shared" si="11"/>
        <v>3863</v>
      </c>
      <c r="Z118" s="2">
        <f t="shared" si="11"/>
        <v>0</v>
      </c>
      <c r="AA118" s="2">
        <f t="shared" si="11"/>
        <v>222</v>
      </c>
      <c r="AB118" s="2">
        <f t="shared" si="11"/>
        <v>1624</v>
      </c>
      <c r="AC118" s="2">
        <f t="shared" si="11"/>
        <v>0</v>
      </c>
      <c r="AD118" s="2">
        <f t="shared" si="11"/>
        <v>0</v>
      </c>
      <c r="AE118" s="2">
        <f t="shared" si="11"/>
        <v>0</v>
      </c>
      <c r="AF118" s="2">
        <f t="shared" si="11"/>
        <v>0</v>
      </c>
      <c r="AG118" s="2">
        <f t="shared" si="9"/>
        <v>42985</v>
      </c>
    </row>
    <row r="119" spans="1:32" s="1" customFormat="1" ht="12.75">
      <c r="A119" s="6" t="s">
        <v>2</v>
      </c>
      <c r="B119" s="6"/>
      <c r="C119" s="6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3" s="1" customFormat="1" ht="12.75">
      <c r="A120" s="1" t="s">
        <v>0</v>
      </c>
      <c r="B120" s="1">
        <v>522001</v>
      </c>
      <c r="C120" s="1">
        <v>813000</v>
      </c>
      <c r="D120" s="1">
        <v>841112</v>
      </c>
      <c r="E120" s="1">
        <v>841402</v>
      </c>
      <c r="F120" s="1">
        <v>841403</v>
      </c>
      <c r="G120" s="1">
        <v>842541</v>
      </c>
      <c r="H120" s="1">
        <v>862301</v>
      </c>
      <c r="I120" s="1">
        <v>869041</v>
      </c>
      <c r="J120" s="1">
        <v>869042</v>
      </c>
      <c r="K120" s="1">
        <v>882111</v>
      </c>
      <c r="L120" s="1">
        <v>882113</v>
      </c>
      <c r="M120" s="1">
        <v>882116</v>
      </c>
      <c r="N120" s="1">
        <v>882118</v>
      </c>
      <c r="O120" s="1">
        <v>882122</v>
      </c>
      <c r="P120" s="1">
        <v>882123</v>
      </c>
      <c r="Q120" s="1">
        <v>882129</v>
      </c>
      <c r="R120" s="1">
        <v>882202</v>
      </c>
      <c r="S120" s="1">
        <v>882203</v>
      </c>
      <c r="T120" s="1">
        <v>889921</v>
      </c>
      <c r="U120" s="1">
        <v>890222</v>
      </c>
      <c r="V120" s="1">
        <v>890506</v>
      </c>
      <c r="W120" s="1">
        <v>890509</v>
      </c>
      <c r="X120" s="1">
        <v>910123</v>
      </c>
      <c r="Y120" s="1">
        <v>910502</v>
      </c>
      <c r="Z120" s="1">
        <v>931301</v>
      </c>
      <c r="AA120" s="1">
        <v>960302</v>
      </c>
      <c r="AB120" s="1">
        <v>842542</v>
      </c>
      <c r="AC120" s="1">
        <v>890442</v>
      </c>
      <c r="AD120" s="1">
        <v>562912</v>
      </c>
      <c r="AE120" s="1">
        <v>562913</v>
      </c>
      <c r="AF120" s="1">
        <v>841913</v>
      </c>
      <c r="AG120" s="1">
        <v>99999999</v>
      </c>
    </row>
    <row r="121" spans="2:33" s="1" customFormat="1" ht="12.75">
      <c r="B121" s="1" t="s">
        <v>49</v>
      </c>
      <c r="C121" s="1" t="s">
        <v>14</v>
      </c>
      <c r="D121" s="1" t="s">
        <v>4</v>
      </c>
      <c r="E121" s="1" t="s">
        <v>6</v>
      </c>
      <c r="F121" s="1" t="s">
        <v>8</v>
      </c>
      <c r="G121" s="1" t="s">
        <v>10</v>
      </c>
      <c r="H121" s="1" t="s">
        <v>15</v>
      </c>
      <c r="I121" s="1" t="s">
        <v>12</v>
      </c>
      <c r="J121" s="1" t="s">
        <v>17</v>
      </c>
      <c r="K121" s="1" t="s">
        <v>18</v>
      </c>
      <c r="L121" s="1" t="s">
        <v>20</v>
      </c>
      <c r="M121" s="1" t="s">
        <v>22</v>
      </c>
      <c r="N121" s="1" t="s">
        <v>142</v>
      </c>
      <c r="O121" s="1" t="s">
        <v>24</v>
      </c>
      <c r="P121" s="1" t="s">
        <v>25</v>
      </c>
      <c r="Q121" s="1" t="s">
        <v>26</v>
      </c>
      <c r="R121" s="1" t="s">
        <v>28</v>
      </c>
      <c r="S121" s="1" t="s">
        <v>47</v>
      </c>
      <c r="T121" s="1" t="s">
        <v>30</v>
      </c>
      <c r="U121" s="1" t="s">
        <v>32</v>
      </c>
      <c r="V121" s="1" t="s">
        <v>34</v>
      </c>
      <c r="W121" s="1" t="s">
        <v>36</v>
      </c>
      <c r="X121" s="1" t="s">
        <v>38</v>
      </c>
      <c r="Y121" s="1" t="s">
        <v>40</v>
      </c>
      <c r="Z121" s="1" t="s">
        <v>42</v>
      </c>
      <c r="AA121" s="1" t="s">
        <v>44</v>
      </c>
      <c r="AB121" s="1" t="s">
        <v>128</v>
      </c>
      <c r="AC121" s="1" t="s">
        <v>130</v>
      </c>
      <c r="AD121" s="1" t="s">
        <v>132</v>
      </c>
      <c r="AE121" s="1" t="s">
        <v>134</v>
      </c>
      <c r="AF121" s="1" t="s">
        <v>136</v>
      </c>
      <c r="AG121" s="1" t="s">
        <v>1</v>
      </c>
    </row>
    <row r="122" spans="2:32" s="1" customFormat="1" ht="12.75">
      <c r="B122" s="1" t="s">
        <v>46</v>
      </c>
      <c r="C122" s="1" t="s">
        <v>3</v>
      </c>
      <c r="D122" s="1" t="s">
        <v>5</v>
      </c>
      <c r="E122" s="1" t="s">
        <v>7</v>
      </c>
      <c r="F122" s="1" t="s">
        <v>9</v>
      </c>
      <c r="G122" s="1" t="s">
        <v>11</v>
      </c>
      <c r="H122" s="1" t="s">
        <v>16</v>
      </c>
      <c r="I122" s="1" t="s">
        <v>13</v>
      </c>
      <c r="K122" s="1" t="s">
        <v>19</v>
      </c>
      <c r="L122" s="1" t="s">
        <v>21</v>
      </c>
      <c r="M122" s="1" t="s">
        <v>23</v>
      </c>
      <c r="N122" s="1" t="s">
        <v>141</v>
      </c>
      <c r="O122" s="1" t="s">
        <v>19</v>
      </c>
      <c r="P122" s="1" t="s">
        <v>19</v>
      </c>
      <c r="Q122" s="1" t="s">
        <v>27</v>
      </c>
      <c r="R122" s="1" t="s">
        <v>29</v>
      </c>
      <c r="S122" s="1" t="s">
        <v>48</v>
      </c>
      <c r="T122" s="1" t="s">
        <v>31</v>
      </c>
      <c r="U122" s="1" t="s">
        <v>33</v>
      </c>
      <c r="V122" s="1" t="s">
        <v>35</v>
      </c>
      <c r="W122" s="1" t="s">
        <v>37</v>
      </c>
      <c r="X122" s="1" t="s">
        <v>39</v>
      </c>
      <c r="Y122" s="1" t="s">
        <v>41</v>
      </c>
      <c r="Z122" s="1" t="s">
        <v>43</v>
      </c>
      <c r="AA122" s="1" t="s">
        <v>45</v>
      </c>
      <c r="AB122" s="1" t="s">
        <v>129</v>
      </c>
      <c r="AC122" s="1" t="s">
        <v>131</v>
      </c>
      <c r="AD122" s="1" t="s">
        <v>133</v>
      </c>
      <c r="AE122" s="1" t="s">
        <v>133</v>
      </c>
      <c r="AF122" s="1" t="s">
        <v>137</v>
      </c>
    </row>
    <row r="123" spans="1:33" ht="12.75">
      <c r="A123" s="4" t="s">
        <v>101</v>
      </c>
      <c r="C123" s="2"/>
      <c r="F123" s="2">
        <v>550</v>
      </c>
      <c r="AG123" s="2">
        <f>SUM(B123:AF123)</f>
        <v>550</v>
      </c>
    </row>
    <row r="124" spans="1:33" ht="12.75">
      <c r="A124" s="4" t="s">
        <v>50</v>
      </c>
      <c r="C124" s="2"/>
      <c r="F124" s="2">
        <v>550</v>
      </c>
      <c r="AG124" s="2">
        <f aca="true" t="shared" si="12" ref="AG124:AG172">SUM(B124:AF124)</f>
        <v>550</v>
      </c>
    </row>
    <row r="125" spans="1:33" ht="12.75">
      <c r="A125" s="4" t="s">
        <v>121</v>
      </c>
      <c r="C125" s="2"/>
      <c r="AG125" s="2">
        <f t="shared" si="12"/>
        <v>0</v>
      </c>
    </row>
    <row r="126" spans="1:33" ht="12.75">
      <c r="A126" s="4" t="s">
        <v>50</v>
      </c>
      <c r="C126" s="2"/>
      <c r="AG126" s="2">
        <f t="shared" si="12"/>
        <v>0</v>
      </c>
    </row>
    <row r="127" spans="1:33" ht="12.75">
      <c r="A127" s="4" t="s">
        <v>122</v>
      </c>
      <c r="C127" s="2"/>
      <c r="AG127" s="2">
        <f t="shared" si="12"/>
        <v>0</v>
      </c>
    </row>
    <row r="128" spans="1:33" ht="12.75">
      <c r="A128" s="4" t="s">
        <v>50</v>
      </c>
      <c r="C128" s="2"/>
      <c r="AG128" s="2">
        <f t="shared" si="12"/>
        <v>0</v>
      </c>
    </row>
    <row r="129" spans="1:33" ht="12.75">
      <c r="A129" s="4" t="s">
        <v>123</v>
      </c>
      <c r="C129" s="2"/>
      <c r="AG129" s="2">
        <f t="shared" si="12"/>
        <v>0</v>
      </c>
    </row>
    <row r="130" spans="1:33" ht="12.75">
      <c r="A130" s="4" t="s">
        <v>50</v>
      </c>
      <c r="C130" s="2"/>
      <c r="AG130" s="2">
        <f t="shared" si="12"/>
        <v>0</v>
      </c>
    </row>
    <row r="131" spans="1:33" s="1" customFormat="1" ht="12.75">
      <c r="A131" s="5" t="s">
        <v>102</v>
      </c>
      <c r="B131" s="1">
        <f aca="true" t="shared" si="13" ref="B131:AF131">SUM(B117,B123,B125,B127,B129)</f>
        <v>1000</v>
      </c>
      <c r="C131" s="1">
        <f t="shared" si="13"/>
        <v>1630</v>
      </c>
      <c r="D131" s="1">
        <f t="shared" si="13"/>
        <v>28</v>
      </c>
      <c r="E131" s="1">
        <f t="shared" si="13"/>
        <v>5993</v>
      </c>
      <c r="F131" s="1">
        <f t="shared" si="13"/>
        <v>12694</v>
      </c>
      <c r="G131" s="1">
        <f t="shared" si="13"/>
        <v>3000</v>
      </c>
      <c r="H131" s="1">
        <f t="shared" si="13"/>
        <v>4201</v>
      </c>
      <c r="I131" s="1">
        <f t="shared" si="13"/>
        <v>1078</v>
      </c>
      <c r="J131" s="1">
        <f t="shared" si="13"/>
        <v>137</v>
      </c>
      <c r="K131" s="1">
        <f t="shared" si="13"/>
        <v>0</v>
      </c>
      <c r="L131" s="1">
        <f t="shared" si="13"/>
        <v>0</v>
      </c>
      <c r="M131" s="1">
        <f t="shared" si="13"/>
        <v>0</v>
      </c>
      <c r="N131" s="1">
        <f t="shared" si="13"/>
        <v>0</v>
      </c>
      <c r="O131" s="1">
        <f t="shared" si="13"/>
        <v>0</v>
      </c>
      <c r="P131" s="1">
        <f t="shared" si="13"/>
        <v>0</v>
      </c>
      <c r="Q131" s="1">
        <f t="shared" si="13"/>
        <v>0</v>
      </c>
      <c r="R131" s="1">
        <f t="shared" si="13"/>
        <v>0</v>
      </c>
      <c r="S131" s="1">
        <f t="shared" si="13"/>
        <v>0</v>
      </c>
      <c r="T131" s="1">
        <f t="shared" si="13"/>
        <v>0</v>
      </c>
      <c r="U131" s="1">
        <f t="shared" si="13"/>
        <v>0</v>
      </c>
      <c r="V131" s="1">
        <f t="shared" si="13"/>
        <v>0</v>
      </c>
      <c r="W131" s="1">
        <f t="shared" si="13"/>
        <v>0</v>
      </c>
      <c r="X131" s="1">
        <f t="shared" si="13"/>
        <v>637</v>
      </c>
      <c r="Y131" s="1">
        <f t="shared" si="13"/>
        <v>3863</v>
      </c>
      <c r="Z131" s="1">
        <f t="shared" si="13"/>
        <v>0</v>
      </c>
      <c r="AA131" s="1">
        <f t="shared" si="13"/>
        <v>222</v>
      </c>
      <c r="AB131" s="1">
        <f t="shared" si="13"/>
        <v>0</v>
      </c>
      <c r="AC131" s="1">
        <f t="shared" si="13"/>
        <v>0</v>
      </c>
      <c r="AD131" s="1">
        <f t="shared" si="13"/>
        <v>0</v>
      </c>
      <c r="AE131" s="1">
        <f t="shared" si="13"/>
        <v>0</v>
      </c>
      <c r="AF131" s="1">
        <f t="shared" si="13"/>
        <v>0</v>
      </c>
      <c r="AG131" s="1">
        <f t="shared" si="12"/>
        <v>34483</v>
      </c>
    </row>
    <row r="132" spans="1:33" s="1" customFormat="1" ht="12.75">
      <c r="A132" s="5" t="s">
        <v>50</v>
      </c>
      <c r="B132" s="1">
        <f aca="true" t="shared" si="14" ref="B132:AF132">SUM(B118,B124,B126,B128,B130)</f>
        <v>1000</v>
      </c>
      <c r="C132" s="1">
        <f t="shared" si="14"/>
        <v>1630</v>
      </c>
      <c r="D132" s="1">
        <f t="shared" si="14"/>
        <v>28</v>
      </c>
      <c r="E132" s="1">
        <f t="shared" si="14"/>
        <v>5993</v>
      </c>
      <c r="F132" s="1">
        <f t="shared" si="14"/>
        <v>20104</v>
      </c>
      <c r="G132" s="1">
        <f t="shared" si="14"/>
        <v>3000</v>
      </c>
      <c r="H132" s="1">
        <f t="shared" si="14"/>
        <v>4201</v>
      </c>
      <c r="I132" s="1">
        <f t="shared" si="14"/>
        <v>1078</v>
      </c>
      <c r="J132" s="1">
        <f t="shared" si="14"/>
        <v>137</v>
      </c>
      <c r="K132" s="1">
        <f t="shared" si="14"/>
        <v>0</v>
      </c>
      <c r="L132" s="1">
        <f t="shared" si="14"/>
        <v>0</v>
      </c>
      <c r="M132" s="1">
        <f t="shared" si="14"/>
        <v>0</v>
      </c>
      <c r="N132" s="1">
        <f t="shared" si="14"/>
        <v>0</v>
      </c>
      <c r="O132" s="1">
        <f t="shared" si="14"/>
        <v>0</v>
      </c>
      <c r="P132" s="1">
        <f t="shared" si="14"/>
        <v>0</v>
      </c>
      <c r="Q132" s="1">
        <f t="shared" si="14"/>
        <v>0</v>
      </c>
      <c r="R132" s="1">
        <f t="shared" si="14"/>
        <v>0</v>
      </c>
      <c r="S132" s="1">
        <f t="shared" si="14"/>
        <v>0</v>
      </c>
      <c r="T132" s="1">
        <f t="shared" si="14"/>
        <v>0</v>
      </c>
      <c r="U132" s="1">
        <f t="shared" si="14"/>
        <v>0</v>
      </c>
      <c r="V132" s="1">
        <f t="shared" si="14"/>
        <v>0</v>
      </c>
      <c r="W132" s="1">
        <f t="shared" si="14"/>
        <v>0</v>
      </c>
      <c r="X132" s="1">
        <f t="shared" si="14"/>
        <v>655</v>
      </c>
      <c r="Y132" s="1">
        <f t="shared" si="14"/>
        <v>3863</v>
      </c>
      <c r="Z132" s="1">
        <f t="shared" si="14"/>
        <v>0</v>
      </c>
      <c r="AA132" s="1">
        <f t="shared" si="14"/>
        <v>222</v>
      </c>
      <c r="AB132" s="1">
        <f t="shared" si="14"/>
        <v>1624</v>
      </c>
      <c r="AC132" s="1">
        <f t="shared" si="14"/>
        <v>0</v>
      </c>
      <c r="AD132" s="1">
        <f t="shared" si="14"/>
        <v>0</v>
      </c>
      <c r="AE132" s="1">
        <f t="shared" si="14"/>
        <v>0</v>
      </c>
      <c r="AF132" s="1">
        <f t="shared" si="14"/>
        <v>0</v>
      </c>
      <c r="AG132" s="1">
        <f t="shared" si="12"/>
        <v>43535</v>
      </c>
    </row>
    <row r="133" spans="1:33" ht="12.75">
      <c r="A133" s="4" t="s">
        <v>103</v>
      </c>
      <c r="B133" s="2">
        <v>14000</v>
      </c>
      <c r="C133" s="2"/>
      <c r="AG133" s="2">
        <f t="shared" si="12"/>
        <v>14000</v>
      </c>
    </row>
    <row r="134" spans="1:33" ht="12.75">
      <c r="A134" s="4" t="s">
        <v>50</v>
      </c>
      <c r="B134" s="2">
        <v>14000</v>
      </c>
      <c r="C134" s="2"/>
      <c r="AG134" s="2">
        <f t="shared" si="12"/>
        <v>14000</v>
      </c>
    </row>
    <row r="135" spans="1:33" ht="12.75">
      <c r="A135" s="4" t="s">
        <v>104</v>
      </c>
      <c r="B135" s="2">
        <v>3780</v>
      </c>
      <c r="C135" s="2"/>
      <c r="AG135" s="2">
        <f t="shared" si="12"/>
        <v>3780</v>
      </c>
    </row>
    <row r="136" spans="1:33" ht="12.75">
      <c r="A136" s="4" t="s">
        <v>50</v>
      </c>
      <c r="B136" s="2">
        <v>3780</v>
      </c>
      <c r="C136" s="2"/>
      <c r="AG136" s="2">
        <f t="shared" si="12"/>
        <v>3780</v>
      </c>
    </row>
    <row r="137" spans="1:33" s="1" customFormat="1" ht="12.75">
      <c r="A137" s="5" t="s">
        <v>105</v>
      </c>
      <c r="B137" s="1">
        <f aca="true" t="shared" si="15" ref="B137:AF137">SUM(B133,B135)</f>
        <v>17780</v>
      </c>
      <c r="C137" s="1">
        <f t="shared" si="15"/>
        <v>0</v>
      </c>
      <c r="D137" s="1">
        <f t="shared" si="15"/>
        <v>0</v>
      </c>
      <c r="E137" s="1">
        <f t="shared" si="15"/>
        <v>0</v>
      </c>
      <c r="F137" s="1">
        <f t="shared" si="15"/>
        <v>0</v>
      </c>
      <c r="G137" s="1">
        <f t="shared" si="15"/>
        <v>0</v>
      </c>
      <c r="H137" s="1">
        <f t="shared" si="15"/>
        <v>0</v>
      </c>
      <c r="I137" s="1">
        <f t="shared" si="15"/>
        <v>0</v>
      </c>
      <c r="J137" s="1">
        <f t="shared" si="15"/>
        <v>0</v>
      </c>
      <c r="K137" s="1">
        <f t="shared" si="15"/>
        <v>0</v>
      </c>
      <c r="L137" s="1">
        <f t="shared" si="15"/>
        <v>0</v>
      </c>
      <c r="M137" s="1">
        <f t="shared" si="15"/>
        <v>0</v>
      </c>
      <c r="N137" s="1">
        <f t="shared" si="15"/>
        <v>0</v>
      </c>
      <c r="O137" s="1">
        <f t="shared" si="15"/>
        <v>0</v>
      </c>
      <c r="P137" s="1">
        <f t="shared" si="15"/>
        <v>0</v>
      </c>
      <c r="Q137" s="1">
        <f t="shared" si="15"/>
        <v>0</v>
      </c>
      <c r="R137" s="1">
        <f t="shared" si="15"/>
        <v>0</v>
      </c>
      <c r="S137" s="1">
        <f t="shared" si="15"/>
        <v>0</v>
      </c>
      <c r="T137" s="1">
        <f t="shared" si="15"/>
        <v>0</v>
      </c>
      <c r="U137" s="1">
        <f t="shared" si="15"/>
        <v>0</v>
      </c>
      <c r="V137" s="1">
        <f t="shared" si="15"/>
        <v>0</v>
      </c>
      <c r="W137" s="1">
        <f t="shared" si="15"/>
        <v>0</v>
      </c>
      <c r="X137" s="1">
        <f t="shared" si="15"/>
        <v>0</v>
      </c>
      <c r="Y137" s="1">
        <f t="shared" si="15"/>
        <v>0</v>
      </c>
      <c r="Z137" s="1">
        <f t="shared" si="15"/>
        <v>0</v>
      </c>
      <c r="AA137" s="1">
        <f t="shared" si="15"/>
        <v>0</v>
      </c>
      <c r="AB137" s="1">
        <f t="shared" si="15"/>
        <v>0</v>
      </c>
      <c r="AC137" s="1">
        <f t="shared" si="15"/>
        <v>0</v>
      </c>
      <c r="AD137" s="1">
        <f t="shared" si="15"/>
        <v>0</v>
      </c>
      <c r="AE137" s="1">
        <f t="shared" si="15"/>
        <v>0</v>
      </c>
      <c r="AF137" s="1">
        <f t="shared" si="15"/>
        <v>0</v>
      </c>
      <c r="AG137" s="2">
        <f t="shared" si="12"/>
        <v>17780</v>
      </c>
    </row>
    <row r="138" spans="1:33" s="1" customFormat="1" ht="12.75">
      <c r="A138" s="5" t="s">
        <v>50</v>
      </c>
      <c r="B138" s="1">
        <f aca="true" t="shared" si="16" ref="B138:AF138">SUM(B134,B136)</f>
        <v>17780</v>
      </c>
      <c r="C138" s="1">
        <f t="shared" si="16"/>
        <v>0</v>
      </c>
      <c r="D138" s="1">
        <f t="shared" si="16"/>
        <v>0</v>
      </c>
      <c r="E138" s="1">
        <f t="shared" si="16"/>
        <v>0</v>
      </c>
      <c r="F138" s="1">
        <f t="shared" si="16"/>
        <v>0</v>
      </c>
      <c r="G138" s="1">
        <f t="shared" si="16"/>
        <v>0</v>
      </c>
      <c r="H138" s="1">
        <f t="shared" si="16"/>
        <v>0</v>
      </c>
      <c r="I138" s="1">
        <f t="shared" si="16"/>
        <v>0</v>
      </c>
      <c r="J138" s="1">
        <f t="shared" si="16"/>
        <v>0</v>
      </c>
      <c r="K138" s="1">
        <f t="shared" si="16"/>
        <v>0</v>
      </c>
      <c r="L138" s="1">
        <f t="shared" si="16"/>
        <v>0</v>
      </c>
      <c r="M138" s="1">
        <f t="shared" si="16"/>
        <v>0</v>
      </c>
      <c r="N138" s="1">
        <f t="shared" si="16"/>
        <v>0</v>
      </c>
      <c r="O138" s="1">
        <f t="shared" si="16"/>
        <v>0</v>
      </c>
      <c r="P138" s="1">
        <f t="shared" si="16"/>
        <v>0</v>
      </c>
      <c r="Q138" s="1">
        <f t="shared" si="16"/>
        <v>0</v>
      </c>
      <c r="R138" s="1">
        <f t="shared" si="16"/>
        <v>0</v>
      </c>
      <c r="S138" s="1">
        <f t="shared" si="16"/>
        <v>0</v>
      </c>
      <c r="T138" s="1">
        <f t="shared" si="16"/>
        <v>0</v>
      </c>
      <c r="U138" s="1">
        <f t="shared" si="16"/>
        <v>0</v>
      </c>
      <c r="V138" s="1">
        <f t="shared" si="16"/>
        <v>0</v>
      </c>
      <c r="W138" s="1">
        <f t="shared" si="16"/>
        <v>0</v>
      </c>
      <c r="X138" s="1">
        <f t="shared" si="16"/>
        <v>0</v>
      </c>
      <c r="Y138" s="1">
        <f t="shared" si="16"/>
        <v>0</v>
      </c>
      <c r="Z138" s="1">
        <f t="shared" si="16"/>
        <v>0</v>
      </c>
      <c r="AA138" s="1">
        <f t="shared" si="16"/>
        <v>0</v>
      </c>
      <c r="AB138" s="1">
        <f t="shared" si="16"/>
        <v>0</v>
      </c>
      <c r="AC138" s="1">
        <f t="shared" si="16"/>
        <v>0</v>
      </c>
      <c r="AD138" s="1">
        <f t="shared" si="16"/>
        <v>0</v>
      </c>
      <c r="AE138" s="1">
        <f t="shared" si="16"/>
        <v>0</v>
      </c>
      <c r="AF138" s="1">
        <f t="shared" si="16"/>
        <v>0</v>
      </c>
      <c r="AG138" s="2">
        <f t="shared" si="12"/>
        <v>17780</v>
      </c>
    </row>
    <row r="139" spans="1:33" ht="12.75">
      <c r="A139" s="4" t="s">
        <v>106</v>
      </c>
      <c r="C139" s="2"/>
      <c r="F139" s="2">
        <v>573</v>
      </c>
      <c r="AG139" s="2">
        <f t="shared" si="12"/>
        <v>573</v>
      </c>
    </row>
    <row r="140" spans="1:33" ht="12.75">
      <c r="A140" s="4" t="s">
        <v>50</v>
      </c>
      <c r="C140" s="2"/>
      <c r="F140" s="2">
        <v>573</v>
      </c>
      <c r="AG140" s="2">
        <f t="shared" si="12"/>
        <v>573</v>
      </c>
    </row>
    <row r="141" spans="1:33" ht="12.75">
      <c r="A141" s="4" t="s">
        <v>107</v>
      </c>
      <c r="C141" s="2"/>
      <c r="F141" s="2">
        <v>188</v>
      </c>
      <c r="AG141" s="2">
        <f t="shared" si="12"/>
        <v>188</v>
      </c>
    </row>
    <row r="142" spans="1:33" ht="12.75">
      <c r="A142" s="4" t="s">
        <v>50</v>
      </c>
      <c r="C142" s="2"/>
      <c r="F142" s="2">
        <v>188</v>
      </c>
      <c r="AG142" s="2">
        <f t="shared" si="12"/>
        <v>188</v>
      </c>
    </row>
    <row r="143" spans="1:33" ht="12.75">
      <c r="A143" s="4" t="s">
        <v>108</v>
      </c>
      <c r="C143" s="2"/>
      <c r="F143" s="2">
        <v>150</v>
      </c>
      <c r="AG143" s="2">
        <f t="shared" si="12"/>
        <v>150</v>
      </c>
    </row>
    <row r="144" spans="1:33" ht="12.75">
      <c r="A144" s="4" t="s">
        <v>50</v>
      </c>
      <c r="C144" s="2"/>
      <c r="F144" s="2">
        <v>150</v>
      </c>
      <c r="AG144" s="2">
        <f t="shared" si="12"/>
        <v>150</v>
      </c>
    </row>
    <row r="145" spans="1:33" ht="12.75">
      <c r="A145" s="4" t="s">
        <v>109</v>
      </c>
      <c r="C145" s="2"/>
      <c r="F145" s="2">
        <v>650</v>
      </c>
      <c r="AG145" s="2">
        <f t="shared" si="12"/>
        <v>650</v>
      </c>
    </row>
    <row r="146" spans="1:33" ht="12.75">
      <c r="A146" s="4" t="s">
        <v>50</v>
      </c>
      <c r="C146" s="2"/>
      <c r="F146" s="2">
        <v>650</v>
      </c>
      <c r="AG146" s="2">
        <f t="shared" si="12"/>
        <v>650</v>
      </c>
    </row>
    <row r="147" spans="1:33" ht="12.75">
      <c r="A147" s="4" t="s">
        <v>110</v>
      </c>
      <c r="C147" s="2"/>
      <c r="F147" s="2">
        <v>600</v>
      </c>
      <c r="U147" s="2">
        <v>120</v>
      </c>
      <c r="W147" s="2">
        <v>360</v>
      </c>
      <c r="Z147" s="2">
        <v>1200</v>
      </c>
      <c r="AG147" s="2">
        <f t="shared" si="12"/>
        <v>2280</v>
      </c>
    </row>
    <row r="148" spans="1:33" ht="12.75">
      <c r="A148" s="4" t="s">
        <v>50</v>
      </c>
      <c r="C148" s="2"/>
      <c r="F148" s="2">
        <v>600</v>
      </c>
      <c r="U148" s="2">
        <v>120</v>
      </c>
      <c r="W148" s="2">
        <v>360</v>
      </c>
      <c r="Z148" s="2">
        <v>1200</v>
      </c>
      <c r="AG148" s="2">
        <f t="shared" si="12"/>
        <v>2280</v>
      </c>
    </row>
    <row r="149" spans="1:33" ht="12.75">
      <c r="A149" s="4" t="s">
        <v>111</v>
      </c>
      <c r="C149" s="2"/>
      <c r="U149" s="2">
        <v>0</v>
      </c>
      <c r="V149" s="2">
        <v>300</v>
      </c>
      <c r="AG149" s="2">
        <f t="shared" si="12"/>
        <v>300</v>
      </c>
    </row>
    <row r="150" spans="1:33" ht="12.75">
      <c r="A150" s="4" t="s">
        <v>50</v>
      </c>
      <c r="C150" s="2"/>
      <c r="V150" s="2">
        <v>300</v>
      </c>
      <c r="AG150" s="2">
        <f t="shared" si="12"/>
        <v>300</v>
      </c>
    </row>
    <row r="151" spans="1:33" ht="12.75">
      <c r="A151" s="4" t="s">
        <v>112</v>
      </c>
      <c r="C151" s="2"/>
      <c r="F151" s="2">
        <v>17692</v>
      </c>
      <c r="AG151" s="2">
        <f t="shared" si="12"/>
        <v>17692</v>
      </c>
    </row>
    <row r="152" spans="1:33" ht="12.75">
      <c r="A152" s="4" t="s">
        <v>50</v>
      </c>
      <c r="C152" s="2"/>
      <c r="F152" s="2">
        <v>17692</v>
      </c>
      <c r="AG152" s="2">
        <f t="shared" si="12"/>
        <v>17692</v>
      </c>
    </row>
    <row r="153" spans="1:33" ht="12.75">
      <c r="A153" s="4" t="s">
        <v>113</v>
      </c>
      <c r="C153" s="2"/>
      <c r="AF153" s="2">
        <v>24876</v>
      </c>
      <c r="AG153" s="2">
        <f t="shared" si="12"/>
        <v>24876</v>
      </c>
    </row>
    <row r="154" spans="1:33" ht="12.75">
      <c r="A154" s="4" t="s">
        <v>50</v>
      </c>
      <c r="C154" s="2"/>
      <c r="AF154" s="2">
        <v>29996</v>
      </c>
      <c r="AG154" s="2">
        <f t="shared" si="12"/>
        <v>29996</v>
      </c>
    </row>
    <row r="155" spans="1:33" s="1" customFormat="1" ht="12.75">
      <c r="A155" s="5" t="s">
        <v>114</v>
      </c>
      <c r="B155" s="1">
        <f aca="true" t="shared" si="17" ref="B155:AG155">SUM(B139,B141,B143,B145,B147,B149,B151,B153)</f>
        <v>0</v>
      </c>
      <c r="C155" s="1">
        <f t="shared" si="17"/>
        <v>0</v>
      </c>
      <c r="D155" s="1">
        <f t="shared" si="17"/>
        <v>0</v>
      </c>
      <c r="E155" s="1">
        <f t="shared" si="17"/>
        <v>0</v>
      </c>
      <c r="F155" s="1">
        <f t="shared" si="17"/>
        <v>19853</v>
      </c>
      <c r="G155" s="1">
        <f t="shared" si="17"/>
        <v>0</v>
      </c>
      <c r="H155" s="1">
        <f t="shared" si="17"/>
        <v>0</v>
      </c>
      <c r="I155" s="1">
        <f t="shared" si="17"/>
        <v>0</v>
      </c>
      <c r="J155" s="1">
        <f t="shared" si="17"/>
        <v>0</v>
      </c>
      <c r="K155" s="1">
        <f t="shared" si="17"/>
        <v>0</v>
      </c>
      <c r="L155" s="1">
        <f t="shared" si="17"/>
        <v>0</v>
      </c>
      <c r="M155" s="1">
        <f t="shared" si="17"/>
        <v>0</v>
      </c>
      <c r="N155" s="1">
        <f t="shared" si="17"/>
        <v>0</v>
      </c>
      <c r="O155" s="1">
        <f t="shared" si="17"/>
        <v>0</v>
      </c>
      <c r="P155" s="1">
        <f t="shared" si="17"/>
        <v>0</v>
      </c>
      <c r="Q155" s="1">
        <f t="shared" si="17"/>
        <v>0</v>
      </c>
      <c r="R155" s="1">
        <f t="shared" si="17"/>
        <v>0</v>
      </c>
      <c r="S155" s="1">
        <f t="shared" si="17"/>
        <v>0</v>
      </c>
      <c r="T155" s="1">
        <f t="shared" si="17"/>
        <v>0</v>
      </c>
      <c r="U155" s="1">
        <f t="shared" si="17"/>
        <v>120</v>
      </c>
      <c r="V155" s="1">
        <f t="shared" si="17"/>
        <v>300</v>
      </c>
      <c r="W155" s="1">
        <f t="shared" si="17"/>
        <v>360</v>
      </c>
      <c r="X155" s="1">
        <f t="shared" si="17"/>
        <v>0</v>
      </c>
      <c r="Y155" s="1">
        <f t="shared" si="17"/>
        <v>0</v>
      </c>
      <c r="Z155" s="1">
        <f t="shared" si="17"/>
        <v>1200</v>
      </c>
      <c r="AA155" s="1">
        <f t="shared" si="17"/>
        <v>0</v>
      </c>
      <c r="AB155" s="1">
        <f t="shared" si="17"/>
        <v>0</v>
      </c>
      <c r="AC155" s="1">
        <f t="shared" si="17"/>
        <v>0</v>
      </c>
      <c r="AD155" s="1">
        <f t="shared" si="17"/>
        <v>0</v>
      </c>
      <c r="AE155" s="1">
        <f t="shared" si="17"/>
        <v>0</v>
      </c>
      <c r="AF155" s="1">
        <f t="shared" si="17"/>
        <v>24876</v>
      </c>
      <c r="AG155" s="1">
        <f t="shared" si="17"/>
        <v>46709</v>
      </c>
    </row>
    <row r="156" spans="1:33" s="1" customFormat="1" ht="12.75">
      <c r="A156" s="5" t="s">
        <v>50</v>
      </c>
      <c r="B156" s="1">
        <f aca="true" t="shared" si="18" ref="B156:AG156">SUM(B140,B142,B144,B146,B148,B150,B152,B154,)</f>
        <v>0</v>
      </c>
      <c r="C156" s="1">
        <f t="shared" si="18"/>
        <v>0</v>
      </c>
      <c r="D156" s="1">
        <f t="shared" si="18"/>
        <v>0</v>
      </c>
      <c r="E156" s="1">
        <f t="shared" si="18"/>
        <v>0</v>
      </c>
      <c r="F156" s="1">
        <f t="shared" si="18"/>
        <v>19853</v>
      </c>
      <c r="G156" s="1">
        <f t="shared" si="18"/>
        <v>0</v>
      </c>
      <c r="H156" s="1">
        <f t="shared" si="18"/>
        <v>0</v>
      </c>
      <c r="I156" s="1">
        <f t="shared" si="18"/>
        <v>0</v>
      </c>
      <c r="J156" s="1">
        <f t="shared" si="18"/>
        <v>0</v>
      </c>
      <c r="K156" s="1">
        <f t="shared" si="18"/>
        <v>0</v>
      </c>
      <c r="L156" s="1">
        <f t="shared" si="18"/>
        <v>0</v>
      </c>
      <c r="M156" s="1">
        <f t="shared" si="18"/>
        <v>0</v>
      </c>
      <c r="N156" s="1">
        <f t="shared" si="18"/>
        <v>0</v>
      </c>
      <c r="O156" s="1">
        <f t="shared" si="18"/>
        <v>0</v>
      </c>
      <c r="P156" s="1">
        <f t="shared" si="18"/>
        <v>0</v>
      </c>
      <c r="Q156" s="1">
        <f t="shared" si="18"/>
        <v>0</v>
      </c>
      <c r="R156" s="1">
        <f t="shared" si="18"/>
        <v>0</v>
      </c>
      <c r="S156" s="1">
        <f t="shared" si="18"/>
        <v>0</v>
      </c>
      <c r="T156" s="1">
        <f t="shared" si="18"/>
        <v>0</v>
      </c>
      <c r="U156" s="1">
        <f t="shared" si="18"/>
        <v>120</v>
      </c>
      <c r="V156" s="1">
        <f t="shared" si="18"/>
        <v>300</v>
      </c>
      <c r="W156" s="1">
        <f t="shared" si="18"/>
        <v>360</v>
      </c>
      <c r="X156" s="1">
        <f t="shared" si="18"/>
        <v>0</v>
      </c>
      <c r="Y156" s="1">
        <f t="shared" si="18"/>
        <v>0</v>
      </c>
      <c r="Z156" s="1">
        <f t="shared" si="18"/>
        <v>1200</v>
      </c>
      <c r="AA156" s="1">
        <f t="shared" si="18"/>
        <v>0</v>
      </c>
      <c r="AB156" s="1">
        <f t="shared" si="18"/>
        <v>0</v>
      </c>
      <c r="AC156" s="1">
        <f t="shared" si="18"/>
        <v>0</v>
      </c>
      <c r="AD156" s="1">
        <f t="shared" si="18"/>
        <v>0</v>
      </c>
      <c r="AE156" s="1">
        <f t="shared" si="18"/>
        <v>0</v>
      </c>
      <c r="AF156" s="1">
        <f t="shared" si="18"/>
        <v>29996</v>
      </c>
      <c r="AG156" s="1">
        <f t="shared" si="18"/>
        <v>51829</v>
      </c>
    </row>
    <row r="157" spans="1:33" ht="12.75">
      <c r="A157" s="4" t="s">
        <v>115</v>
      </c>
      <c r="C157" s="2"/>
      <c r="F157" s="2">
        <v>10000</v>
      </c>
      <c r="AG157" s="2">
        <f t="shared" si="12"/>
        <v>10000</v>
      </c>
    </row>
    <row r="158" spans="1:33" ht="12.75">
      <c r="A158" s="4" t="s">
        <v>50</v>
      </c>
      <c r="C158" s="2"/>
      <c r="F158" s="2">
        <v>10000</v>
      </c>
      <c r="AG158" s="2">
        <f t="shared" si="12"/>
        <v>10000</v>
      </c>
    </row>
    <row r="159" spans="1:33" ht="12.75">
      <c r="A159" s="4" t="s">
        <v>116</v>
      </c>
      <c r="C159" s="2"/>
      <c r="F159" s="2">
        <v>3000</v>
      </c>
      <c r="AG159" s="2">
        <f t="shared" si="12"/>
        <v>3000</v>
      </c>
    </row>
    <row r="160" spans="1:33" ht="12.75">
      <c r="A160" s="4" t="s">
        <v>50</v>
      </c>
      <c r="C160" s="2"/>
      <c r="F160" s="2">
        <v>3000</v>
      </c>
      <c r="AG160" s="2">
        <f t="shared" si="12"/>
        <v>3000</v>
      </c>
    </row>
    <row r="161" spans="1:33" s="1" customFormat="1" ht="12.75">
      <c r="A161" s="5" t="s">
        <v>117</v>
      </c>
      <c r="B161" s="1">
        <f aca="true" t="shared" si="19" ref="B161:AF161">SUM(B157,B159,)</f>
        <v>0</v>
      </c>
      <c r="C161" s="1">
        <f t="shared" si="19"/>
        <v>0</v>
      </c>
      <c r="D161" s="1">
        <f t="shared" si="19"/>
        <v>0</v>
      </c>
      <c r="E161" s="1">
        <f t="shared" si="19"/>
        <v>0</v>
      </c>
      <c r="F161" s="1">
        <f t="shared" si="19"/>
        <v>13000</v>
      </c>
      <c r="G161" s="1">
        <f t="shared" si="19"/>
        <v>0</v>
      </c>
      <c r="H161" s="1">
        <f t="shared" si="19"/>
        <v>0</v>
      </c>
      <c r="I161" s="1">
        <f t="shared" si="19"/>
        <v>0</v>
      </c>
      <c r="J161" s="1">
        <f t="shared" si="19"/>
        <v>0</v>
      </c>
      <c r="K161" s="1">
        <f t="shared" si="19"/>
        <v>0</v>
      </c>
      <c r="L161" s="1">
        <f t="shared" si="19"/>
        <v>0</v>
      </c>
      <c r="M161" s="1">
        <f t="shared" si="19"/>
        <v>0</v>
      </c>
      <c r="N161" s="1">
        <f t="shared" si="19"/>
        <v>0</v>
      </c>
      <c r="O161" s="1">
        <f t="shared" si="19"/>
        <v>0</v>
      </c>
      <c r="P161" s="1">
        <f t="shared" si="19"/>
        <v>0</v>
      </c>
      <c r="Q161" s="1">
        <f t="shared" si="19"/>
        <v>0</v>
      </c>
      <c r="R161" s="1">
        <f t="shared" si="19"/>
        <v>0</v>
      </c>
      <c r="S161" s="1">
        <f t="shared" si="19"/>
        <v>0</v>
      </c>
      <c r="T161" s="1">
        <f t="shared" si="19"/>
        <v>0</v>
      </c>
      <c r="U161" s="1">
        <f t="shared" si="19"/>
        <v>0</v>
      </c>
      <c r="V161" s="1">
        <f t="shared" si="19"/>
        <v>0</v>
      </c>
      <c r="W161" s="1">
        <f t="shared" si="19"/>
        <v>0</v>
      </c>
      <c r="X161" s="1">
        <f t="shared" si="19"/>
        <v>0</v>
      </c>
      <c r="Y161" s="1">
        <f t="shared" si="19"/>
        <v>0</v>
      </c>
      <c r="Z161" s="1">
        <f t="shared" si="19"/>
        <v>0</v>
      </c>
      <c r="AA161" s="1">
        <f t="shared" si="19"/>
        <v>0</v>
      </c>
      <c r="AB161" s="1">
        <f t="shared" si="19"/>
        <v>0</v>
      </c>
      <c r="AC161" s="1">
        <f t="shared" si="19"/>
        <v>0</v>
      </c>
      <c r="AD161" s="1">
        <f t="shared" si="19"/>
        <v>0</v>
      </c>
      <c r="AE161" s="1">
        <f t="shared" si="19"/>
        <v>0</v>
      </c>
      <c r="AF161" s="1">
        <f t="shared" si="19"/>
        <v>0</v>
      </c>
      <c r="AG161" s="2">
        <f t="shared" si="12"/>
        <v>13000</v>
      </c>
    </row>
    <row r="162" spans="1:33" s="1" customFormat="1" ht="12.75">
      <c r="A162" s="5" t="s">
        <v>50</v>
      </c>
      <c r="B162" s="1">
        <f aca="true" t="shared" si="20" ref="B162:AF162">SUM(B158,B160,)</f>
        <v>0</v>
      </c>
      <c r="C162" s="1">
        <f t="shared" si="20"/>
        <v>0</v>
      </c>
      <c r="D162" s="1">
        <f t="shared" si="20"/>
        <v>0</v>
      </c>
      <c r="E162" s="1">
        <f t="shared" si="20"/>
        <v>0</v>
      </c>
      <c r="F162" s="1">
        <f t="shared" si="20"/>
        <v>13000</v>
      </c>
      <c r="G162" s="1">
        <f t="shared" si="20"/>
        <v>0</v>
      </c>
      <c r="H162" s="1">
        <f t="shared" si="20"/>
        <v>0</v>
      </c>
      <c r="I162" s="1">
        <f t="shared" si="20"/>
        <v>0</v>
      </c>
      <c r="J162" s="1">
        <f t="shared" si="20"/>
        <v>0</v>
      </c>
      <c r="K162" s="1">
        <f t="shared" si="20"/>
        <v>0</v>
      </c>
      <c r="L162" s="1">
        <f t="shared" si="20"/>
        <v>0</v>
      </c>
      <c r="M162" s="1">
        <f t="shared" si="20"/>
        <v>0</v>
      </c>
      <c r="N162" s="1">
        <f t="shared" si="20"/>
        <v>0</v>
      </c>
      <c r="O162" s="1">
        <f t="shared" si="20"/>
        <v>0</v>
      </c>
      <c r="P162" s="1">
        <f t="shared" si="20"/>
        <v>0</v>
      </c>
      <c r="Q162" s="1">
        <f t="shared" si="20"/>
        <v>0</v>
      </c>
      <c r="R162" s="1">
        <f t="shared" si="20"/>
        <v>0</v>
      </c>
      <c r="S162" s="1">
        <f t="shared" si="20"/>
        <v>0</v>
      </c>
      <c r="T162" s="1">
        <f t="shared" si="20"/>
        <v>0</v>
      </c>
      <c r="U162" s="1">
        <f t="shared" si="20"/>
        <v>0</v>
      </c>
      <c r="V162" s="1">
        <f t="shared" si="20"/>
        <v>0</v>
      </c>
      <c r="W162" s="1">
        <f t="shared" si="20"/>
        <v>0</v>
      </c>
      <c r="X162" s="1">
        <f t="shared" si="20"/>
        <v>0</v>
      </c>
      <c r="Y162" s="1">
        <f t="shared" si="20"/>
        <v>0</v>
      </c>
      <c r="Z162" s="1">
        <f t="shared" si="20"/>
        <v>0</v>
      </c>
      <c r="AA162" s="1">
        <f t="shared" si="20"/>
        <v>0</v>
      </c>
      <c r="AB162" s="1">
        <f t="shared" si="20"/>
        <v>0</v>
      </c>
      <c r="AC162" s="1">
        <f t="shared" si="20"/>
        <v>0</v>
      </c>
      <c r="AD162" s="1">
        <f t="shared" si="20"/>
        <v>0</v>
      </c>
      <c r="AE162" s="1">
        <f t="shared" si="20"/>
        <v>0</v>
      </c>
      <c r="AF162" s="1">
        <f t="shared" si="20"/>
        <v>0</v>
      </c>
      <c r="AG162" s="2">
        <f t="shared" si="12"/>
        <v>13000</v>
      </c>
    </row>
    <row r="163" spans="1:33" ht="12.75">
      <c r="A163" s="4" t="s">
        <v>138</v>
      </c>
      <c r="C163" s="2"/>
      <c r="AG163" s="2">
        <f t="shared" si="12"/>
        <v>0</v>
      </c>
    </row>
    <row r="164" spans="1:33" ht="12.75">
      <c r="A164" s="4" t="s">
        <v>50</v>
      </c>
      <c r="C164" s="2"/>
      <c r="AG164" s="2">
        <f t="shared" si="12"/>
        <v>0</v>
      </c>
    </row>
    <row r="165" spans="1:33" ht="12.75">
      <c r="A165" s="4" t="s">
        <v>139</v>
      </c>
      <c r="C165" s="2"/>
      <c r="AG165" s="2">
        <f t="shared" si="12"/>
        <v>0</v>
      </c>
    </row>
    <row r="166" spans="1:33" ht="12.75">
      <c r="A166" s="4" t="s">
        <v>50</v>
      </c>
      <c r="C166" s="2"/>
      <c r="AG166" s="2">
        <f t="shared" si="12"/>
        <v>0</v>
      </c>
    </row>
    <row r="167" spans="1:33" s="1" customFormat="1" ht="12.75">
      <c r="A167" s="5" t="s">
        <v>140</v>
      </c>
      <c r="B167" s="1">
        <f aca="true" t="shared" si="21" ref="B167:AG167">SUM(B163,B165)</f>
        <v>0</v>
      </c>
      <c r="C167" s="1">
        <f t="shared" si="21"/>
        <v>0</v>
      </c>
      <c r="D167" s="1">
        <f t="shared" si="21"/>
        <v>0</v>
      </c>
      <c r="E167" s="1">
        <f t="shared" si="21"/>
        <v>0</v>
      </c>
      <c r="F167" s="1">
        <f t="shared" si="21"/>
        <v>0</v>
      </c>
      <c r="G167" s="1">
        <f t="shared" si="21"/>
        <v>0</v>
      </c>
      <c r="H167" s="1">
        <f t="shared" si="21"/>
        <v>0</v>
      </c>
      <c r="I167" s="1">
        <f t="shared" si="21"/>
        <v>0</v>
      </c>
      <c r="J167" s="1">
        <f t="shared" si="21"/>
        <v>0</v>
      </c>
      <c r="K167" s="1">
        <f t="shared" si="21"/>
        <v>0</v>
      </c>
      <c r="L167" s="1">
        <f t="shared" si="21"/>
        <v>0</v>
      </c>
      <c r="M167" s="1">
        <f t="shared" si="21"/>
        <v>0</v>
      </c>
      <c r="N167" s="1">
        <f t="shared" si="21"/>
        <v>0</v>
      </c>
      <c r="O167" s="1">
        <f t="shared" si="21"/>
        <v>0</v>
      </c>
      <c r="P167" s="1">
        <f t="shared" si="21"/>
        <v>0</v>
      </c>
      <c r="Q167" s="1">
        <f t="shared" si="21"/>
        <v>0</v>
      </c>
      <c r="R167" s="1">
        <f t="shared" si="21"/>
        <v>0</v>
      </c>
      <c r="S167" s="1">
        <f t="shared" si="21"/>
        <v>0</v>
      </c>
      <c r="T167" s="1">
        <f t="shared" si="21"/>
        <v>0</v>
      </c>
      <c r="U167" s="1">
        <f t="shared" si="21"/>
        <v>0</v>
      </c>
      <c r="V167" s="1">
        <f t="shared" si="21"/>
        <v>0</v>
      </c>
      <c r="W167" s="1">
        <f t="shared" si="21"/>
        <v>0</v>
      </c>
      <c r="X167" s="1">
        <f t="shared" si="21"/>
        <v>0</v>
      </c>
      <c r="Y167" s="1">
        <f t="shared" si="21"/>
        <v>0</v>
      </c>
      <c r="Z167" s="1">
        <f t="shared" si="21"/>
        <v>0</v>
      </c>
      <c r="AA167" s="1">
        <f t="shared" si="21"/>
        <v>0</v>
      </c>
      <c r="AB167" s="1">
        <f t="shared" si="21"/>
        <v>0</v>
      </c>
      <c r="AC167" s="1">
        <f t="shared" si="21"/>
        <v>0</v>
      </c>
      <c r="AD167" s="1">
        <f t="shared" si="21"/>
        <v>0</v>
      </c>
      <c r="AE167" s="1">
        <f t="shared" si="21"/>
        <v>0</v>
      </c>
      <c r="AF167" s="1">
        <f t="shared" si="21"/>
        <v>0</v>
      </c>
      <c r="AG167" s="1">
        <f t="shared" si="21"/>
        <v>0</v>
      </c>
    </row>
    <row r="168" spans="1:33" s="1" customFormat="1" ht="12.75">
      <c r="A168" s="5" t="s">
        <v>50</v>
      </c>
      <c r="B168" s="1">
        <f>SUM(B164,B166)</f>
        <v>0</v>
      </c>
      <c r="C168" s="1">
        <f aca="true" t="shared" si="22" ref="C168:AG168">SUM(B164,B166)</f>
        <v>0</v>
      </c>
      <c r="D168" s="1">
        <f t="shared" si="22"/>
        <v>0</v>
      </c>
      <c r="E168" s="1">
        <f t="shared" si="22"/>
        <v>0</v>
      </c>
      <c r="F168" s="1">
        <f t="shared" si="22"/>
        <v>0</v>
      </c>
      <c r="G168" s="1">
        <f t="shared" si="22"/>
        <v>0</v>
      </c>
      <c r="H168" s="1">
        <f t="shared" si="22"/>
        <v>0</v>
      </c>
      <c r="I168" s="1">
        <f t="shared" si="22"/>
        <v>0</v>
      </c>
      <c r="J168" s="1">
        <f t="shared" si="22"/>
        <v>0</v>
      </c>
      <c r="K168" s="1">
        <f t="shared" si="22"/>
        <v>0</v>
      </c>
      <c r="L168" s="1">
        <f t="shared" si="22"/>
        <v>0</v>
      </c>
      <c r="M168" s="1">
        <f t="shared" si="22"/>
        <v>0</v>
      </c>
      <c r="N168" s="1">
        <f t="shared" si="22"/>
        <v>0</v>
      </c>
      <c r="O168" s="1">
        <f t="shared" si="22"/>
        <v>0</v>
      </c>
      <c r="P168" s="1">
        <f t="shared" si="22"/>
        <v>0</v>
      </c>
      <c r="Q168" s="1">
        <f t="shared" si="22"/>
        <v>0</v>
      </c>
      <c r="R168" s="1">
        <f t="shared" si="22"/>
        <v>0</v>
      </c>
      <c r="S168" s="1">
        <f t="shared" si="22"/>
        <v>0</v>
      </c>
      <c r="T168" s="1">
        <f t="shared" si="22"/>
        <v>0</v>
      </c>
      <c r="U168" s="1">
        <f t="shared" si="22"/>
        <v>0</v>
      </c>
      <c r="V168" s="1">
        <f t="shared" si="22"/>
        <v>0</v>
      </c>
      <c r="W168" s="1">
        <f t="shared" si="22"/>
        <v>0</v>
      </c>
      <c r="X168" s="1">
        <f t="shared" si="22"/>
        <v>0</v>
      </c>
      <c r="Y168" s="1">
        <f t="shared" si="22"/>
        <v>0</v>
      </c>
      <c r="Z168" s="1">
        <f t="shared" si="22"/>
        <v>0</v>
      </c>
      <c r="AA168" s="1">
        <f t="shared" si="22"/>
        <v>0</v>
      </c>
      <c r="AB168" s="1">
        <f t="shared" si="22"/>
        <v>0</v>
      </c>
      <c r="AC168" s="1">
        <f t="shared" si="22"/>
        <v>0</v>
      </c>
      <c r="AD168" s="1">
        <f t="shared" si="22"/>
        <v>0</v>
      </c>
      <c r="AE168" s="1">
        <f t="shared" si="22"/>
        <v>0</v>
      </c>
      <c r="AF168" s="1">
        <f t="shared" si="22"/>
        <v>0</v>
      </c>
      <c r="AG168" s="1">
        <f t="shared" si="22"/>
        <v>0</v>
      </c>
    </row>
    <row r="169" spans="1:33" ht="12.75">
      <c r="A169" s="4" t="s">
        <v>118</v>
      </c>
      <c r="C169" s="2"/>
      <c r="F169" s="2">
        <v>125</v>
      </c>
      <c r="K169" s="2">
        <v>7456</v>
      </c>
      <c r="L169" s="2">
        <v>1638</v>
      </c>
      <c r="M169" s="2">
        <v>566</v>
      </c>
      <c r="O169" s="2">
        <v>300</v>
      </c>
      <c r="P169" s="2">
        <v>200</v>
      </c>
      <c r="Q169" s="2">
        <v>230</v>
      </c>
      <c r="R169" s="2">
        <v>150</v>
      </c>
      <c r="S169" s="2">
        <v>120</v>
      </c>
      <c r="T169" s="2">
        <v>240</v>
      </c>
      <c r="AG169" s="2">
        <f t="shared" si="12"/>
        <v>11025</v>
      </c>
    </row>
    <row r="170" spans="1:33" ht="12.75">
      <c r="A170" s="4" t="s">
        <v>50</v>
      </c>
      <c r="C170" s="2"/>
      <c r="F170" s="2">
        <v>125</v>
      </c>
      <c r="K170" s="2">
        <v>1429</v>
      </c>
      <c r="L170" s="2">
        <v>164</v>
      </c>
      <c r="M170" s="2">
        <v>566</v>
      </c>
      <c r="O170" s="2">
        <v>300</v>
      </c>
      <c r="P170" s="2">
        <v>200</v>
      </c>
      <c r="Q170" s="2">
        <v>230</v>
      </c>
      <c r="R170" s="2">
        <v>150</v>
      </c>
      <c r="S170" s="2">
        <v>120</v>
      </c>
      <c r="T170" s="2">
        <v>240</v>
      </c>
      <c r="AG170" s="2">
        <f t="shared" si="12"/>
        <v>3524</v>
      </c>
    </row>
    <row r="171" spans="1:33" s="1" customFormat="1" ht="12.75">
      <c r="A171" s="5" t="s">
        <v>119</v>
      </c>
      <c r="B171" s="1">
        <f aca="true" t="shared" si="23" ref="B171:AF171">SUM(B169)</f>
        <v>0</v>
      </c>
      <c r="C171" s="1">
        <f t="shared" si="23"/>
        <v>0</v>
      </c>
      <c r="D171" s="1">
        <f t="shared" si="23"/>
        <v>0</v>
      </c>
      <c r="E171" s="1">
        <f t="shared" si="23"/>
        <v>0</v>
      </c>
      <c r="F171" s="1">
        <f t="shared" si="23"/>
        <v>125</v>
      </c>
      <c r="G171" s="1">
        <f t="shared" si="23"/>
        <v>0</v>
      </c>
      <c r="H171" s="1">
        <f t="shared" si="23"/>
        <v>0</v>
      </c>
      <c r="I171" s="1">
        <f t="shared" si="23"/>
        <v>0</v>
      </c>
      <c r="J171" s="1">
        <f t="shared" si="23"/>
        <v>0</v>
      </c>
      <c r="K171" s="1">
        <f t="shared" si="23"/>
        <v>7456</v>
      </c>
      <c r="L171" s="1">
        <f t="shared" si="23"/>
        <v>1638</v>
      </c>
      <c r="M171" s="1">
        <f t="shared" si="23"/>
        <v>566</v>
      </c>
      <c r="N171" s="1">
        <f t="shared" si="23"/>
        <v>0</v>
      </c>
      <c r="O171" s="1">
        <f t="shared" si="23"/>
        <v>300</v>
      </c>
      <c r="P171" s="1">
        <f t="shared" si="23"/>
        <v>200</v>
      </c>
      <c r="Q171" s="1">
        <f t="shared" si="23"/>
        <v>230</v>
      </c>
      <c r="R171" s="1">
        <f t="shared" si="23"/>
        <v>150</v>
      </c>
      <c r="S171" s="1">
        <f t="shared" si="23"/>
        <v>120</v>
      </c>
      <c r="T171" s="1">
        <f t="shared" si="23"/>
        <v>240</v>
      </c>
      <c r="U171" s="1">
        <f t="shared" si="23"/>
        <v>0</v>
      </c>
      <c r="V171" s="1">
        <f t="shared" si="23"/>
        <v>0</v>
      </c>
      <c r="W171" s="1">
        <f t="shared" si="23"/>
        <v>0</v>
      </c>
      <c r="X171" s="1">
        <f t="shared" si="23"/>
        <v>0</v>
      </c>
      <c r="Y171" s="1">
        <f t="shared" si="23"/>
        <v>0</v>
      </c>
      <c r="Z171" s="1">
        <f t="shared" si="23"/>
        <v>0</v>
      </c>
      <c r="AA171" s="1">
        <f t="shared" si="23"/>
        <v>0</v>
      </c>
      <c r="AB171" s="1">
        <f t="shared" si="23"/>
        <v>0</v>
      </c>
      <c r="AC171" s="1">
        <f t="shared" si="23"/>
        <v>0</v>
      </c>
      <c r="AD171" s="1">
        <f t="shared" si="23"/>
        <v>0</v>
      </c>
      <c r="AE171" s="1">
        <f t="shared" si="23"/>
        <v>0</v>
      </c>
      <c r="AF171" s="1">
        <f t="shared" si="23"/>
        <v>0</v>
      </c>
      <c r="AG171" s="1">
        <f t="shared" si="12"/>
        <v>11025</v>
      </c>
    </row>
    <row r="172" spans="1:33" s="1" customFormat="1" ht="12.75">
      <c r="A172" s="5" t="s">
        <v>50</v>
      </c>
      <c r="B172" s="1">
        <f aca="true" t="shared" si="24" ref="B172:AF172">SUM(B170)</f>
        <v>0</v>
      </c>
      <c r="C172" s="1">
        <f t="shared" si="24"/>
        <v>0</v>
      </c>
      <c r="D172" s="1">
        <f t="shared" si="24"/>
        <v>0</v>
      </c>
      <c r="E172" s="1">
        <f t="shared" si="24"/>
        <v>0</v>
      </c>
      <c r="F172" s="1">
        <f t="shared" si="24"/>
        <v>125</v>
      </c>
      <c r="G172" s="1">
        <f t="shared" si="24"/>
        <v>0</v>
      </c>
      <c r="H172" s="1">
        <f t="shared" si="24"/>
        <v>0</v>
      </c>
      <c r="I172" s="1">
        <f t="shared" si="24"/>
        <v>0</v>
      </c>
      <c r="J172" s="1">
        <f t="shared" si="24"/>
        <v>0</v>
      </c>
      <c r="K172" s="1">
        <f t="shared" si="24"/>
        <v>1429</v>
      </c>
      <c r="L172" s="1">
        <f t="shared" si="24"/>
        <v>164</v>
      </c>
      <c r="M172" s="1">
        <f t="shared" si="24"/>
        <v>566</v>
      </c>
      <c r="N172" s="1">
        <f t="shared" si="24"/>
        <v>0</v>
      </c>
      <c r="O172" s="1">
        <f t="shared" si="24"/>
        <v>300</v>
      </c>
      <c r="P172" s="1">
        <f t="shared" si="24"/>
        <v>200</v>
      </c>
      <c r="Q172" s="1">
        <f t="shared" si="24"/>
        <v>230</v>
      </c>
      <c r="R172" s="1">
        <f t="shared" si="24"/>
        <v>150</v>
      </c>
      <c r="S172" s="1">
        <f t="shared" si="24"/>
        <v>120</v>
      </c>
      <c r="T172" s="1">
        <f t="shared" si="24"/>
        <v>240</v>
      </c>
      <c r="U172" s="1">
        <f t="shared" si="24"/>
        <v>0</v>
      </c>
      <c r="V172" s="1">
        <f t="shared" si="24"/>
        <v>0</v>
      </c>
      <c r="W172" s="1">
        <f t="shared" si="24"/>
        <v>0</v>
      </c>
      <c r="X172" s="1">
        <f t="shared" si="24"/>
        <v>0</v>
      </c>
      <c r="Y172" s="1">
        <f t="shared" si="24"/>
        <v>0</v>
      </c>
      <c r="Z172" s="1">
        <f t="shared" si="24"/>
        <v>0</v>
      </c>
      <c r="AA172" s="1">
        <f t="shared" si="24"/>
        <v>0</v>
      </c>
      <c r="AB172" s="1">
        <f t="shared" si="24"/>
        <v>0</v>
      </c>
      <c r="AC172" s="1">
        <f t="shared" si="24"/>
        <v>0</v>
      </c>
      <c r="AD172" s="1">
        <f t="shared" si="24"/>
        <v>0</v>
      </c>
      <c r="AE172" s="1">
        <f t="shared" si="24"/>
        <v>0</v>
      </c>
      <c r="AF172" s="1">
        <f t="shared" si="24"/>
        <v>0</v>
      </c>
      <c r="AG172" s="1">
        <f t="shared" si="12"/>
        <v>3524</v>
      </c>
    </row>
    <row r="173" spans="1:33" s="1" customFormat="1" ht="12.75">
      <c r="A173" s="5" t="s">
        <v>120</v>
      </c>
      <c r="B173" s="1">
        <f aca="true" t="shared" si="25" ref="B173:AG173">SUM(B45,B53,B131,B137,B155,B161,B167,B171)</f>
        <v>18780</v>
      </c>
      <c r="C173" s="1">
        <f t="shared" si="25"/>
        <v>3565</v>
      </c>
      <c r="D173" s="1">
        <f t="shared" si="25"/>
        <v>8899</v>
      </c>
      <c r="E173" s="1">
        <f t="shared" si="25"/>
        <v>5993</v>
      </c>
      <c r="F173" s="1">
        <f t="shared" si="25"/>
        <v>45672</v>
      </c>
      <c r="G173" s="1">
        <f t="shared" si="25"/>
        <v>3000</v>
      </c>
      <c r="H173" s="1">
        <f t="shared" si="25"/>
        <v>4201</v>
      </c>
      <c r="I173" s="1">
        <f t="shared" si="25"/>
        <v>4293</v>
      </c>
      <c r="J173" s="1">
        <f t="shared" si="25"/>
        <v>137</v>
      </c>
      <c r="K173" s="1">
        <f t="shared" si="25"/>
        <v>7456</v>
      </c>
      <c r="L173" s="1">
        <f t="shared" si="25"/>
        <v>1638</v>
      </c>
      <c r="M173" s="1">
        <f t="shared" si="25"/>
        <v>566</v>
      </c>
      <c r="N173" s="1">
        <f t="shared" si="25"/>
        <v>0</v>
      </c>
      <c r="O173" s="1">
        <f t="shared" si="25"/>
        <v>300</v>
      </c>
      <c r="P173" s="1">
        <f t="shared" si="25"/>
        <v>200</v>
      </c>
      <c r="Q173" s="1">
        <f t="shared" si="25"/>
        <v>230</v>
      </c>
      <c r="R173" s="1">
        <f t="shared" si="25"/>
        <v>150</v>
      </c>
      <c r="S173" s="1">
        <f t="shared" si="25"/>
        <v>120</v>
      </c>
      <c r="T173" s="1">
        <f t="shared" si="25"/>
        <v>240</v>
      </c>
      <c r="U173" s="1">
        <f t="shared" si="25"/>
        <v>120</v>
      </c>
      <c r="V173" s="1">
        <f t="shared" si="25"/>
        <v>300</v>
      </c>
      <c r="W173" s="1">
        <f t="shared" si="25"/>
        <v>360</v>
      </c>
      <c r="X173" s="1">
        <f t="shared" si="25"/>
        <v>645</v>
      </c>
      <c r="Y173" s="1">
        <f t="shared" si="25"/>
        <v>6601</v>
      </c>
      <c r="Z173" s="1">
        <f t="shared" si="25"/>
        <v>1200</v>
      </c>
      <c r="AA173" s="1">
        <f t="shared" si="25"/>
        <v>222</v>
      </c>
      <c r="AB173" s="1">
        <f t="shared" si="25"/>
        <v>0</v>
      </c>
      <c r="AC173" s="1">
        <f t="shared" si="25"/>
        <v>0</v>
      </c>
      <c r="AD173" s="1">
        <f t="shared" si="25"/>
        <v>0</v>
      </c>
      <c r="AE173" s="1">
        <f t="shared" si="25"/>
        <v>0</v>
      </c>
      <c r="AF173" s="1">
        <f t="shared" si="25"/>
        <v>24876</v>
      </c>
      <c r="AG173" s="1">
        <f t="shared" si="25"/>
        <v>139764</v>
      </c>
    </row>
    <row r="174" spans="1:33" s="1" customFormat="1" ht="12.75">
      <c r="A174" s="5" t="s">
        <v>50</v>
      </c>
      <c r="B174" s="1">
        <f aca="true" t="shared" si="26" ref="B174:AA174">SUM(B46,B54,B132,B138,B156,B162,B168,B172)</f>
        <v>18780</v>
      </c>
      <c r="C174" s="1">
        <f t="shared" si="26"/>
        <v>3692</v>
      </c>
      <c r="D174" s="1">
        <f t="shared" si="26"/>
        <v>8899</v>
      </c>
      <c r="E174" s="1">
        <f t="shared" si="26"/>
        <v>5993</v>
      </c>
      <c r="F174" s="1">
        <f t="shared" si="26"/>
        <v>53086</v>
      </c>
      <c r="G174" s="1">
        <f t="shared" si="26"/>
        <v>3000</v>
      </c>
      <c r="H174" s="1">
        <f t="shared" si="26"/>
        <v>4201</v>
      </c>
      <c r="I174" s="1">
        <f t="shared" si="26"/>
        <v>4293</v>
      </c>
      <c r="J174" s="1">
        <f t="shared" si="26"/>
        <v>137</v>
      </c>
      <c r="K174" s="1">
        <f t="shared" si="26"/>
        <v>1429</v>
      </c>
      <c r="L174" s="1">
        <f t="shared" si="26"/>
        <v>164</v>
      </c>
      <c r="M174" s="1">
        <f t="shared" si="26"/>
        <v>566</v>
      </c>
      <c r="N174" s="1">
        <f t="shared" si="26"/>
        <v>0</v>
      </c>
      <c r="O174" s="1">
        <f t="shared" si="26"/>
        <v>300</v>
      </c>
      <c r="P174" s="1">
        <f t="shared" si="26"/>
        <v>200</v>
      </c>
      <c r="Q174" s="1">
        <f t="shared" si="26"/>
        <v>230</v>
      </c>
      <c r="R174" s="1">
        <f t="shared" si="26"/>
        <v>150</v>
      </c>
      <c r="S174" s="1">
        <f t="shared" si="26"/>
        <v>120</v>
      </c>
      <c r="T174" s="1">
        <f t="shared" si="26"/>
        <v>240</v>
      </c>
      <c r="U174" s="1">
        <f t="shared" si="26"/>
        <v>120</v>
      </c>
      <c r="V174" s="1">
        <f t="shared" si="26"/>
        <v>300</v>
      </c>
      <c r="W174" s="1">
        <f t="shared" si="26"/>
        <v>360</v>
      </c>
      <c r="X174" s="1">
        <f t="shared" si="26"/>
        <v>663</v>
      </c>
      <c r="Y174" s="1">
        <f t="shared" si="26"/>
        <v>6601</v>
      </c>
      <c r="Z174" s="1">
        <f t="shared" si="26"/>
        <v>1200</v>
      </c>
      <c r="AA174" s="1">
        <f t="shared" si="26"/>
        <v>222</v>
      </c>
      <c r="AB174" s="1">
        <v>1624</v>
      </c>
      <c r="AC174" s="1">
        <f>SUM(AC46,AC54,AC132,AC138,AC156,AC162,AC168,AC172)</f>
        <v>0</v>
      </c>
      <c r="AD174" s="1">
        <f>SUM(AD46,AD54,AD132,AD138,AD156,AD162,AD168,AD172)</f>
        <v>0</v>
      </c>
      <c r="AE174" s="1">
        <f>SUM(AE46,AE54,AE132,AE138,AE156,AE162,AE168,AE172)</f>
        <v>0</v>
      </c>
      <c r="AF174" s="1">
        <v>38809</v>
      </c>
      <c r="AG174" s="1">
        <f>SUM(AG46,AG54,AG132,AG138,AG156,AG162,AG168,AG172)</f>
        <v>146566</v>
      </c>
    </row>
    <row r="175" ht="12.75">
      <c r="C175" s="2"/>
    </row>
  </sheetData>
  <sheetProtection/>
  <mergeCells count="3">
    <mergeCell ref="A1:D1"/>
    <mergeCell ref="A61:D61"/>
    <mergeCell ref="A119:D11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1"/>
  <headerFooter alignWithMargins="0">
    <oddHeader>&amp;R8.1. melléklet a ..../2013. önkormányzati rendelethez</oddHeader>
  </headerFooter>
  <rowBreaks count="2" manualBreakCount="2">
    <brk id="60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2013-09-03T13:21:38Z</cp:lastPrinted>
  <dcterms:created xsi:type="dcterms:W3CDTF">2013-02-07T08:56:04Z</dcterms:created>
  <dcterms:modified xsi:type="dcterms:W3CDTF">2013-11-27T08:07:52Z</dcterms:modified>
  <cp:category/>
  <cp:version/>
  <cp:contentType/>
  <cp:contentStatus/>
</cp:coreProperties>
</file>