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'1'!$A$3:$A$28</definedName>
  </definedNames>
  <calcPr fullCalcOnLoad="1"/>
</workbook>
</file>

<file path=xl/sharedStrings.xml><?xml version="1.0" encoding="utf-8"?>
<sst xmlns="http://schemas.openxmlformats.org/spreadsheetml/2006/main" count="887" uniqueCount="637">
  <si>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</si>
  <si>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</si>
  <si>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</si>
  <si>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</si>
  <si>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ei.</t>
  </si>
  <si>
    <t xml:space="preserve">KÖLTSÉGVETÉSI ENGEDÉLYEZETT LÉTSZÁMKERETBE NEM TARTOZÓ FOGLALKOZTATOTTAK LÉTSZÁMA AZ IDŐSZAK VÉGÉN ÖSSZESEN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</si>
  <si>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</si>
  <si>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</si>
  <si>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</si>
  <si>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</si>
  <si>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</si>
  <si>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</si>
  <si>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</si>
  <si>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</si>
  <si>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</si>
  <si>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</si>
  <si>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</si>
  <si>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</si>
  <si>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</si>
  <si>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</si>
  <si>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</si>
  <si>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</si>
  <si>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</si>
  <si>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</si>
  <si>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</si>
  <si>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</si>
  <si>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</si>
  <si>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</si>
  <si>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</si>
  <si>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</si>
  <si>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</si>
  <si>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</si>
  <si>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</si>
  <si>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</si>
  <si>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</si>
  <si>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</si>
  <si>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</si>
  <si>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</si>
  <si>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</si>
  <si>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</si>
  <si>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</si>
  <si>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</si>
  <si>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</si>
  <si>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</si>
  <si>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</si>
  <si>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</si>
  <si>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</si>
  <si>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</si>
  <si>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</si>
  <si>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</si>
  <si>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</si>
  <si>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</si>
  <si>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</si>
  <si>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</si>
  <si>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</si>
  <si>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</si>
  <si>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</si>
  <si>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</si>
  <si>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</si>
  <si>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</si>
  <si>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</si>
  <si>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</si>
  <si>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</si>
  <si>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</si>
  <si>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</si>
  <si>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</si>
  <si>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</si>
  <si>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</si>
  <si>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</si>
  <si>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</si>
  <si>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</si>
  <si>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</si>
  <si>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</si>
  <si>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</si>
  <si>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</si>
  <si>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</si>
  <si>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</si>
  <si>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</si>
  <si>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</si>
  <si>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</si>
  <si>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</si>
  <si>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</si>
  <si>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</si>
  <si>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</si>
  <si>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</si>
  <si>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</si>
  <si>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</si>
  <si>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</si>
  <si>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</si>
  <si>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</si>
  <si>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</si>
  <si>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</si>
  <si>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</si>
  <si>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</si>
  <si>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</si>
  <si>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</si>
  <si>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</si>
  <si>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</si>
  <si>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</si>
  <si>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</si>
  <si>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</si>
  <si>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</si>
  <si>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</si>
  <si>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</si>
  <si>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</si>
  <si>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</si>
  <si>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</si>
  <si>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</si>
  <si>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</si>
  <si>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</si>
  <si>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</si>
  <si>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</si>
  <si>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</si>
  <si>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</si>
  <si>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</si>
  <si>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</si>
  <si>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</si>
  <si>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</si>
  <si>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</si>
  <si>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</si>
  <si>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</si>
  <si>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</si>
  <si>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</si>
  <si>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</si>
  <si>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</si>
  <si>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</si>
  <si>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</si>
  <si>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</si>
  <si>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</si>
  <si>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</si>
  <si>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</si>
  <si>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</si>
  <si>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</si>
  <si>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</si>
  <si>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</si>
  <si>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</si>
  <si>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</si>
  <si>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</si>
  <si>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</si>
  <si>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</si>
  <si>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</si>
  <si>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</si>
  <si>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</si>
  <si>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</si>
  <si>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</si>
  <si>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</si>
  <si>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</si>
  <si>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</si>
  <si>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</si>
  <si>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</si>
  <si>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</si>
  <si>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</si>
  <si>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</si>
  <si>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</si>
  <si>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</si>
  <si>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</si>
  <si>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</si>
  <si>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</si>
  <si>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</si>
  <si>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</si>
  <si>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</si>
  <si>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</si>
  <si>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</si>
  <si>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</si>
  <si>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</si>
  <si>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</si>
  <si>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</si>
  <si>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</si>
  <si>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</si>
  <si>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</si>
  <si>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</si>
  <si>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</si>
  <si>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</si>
  <si>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</si>
  <si>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</si>
  <si>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</si>
  <si>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</si>
  <si>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</si>
  <si>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</si>
  <si>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</si>
  <si>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</si>
  <si>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</si>
  <si>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</si>
  <si>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</si>
  <si>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</si>
  <si>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</si>
  <si>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</si>
  <si>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</si>
  <si>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</si>
  <si>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</si>
  <si>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</si>
  <si>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</si>
  <si>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</si>
  <si>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</si>
  <si>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</si>
  <si>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</si>
  <si>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</si>
  <si>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</si>
  <si>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</si>
  <si>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</si>
  <si>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</si>
  <si>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</si>
  <si>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</si>
  <si>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</si>
  <si>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</si>
  <si>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</si>
  <si>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</si>
  <si>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</si>
  <si>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</si>
  <si>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</si>
  <si>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</si>
  <si>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</si>
  <si>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</si>
  <si>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</si>
  <si>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</si>
  <si>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</si>
  <si>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</si>
  <si>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</si>
  <si>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</si>
  <si>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</si>
  <si>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</si>
  <si>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</si>
  <si>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</si>
  <si>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</si>
  <si>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</si>
  <si>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</si>
  <si>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</si>
  <si>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</si>
  <si>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</si>
  <si>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</si>
  <si>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</si>
  <si>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</si>
  <si>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</si>
  <si>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</si>
  <si>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</si>
  <si>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</si>
  <si>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</si>
  <si>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</si>
  <si>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</si>
  <si>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</si>
  <si>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</si>
  <si>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</si>
  <si>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</si>
  <si>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</si>
  <si>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</si>
  <si>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</si>
  <si>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</si>
  <si>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</si>
  <si>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</si>
  <si>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</si>
  <si>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</si>
  <si>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</si>
  <si>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</si>
  <si>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</si>
  <si>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</si>
  <si>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</si>
  <si>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</si>
  <si>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</si>
  <si>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</si>
  <si>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</si>
  <si>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</si>
  <si>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</si>
  <si>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</si>
  <si>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</si>
  <si>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</si>
  <si>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</si>
  <si>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</si>
  <si>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</si>
  <si>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</si>
  <si>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</si>
  <si>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</si>
  <si>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</si>
  <si>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</si>
  <si>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</si>
  <si>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</si>
  <si>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</si>
  <si>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</si>
  <si>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</si>
  <si>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</si>
  <si>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</si>
  <si>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</si>
  <si>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</si>
  <si>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</si>
  <si>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</si>
  <si>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</si>
  <si>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</si>
  <si>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</si>
  <si>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</si>
  <si>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</si>
  <si>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</si>
  <si>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</si>
  <si>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</si>
  <si>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</si>
  <si>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</si>
  <si>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</si>
  <si>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</si>
  <si>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</si>
  <si>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</si>
  <si>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</si>
  <si>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</si>
  <si>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</si>
  <si>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</si>
  <si>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</si>
  <si>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</si>
  <si>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</si>
  <si>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</si>
  <si>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</si>
  <si>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</si>
  <si>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</si>
  <si>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</si>
  <si>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</si>
  <si>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</si>
  <si>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</si>
  <si>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</si>
  <si>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</si>
  <si>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</si>
  <si>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</si>
  <si>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</si>
  <si>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</si>
  <si>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</si>
  <si>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</si>
  <si>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</si>
  <si>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</si>
  <si>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</si>
  <si>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</si>
  <si>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</si>
  <si>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</si>
  <si>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</si>
  <si>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</si>
  <si>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</si>
  <si>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</si>
  <si>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</si>
  <si>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</si>
  <si>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</si>
  <si>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</si>
  <si>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</si>
  <si>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</si>
  <si>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</si>
  <si>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</si>
  <si>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</si>
  <si>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</si>
  <si>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</si>
  <si>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</si>
  <si>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</si>
  <si>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</si>
  <si>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</si>
  <si>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</si>
  <si>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</si>
  <si>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</si>
  <si>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</si>
  <si>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</si>
  <si>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</si>
  <si>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</si>
  <si>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</si>
  <si>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</si>
  <si>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</si>
  <si>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</si>
  <si>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</si>
  <si>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</si>
  <si>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</si>
  <si>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</si>
  <si>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</si>
  <si>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</si>
  <si>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</si>
  <si>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</si>
  <si>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</si>
  <si>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</si>
  <si>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</si>
  <si>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</si>
  <si>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</si>
  <si>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</si>
  <si>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</si>
  <si>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</si>
  <si>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</si>
  <si>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</si>
  <si>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</si>
  <si>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</si>
  <si>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</si>
  <si>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</si>
  <si>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</si>
  <si>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</si>
  <si>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</si>
  <si>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</si>
  <si>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</si>
  <si>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</si>
  <si>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</si>
  <si>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</si>
  <si>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</si>
  <si>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</si>
  <si>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</si>
  <si>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</si>
  <si>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</si>
  <si>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</si>
  <si>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</si>
  <si>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</si>
  <si>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</si>
  <si>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</si>
  <si>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</si>
  <si>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</si>
  <si>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</si>
  <si>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</si>
  <si>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</si>
  <si>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</si>
  <si>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</si>
  <si>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</si>
  <si>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</si>
  <si>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</si>
  <si>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</si>
  <si>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</si>
  <si>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</si>
  <si>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</si>
  <si>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</si>
  <si>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</si>
  <si>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</si>
  <si>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</si>
  <si>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</si>
  <si>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</si>
  <si>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</si>
  <si>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</si>
  <si>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</si>
  <si>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</si>
  <si>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</si>
  <si>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</si>
  <si>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</si>
  <si>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</si>
  <si>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</si>
  <si>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</si>
  <si>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</si>
  <si>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</si>
  <si>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</si>
  <si>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</si>
  <si>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</si>
  <si>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</si>
  <si>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</si>
  <si>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</si>
  <si>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</si>
  <si>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</si>
  <si>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</si>
  <si>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</si>
  <si>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</si>
  <si>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</si>
  <si>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</si>
  <si>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</si>
  <si>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</si>
  <si>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</si>
  <si>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</si>
  <si>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</si>
  <si>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</si>
  <si>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</si>
  <si>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</si>
  <si>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</si>
  <si>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</si>
  <si>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</si>
  <si>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</si>
  <si>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</si>
  <si>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</si>
  <si>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</si>
  <si>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</si>
  <si>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</si>
  <si>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</si>
  <si>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</si>
  <si>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</si>
  <si>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</si>
  <si>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</si>
  <si>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</si>
  <si>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</si>
  <si>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</si>
  <si>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</si>
  <si>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</si>
  <si>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</si>
  <si>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</si>
  <si>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</si>
  <si>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</si>
  <si>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</si>
  <si>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</si>
  <si>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</si>
  <si>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</si>
  <si>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</si>
  <si>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</si>
  <si>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</si>
  <si>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</si>
  <si>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</si>
  <si>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</si>
  <si>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</si>
  <si>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</si>
  <si>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</si>
  <si>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</si>
  <si>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</si>
  <si>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</si>
  <si>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</si>
  <si>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</si>
  <si>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</si>
  <si>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</si>
  <si>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</si>
  <si>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</si>
  <si>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</si>
  <si>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</si>
  <si>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</si>
  <si>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</si>
  <si>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</si>
  <si>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</si>
  <si>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</si>
  <si>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</si>
  <si>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</si>
  <si>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</si>
  <si>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</si>
  <si>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</si>
  <si>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</si>
  <si>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</si>
  <si>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Tartalékok-cél</t>
  </si>
  <si>
    <t>Megnevezés</t>
  </si>
  <si>
    <t>ÖNKORMÁNYZATI ELŐIRÁNYZATOK</t>
  </si>
  <si>
    <t>ÖSSZESEN</t>
  </si>
  <si>
    <t>eredeti ei.</t>
  </si>
  <si>
    <t>egyéb pénzbeli juttatások kiadásai</t>
  </si>
  <si>
    <t xml:space="preserve">helyi önkormányzatok és költségvetési szerveik részére </t>
  </si>
  <si>
    <t xml:space="preserve">egyéb fejezeti kezelésű előirányzatoktól műk.c.támog. </t>
  </si>
  <si>
    <t>egyéb műk. c. támog. bevételei áht. belül</t>
  </si>
  <si>
    <t>szabálysértési pénz- és helyszíni bírság és a közlekedési szabályszegések után kiszabott közigazgatási bírság helyi önkormányzatot megillető része</t>
  </si>
  <si>
    <t>Helyi adó pótlék, adóbírság bevételei</t>
  </si>
  <si>
    <t>B65</t>
  </si>
  <si>
    <t>Házt. felh. c. visszatér. támog. kölcs. v.tér.bevétele</t>
  </si>
  <si>
    <t>B74</t>
  </si>
  <si>
    <t>egyéb felhalm.c. támog.bevételei</t>
  </si>
  <si>
    <t>Működési tartalék</t>
  </si>
  <si>
    <t>Összes tartalék</t>
  </si>
  <si>
    <t>Kiadások (Ft)</t>
  </si>
  <si>
    <t>Bevételek (Ft)</t>
  </si>
  <si>
    <t>Beruházások és felújítások (Ft)</t>
  </si>
  <si>
    <t>Általános tartalékok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</si>
  <si>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</si>
  <si>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</si>
  <si>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</si>
  <si>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</si>
  <si>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</si>
  <si>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B411</t>
  </si>
  <si>
    <t>Egyéb különbféle működési bevételek</t>
  </si>
  <si>
    <t>Házt. Felh.c. átvett p.e. bevételei</t>
  </si>
  <si>
    <t>B75</t>
  </si>
  <si>
    <t>K513</t>
  </si>
  <si>
    <t>egyéb pénzbeli és természetbeni gyermekvédelmi támogatások</t>
  </si>
  <si>
    <t>K48321</t>
  </si>
  <si>
    <t>K48323</t>
  </si>
  <si>
    <t>K48329</t>
  </si>
  <si>
    <t>K48331</t>
  </si>
  <si>
    <t>01</t>
  </si>
  <si>
    <t>A. 32-33. számlák nyitó tárgyidőszaki egyenlege összesen ( =1+2)</t>
  </si>
  <si>
    <t>02</t>
  </si>
  <si>
    <t>1. sor: 32. számlák nyitó tárgyidőszaki egyenlege [+32]</t>
  </si>
  <si>
    <t>03</t>
  </si>
  <si>
    <t>2. sor: 33. számlák nyitó tárgyidőszaki egyenlege [+(331-3318) + (332-3328)]</t>
  </si>
  <si>
    <t>04</t>
  </si>
  <si>
    <t>B. Korrekciós tételek összesen: (2+1+3+4-5-6-….-29. sorok)</t>
  </si>
  <si>
    <t>05</t>
  </si>
  <si>
    <t>1. sor: Kiadások nyilvántartási ellenszámla  tárgyidőszaki egyenlege [-003]</t>
  </si>
  <si>
    <t>06</t>
  </si>
  <si>
    <t>2. sor: Bevételek nyilvántartási ellenszámla  tárgyidőszaki egyenlege [+005]</t>
  </si>
  <si>
    <t>07</t>
  </si>
  <si>
    <t>3. sor: Előző év költségvetési maradványának igénybevétele teljesítése tárgyidőszaki egyenlege [-0981313]</t>
  </si>
  <si>
    <t>27</t>
  </si>
  <si>
    <t>17. sor: Egyéb sajátos eszközoldali elszámolások tárgyidőszaki forgalma összesen [+/- 361/363/366]</t>
  </si>
  <si>
    <t>28</t>
  </si>
  <si>
    <t>17a. sor: December havi illetmények, munkabérek elszámolása számla tárgyidőszaki forgalma  [+/-3661]</t>
  </si>
  <si>
    <t>32</t>
  </si>
  <si>
    <t>18. sor: Kapott előlegek tárgyidőszaki forgalma [+/-3671]</t>
  </si>
  <si>
    <t>44</t>
  </si>
  <si>
    <t>C. 32-33. számlák számított tárgyidőszaki záró egyenlege (A + B)</t>
  </si>
  <si>
    <t>45</t>
  </si>
  <si>
    <t>D. 32-33. számlák főkönyvi kivonat szerinti záró tárgyidőszaki egyenlege [+32 + (331-3318) + (332-3328)]</t>
  </si>
  <si>
    <t>Egyházashetye Község Önkormányzata 2019. évi költségvetési rendelet módosítás</t>
  </si>
  <si>
    <t>K1 Személyi juttatások</t>
  </si>
  <si>
    <t>K2 Munkaadókat terhelő járulékok és szociális hozzájárulási adó</t>
  </si>
  <si>
    <t>K3 Dologi kiadások</t>
  </si>
  <si>
    <t>K4 Ellátottak pénzbeli juttatásai</t>
  </si>
  <si>
    <t>K5 Egyéb működési célú kiadások</t>
  </si>
  <si>
    <t>K6 Beruházási kiadások</t>
  </si>
  <si>
    <t>K7 Felújítások</t>
  </si>
  <si>
    <t>K8 Egyéb felhalmozási célú kiadások</t>
  </si>
  <si>
    <t>K1-K8 Költségvetési kiadások</t>
  </si>
  <si>
    <t>K9 Finanszírozási kiadások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</si>
  <si>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</si>
  <si>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</si>
  <si>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</si>
  <si>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</si>
  <si>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</si>
  <si>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</si>
  <si>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</si>
  <si>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B1-B7 Költségvetési bevételek</t>
  </si>
  <si>
    <t>B8 Finanszírozási bevételek</t>
  </si>
  <si>
    <t>KIADÁSOK ÖSSZESEN (K1-K9)</t>
  </si>
  <si>
    <t>BEVÉTELEK ÖSSZESEN (B1-B8)</t>
  </si>
  <si>
    <t>Kötelező feladatok</t>
  </si>
  <si>
    <t>Költségvetési egyenleg  MŰKÖDÉSI</t>
  </si>
  <si>
    <t>Költségvetési egyenleg FELHALMOZÁSI</t>
  </si>
  <si>
    <t>Önként vállalt feladatok</t>
  </si>
  <si>
    <t xml:space="preserve">Állami (államigazgatási) feladatok </t>
  </si>
  <si>
    <t>Tartalékok-általános</t>
  </si>
  <si>
    <t xml:space="preserve">KIADÁSOK ÖSSZESEN </t>
  </si>
  <si>
    <t>K1-K9</t>
  </si>
  <si>
    <t>ebből: ideiglenes jeleggel végzett tevékenység után fizetett helyi iparűzési adó</t>
  </si>
  <si>
    <t>ebből: állandó jeleggel végzett iparűzési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</si>
  <si>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</si>
  <si>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</si>
  <si>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</si>
  <si>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</si>
  <si>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ebből: tartózkodás után fizetett idegenforgalmi adó </t>
  </si>
  <si>
    <t>ebből: talajterhelési díj</t>
  </si>
  <si>
    <t xml:space="preserve">                                      Egyházashetye Község  Önkormányzata 2019. évi költségvetési rendelete</t>
  </si>
  <si>
    <t>egyéb, az önkormányzat rendeletében megállapított juttatás (term. nyújtott átmeneti segély)</t>
  </si>
  <si>
    <t xml:space="preserve">egyéb nem intézményi ellátások </t>
  </si>
  <si>
    <t>Költségvetési engedélyezett létszámkeret (fő)</t>
  </si>
  <si>
    <t>fejezeti kezelésű előirányzattól EU-s programok és azok hazai társfinanszírozása miatt</t>
  </si>
  <si>
    <t>(Ft)</t>
  </si>
  <si>
    <t>1. melléklet az 1/2019. (II.20.) önkormányzati rendelethez</t>
  </si>
  <si>
    <t>2. melléklet az 1/2019. (II.20.) önkormányzati rendelethez</t>
  </si>
  <si>
    <t>3. melléklet az 1/2019. (II.20.) önkormányzati rendelethez</t>
  </si>
  <si>
    <t>4. melléklet az 1/2019. (II.20.) önkormányzati rendelethez</t>
  </si>
  <si>
    <t>5. melléklet az 1/2019. (II.20.) önkormányzati rendelethez</t>
  </si>
  <si>
    <t>6. melléklet az 1/2019. (II.20.) önkormányzati rendelethez</t>
  </si>
  <si>
    <t>7. melléklet az 1/2019. (II.20.) önkormányzati rendelethez</t>
  </si>
  <si>
    <t>8. melléklet az 1/2019. (II.20.) önkormányzati rendelethez</t>
  </si>
  <si>
    <t>9. melléklet az 1/2019. (II.20.) önkormányzati rendelethez</t>
  </si>
  <si>
    <t>10. melléklet az 1/2019. (II.20.) önkormányzati rendelethez</t>
  </si>
  <si>
    <t>11. melléklet az 1/2019. (II.20.) önkormányzati rendelethez</t>
  </si>
  <si>
    <t>Eredeti ei.</t>
  </si>
  <si>
    <t>Módosított ei.</t>
  </si>
  <si>
    <t>1. melléklet a 3/2020. (VII.01.) önkormányzati rendelethez</t>
  </si>
  <si>
    <t>2. melléklet a 3/2020. (VII.01.) önkormányzati rendelethez</t>
  </si>
  <si>
    <t>3. melléklet a 3/2020. (VII.01.) önkormányzati rendelethez</t>
  </si>
  <si>
    <t>4. melléklet a 3/2020. (VII.01.)) önkormányzati rendelethez</t>
  </si>
  <si>
    <t>5. melléklet a 3/2020. (VII.01.)) önkormányzati rendelethez</t>
  </si>
  <si>
    <t>6. melléklet a 3/2020. (VII.01.) önkormányzati rendelethez</t>
  </si>
  <si>
    <t>7. melléklet a 3/2020. (VII.01.) önkormányzati rendelethez</t>
  </si>
  <si>
    <t>8. melléklet a 3/2020. (VII.01.)) önkormányzati rendelethez</t>
  </si>
  <si>
    <t>9. melléklet a 3/2020. (VII.01.) önkormányzati rendelethez</t>
  </si>
  <si>
    <t>10. melléklet a 3/2020. (VII.01.) önkormányzati rendelethez</t>
  </si>
  <si>
    <t>11. melléklet a 3/2020. (VII.01)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</si>
</sst>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4"/>
      <color indexed="8"/>
      <name val="Bookman Old Style"/>
      <family val="1"/>
    </font>
    <font>
      <i/>
      <sz val="14"/>
      <color indexed="8"/>
      <name val="Calibri"/>
      <family val="2"/>
    </font>
    <font>
      <b/>
      <sz val="11"/>
      <name val="Arial"/>
      <family val="2"/>
    </font>
    <font>
      <b/>
      <i/>
      <sz val="10"/>
      <color indexed="8"/>
      <name val="Bookman Old Style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i/>
      <u val="single"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Bookman Old Style"/>
      <family val="1"/>
    </font>
    <font>
      <sz val="11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ookman Old Style"/>
      <family val="1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  <xf numFmtId="0" fontId="5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55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 wrapText="1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3" fontId="5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60" fillId="0" borderId="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32" borderId="1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 wrapText="1"/>
    </xf>
    <xf numFmtId="3" fontId="12" fillId="34" borderId="10" xfId="0" applyNumberFormat="1" applyFont="1" applyFill="1" applyBorder="1" applyAlignment="1">
      <alignment horizontal="right" vertical="center" wrapText="1"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3" fontId="12" fillId="35" borderId="10" xfId="0" applyNumberFormat="1" applyFont="1" applyFill="1" applyBorder="1" applyAlignment="1">
      <alignment horizontal="right"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left" vertical="center"/>
    </xf>
    <xf numFmtId="3" fontId="12" fillId="36" borderId="1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167" fontId="11" fillId="0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166" fontId="11" fillId="0" borderId="10" xfId="0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>
      <alignment horizontal="right"/>
    </xf>
    <xf numFmtId="167" fontId="12" fillId="33" borderId="10" xfId="0" applyNumberFormat="1" applyFont="1" applyFill="1" applyBorder="1" applyAlignment="1">
      <alignment vertical="center"/>
    </xf>
    <xf numFmtId="167" fontId="12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 wrapText="1"/>
    </xf>
    <xf numFmtId="3" fontId="9" fillId="35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3" fontId="15" fillId="0" borderId="10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3" fontId="15" fillId="0" borderId="11" xfId="0" applyNumberFormat="1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3" fontId="9" fillId="0" borderId="12" xfId="0" applyNumberFormat="1" applyFont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3" fontId="63" fillId="0" borderId="13" xfId="0" applyNumberFormat="1" applyFont="1" applyBorder="1" applyAlignment="1">
      <alignment/>
    </xf>
    <xf numFmtId="3" fontId="6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3" fontId="63" fillId="33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/>
    </xf>
    <xf numFmtId="3" fontId="9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vertical="center"/>
    </xf>
    <xf numFmtId="0" fontId="62" fillId="0" borderId="10" xfId="0" applyFont="1" applyBorder="1" applyAlignment="1">
      <alignment/>
    </xf>
    <xf numFmtId="3" fontId="6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3" fontId="9" fillId="0" borderId="12" xfId="0" applyNumberFormat="1" applyFont="1" applyBorder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3" fontId="15" fillId="0" borderId="11" xfId="0" applyNumberFormat="1" applyFont="1" applyBorder="1" applyAlignment="1">
      <alignment/>
    </xf>
    <xf numFmtId="0" fontId="9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/>
    </xf>
    <xf numFmtId="3" fontId="9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9" fillId="0" borderId="10" xfId="56" applyFont="1" applyFill="1" applyBorder="1" applyAlignment="1">
      <alignment horizontal="left" vertical="center" wrapText="1"/>
      <protection/>
    </xf>
    <xf numFmtId="0" fontId="15" fillId="0" borderId="10" xfId="56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56" applyFont="1" applyFill="1" applyBorder="1" applyAlignment="1">
      <alignment horizontal="left" vertical="center"/>
      <protection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9" fillId="0" borderId="10" xfId="5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3" fontId="63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left" vertical="top"/>
    </xf>
    <xf numFmtId="0" fontId="63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 vertical="center" wrapText="1"/>
    </xf>
    <xf numFmtId="3" fontId="63" fillId="0" borderId="12" xfId="0" applyNumberFormat="1" applyFont="1" applyBorder="1" applyAlignment="1">
      <alignment/>
    </xf>
    <xf numFmtId="0" fontId="14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2" fillId="0" borderId="11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3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14</xdr:row>
      <xdr:rowOff>190500</xdr:rowOff>
    </xdr:from>
    <xdr:to>
      <xdr:col>3</xdr:col>
      <xdr:colOff>133350</xdr:colOff>
      <xdr:row>15</xdr:row>
      <xdr:rowOff>190500</xdr:rowOff>
    </xdr:to>
    <xdr:sp>
      <xdr:nvSpPr>
        <xdr:cNvPr id="1" name="Jobb oldali kapcsos zárójel 4"/>
        <xdr:cNvSpPr>
          <a:spLocks/>
        </xdr:cNvSpPr>
      </xdr:nvSpPr>
      <xdr:spPr>
        <a:xfrm>
          <a:off x="6562725" y="3419475"/>
          <a:ext cx="57150" cy="1905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14</xdr:row>
      <xdr:rowOff>190500</xdr:rowOff>
    </xdr:from>
    <xdr:to>
      <xdr:col>3</xdr:col>
      <xdr:colOff>133350</xdr:colOff>
      <xdr:row>15</xdr:row>
      <xdr:rowOff>190500</xdr:rowOff>
    </xdr:to>
    <xdr:sp>
      <xdr:nvSpPr>
        <xdr:cNvPr id="2" name="Jobb oldali kapcsos zárójel 6"/>
        <xdr:cNvSpPr>
          <a:spLocks/>
        </xdr:cNvSpPr>
      </xdr:nvSpPr>
      <xdr:spPr>
        <a:xfrm>
          <a:off x="6562725" y="3419475"/>
          <a:ext cx="57150" cy="1905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4.00390625" style="0" customWidth="1"/>
  </cols>
  <sheetData>
    <row r="1" ht="15">
      <c r="A1" s="28" t="s">
        <v>626</v>
      </c>
    </row>
    <row r="2" ht="15">
      <c r="A2" s="28" t="s">
        <v>613</v>
      </c>
    </row>
    <row r="3" spans="1:9" ht="32.25" customHeight="1">
      <c r="A3" s="33" t="s">
        <v>569</v>
      </c>
      <c r="B3" s="34"/>
      <c r="C3" s="34"/>
      <c r="D3" s="34"/>
      <c r="E3" s="34"/>
      <c r="F3" s="34"/>
      <c r="G3" s="34"/>
      <c r="H3" s="34"/>
      <c r="I3" s="34"/>
    </row>
    <row r="4" ht="28.5" customHeight="1">
      <c r="A4" s="29" t="s">
        <v>416</v>
      </c>
    </row>
    <row r="6" spans="2:9" ht="15">
      <c r="B6" s="2"/>
      <c r="C6" s="2"/>
      <c r="D6" s="2"/>
      <c r="E6" s="2"/>
      <c r="F6" s="2"/>
      <c r="G6" s="2"/>
      <c r="H6" s="2"/>
      <c r="I6" s="2"/>
    </row>
    <row r="7" spans="1:9" ht="15">
      <c r="A7" s="30" t="s">
        <v>570</v>
      </c>
      <c r="B7" s="2"/>
      <c r="C7" s="2"/>
      <c r="D7" s="2"/>
      <c r="E7" s="2"/>
      <c r="F7" s="2"/>
      <c r="G7" s="2"/>
      <c r="H7" s="2"/>
      <c r="I7" s="2"/>
    </row>
    <row r="8" spans="1:9" ht="15">
      <c r="A8" s="30" t="s">
        <v>571</v>
      </c>
      <c r="B8" s="2"/>
      <c r="C8" s="2"/>
      <c r="D8" s="2"/>
      <c r="E8" s="2"/>
      <c r="F8" s="2"/>
      <c r="G8" s="2"/>
      <c r="H8" s="2"/>
      <c r="I8" s="2"/>
    </row>
    <row r="9" spans="1:9" ht="15">
      <c r="A9" s="30" t="s">
        <v>572</v>
      </c>
      <c r="B9" s="2"/>
      <c r="C9" s="2"/>
      <c r="D9" s="2"/>
      <c r="E9" s="2"/>
      <c r="F9" s="2"/>
      <c r="G9" s="2"/>
      <c r="H9" s="2"/>
      <c r="I9" s="2"/>
    </row>
    <row r="10" spans="1:9" ht="15">
      <c r="A10" s="30" t="s">
        <v>573</v>
      </c>
      <c r="B10" s="2"/>
      <c r="C10" s="2"/>
      <c r="D10" s="2"/>
      <c r="E10" s="2"/>
      <c r="F10" s="2"/>
      <c r="G10" s="2"/>
      <c r="H10" s="2"/>
      <c r="I10" s="2"/>
    </row>
    <row r="11" spans="1:9" ht="15">
      <c r="A11" s="30" t="s">
        <v>574</v>
      </c>
      <c r="B11" s="2"/>
      <c r="C11" s="2"/>
      <c r="D11" s="2"/>
      <c r="E11" s="2"/>
      <c r="F11" s="2"/>
      <c r="G11" s="2"/>
      <c r="H11" s="2"/>
      <c r="I11" s="2"/>
    </row>
    <row r="12" spans="1:9" ht="15">
      <c r="A12" s="30" t="s">
        <v>575</v>
      </c>
      <c r="B12" s="2"/>
      <c r="C12" s="2"/>
      <c r="D12" s="2"/>
      <c r="E12" s="2"/>
      <c r="F12" s="2"/>
      <c r="G12" s="2"/>
      <c r="H12" s="2"/>
      <c r="I12" s="2"/>
    </row>
    <row r="13" spans="1:9" ht="15">
      <c r="A13" s="30" t="s">
        <v>576</v>
      </c>
      <c r="B13" s="2"/>
      <c r="C13" s="2"/>
      <c r="D13" s="2"/>
      <c r="E13" s="2"/>
      <c r="F13" s="2"/>
      <c r="G13" s="2"/>
      <c r="H13" s="2"/>
      <c r="I13" s="2"/>
    </row>
    <row r="14" spans="1:9" ht="15">
      <c r="A14" s="30" t="s">
        <v>577</v>
      </c>
      <c r="B14" s="2"/>
      <c r="C14" s="2"/>
      <c r="D14" s="2"/>
      <c r="E14" s="2"/>
      <c r="F14" s="2"/>
      <c r="G14" s="2"/>
      <c r="H14" s="2"/>
      <c r="I14" s="2"/>
    </row>
    <row r="15" spans="1:9" ht="15">
      <c r="A15" s="31" t="s">
        <v>578</v>
      </c>
      <c r="B15" s="2"/>
      <c r="C15" s="2"/>
      <c r="D15" s="2"/>
      <c r="E15" s="2"/>
      <c r="F15" s="2"/>
      <c r="G15" s="2"/>
      <c r="H15" s="2"/>
      <c r="I15" s="2"/>
    </row>
    <row r="16" spans="1:9" ht="15">
      <c r="A16" s="31" t="s">
        <v>579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32" t="s">
        <v>589</v>
      </c>
      <c r="B17" s="2"/>
      <c r="C17" s="2"/>
      <c r="D17" s="2"/>
      <c r="E17" s="2"/>
      <c r="F17" s="2"/>
      <c r="G17" s="2"/>
      <c r="H17" s="2"/>
      <c r="I17" s="2"/>
    </row>
    <row r="18" spans="1:9" ht="15">
      <c r="A18" s="30" t="s">
        <v>580</v>
      </c>
      <c r="B18" s="2"/>
      <c r="C18" s="2"/>
      <c r="D18" s="2"/>
      <c r="E18" s="2"/>
      <c r="F18" s="2"/>
      <c r="G18" s="2"/>
      <c r="H18" s="2"/>
      <c r="I18" s="2"/>
    </row>
    <row r="19" spans="1:9" ht="15">
      <c r="A19" s="30" t="s">
        <v>581</v>
      </c>
      <c r="B19" s="2"/>
      <c r="C19" s="2"/>
      <c r="D19" s="2"/>
      <c r="E19" s="2"/>
      <c r="F19" s="2"/>
      <c r="G19" s="2"/>
      <c r="H19" s="2"/>
      <c r="I19" s="2"/>
    </row>
    <row r="20" spans="1:9" ht="15">
      <c r="A20" s="30" t="s">
        <v>582</v>
      </c>
      <c r="B20" s="2"/>
      <c r="C20" s="2"/>
      <c r="D20" s="2"/>
      <c r="E20" s="2"/>
      <c r="F20" s="2"/>
      <c r="G20" s="2"/>
      <c r="H20" s="2"/>
      <c r="I20" s="2"/>
    </row>
    <row r="21" spans="1:9" ht="15">
      <c r="A21" s="30" t="s">
        <v>583</v>
      </c>
      <c r="B21" s="2"/>
      <c r="C21" s="2"/>
      <c r="D21" s="2"/>
      <c r="E21" s="2"/>
      <c r="F21" s="2"/>
      <c r="G21" s="2"/>
      <c r="H21" s="2"/>
      <c r="I21" s="2"/>
    </row>
    <row r="22" spans="1:9" ht="15">
      <c r="A22" s="30" t="s">
        <v>584</v>
      </c>
      <c r="B22" s="2"/>
      <c r="C22" s="2"/>
      <c r="D22" s="2"/>
      <c r="E22" s="2"/>
      <c r="F22" s="2"/>
      <c r="G22" s="2"/>
      <c r="H22" s="2"/>
      <c r="I22" s="2"/>
    </row>
    <row r="23" spans="1:9" ht="15">
      <c r="A23" s="30" t="s">
        <v>585</v>
      </c>
      <c r="B23" s="2"/>
      <c r="C23" s="2"/>
      <c r="D23" s="2"/>
      <c r="E23" s="2"/>
      <c r="F23" s="2"/>
      <c r="G23" s="2"/>
      <c r="H23" s="2"/>
      <c r="I23" s="2"/>
    </row>
    <row r="24" spans="1:9" ht="15">
      <c r="A24" s="30" t="s">
        <v>586</v>
      </c>
      <c r="B24" s="2"/>
      <c r="C24" s="2"/>
      <c r="D24" s="2"/>
      <c r="E24" s="2"/>
      <c r="F24" s="2"/>
      <c r="G24" s="2"/>
      <c r="H24" s="2"/>
      <c r="I24" s="2"/>
    </row>
    <row r="25" spans="1:9" ht="15">
      <c r="A25" s="31" t="s">
        <v>587</v>
      </c>
      <c r="B25" s="2"/>
      <c r="C25" s="2"/>
      <c r="D25" s="2"/>
      <c r="E25" s="2"/>
      <c r="F25" s="2"/>
      <c r="G25" s="2"/>
      <c r="H25" s="2"/>
      <c r="I25" s="2"/>
    </row>
    <row r="26" spans="1:9" ht="15">
      <c r="A26" s="31" t="s">
        <v>588</v>
      </c>
      <c r="B26" s="2"/>
      <c r="C26" s="2"/>
      <c r="D26" s="2"/>
      <c r="E26" s="2"/>
      <c r="F26" s="2"/>
      <c r="G26" s="2"/>
      <c r="H26" s="2"/>
      <c r="I26" s="2"/>
    </row>
    <row r="27" spans="1:9" ht="15">
      <c r="A27" s="32" t="s">
        <v>590</v>
      </c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2.140625" style="0" customWidth="1"/>
    <col min="3" max="3" width="13.00390625" style="0" customWidth="1"/>
    <col min="4" max="4" width="14.8515625" style="0" customWidth="1"/>
  </cols>
  <sheetData>
    <row r="1" ht="15">
      <c r="A1" s="28" t="s">
        <v>635</v>
      </c>
    </row>
    <row r="2" ht="15">
      <c r="A2" s="28" t="s">
        <v>622</v>
      </c>
    </row>
    <row r="3" spans="1:9" ht="35.25" customHeight="1">
      <c r="A3" s="192" t="s">
        <v>569</v>
      </c>
      <c r="B3" s="192"/>
      <c r="C3" s="192"/>
      <c r="D3" s="192"/>
      <c r="E3" s="27"/>
      <c r="F3" s="27"/>
      <c r="G3" s="27"/>
      <c r="H3" s="27"/>
      <c r="I3" s="27"/>
    </row>
    <row r="4" spans="1:3" ht="25.5" customHeight="1">
      <c r="A4" s="161" t="s">
        <v>532</v>
      </c>
      <c r="B4" s="162"/>
      <c r="C4" s="162"/>
    </row>
    <row r="5" spans="1:3" ht="15.75" customHeight="1">
      <c r="A5" s="7"/>
      <c r="B5" s="8"/>
      <c r="C5" s="8"/>
    </row>
    <row r="6" ht="21" customHeight="1">
      <c r="A6" s="35" t="s">
        <v>511</v>
      </c>
    </row>
    <row r="7" spans="1:4" ht="30">
      <c r="A7" s="93" t="s">
        <v>510</v>
      </c>
      <c r="B7" s="36" t="s">
        <v>7</v>
      </c>
      <c r="C7" s="93" t="s">
        <v>513</v>
      </c>
      <c r="D7" s="50" t="s">
        <v>4</v>
      </c>
    </row>
    <row r="8" spans="1:4" ht="15.75" thickBot="1">
      <c r="A8" s="103" t="s">
        <v>380</v>
      </c>
      <c r="B8" s="103" t="s">
        <v>194</v>
      </c>
      <c r="C8" s="134">
        <v>0</v>
      </c>
      <c r="D8" s="134">
        <v>0</v>
      </c>
    </row>
    <row r="9" spans="1:4" ht="15.75" thickBot="1">
      <c r="A9" s="102" t="s">
        <v>436</v>
      </c>
      <c r="B9" s="103" t="s">
        <v>195</v>
      </c>
      <c r="C9" s="134">
        <v>0</v>
      </c>
      <c r="D9" s="134">
        <v>0</v>
      </c>
    </row>
    <row r="10" spans="1:4" ht="15">
      <c r="A10" s="135" t="s">
        <v>495</v>
      </c>
      <c r="B10" s="100" t="s">
        <v>196</v>
      </c>
      <c r="C10" s="136">
        <v>12600000</v>
      </c>
      <c r="D10" s="136">
        <v>16820301</v>
      </c>
    </row>
    <row r="11" spans="1:4" ht="15">
      <c r="A11" s="44" t="s">
        <v>503</v>
      </c>
      <c r="B11" s="96" t="s">
        <v>196</v>
      </c>
      <c r="C11" s="130">
        <v>0</v>
      </c>
      <c r="D11" s="130">
        <v>0</v>
      </c>
    </row>
    <row r="12" spans="1:4" ht="15">
      <c r="A12" s="44" t="s">
        <v>504</v>
      </c>
      <c r="B12" s="96" t="s">
        <v>196</v>
      </c>
      <c r="C12" s="130">
        <v>0</v>
      </c>
      <c r="D12" s="130">
        <v>0</v>
      </c>
    </row>
    <row r="13" spans="1:4" ht="15">
      <c r="A13" s="44" t="s">
        <v>516</v>
      </c>
      <c r="B13" s="96" t="s">
        <v>196</v>
      </c>
      <c r="C13" s="130">
        <v>0</v>
      </c>
      <c r="D13" s="130">
        <v>0</v>
      </c>
    </row>
    <row r="14" spans="1:4" ht="15">
      <c r="A14" s="44" t="s">
        <v>501</v>
      </c>
      <c r="B14" s="96" t="s">
        <v>196</v>
      </c>
      <c r="C14" s="130">
        <v>0</v>
      </c>
      <c r="D14" s="130">
        <v>0</v>
      </c>
    </row>
    <row r="15" spans="1:4" ht="15">
      <c r="A15" s="44" t="s">
        <v>500</v>
      </c>
      <c r="B15" s="96" t="s">
        <v>196</v>
      </c>
      <c r="C15" s="130">
        <v>0</v>
      </c>
      <c r="D15" s="130">
        <v>0</v>
      </c>
    </row>
    <row r="16" spans="1:4" ht="15">
      <c r="A16" s="44" t="s">
        <v>496</v>
      </c>
      <c r="B16" s="96" t="s">
        <v>196</v>
      </c>
      <c r="C16" s="130">
        <v>0</v>
      </c>
      <c r="D16" s="130">
        <v>0</v>
      </c>
    </row>
    <row r="17" spans="1:4" ht="15">
      <c r="A17" s="44" t="s">
        <v>517</v>
      </c>
      <c r="B17" s="96" t="s">
        <v>196</v>
      </c>
      <c r="C17" s="130">
        <v>0</v>
      </c>
      <c r="D17" s="130">
        <v>0</v>
      </c>
    </row>
    <row r="18" spans="1:4" ht="15">
      <c r="A18" s="44" t="s">
        <v>497</v>
      </c>
      <c r="B18" s="96" t="s">
        <v>196</v>
      </c>
      <c r="C18" s="130">
        <v>0</v>
      </c>
      <c r="D18" s="130">
        <v>0</v>
      </c>
    </row>
    <row r="19" spans="1:4" ht="15">
      <c r="A19" s="44" t="s">
        <v>498</v>
      </c>
      <c r="B19" s="96" t="s">
        <v>196</v>
      </c>
      <c r="C19" s="130">
        <v>0</v>
      </c>
      <c r="D19" s="130">
        <v>0</v>
      </c>
    </row>
    <row r="20" spans="1:4" ht="15">
      <c r="A20" s="44" t="s">
        <v>499</v>
      </c>
      <c r="B20" s="96" t="s">
        <v>196</v>
      </c>
      <c r="C20" s="130">
        <v>0</v>
      </c>
      <c r="D20" s="130">
        <v>0</v>
      </c>
    </row>
    <row r="21" spans="1:4" ht="15.75" thickBot="1">
      <c r="A21" s="102" t="s">
        <v>435</v>
      </c>
      <c r="B21" s="103" t="s">
        <v>196</v>
      </c>
      <c r="C21" s="134">
        <f>SUM(C10:C20)</f>
        <v>12600000</v>
      </c>
      <c r="D21" s="134">
        <f>SUM(D10:D20)</f>
        <v>16820301</v>
      </c>
    </row>
    <row r="22" spans="1:4" ht="15.75" thickBot="1">
      <c r="A22" s="102" t="s">
        <v>198</v>
      </c>
      <c r="B22" s="103" t="s">
        <v>199</v>
      </c>
      <c r="C22" s="134">
        <v>0</v>
      </c>
      <c r="D22" s="134">
        <v>0</v>
      </c>
    </row>
    <row r="23" spans="1:4" ht="15.75" thickBot="1">
      <c r="A23" s="103" t="s">
        <v>434</v>
      </c>
      <c r="B23" s="103" t="s">
        <v>202</v>
      </c>
      <c r="C23" s="134">
        <v>0</v>
      </c>
      <c r="D23" s="134">
        <v>0</v>
      </c>
    </row>
    <row r="24" spans="1:4" ht="15.75" thickBot="1">
      <c r="A24" s="103" t="s">
        <v>437</v>
      </c>
      <c r="B24" s="103" t="s">
        <v>203</v>
      </c>
      <c r="C24" s="134">
        <v>0</v>
      </c>
      <c r="D24" s="134">
        <v>0</v>
      </c>
    </row>
    <row r="25" spans="1:4" ht="15">
      <c r="A25" s="135" t="s">
        <v>523</v>
      </c>
      <c r="B25" s="100" t="s">
        <v>204</v>
      </c>
      <c r="C25" s="136">
        <v>0</v>
      </c>
      <c r="D25" s="136">
        <v>0</v>
      </c>
    </row>
    <row r="26" spans="1:4" ht="15">
      <c r="A26" s="44" t="s">
        <v>503</v>
      </c>
      <c r="B26" s="96" t="s">
        <v>204</v>
      </c>
      <c r="C26" s="130">
        <v>0</v>
      </c>
      <c r="D26" s="130">
        <v>0</v>
      </c>
    </row>
    <row r="27" spans="1:4" ht="15">
      <c r="A27" s="44" t="s">
        <v>611</v>
      </c>
      <c r="B27" s="96" t="s">
        <v>204</v>
      </c>
      <c r="C27" s="130">
        <v>21810357</v>
      </c>
      <c r="D27" s="130">
        <v>34548476</v>
      </c>
    </row>
    <row r="28" spans="1:4" ht="15">
      <c r="A28" s="44" t="s">
        <v>502</v>
      </c>
      <c r="B28" s="96" t="s">
        <v>204</v>
      </c>
      <c r="C28" s="130">
        <v>0</v>
      </c>
      <c r="D28" s="130">
        <v>0</v>
      </c>
    </row>
    <row r="29" spans="1:5" ht="15">
      <c r="A29" s="44" t="s">
        <v>501</v>
      </c>
      <c r="B29" s="96" t="s">
        <v>204</v>
      </c>
      <c r="C29" s="130">
        <v>0</v>
      </c>
      <c r="D29" s="130">
        <v>0</v>
      </c>
      <c r="E29" s="148"/>
    </row>
    <row r="30" spans="1:4" ht="15">
      <c r="A30" s="44" t="s">
        <v>500</v>
      </c>
      <c r="B30" s="96" t="s">
        <v>204</v>
      </c>
      <c r="C30" s="130">
        <v>0</v>
      </c>
      <c r="D30" s="130">
        <v>0</v>
      </c>
    </row>
    <row r="31" spans="1:4" ht="15">
      <c r="A31" s="44" t="s">
        <v>496</v>
      </c>
      <c r="B31" s="96" t="s">
        <v>204</v>
      </c>
      <c r="C31" s="130">
        <v>0</v>
      </c>
      <c r="D31" s="130">
        <v>0</v>
      </c>
    </row>
    <row r="32" spans="1:4" ht="15">
      <c r="A32" s="44" t="s">
        <v>497</v>
      </c>
      <c r="B32" s="96" t="s">
        <v>204</v>
      </c>
      <c r="C32" s="130">
        <v>0</v>
      </c>
      <c r="D32" s="130">
        <v>0</v>
      </c>
    </row>
    <row r="33" spans="1:4" ht="15">
      <c r="A33" s="44" t="s">
        <v>498</v>
      </c>
      <c r="B33" s="96" t="s">
        <v>204</v>
      </c>
      <c r="C33" s="130">
        <v>0</v>
      </c>
      <c r="D33" s="130">
        <v>0</v>
      </c>
    </row>
    <row r="34" spans="1:4" ht="15">
      <c r="A34" s="44" t="s">
        <v>499</v>
      </c>
      <c r="B34" s="96" t="s">
        <v>204</v>
      </c>
      <c r="C34" s="130">
        <v>0</v>
      </c>
      <c r="D34" s="130">
        <v>0</v>
      </c>
    </row>
    <row r="35" spans="1:4" ht="15.75" thickBot="1">
      <c r="A35" s="102" t="s">
        <v>385</v>
      </c>
      <c r="B35" s="103" t="s">
        <v>204</v>
      </c>
      <c r="C35" s="134">
        <f>SUM(C25:C34)</f>
        <v>21810357</v>
      </c>
      <c r="D35" s="134">
        <f>SUM(D25:D34)</f>
        <v>34548476</v>
      </c>
    </row>
    <row r="36" spans="1:4" ht="15.75" thickBot="1">
      <c r="A36" s="103" t="s">
        <v>451</v>
      </c>
      <c r="B36" s="103" t="s">
        <v>246</v>
      </c>
      <c r="C36" s="134">
        <v>0</v>
      </c>
      <c r="D36" s="134">
        <v>0</v>
      </c>
    </row>
    <row r="37" spans="1:4" ht="15.75" thickBot="1">
      <c r="A37" s="122" t="s">
        <v>452</v>
      </c>
      <c r="B37" s="103" t="s">
        <v>520</v>
      </c>
      <c r="C37" s="134">
        <v>1912044</v>
      </c>
      <c r="D37" s="134">
        <v>1912044</v>
      </c>
    </row>
    <row r="38" spans="1:4" ht="15.75" thickBot="1">
      <c r="A38" s="103" t="s">
        <v>453</v>
      </c>
      <c r="B38" s="103" t="s">
        <v>251</v>
      </c>
      <c r="C38" s="134">
        <v>0</v>
      </c>
      <c r="D38" s="134">
        <v>0</v>
      </c>
    </row>
    <row r="39" spans="1:4" ht="15.75" thickBot="1">
      <c r="A39" s="122" t="s">
        <v>454</v>
      </c>
      <c r="B39" s="103" t="s">
        <v>522</v>
      </c>
      <c r="C39" s="134">
        <v>0</v>
      </c>
      <c r="D39" s="134">
        <v>0</v>
      </c>
    </row>
    <row r="40" spans="1:4" ht="15">
      <c r="A40" s="150" t="s">
        <v>427</v>
      </c>
      <c r="B40" s="119" t="s">
        <v>538</v>
      </c>
      <c r="C40" s="149">
        <v>1242225</v>
      </c>
      <c r="D40" s="149">
        <v>1349225</v>
      </c>
    </row>
  </sheetData>
  <sheetProtection/>
  <mergeCells count="2">
    <mergeCell ref="A4:C4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6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04.7109375" style="0" customWidth="1"/>
    <col min="3" max="3" width="18.7109375" style="0" customWidth="1"/>
  </cols>
  <sheetData>
    <row r="1" spans="1:2" ht="15">
      <c r="A1" s="193" t="s">
        <v>636</v>
      </c>
      <c r="B1" s="193"/>
    </row>
    <row r="2" spans="1:2" ht="15">
      <c r="A2" s="193" t="s">
        <v>623</v>
      </c>
      <c r="B2" s="193"/>
    </row>
    <row r="3" spans="1:9" ht="28.5" customHeight="1">
      <c r="A3" s="192" t="s">
        <v>569</v>
      </c>
      <c r="B3" s="192"/>
      <c r="C3" s="192"/>
      <c r="D3" s="27"/>
      <c r="E3" s="27"/>
      <c r="F3" s="27"/>
      <c r="G3" s="27"/>
      <c r="H3" s="27"/>
      <c r="I3" s="27"/>
    </row>
    <row r="4" spans="1:3" ht="23.25" customHeight="1">
      <c r="A4" s="161" t="s">
        <v>534</v>
      </c>
      <c r="B4" s="161"/>
      <c r="C4" s="161"/>
    </row>
    <row r="6" ht="6.75" customHeight="1"/>
    <row r="7" spans="1:3" ht="15">
      <c r="A7" s="194" t="s">
        <v>510</v>
      </c>
      <c r="B7" s="194"/>
      <c r="C7" s="158" t="s">
        <v>612</v>
      </c>
    </row>
    <row r="8" spans="1:3" ht="15">
      <c r="A8" s="151" t="s">
        <v>545</v>
      </c>
      <c r="B8" s="152" t="s">
        <v>546</v>
      </c>
      <c r="C8" s="153">
        <v>55845687</v>
      </c>
    </row>
    <row r="9" spans="1:3" ht="15">
      <c r="A9" s="154" t="s">
        <v>547</v>
      </c>
      <c r="B9" s="155" t="s">
        <v>548</v>
      </c>
      <c r="C9" s="156">
        <v>7570</v>
      </c>
    </row>
    <row r="10" spans="1:3" ht="15">
      <c r="A10" s="154" t="s">
        <v>549</v>
      </c>
      <c r="B10" s="155" t="s">
        <v>550</v>
      </c>
      <c r="C10" s="156">
        <v>55838117</v>
      </c>
    </row>
    <row r="11" spans="1:3" ht="15">
      <c r="A11" s="151" t="s">
        <v>551</v>
      </c>
      <c r="B11" s="152" t="s">
        <v>552</v>
      </c>
      <c r="C11" s="153">
        <v>-43485126</v>
      </c>
    </row>
    <row r="12" spans="1:3" ht="15">
      <c r="A12" s="154" t="s">
        <v>553</v>
      </c>
      <c r="B12" s="155" t="s">
        <v>554</v>
      </c>
      <c r="C12" s="156">
        <v>-104156079</v>
      </c>
    </row>
    <row r="13" spans="1:3" ht="15">
      <c r="A13" s="154" t="s">
        <v>555</v>
      </c>
      <c r="B13" s="157" t="s">
        <v>556</v>
      </c>
      <c r="C13" s="156">
        <v>115873416</v>
      </c>
    </row>
    <row r="14" spans="1:3" ht="15">
      <c r="A14" s="154" t="s">
        <v>557</v>
      </c>
      <c r="B14" s="155" t="s">
        <v>558</v>
      </c>
      <c r="C14" s="156">
        <v>-55332625</v>
      </c>
    </row>
    <row r="15" spans="1:3" ht="15">
      <c r="A15" s="154" t="s">
        <v>559</v>
      </c>
      <c r="B15" s="155" t="s">
        <v>560</v>
      </c>
      <c r="C15" s="156">
        <v>27461</v>
      </c>
    </row>
    <row r="16" spans="1:3" ht="15">
      <c r="A16" s="154" t="s">
        <v>561</v>
      </c>
      <c r="B16" s="155" t="s">
        <v>562</v>
      </c>
      <c r="C16" s="156">
        <v>27461</v>
      </c>
    </row>
    <row r="17" spans="1:3" ht="15">
      <c r="A17" s="154" t="s">
        <v>563</v>
      </c>
      <c r="B17" s="155" t="s">
        <v>564</v>
      </c>
      <c r="C17" s="156">
        <v>-157623</v>
      </c>
    </row>
    <row r="18" spans="1:3" ht="15">
      <c r="A18" s="151" t="s">
        <v>565</v>
      </c>
      <c r="B18" s="152" t="s">
        <v>566</v>
      </c>
      <c r="C18" s="153">
        <v>12360561</v>
      </c>
    </row>
    <row r="19" spans="1:3" ht="15" customHeight="1">
      <c r="A19" s="151" t="s">
        <v>567</v>
      </c>
      <c r="B19" s="152" t="s">
        <v>568</v>
      </c>
      <c r="C19" s="159">
        <v>12360561</v>
      </c>
    </row>
    <row r="20" spans="1:3" ht="15">
      <c r="A20" s="2"/>
      <c r="B20" s="2"/>
      <c r="C20" s="2"/>
    </row>
    <row r="21" spans="1:3" ht="15">
      <c r="A21" s="2"/>
      <c r="B21" s="2"/>
      <c r="C21" s="2"/>
    </row>
    <row r="22" spans="1:3" ht="15">
      <c r="A22" s="2"/>
      <c r="B22" s="2"/>
      <c r="C22" s="2"/>
    </row>
    <row r="23" spans="1:3" ht="15">
      <c r="A23" s="2"/>
      <c r="B23" s="2"/>
      <c r="C23" s="2"/>
    </row>
    <row r="24" spans="1:3" ht="15">
      <c r="A24" s="2"/>
      <c r="B24" s="2"/>
      <c r="C24" s="2"/>
    </row>
    <row r="25" spans="1:3" ht="15">
      <c r="A25" s="2"/>
      <c r="B25" s="2"/>
      <c r="C25" s="2"/>
    </row>
    <row r="26" spans="1:3" ht="15">
      <c r="A26" s="2"/>
      <c r="B26" s="2"/>
      <c r="C26" s="2"/>
    </row>
    <row r="27" spans="1:3" ht="15">
      <c r="A27" s="2"/>
      <c r="B27" s="2"/>
      <c r="C27" s="2"/>
    </row>
    <row r="28" spans="1:3" ht="15">
      <c r="A28" s="2"/>
      <c r="B28" s="2"/>
      <c r="C28" s="2"/>
    </row>
    <row r="29" spans="1:3" ht="15">
      <c r="A29" s="2"/>
      <c r="B29" s="2"/>
      <c r="C29" s="2"/>
    </row>
    <row r="30" spans="1:3" ht="15">
      <c r="A30" s="2"/>
      <c r="B30" s="2"/>
      <c r="C30" s="2"/>
    </row>
    <row r="31" spans="1:3" ht="15">
      <c r="A31" s="2"/>
      <c r="B31" s="2"/>
      <c r="C31" s="2"/>
    </row>
    <row r="32" spans="1:3" ht="15">
      <c r="A32" s="2"/>
      <c r="B32" s="2"/>
      <c r="C32" s="2"/>
    </row>
    <row r="33" spans="1:3" ht="15">
      <c r="A33" s="2"/>
      <c r="B33" s="2"/>
      <c r="C33" s="2"/>
    </row>
    <row r="34" spans="1:3" ht="15">
      <c r="A34" s="2"/>
      <c r="B34" s="2"/>
      <c r="C34" s="2"/>
    </row>
    <row r="35" spans="1:3" ht="15">
      <c r="A35" s="2"/>
      <c r="B35" s="2"/>
      <c r="C35" s="2"/>
    </row>
    <row r="36" spans="1:3" ht="15">
      <c r="A36" s="2"/>
      <c r="B36" s="2"/>
      <c r="C36" s="2"/>
    </row>
    <row r="37" spans="1:3" ht="15">
      <c r="A37" s="2"/>
      <c r="B37" s="2"/>
      <c r="C37" s="2"/>
    </row>
    <row r="38" spans="1:3" ht="15">
      <c r="A38" s="2"/>
      <c r="B38" s="2"/>
      <c r="C38" s="2"/>
    </row>
    <row r="39" spans="1:3" ht="15">
      <c r="A39" s="2"/>
      <c r="B39" s="2"/>
      <c r="C39" s="2"/>
    </row>
    <row r="40" spans="1:3" ht="15">
      <c r="A40" s="2"/>
      <c r="B40" s="2"/>
      <c r="C40" s="2"/>
    </row>
    <row r="41" spans="1:3" ht="15">
      <c r="A41" s="2"/>
      <c r="B41" s="2"/>
      <c r="C41" s="2"/>
    </row>
    <row r="42" spans="1:3" ht="15">
      <c r="A42" s="2"/>
      <c r="B42" s="2"/>
      <c r="C42" s="2"/>
    </row>
    <row r="43" spans="1:3" ht="15">
      <c r="A43" s="2"/>
      <c r="B43" s="2"/>
      <c r="C43" s="2"/>
    </row>
    <row r="44" spans="1:3" ht="15">
      <c r="A44" s="2"/>
      <c r="B44" s="2"/>
      <c r="C44" s="2"/>
    </row>
    <row r="45" spans="1:3" ht="15">
      <c r="A45" s="2"/>
      <c r="B45" s="2"/>
      <c r="C45" s="2"/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</sheetData>
  <sheetProtection/>
  <mergeCells count="5">
    <mergeCell ref="A1:B1"/>
    <mergeCell ref="A3:C3"/>
    <mergeCell ref="A4:C4"/>
    <mergeCell ref="A7:B7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7.28125" style="16" customWidth="1"/>
    <col min="2" max="2" width="9.140625" style="16" customWidth="1"/>
    <col min="3" max="3" width="13.7109375" style="16" customWidth="1"/>
    <col min="4" max="4" width="14.8515625" style="16" customWidth="1"/>
    <col min="5" max="16384" width="9.140625" style="16" customWidth="1"/>
  </cols>
  <sheetData>
    <row r="1" ht="15">
      <c r="A1" s="28" t="s">
        <v>627</v>
      </c>
    </row>
    <row r="2" ht="15">
      <c r="A2" s="28" t="s">
        <v>614</v>
      </c>
    </row>
    <row r="3" spans="1:9" ht="33" customHeight="1">
      <c r="A3" s="168" t="s">
        <v>569</v>
      </c>
      <c r="B3" s="168"/>
      <c r="C3" s="168"/>
      <c r="D3" s="168"/>
      <c r="E3" s="34"/>
      <c r="F3" s="34"/>
      <c r="G3" s="34"/>
      <c r="H3" s="34"/>
      <c r="I3" s="34"/>
    </row>
    <row r="4" spans="1:4" ht="24" customHeight="1">
      <c r="A4" s="161" t="s">
        <v>527</v>
      </c>
      <c r="B4" s="162"/>
      <c r="C4" s="162"/>
      <c r="D4" s="162"/>
    </row>
    <row r="5" ht="15">
      <c r="A5" s="17"/>
    </row>
    <row r="6" ht="15.75">
      <c r="A6" s="35" t="s">
        <v>511</v>
      </c>
    </row>
    <row r="7" spans="1:4" ht="30" customHeight="1">
      <c r="A7" s="163" t="s">
        <v>6</v>
      </c>
      <c r="B7" s="165" t="s">
        <v>7</v>
      </c>
      <c r="C7" s="167" t="s">
        <v>591</v>
      </c>
      <c r="D7" s="167"/>
    </row>
    <row r="8" spans="1:4" ht="15">
      <c r="A8" s="164"/>
      <c r="B8" s="166"/>
      <c r="C8" s="36" t="s">
        <v>513</v>
      </c>
      <c r="D8" s="36" t="s">
        <v>4</v>
      </c>
    </row>
    <row r="9" spans="1:4" ht="15" customHeight="1">
      <c r="A9" s="37" t="s">
        <v>177</v>
      </c>
      <c r="B9" s="38" t="s">
        <v>178</v>
      </c>
      <c r="C9" s="39">
        <v>13734669</v>
      </c>
      <c r="D9" s="39">
        <v>13734669</v>
      </c>
    </row>
    <row r="10" spans="1:4" ht="15" customHeight="1">
      <c r="A10" s="40" t="s">
        <v>179</v>
      </c>
      <c r="B10" s="38" t="s">
        <v>180</v>
      </c>
      <c r="C10" s="39">
        <v>0</v>
      </c>
      <c r="D10" s="39">
        <v>0</v>
      </c>
    </row>
    <row r="11" spans="1:4" ht="15" customHeight="1">
      <c r="A11" s="40" t="s">
        <v>181</v>
      </c>
      <c r="B11" s="38" t="s">
        <v>182</v>
      </c>
      <c r="C11" s="39">
        <v>6900140</v>
      </c>
      <c r="D11" s="39">
        <v>8260309</v>
      </c>
    </row>
    <row r="12" spans="1:4" ht="15" customHeight="1">
      <c r="A12" s="40" t="s">
        <v>183</v>
      </c>
      <c r="B12" s="38" t="s">
        <v>184</v>
      </c>
      <c r="C12" s="39">
        <v>1800000</v>
      </c>
      <c r="D12" s="39">
        <v>1800000</v>
      </c>
    </row>
    <row r="13" spans="1:4" ht="15" customHeight="1">
      <c r="A13" s="40" t="s">
        <v>185</v>
      </c>
      <c r="B13" s="38" t="s">
        <v>186</v>
      </c>
      <c r="C13" s="39">
        <v>0</v>
      </c>
      <c r="D13" s="39">
        <v>0</v>
      </c>
    </row>
    <row r="14" spans="1:4" ht="15" customHeight="1">
      <c r="A14" s="40" t="s">
        <v>187</v>
      </c>
      <c r="B14" s="38" t="s">
        <v>188</v>
      </c>
      <c r="C14" s="39">
        <v>0</v>
      </c>
      <c r="D14" s="39">
        <v>0</v>
      </c>
    </row>
    <row r="15" spans="1:4" ht="15" customHeight="1">
      <c r="A15" s="40" t="s">
        <v>417</v>
      </c>
      <c r="B15" s="38" t="s">
        <v>189</v>
      </c>
      <c r="C15" s="39">
        <f>SUM(C9:C14)</f>
        <v>22434809</v>
      </c>
      <c r="D15" s="39">
        <f>SUM(D9:D14)</f>
        <v>23794978</v>
      </c>
    </row>
    <row r="16" spans="1:4" ht="15" customHeight="1">
      <c r="A16" s="40" t="s">
        <v>190</v>
      </c>
      <c r="B16" s="38" t="s">
        <v>191</v>
      </c>
      <c r="C16" s="39">
        <v>0</v>
      </c>
      <c r="D16" s="39">
        <v>0</v>
      </c>
    </row>
    <row r="17" spans="1:4" ht="15" customHeight="1">
      <c r="A17" s="40" t="s">
        <v>192</v>
      </c>
      <c r="B17" s="38" t="s">
        <v>193</v>
      </c>
      <c r="C17" s="39">
        <v>0</v>
      </c>
      <c r="D17" s="39">
        <v>0</v>
      </c>
    </row>
    <row r="18" spans="1:4" ht="15" customHeight="1">
      <c r="A18" s="40" t="s">
        <v>380</v>
      </c>
      <c r="B18" s="38" t="s">
        <v>194</v>
      </c>
      <c r="C18" s="39">
        <v>0</v>
      </c>
      <c r="D18" s="39">
        <v>0</v>
      </c>
    </row>
    <row r="19" spans="1:4" ht="15" customHeight="1">
      <c r="A19" s="40" t="s">
        <v>381</v>
      </c>
      <c r="B19" s="38" t="s">
        <v>195</v>
      </c>
      <c r="C19" s="39">
        <v>0</v>
      </c>
      <c r="D19" s="39">
        <v>0</v>
      </c>
    </row>
    <row r="20" spans="1:4" ht="15" customHeight="1">
      <c r="A20" s="40" t="s">
        <v>382</v>
      </c>
      <c r="B20" s="38" t="s">
        <v>196</v>
      </c>
      <c r="C20" s="39">
        <v>12600000</v>
      </c>
      <c r="D20" s="39">
        <v>16820301</v>
      </c>
    </row>
    <row r="21" spans="1:4" ht="15" customHeight="1">
      <c r="A21" s="41" t="s">
        <v>418</v>
      </c>
      <c r="B21" s="42" t="s">
        <v>197</v>
      </c>
      <c r="C21" s="43">
        <f>SUM(C15:C20)</f>
        <v>35034809</v>
      </c>
      <c r="D21" s="43">
        <f>SUM(D15:D20)</f>
        <v>40615279</v>
      </c>
    </row>
    <row r="22" spans="1:4" ht="15" customHeight="1">
      <c r="A22" s="40" t="s">
        <v>386</v>
      </c>
      <c r="B22" s="38" t="s">
        <v>206</v>
      </c>
      <c r="C22" s="39">
        <v>0</v>
      </c>
      <c r="D22" s="39">
        <v>0</v>
      </c>
    </row>
    <row r="23" spans="1:4" ht="15" customHeight="1">
      <c r="A23" s="40" t="s">
        <v>387</v>
      </c>
      <c r="B23" s="38" t="s">
        <v>207</v>
      </c>
      <c r="C23" s="39">
        <v>0</v>
      </c>
      <c r="D23" s="39">
        <v>0</v>
      </c>
    </row>
    <row r="24" spans="1:4" ht="15" customHeight="1">
      <c r="A24" s="40" t="s">
        <v>420</v>
      </c>
      <c r="B24" s="38" t="s">
        <v>208</v>
      </c>
      <c r="C24" s="39">
        <v>0</v>
      </c>
      <c r="D24" s="39">
        <v>0</v>
      </c>
    </row>
    <row r="25" spans="1:4" ht="15" customHeight="1">
      <c r="A25" s="40" t="s">
        <v>388</v>
      </c>
      <c r="B25" s="38" t="s">
        <v>209</v>
      </c>
      <c r="C25" s="39">
        <v>0</v>
      </c>
      <c r="D25" s="39">
        <v>0</v>
      </c>
    </row>
    <row r="26" spans="1:4" ht="15" customHeight="1">
      <c r="A26" s="40" t="s">
        <v>389</v>
      </c>
      <c r="B26" s="38" t="s">
        <v>210</v>
      </c>
      <c r="C26" s="39">
        <v>0</v>
      </c>
      <c r="D26" s="39">
        <v>0</v>
      </c>
    </row>
    <row r="27" spans="1:4" ht="15" customHeight="1">
      <c r="A27" s="40" t="s">
        <v>390</v>
      </c>
      <c r="B27" s="38" t="s">
        <v>211</v>
      </c>
      <c r="C27" s="39">
        <v>0</v>
      </c>
      <c r="D27" s="39">
        <v>0</v>
      </c>
    </row>
    <row r="28" spans="1:4" ht="15" customHeight="1">
      <c r="A28" s="40" t="s">
        <v>391</v>
      </c>
      <c r="B28" s="38" t="s">
        <v>212</v>
      </c>
      <c r="C28" s="39">
        <v>2315000</v>
      </c>
      <c r="D28" s="39">
        <v>2315000</v>
      </c>
    </row>
    <row r="29" spans="1:4" ht="15" customHeight="1">
      <c r="A29" s="40" t="s">
        <v>392</v>
      </c>
      <c r="B29" s="38" t="s">
        <v>213</v>
      </c>
      <c r="C29" s="39">
        <v>0</v>
      </c>
      <c r="D29" s="39">
        <v>0</v>
      </c>
    </row>
    <row r="30" spans="1:4" ht="15" customHeight="1">
      <c r="A30" s="40" t="s">
        <v>214</v>
      </c>
      <c r="B30" s="38" t="s">
        <v>215</v>
      </c>
      <c r="C30" s="39">
        <v>0</v>
      </c>
      <c r="D30" s="39">
        <v>0</v>
      </c>
    </row>
    <row r="31" spans="1:4" ht="15" customHeight="1">
      <c r="A31" s="40" t="s">
        <v>393</v>
      </c>
      <c r="B31" s="38" t="s">
        <v>216</v>
      </c>
      <c r="C31" s="39">
        <v>700000</v>
      </c>
      <c r="D31" s="39">
        <v>700000</v>
      </c>
    </row>
    <row r="32" spans="1:4" ht="15" customHeight="1">
      <c r="A32" s="40" t="s">
        <v>394</v>
      </c>
      <c r="B32" s="38" t="s">
        <v>217</v>
      </c>
      <c r="C32" s="39">
        <v>0</v>
      </c>
      <c r="D32" s="39">
        <v>0</v>
      </c>
    </row>
    <row r="33" spans="1:4" ht="15" customHeight="1">
      <c r="A33" s="40" t="s">
        <v>421</v>
      </c>
      <c r="B33" s="38" t="s">
        <v>218</v>
      </c>
      <c r="C33" s="39">
        <f>SUM(C28:C32)</f>
        <v>3015000</v>
      </c>
      <c r="D33" s="39">
        <f>SUM(D28:D32)</f>
        <v>3015000</v>
      </c>
    </row>
    <row r="34" spans="1:4" ht="15" customHeight="1">
      <c r="A34" s="40" t="s">
        <v>395</v>
      </c>
      <c r="B34" s="38" t="s">
        <v>219</v>
      </c>
      <c r="C34" s="39">
        <v>100000</v>
      </c>
      <c r="D34" s="39">
        <v>100000</v>
      </c>
    </row>
    <row r="35" spans="1:4" ht="15" customHeight="1">
      <c r="A35" s="41" t="s">
        <v>422</v>
      </c>
      <c r="B35" s="42" t="s">
        <v>220</v>
      </c>
      <c r="C35" s="43">
        <f>SUM(C24,C25,C26,C27,C33,C34)</f>
        <v>3115000</v>
      </c>
      <c r="D35" s="43">
        <f>SUM(D24,D25,D26,D27,D33,D34)</f>
        <v>3115000</v>
      </c>
    </row>
    <row r="36" spans="1:4" ht="15" customHeight="1">
      <c r="A36" s="44" t="s">
        <v>221</v>
      </c>
      <c r="B36" s="38" t="s">
        <v>222</v>
      </c>
      <c r="C36" s="39">
        <v>0</v>
      </c>
      <c r="D36" s="39">
        <v>0</v>
      </c>
    </row>
    <row r="37" spans="1:4" ht="15" customHeight="1">
      <c r="A37" s="44" t="s">
        <v>396</v>
      </c>
      <c r="B37" s="38" t="s">
        <v>223</v>
      </c>
      <c r="C37" s="39">
        <v>240000</v>
      </c>
      <c r="D37" s="39">
        <v>240000</v>
      </c>
    </row>
    <row r="38" spans="1:4" ht="15" customHeight="1">
      <c r="A38" s="44" t="s">
        <v>397</v>
      </c>
      <c r="B38" s="38" t="s">
        <v>224</v>
      </c>
      <c r="C38" s="39">
        <v>600000</v>
      </c>
      <c r="D38" s="39">
        <v>600000</v>
      </c>
    </row>
    <row r="39" spans="1:4" ht="15" customHeight="1">
      <c r="A39" s="44" t="s">
        <v>398</v>
      </c>
      <c r="B39" s="38" t="s">
        <v>225</v>
      </c>
      <c r="C39" s="39">
        <v>496000</v>
      </c>
      <c r="D39" s="39">
        <v>496000</v>
      </c>
    </row>
    <row r="40" spans="1:4" ht="15" customHeight="1">
      <c r="A40" s="44" t="s">
        <v>226</v>
      </c>
      <c r="B40" s="38" t="s">
        <v>227</v>
      </c>
      <c r="C40" s="39">
        <v>0</v>
      </c>
      <c r="D40" s="39">
        <v>0</v>
      </c>
    </row>
    <row r="41" spans="1:4" ht="15" customHeight="1">
      <c r="A41" s="44" t="s">
        <v>228</v>
      </c>
      <c r="B41" s="38" t="s">
        <v>229</v>
      </c>
      <c r="C41" s="39">
        <v>0</v>
      </c>
      <c r="D41" s="39">
        <v>0</v>
      </c>
    </row>
    <row r="42" spans="1:4" ht="15" customHeight="1">
      <c r="A42" s="44" t="s">
        <v>230</v>
      </c>
      <c r="B42" s="38" t="s">
        <v>231</v>
      </c>
      <c r="C42" s="39">
        <v>0</v>
      </c>
      <c r="D42" s="39">
        <v>0</v>
      </c>
    </row>
    <row r="43" spans="1:4" ht="15" customHeight="1">
      <c r="A43" s="44" t="s">
        <v>399</v>
      </c>
      <c r="B43" s="38" t="s">
        <v>232</v>
      </c>
      <c r="C43" s="39">
        <v>0</v>
      </c>
      <c r="D43" s="39">
        <v>0</v>
      </c>
    </row>
    <row r="44" spans="1:4" ht="15" customHeight="1">
      <c r="A44" s="44" t="s">
        <v>400</v>
      </c>
      <c r="B44" s="38" t="s">
        <v>233</v>
      </c>
      <c r="C44" s="39">
        <v>0</v>
      </c>
      <c r="D44" s="39">
        <v>0</v>
      </c>
    </row>
    <row r="45" spans="1:4" ht="15" customHeight="1">
      <c r="A45" s="44" t="s">
        <v>401</v>
      </c>
      <c r="B45" s="38" t="s">
        <v>234</v>
      </c>
      <c r="C45" s="39">
        <v>0</v>
      </c>
      <c r="D45" s="39">
        <v>0</v>
      </c>
    </row>
    <row r="46" spans="1:4" ht="15" customHeight="1">
      <c r="A46" s="44" t="s">
        <v>536</v>
      </c>
      <c r="B46" s="38" t="s">
        <v>535</v>
      </c>
      <c r="C46" s="39">
        <v>259300</v>
      </c>
      <c r="D46" s="39">
        <v>259300</v>
      </c>
    </row>
    <row r="47" spans="1:4" ht="15" customHeight="1">
      <c r="A47" s="45" t="s">
        <v>423</v>
      </c>
      <c r="B47" s="42" t="s">
        <v>235</v>
      </c>
      <c r="C47" s="43">
        <f>SUM(C36:C46)</f>
        <v>1595300</v>
      </c>
      <c r="D47" s="43">
        <f>SUM(D36:D46)</f>
        <v>1595300</v>
      </c>
    </row>
    <row r="48" spans="1:4" ht="15" customHeight="1">
      <c r="A48" s="44" t="s">
        <v>244</v>
      </c>
      <c r="B48" s="38" t="s">
        <v>245</v>
      </c>
      <c r="C48" s="39">
        <v>0</v>
      </c>
      <c r="D48" s="39">
        <v>0</v>
      </c>
    </row>
    <row r="49" spans="1:4" ht="15" customHeight="1">
      <c r="A49" s="40" t="s">
        <v>405</v>
      </c>
      <c r="B49" s="38" t="s">
        <v>246</v>
      </c>
      <c r="C49" s="39">
        <v>0</v>
      </c>
      <c r="D49" s="39">
        <v>0</v>
      </c>
    </row>
    <row r="50" spans="1:4" ht="15" customHeight="1">
      <c r="A50" s="44" t="s">
        <v>406</v>
      </c>
      <c r="B50" s="38" t="s">
        <v>247</v>
      </c>
      <c r="C50" s="39">
        <v>0</v>
      </c>
      <c r="D50" s="39">
        <v>0</v>
      </c>
    </row>
    <row r="51" spans="1:4" ht="15" customHeight="1">
      <c r="A51" s="44" t="s">
        <v>406</v>
      </c>
      <c r="B51" s="38" t="s">
        <v>520</v>
      </c>
      <c r="C51" s="39">
        <v>1912044</v>
      </c>
      <c r="D51" s="39">
        <v>1912044</v>
      </c>
    </row>
    <row r="52" spans="1:4" ht="15" customHeight="1">
      <c r="A52" s="41" t="s">
        <v>425</v>
      </c>
      <c r="B52" s="42" t="s">
        <v>248</v>
      </c>
      <c r="C52" s="43">
        <f>SUM(C48:C51)</f>
        <v>1912044</v>
      </c>
      <c r="D52" s="43">
        <f>SUM(D48:D51)</f>
        <v>1912044</v>
      </c>
    </row>
    <row r="53" spans="1:4" ht="15" customHeight="1">
      <c r="A53" s="51" t="s">
        <v>484</v>
      </c>
      <c r="B53" s="52"/>
      <c r="C53" s="53">
        <f>SUM(C52,C47,C35,C21)</f>
        <v>41657153</v>
      </c>
      <c r="D53" s="53">
        <f>SUM(D52,D47,D35,D21)</f>
        <v>47237623</v>
      </c>
    </row>
    <row r="54" spans="1:4" ht="15" customHeight="1">
      <c r="A54" s="40" t="s">
        <v>198</v>
      </c>
      <c r="B54" s="38" t="s">
        <v>199</v>
      </c>
      <c r="C54" s="39">
        <v>0</v>
      </c>
      <c r="D54" s="39">
        <v>0</v>
      </c>
    </row>
    <row r="55" spans="1:4" ht="15" customHeight="1">
      <c r="A55" s="38" t="s">
        <v>200</v>
      </c>
      <c r="B55" s="38" t="s">
        <v>201</v>
      </c>
      <c r="C55" s="39">
        <v>0</v>
      </c>
      <c r="D55" s="39">
        <v>0</v>
      </c>
    </row>
    <row r="56" spans="1:4" ht="15" customHeight="1">
      <c r="A56" s="38" t="s">
        <v>383</v>
      </c>
      <c r="B56" s="38" t="s">
        <v>202</v>
      </c>
      <c r="C56" s="39">
        <v>0</v>
      </c>
      <c r="D56" s="39">
        <v>0</v>
      </c>
    </row>
    <row r="57" spans="1:4" ht="15" customHeight="1">
      <c r="A57" s="40" t="s">
        <v>384</v>
      </c>
      <c r="B57" s="38" t="s">
        <v>203</v>
      </c>
      <c r="C57" s="39">
        <v>0</v>
      </c>
      <c r="D57" s="39">
        <v>0</v>
      </c>
    </row>
    <row r="58" spans="1:4" ht="15" customHeight="1">
      <c r="A58" s="40" t="s">
        <v>385</v>
      </c>
      <c r="B58" s="38" t="s">
        <v>204</v>
      </c>
      <c r="C58" s="39">
        <v>21810357</v>
      </c>
      <c r="D58" s="39">
        <v>34548476</v>
      </c>
    </row>
    <row r="59" spans="1:4" ht="15" customHeight="1">
      <c r="A59" s="41" t="s">
        <v>419</v>
      </c>
      <c r="B59" s="42" t="s">
        <v>205</v>
      </c>
      <c r="C59" s="43">
        <f>SUM(C54:C58)</f>
        <v>21810357</v>
      </c>
      <c r="D59" s="43">
        <f>SUM(D54:D58)</f>
        <v>34548476</v>
      </c>
    </row>
    <row r="60" spans="1:4" ht="15" customHeight="1">
      <c r="A60" s="44" t="s">
        <v>402</v>
      </c>
      <c r="B60" s="38" t="s">
        <v>236</v>
      </c>
      <c r="C60" s="39">
        <v>0</v>
      </c>
      <c r="D60" s="39">
        <v>0</v>
      </c>
    </row>
    <row r="61" spans="1:4" ht="15" customHeight="1">
      <c r="A61" s="44" t="s">
        <v>403</v>
      </c>
      <c r="B61" s="38" t="s">
        <v>237</v>
      </c>
      <c r="C61" s="39">
        <v>0</v>
      </c>
      <c r="D61" s="39">
        <v>0</v>
      </c>
    </row>
    <row r="62" spans="1:4" ht="15" customHeight="1">
      <c r="A62" s="44" t="s">
        <v>238</v>
      </c>
      <c r="B62" s="38" t="s">
        <v>239</v>
      </c>
      <c r="C62" s="39">
        <v>0</v>
      </c>
      <c r="D62" s="39">
        <v>0</v>
      </c>
    </row>
    <row r="63" spans="1:4" ht="15" customHeight="1">
      <c r="A63" s="44" t="s">
        <v>404</v>
      </c>
      <c r="B63" s="38" t="s">
        <v>240</v>
      </c>
      <c r="C63" s="39">
        <v>0</v>
      </c>
      <c r="D63" s="39">
        <v>0</v>
      </c>
    </row>
    <row r="64" spans="1:4" ht="15" customHeight="1">
      <c r="A64" s="44" t="s">
        <v>241</v>
      </c>
      <c r="B64" s="38" t="s">
        <v>242</v>
      </c>
      <c r="C64" s="39">
        <v>0</v>
      </c>
      <c r="D64" s="39">
        <v>0</v>
      </c>
    </row>
    <row r="65" spans="1:4" ht="15" customHeight="1">
      <c r="A65" s="41" t="s">
        <v>424</v>
      </c>
      <c r="B65" s="42" t="s">
        <v>243</v>
      </c>
      <c r="C65" s="43">
        <f>SUM(C60:C64)</f>
        <v>0</v>
      </c>
      <c r="D65" s="43">
        <f>SUM(D60:D64)</f>
        <v>0</v>
      </c>
    </row>
    <row r="66" spans="1:4" ht="15" customHeight="1">
      <c r="A66" s="44" t="s">
        <v>249</v>
      </c>
      <c r="B66" s="38" t="s">
        <v>250</v>
      </c>
      <c r="C66" s="39">
        <v>0</v>
      </c>
      <c r="D66" s="39">
        <v>0</v>
      </c>
    </row>
    <row r="67" spans="1:4" ht="15" customHeight="1">
      <c r="A67" s="40" t="s">
        <v>407</v>
      </c>
      <c r="B67" s="38" t="s">
        <v>251</v>
      </c>
      <c r="C67" s="39">
        <v>0</v>
      </c>
      <c r="D67" s="39">
        <v>0</v>
      </c>
    </row>
    <row r="68" spans="1:4" ht="15" customHeight="1">
      <c r="A68" s="44" t="s">
        <v>408</v>
      </c>
      <c r="B68" s="38" t="s">
        <v>252</v>
      </c>
      <c r="C68" s="39">
        <v>0</v>
      </c>
      <c r="D68" s="39">
        <v>0</v>
      </c>
    </row>
    <row r="69" spans="1:4" ht="15" customHeight="1">
      <c r="A69" s="44" t="s">
        <v>521</v>
      </c>
      <c r="B69" s="38" t="s">
        <v>522</v>
      </c>
      <c r="C69" s="39">
        <v>0</v>
      </c>
      <c r="D69" s="39">
        <v>0</v>
      </c>
    </row>
    <row r="70" spans="1:4" ht="15" customHeight="1">
      <c r="A70" s="44" t="s">
        <v>537</v>
      </c>
      <c r="B70" s="38" t="s">
        <v>538</v>
      </c>
      <c r="C70" s="39">
        <v>1242225</v>
      </c>
      <c r="D70" s="39">
        <v>1349225</v>
      </c>
    </row>
    <row r="71" spans="1:4" ht="15" customHeight="1">
      <c r="A71" s="41" t="s">
        <v>427</v>
      </c>
      <c r="B71" s="42" t="s">
        <v>253</v>
      </c>
      <c r="C71" s="43">
        <f>SUM(C66:C70)</f>
        <v>1242225</v>
      </c>
      <c r="D71" s="43">
        <f>SUM(D66:D70)</f>
        <v>1349225</v>
      </c>
    </row>
    <row r="72" spans="1:4" ht="15" customHeight="1">
      <c r="A72" s="51" t="s">
        <v>483</v>
      </c>
      <c r="B72" s="52"/>
      <c r="C72" s="53">
        <f>SUM(C71,C65,C59)</f>
        <v>23052582</v>
      </c>
      <c r="D72" s="53">
        <f>SUM(D71,D65,D59)</f>
        <v>35897701</v>
      </c>
    </row>
    <row r="73" spans="1:4" ht="15">
      <c r="A73" s="54" t="s">
        <v>426</v>
      </c>
      <c r="B73" s="55" t="s">
        <v>254</v>
      </c>
      <c r="C73" s="56">
        <f>SUM(C71,C65,C59,C52,C47,C35,C21)</f>
        <v>64709735</v>
      </c>
      <c r="D73" s="56">
        <f>SUM(D71,D65,D59,D52,D47,D35,D21)</f>
        <v>83135324</v>
      </c>
    </row>
    <row r="74" spans="1:4" ht="15.75">
      <c r="A74" s="63" t="s">
        <v>592</v>
      </c>
      <c r="B74" s="64"/>
      <c r="C74" s="65">
        <f>C53-3!C77</f>
        <v>-6561418</v>
      </c>
      <c r="D74" s="65">
        <f>D53-3!D77</f>
        <v>-9368066</v>
      </c>
    </row>
    <row r="75" spans="1:4" ht="15.75">
      <c r="A75" s="63" t="s">
        <v>593</v>
      </c>
      <c r="B75" s="64"/>
      <c r="C75" s="65">
        <f>C72-3!C100</f>
        <v>-47873814</v>
      </c>
      <c r="D75" s="65">
        <f>D72-3!D100</f>
        <v>-45067166</v>
      </c>
    </row>
    <row r="76" spans="1:4" ht="15">
      <c r="A76" s="46" t="s">
        <v>409</v>
      </c>
      <c r="B76" s="40" t="s">
        <v>255</v>
      </c>
      <c r="C76" s="47">
        <v>0</v>
      </c>
      <c r="D76" s="47">
        <v>0</v>
      </c>
    </row>
    <row r="77" spans="1:4" ht="15">
      <c r="A77" s="44" t="s">
        <v>256</v>
      </c>
      <c r="B77" s="40" t="s">
        <v>257</v>
      </c>
      <c r="C77" s="47">
        <v>0</v>
      </c>
      <c r="D77" s="47">
        <v>0</v>
      </c>
    </row>
    <row r="78" spans="1:4" ht="15">
      <c r="A78" s="46" t="s">
        <v>410</v>
      </c>
      <c r="B78" s="40" t="s">
        <v>258</v>
      </c>
      <c r="C78" s="47">
        <v>0</v>
      </c>
      <c r="D78" s="47">
        <v>0</v>
      </c>
    </row>
    <row r="79" spans="1:4" ht="15">
      <c r="A79" s="45" t="s">
        <v>428</v>
      </c>
      <c r="B79" s="41" t="s">
        <v>259</v>
      </c>
      <c r="C79" s="47">
        <v>0</v>
      </c>
      <c r="D79" s="47">
        <v>0</v>
      </c>
    </row>
    <row r="80" spans="1:4" ht="15">
      <c r="A80" s="44" t="s">
        <v>411</v>
      </c>
      <c r="B80" s="40" t="s">
        <v>260</v>
      </c>
      <c r="C80" s="47">
        <v>0</v>
      </c>
      <c r="D80" s="47">
        <v>0</v>
      </c>
    </row>
    <row r="81" spans="1:4" ht="15">
      <c r="A81" s="46" t="s">
        <v>261</v>
      </c>
      <c r="B81" s="40" t="s">
        <v>262</v>
      </c>
      <c r="C81" s="47">
        <v>0</v>
      </c>
      <c r="D81" s="47">
        <v>0</v>
      </c>
    </row>
    <row r="82" spans="1:4" ht="15">
      <c r="A82" s="44" t="s">
        <v>412</v>
      </c>
      <c r="B82" s="40" t="s">
        <v>263</v>
      </c>
      <c r="C82" s="47">
        <v>0</v>
      </c>
      <c r="D82" s="47">
        <v>0</v>
      </c>
    </row>
    <row r="83" spans="1:4" ht="15">
      <c r="A83" s="46" t="s">
        <v>264</v>
      </c>
      <c r="B83" s="40" t="s">
        <v>265</v>
      </c>
      <c r="C83" s="47">
        <v>0</v>
      </c>
      <c r="D83" s="47">
        <v>0</v>
      </c>
    </row>
    <row r="84" spans="1:4" ht="15">
      <c r="A84" s="49" t="s">
        <v>429</v>
      </c>
      <c r="B84" s="41" t="s">
        <v>266</v>
      </c>
      <c r="C84" s="47">
        <v>0</v>
      </c>
      <c r="D84" s="47">
        <v>0</v>
      </c>
    </row>
    <row r="85" spans="1:4" ht="15">
      <c r="A85" s="40" t="s">
        <v>507</v>
      </c>
      <c r="B85" s="40" t="s">
        <v>267</v>
      </c>
      <c r="C85" s="47">
        <v>55332625</v>
      </c>
      <c r="D85" s="47">
        <v>55332625</v>
      </c>
    </row>
    <row r="86" spans="1:4" ht="15">
      <c r="A86" s="40" t="s">
        <v>508</v>
      </c>
      <c r="B86" s="40" t="s">
        <v>267</v>
      </c>
      <c r="C86" s="47">
        <v>0</v>
      </c>
      <c r="D86" s="47">
        <v>0</v>
      </c>
    </row>
    <row r="87" spans="1:4" ht="15">
      <c r="A87" s="40" t="s">
        <v>505</v>
      </c>
      <c r="B87" s="40" t="s">
        <v>268</v>
      </c>
      <c r="C87" s="47">
        <v>0</v>
      </c>
      <c r="D87" s="47">
        <v>0</v>
      </c>
    </row>
    <row r="88" spans="1:4" ht="15">
      <c r="A88" s="40" t="s">
        <v>506</v>
      </c>
      <c r="B88" s="40" t="s">
        <v>268</v>
      </c>
      <c r="C88" s="47">
        <v>0</v>
      </c>
      <c r="D88" s="47">
        <v>0</v>
      </c>
    </row>
    <row r="89" spans="1:4" ht="15">
      <c r="A89" s="41" t="s">
        <v>430</v>
      </c>
      <c r="B89" s="41" t="s">
        <v>269</v>
      </c>
      <c r="C89" s="48">
        <f>SUM(C85:C88)</f>
        <v>55332625</v>
      </c>
      <c r="D89" s="48">
        <f>SUM(D85:D88)</f>
        <v>55332625</v>
      </c>
    </row>
    <row r="90" spans="1:4" ht="15">
      <c r="A90" s="46" t="s">
        <v>270</v>
      </c>
      <c r="B90" s="41" t="s">
        <v>271</v>
      </c>
      <c r="C90" s="48">
        <v>0</v>
      </c>
      <c r="D90" s="48">
        <v>0</v>
      </c>
    </row>
    <row r="91" spans="1:4" ht="15">
      <c r="A91" s="46" t="s">
        <v>272</v>
      </c>
      <c r="B91" s="40" t="s">
        <v>273</v>
      </c>
      <c r="C91" s="47">
        <v>0</v>
      </c>
      <c r="D91" s="47">
        <v>0</v>
      </c>
    </row>
    <row r="92" spans="1:4" ht="15">
      <c r="A92" s="46" t="s">
        <v>274</v>
      </c>
      <c r="B92" s="40" t="s">
        <v>275</v>
      </c>
      <c r="C92" s="47">
        <v>0</v>
      </c>
      <c r="D92" s="47">
        <v>0</v>
      </c>
    </row>
    <row r="93" spans="1:4" ht="15">
      <c r="A93" s="46" t="s">
        <v>276</v>
      </c>
      <c r="B93" s="40" t="s">
        <v>277</v>
      </c>
      <c r="C93" s="47">
        <v>0</v>
      </c>
      <c r="D93" s="47">
        <v>0</v>
      </c>
    </row>
    <row r="94" spans="1:4" ht="15">
      <c r="A94" s="44" t="s">
        <v>413</v>
      </c>
      <c r="B94" s="40" t="s">
        <v>278</v>
      </c>
      <c r="C94" s="47">
        <v>0</v>
      </c>
      <c r="D94" s="47">
        <v>0</v>
      </c>
    </row>
    <row r="95" spans="1:4" ht="15">
      <c r="A95" s="45" t="s">
        <v>431</v>
      </c>
      <c r="B95" s="41" t="s">
        <v>279</v>
      </c>
      <c r="C95" s="48">
        <f>SUM(C90,C89,C84,C79)</f>
        <v>55332625</v>
      </c>
      <c r="D95" s="48">
        <f>SUM(D90,D89,D84,D79)</f>
        <v>55332625</v>
      </c>
    </row>
    <row r="96" spans="1:4" ht="15">
      <c r="A96" s="44" t="s">
        <v>280</v>
      </c>
      <c r="B96" s="40" t="s">
        <v>281</v>
      </c>
      <c r="C96" s="47">
        <v>0</v>
      </c>
      <c r="D96" s="47">
        <v>0</v>
      </c>
    </row>
    <row r="97" spans="1:4" ht="15">
      <c r="A97" s="44" t="s">
        <v>282</v>
      </c>
      <c r="B97" s="40" t="s">
        <v>283</v>
      </c>
      <c r="C97" s="47">
        <v>0</v>
      </c>
      <c r="D97" s="47">
        <v>0</v>
      </c>
    </row>
    <row r="98" spans="1:4" ht="15">
      <c r="A98" s="46" t="s">
        <v>284</v>
      </c>
      <c r="B98" s="40" t="s">
        <v>285</v>
      </c>
      <c r="C98" s="47">
        <v>0</v>
      </c>
      <c r="D98" s="47">
        <v>0</v>
      </c>
    </row>
    <row r="99" spans="1:4" ht="15">
      <c r="A99" s="46" t="s">
        <v>414</v>
      </c>
      <c r="B99" s="40" t="s">
        <v>286</v>
      </c>
      <c r="C99" s="47">
        <v>0</v>
      </c>
      <c r="D99" s="47">
        <v>0</v>
      </c>
    </row>
    <row r="100" spans="1:4" ht="15">
      <c r="A100" s="49" t="s">
        <v>432</v>
      </c>
      <c r="B100" s="41" t="s">
        <v>287</v>
      </c>
      <c r="C100" s="47">
        <v>0</v>
      </c>
      <c r="D100" s="47">
        <v>0</v>
      </c>
    </row>
    <row r="101" spans="1:4" ht="15">
      <c r="A101" s="45" t="s">
        <v>288</v>
      </c>
      <c r="B101" s="41" t="s">
        <v>289</v>
      </c>
      <c r="C101" s="47">
        <v>0</v>
      </c>
      <c r="D101" s="47">
        <v>0</v>
      </c>
    </row>
    <row r="102" spans="1:4" ht="15">
      <c r="A102" s="57" t="s">
        <v>433</v>
      </c>
      <c r="B102" s="58" t="s">
        <v>290</v>
      </c>
      <c r="C102" s="59">
        <f>SUM(C100:C101,C95)</f>
        <v>55332625</v>
      </c>
      <c r="D102" s="59">
        <f>SUM(D100:D101,D95)</f>
        <v>55332625</v>
      </c>
    </row>
    <row r="103" spans="1:4" ht="15.75">
      <c r="A103" s="60" t="s">
        <v>415</v>
      </c>
      <c r="B103" s="61"/>
      <c r="C103" s="62">
        <f>SUM(C73,C102)</f>
        <v>120042360</v>
      </c>
      <c r="D103" s="62">
        <f>SUM(D73,D102)</f>
        <v>138467949</v>
      </c>
    </row>
  </sheetData>
  <sheetProtection/>
  <mergeCells count="5">
    <mergeCell ref="A4:D4"/>
    <mergeCell ref="A7:A8"/>
    <mergeCell ref="B7:B8"/>
    <mergeCell ref="C7:D7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Y1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1.140625" style="0" customWidth="1"/>
    <col min="3" max="3" width="17.00390625" style="23" bestFit="1" customWidth="1"/>
    <col min="4" max="4" width="16.57421875" style="23" customWidth="1"/>
    <col min="5" max="6" width="16.7109375" style="23" bestFit="1" customWidth="1"/>
    <col min="7" max="7" width="14.28125" style="23" customWidth="1"/>
    <col min="8" max="8" width="16.28125" style="23" customWidth="1"/>
    <col min="9" max="10" width="16.7109375" style="23" customWidth="1"/>
  </cols>
  <sheetData>
    <row r="1" spans="1:9" ht="15">
      <c r="A1" s="28" t="s">
        <v>628</v>
      </c>
      <c r="B1" s="4"/>
      <c r="C1" s="22"/>
      <c r="D1" s="22"/>
      <c r="E1" s="22"/>
      <c r="F1" s="22"/>
      <c r="G1" s="22"/>
      <c r="H1" s="22"/>
      <c r="I1" s="22"/>
    </row>
    <row r="2" spans="1:9" ht="15">
      <c r="A2" s="28" t="s">
        <v>615</v>
      </c>
      <c r="B2" s="4"/>
      <c r="C2" s="22"/>
      <c r="D2" s="22"/>
      <c r="E2" s="22"/>
      <c r="F2" s="22"/>
      <c r="G2" s="22"/>
      <c r="H2" s="22"/>
      <c r="I2" s="22"/>
    </row>
    <row r="3" spans="1:9" ht="21" customHeight="1">
      <c r="A3" s="169" t="s">
        <v>569</v>
      </c>
      <c r="B3" s="170"/>
      <c r="C3" s="170"/>
      <c r="D3" s="170"/>
      <c r="E3" s="170"/>
      <c r="F3" s="170"/>
      <c r="G3" s="170"/>
      <c r="H3" s="170"/>
      <c r="I3" s="171"/>
    </row>
    <row r="4" spans="1:9" ht="34.5" customHeight="1">
      <c r="A4" s="172" t="s">
        <v>526</v>
      </c>
      <c r="B4" s="173"/>
      <c r="C4" s="173"/>
      <c r="D4" s="173"/>
      <c r="E4" s="173"/>
      <c r="F4" s="173"/>
      <c r="G4" s="173"/>
      <c r="H4" s="173"/>
      <c r="I4" s="174"/>
    </row>
    <row r="5" spans="1:9" ht="18">
      <c r="A5" s="18"/>
      <c r="B5" s="4"/>
      <c r="C5" s="22"/>
      <c r="D5" s="22"/>
      <c r="E5" s="22"/>
      <c r="F5" s="22"/>
      <c r="G5" s="22"/>
      <c r="H5" s="22"/>
      <c r="I5" s="22"/>
    </row>
    <row r="6" spans="1:9" ht="15">
      <c r="A6" s="66" t="s">
        <v>511</v>
      </c>
      <c r="B6" s="4"/>
      <c r="C6" s="22"/>
      <c r="D6" s="22"/>
      <c r="E6" s="22"/>
      <c r="F6" s="22"/>
      <c r="G6" s="22"/>
      <c r="H6" s="22"/>
      <c r="I6" s="22"/>
    </row>
    <row r="7" spans="1:10" ht="56.25" customHeight="1">
      <c r="A7" s="176" t="s">
        <v>6</v>
      </c>
      <c r="B7" s="178" t="s">
        <v>7</v>
      </c>
      <c r="C7" s="175" t="s">
        <v>591</v>
      </c>
      <c r="D7" s="175"/>
      <c r="E7" s="175" t="s">
        <v>594</v>
      </c>
      <c r="F7" s="175"/>
      <c r="G7" s="175" t="s">
        <v>595</v>
      </c>
      <c r="H7" s="175"/>
      <c r="I7" s="180" t="s">
        <v>512</v>
      </c>
      <c r="J7" s="180"/>
    </row>
    <row r="8" spans="1:10" ht="42.75" customHeight="1">
      <c r="A8" s="177"/>
      <c r="B8" s="179"/>
      <c r="C8" s="76" t="s">
        <v>513</v>
      </c>
      <c r="D8" s="76" t="s">
        <v>4</v>
      </c>
      <c r="E8" s="76" t="s">
        <v>513</v>
      </c>
      <c r="F8" s="76" t="s">
        <v>4</v>
      </c>
      <c r="G8" s="76" t="s">
        <v>513</v>
      </c>
      <c r="H8" s="76" t="s">
        <v>4</v>
      </c>
      <c r="I8" s="76" t="s">
        <v>513</v>
      </c>
      <c r="J8" s="76" t="s">
        <v>4</v>
      </c>
    </row>
    <row r="9" spans="1:10" ht="15">
      <c r="A9" s="77" t="s">
        <v>8</v>
      </c>
      <c r="B9" s="78" t="s">
        <v>9</v>
      </c>
      <c r="C9" s="69">
        <v>7148080</v>
      </c>
      <c r="D9" s="69">
        <v>10773264</v>
      </c>
      <c r="E9" s="68">
        <v>0</v>
      </c>
      <c r="F9" s="68">
        <v>0</v>
      </c>
      <c r="G9" s="68">
        <v>0</v>
      </c>
      <c r="H9" s="68">
        <v>0</v>
      </c>
      <c r="I9" s="69">
        <f>SUM(C9,E9)</f>
        <v>7148080</v>
      </c>
      <c r="J9" s="68">
        <f>SUM(D9,F9)</f>
        <v>10773264</v>
      </c>
    </row>
    <row r="10" spans="1:10" ht="15">
      <c r="A10" s="77" t="s">
        <v>10</v>
      </c>
      <c r="B10" s="79" t="s">
        <v>11</v>
      </c>
      <c r="C10" s="69">
        <v>0</v>
      </c>
      <c r="D10" s="69">
        <v>0</v>
      </c>
      <c r="E10" s="68">
        <v>0</v>
      </c>
      <c r="F10" s="68">
        <v>0</v>
      </c>
      <c r="G10" s="68">
        <v>0</v>
      </c>
      <c r="H10" s="68">
        <v>0</v>
      </c>
      <c r="I10" s="69">
        <f aca="true" t="shared" si="0" ref="I10:I73">SUM(C10,E10)</f>
        <v>0</v>
      </c>
      <c r="J10" s="68">
        <f aca="true" t="shared" si="1" ref="J10:J73">SUM(D10,F10)</f>
        <v>0</v>
      </c>
    </row>
    <row r="11" spans="1:10" ht="15">
      <c r="A11" s="77" t="s">
        <v>12</v>
      </c>
      <c r="B11" s="79" t="s">
        <v>13</v>
      </c>
      <c r="C11" s="69">
        <v>0</v>
      </c>
      <c r="D11" s="69">
        <v>0</v>
      </c>
      <c r="E11" s="68">
        <v>0</v>
      </c>
      <c r="F11" s="68">
        <v>0</v>
      </c>
      <c r="G11" s="68">
        <v>0</v>
      </c>
      <c r="H11" s="68">
        <v>0</v>
      </c>
      <c r="I11" s="69">
        <f t="shared" si="0"/>
        <v>0</v>
      </c>
      <c r="J11" s="68">
        <f t="shared" si="1"/>
        <v>0</v>
      </c>
    </row>
    <row r="12" spans="1:10" ht="15">
      <c r="A12" s="37" t="s">
        <v>14</v>
      </c>
      <c r="B12" s="79" t="s">
        <v>15</v>
      </c>
      <c r="C12" s="69">
        <v>0</v>
      </c>
      <c r="D12" s="69">
        <v>0</v>
      </c>
      <c r="E12" s="68">
        <v>0</v>
      </c>
      <c r="F12" s="68">
        <v>0</v>
      </c>
      <c r="G12" s="68">
        <v>0</v>
      </c>
      <c r="H12" s="68">
        <v>0</v>
      </c>
      <c r="I12" s="69">
        <f t="shared" si="0"/>
        <v>0</v>
      </c>
      <c r="J12" s="68">
        <f t="shared" si="1"/>
        <v>0</v>
      </c>
    </row>
    <row r="13" spans="1:10" ht="15">
      <c r="A13" s="37" t="s">
        <v>16</v>
      </c>
      <c r="B13" s="79" t="s">
        <v>17</v>
      </c>
      <c r="C13" s="69">
        <v>0</v>
      </c>
      <c r="D13" s="69">
        <v>0</v>
      </c>
      <c r="E13" s="68">
        <v>0</v>
      </c>
      <c r="F13" s="68">
        <v>0</v>
      </c>
      <c r="G13" s="68">
        <v>0</v>
      </c>
      <c r="H13" s="68">
        <v>0</v>
      </c>
      <c r="I13" s="69">
        <f t="shared" si="0"/>
        <v>0</v>
      </c>
      <c r="J13" s="68">
        <f t="shared" si="1"/>
        <v>0</v>
      </c>
    </row>
    <row r="14" spans="1:10" ht="15">
      <c r="A14" s="37" t="s">
        <v>18</v>
      </c>
      <c r="B14" s="79" t="s">
        <v>19</v>
      </c>
      <c r="C14" s="69">
        <v>0</v>
      </c>
      <c r="D14" s="69">
        <v>0</v>
      </c>
      <c r="E14" s="68">
        <v>0</v>
      </c>
      <c r="F14" s="68">
        <v>0</v>
      </c>
      <c r="G14" s="68">
        <v>0</v>
      </c>
      <c r="H14" s="68">
        <v>0</v>
      </c>
      <c r="I14" s="69">
        <f t="shared" si="0"/>
        <v>0</v>
      </c>
      <c r="J14" s="68">
        <f t="shared" si="1"/>
        <v>0</v>
      </c>
    </row>
    <row r="15" spans="1:10" ht="15">
      <c r="A15" s="37" t="s">
        <v>20</v>
      </c>
      <c r="B15" s="79" t="s">
        <v>21</v>
      </c>
      <c r="C15" s="69">
        <v>0</v>
      </c>
      <c r="D15" s="69">
        <v>0</v>
      </c>
      <c r="E15" s="68">
        <v>0</v>
      </c>
      <c r="F15" s="68">
        <v>0</v>
      </c>
      <c r="G15" s="68">
        <v>0</v>
      </c>
      <c r="H15" s="68">
        <v>0</v>
      </c>
      <c r="I15" s="69">
        <f t="shared" si="0"/>
        <v>0</v>
      </c>
      <c r="J15" s="68">
        <f t="shared" si="1"/>
        <v>0</v>
      </c>
    </row>
    <row r="16" spans="1:10" ht="15">
      <c r="A16" s="37" t="s">
        <v>22</v>
      </c>
      <c r="B16" s="79" t="s">
        <v>23</v>
      </c>
      <c r="C16" s="69">
        <v>0</v>
      </c>
      <c r="D16" s="69">
        <v>0</v>
      </c>
      <c r="E16" s="68">
        <v>0</v>
      </c>
      <c r="F16" s="68">
        <v>0</v>
      </c>
      <c r="G16" s="68">
        <v>0</v>
      </c>
      <c r="H16" s="68">
        <v>0</v>
      </c>
      <c r="I16" s="69">
        <f t="shared" si="0"/>
        <v>0</v>
      </c>
      <c r="J16" s="68">
        <f t="shared" si="1"/>
        <v>0</v>
      </c>
    </row>
    <row r="17" spans="1:10" ht="15">
      <c r="A17" s="40" t="s">
        <v>24</v>
      </c>
      <c r="B17" s="79" t="s">
        <v>25</v>
      </c>
      <c r="C17" s="69">
        <v>100000</v>
      </c>
      <c r="D17" s="69">
        <v>100000</v>
      </c>
      <c r="E17" s="68">
        <v>0</v>
      </c>
      <c r="F17" s="68">
        <v>0</v>
      </c>
      <c r="G17" s="68">
        <v>0</v>
      </c>
      <c r="H17" s="68">
        <v>0</v>
      </c>
      <c r="I17" s="69">
        <f t="shared" si="0"/>
        <v>100000</v>
      </c>
      <c r="J17" s="68">
        <f t="shared" si="1"/>
        <v>100000</v>
      </c>
    </row>
    <row r="18" spans="1:10" ht="15">
      <c r="A18" s="40" t="s">
        <v>26</v>
      </c>
      <c r="B18" s="79" t="s">
        <v>27</v>
      </c>
      <c r="C18" s="69">
        <v>0</v>
      </c>
      <c r="D18" s="69">
        <v>0</v>
      </c>
      <c r="E18" s="68">
        <v>0</v>
      </c>
      <c r="F18" s="68">
        <v>0</v>
      </c>
      <c r="G18" s="68">
        <v>0</v>
      </c>
      <c r="H18" s="68">
        <v>0</v>
      </c>
      <c r="I18" s="69">
        <f t="shared" si="0"/>
        <v>0</v>
      </c>
      <c r="J18" s="68">
        <f t="shared" si="1"/>
        <v>0</v>
      </c>
    </row>
    <row r="19" spans="1:10" ht="15">
      <c r="A19" s="40" t="s">
        <v>28</v>
      </c>
      <c r="B19" s="79" t="s">
        <v>29</v>
      </c>
      <c r="C19" s="69">
        <v>0</v>
      </c>
      <c r="D19" s="69">
        <v>0</v>
      </c>
      <c r="E19" s="68">
        <v>0</v>
      </c>
      <c r="F19" s="68">
        <v>0</v>
      </c>
      <c r="G19" s="68">
        <v>0</v>
      </c>
      <c r="H19" s="68">
        <v>0</v>
      </c>
      <c r="I19" s="69">
        <f t="shared" si="0"/>
        <v>0</v>
      </c>
      <c r="J19" s="68">
        <f t="shared" si="1"/>
        <v>0</v>
      </c>
    </row>
    <row r="20" spans="1:10" ht="15">
      <c r="A20" s="40" t="s">
        <v>30</v>
      </c>
      <c r="B20" s="79" t="s">
        <v>31</v>
      </c>
      <c r="C20" s="69">
        <v>0</v>
      </c>
      <c r="D20" s="69">
        <v>0</v>
      </c>
      <c r="E20" s="68">
        <v>0</v>
      </c>
      <c r="F20" s="68">
        <v>0</v>
      </c>
      <c r="G20" s="68">
        <v>0</v>
      </c>
      <c r="H20" s="68">
        <v>0</v>
      </c>
      <c r="I20" s="69">
        <f t="shared" si="0"/>
        <v>0</v>
      </c>
      <c r="J20" s="68">
        <f t="shared" si="1"/>
        <v>0</v>
      </c>
    </row>
    <row r="21" spans="1:10" ht="15">
      <c r="A21" s="40" t="s">
        <v>346</v>
      </c>
      <c r="B21" s="79" t="s">
        <v>32</v>
      </c>
      <c r="C21" s="69">
        <v>0</v>
      </c>
      <c r="D21" s="69">
        <v>15673</v>
      </c>
      <c r="E21" s="68">
        <v>0</v>
      </c>
      <c r="F21" s="68">
        <v>0</v>
      </c>
      <c r="G21" s="68">
        <v>0</v>
      </c>
      <c r="H21" s="68">
        <v>0</v>
      </c>
      <c r="I21" s="69">
        <f t="shared" si="0"/>
        <v>0</v>
      </c>
      <c r="J21" s="68">
        <f t="shared" si="1"/>
        <v>15673</v>
      </c>
    </row>
    <row r="22" spans="1:10" s="12" customFormat="1" ht="15">
      <c r="A22" s="37" t="s">
        <v>291</v>
      </c>
      <c r="B22" s="79" t="s">
        <v>33</v>
      </c>
      <c r="C22" s="69">
        <f>SUM(C9:C21)</f>
        <v>7248080</v>
      </c>
      <c r="D22" s="69">
        <f>SUM(D9:D21)</f>
        <v>10888937</v>
      </c>
      <c r="E22" s="68">
        <v>0</v>
      </c>
      <c r="F22" s="68">
        <v>0</v>
      </c>
      <c r="G22" s="68">
        <v>0</v>
      </c>
      <c r="H22" s="68">
        <v>0</v>
      </c>
      <c r="I22" s="69">
        <f t="shared" si="0"/>
        <v>7248080</v>
      </c>
      <c r="J22" s="68">
        <f t="shared" si="1"/>
        <v>10888937</v>
      </c>
    </row>
    <row r="23" spans="1:10" ht="15">
      <c r="A23" s="40" t="s">
        <v>34</v>
      </c>
      <c r="B23" s="79" t="s">
        <v>35</v>
      </c>
      <c r="C23" s="69">
        <v>4034544</v>
      </c>
      <c r="D23" s="69">
        <v>4034544</v>
      </c>
      <c r="E23" s="68">
        <v>0</v>
      </c>
      <c r="F23" s="68">
        <v>0</v>
      </c>
      <c r="G23" s="68">
        <v>0</v>
      </c>
      <c r="H23" s="68">
        <v>0</v>
      </c>
      <c r="I23" s="69">
        <f t="shared" si="0"/>
        <v>4034544</v>
      </c>
      <c r="J23" s="68">
        <f t="shared" si="1"/>
        <v>4034544</v>
      </c>
    </row>
    <row r="24" spans="1:10" ht="15" customHeight="1">
      <c r="A24" s="40" t="s">
        <v>36</v>
      </c>
      <c r="B24" s="79" t="s">
        <v>37</v>
      </c>
      <c r="C24" s="69">
        <v>0</v>
      </c>
      <c r="D24" s="69">
        <v>405000</v>
      </c>
      <c r="E24" s="68">
        <v>0</v>
      </c>
      <c r="F24" s="68">
        <v>0</v>
      </c>
      <c r="G24" s="68">
        <v>0</v>
      </c>
      <c r="H24" s="68">
        <v>0</v>
      </c>
      <c r="I24" s="69">
        <f t="shared" si="0"/>
        <v>0</v>
      </c>
      <c r="J24" s="68">
        <f t="shared" si="1"/>
        <v>405000</v>
      </c>
    </row>
    <row r="25" spans="1:10" ht="15">
      <c r="A25" s="38" t="s">
        <v>38</v>
      </c>
      <c r="B25" s="79" t="s">
        <v>39</v>
      </c>
      <c r="C25" s="69">
        <v>1350000</v>
      </c>
      <c r="D25" s="69">
        <v>1400000</v>
      </c>
      <c r="E25" s="68">
        <v>0</v>
      </c>
      <c r="F25" s="68">
        <v>0</v>
      </c>
      <c r="G25" s="68">
        <v>0</v>
      </c>
      <c r="H25" s="68">
        <v>0</v>
      </c>
      <c r="I25" s="69">
        <f t="shared" si="0"/>
        <v>1350000</v>
      </c>
      <c r="J25" s="68">
        <f t="shared" si="1"/>
        <v>1400000</v>
      </c>
    </row>
    <row r="26" spans="1:10" s="12" customFormat="1" ht="15">
      <c r="A26" s="40" t="s">
        <v>292</v>
      </c>
      <c r="B26" s="79" t="s">
        <v>40</v>
      </c>
      <c r="C26" s="69">
        <f>SUM(C23:C25)</f>
        <v>5384544</v>
      </c>
      <c r="D26" s="69">
        <f>SUM(D23:D25)</f>
        <v>5839544</v>
      </c>
      <c r="E26" s="68">
        <v>0</v>
      </c>
      <c r="F26" s="68">
        <v>0</v>
      </c>
      <c r="G26" s="68">
        <v>0</v>
      </c>
      <c r="H26" s="68">
        <v>0</v>
      </c>
      <c r="I26" s="69">
        <f t="shared" si="0"/>
        <v>5384544</v>
      </c>
      <c r="J26" s="68">
        <f t="shared" si="1"/>
        <v>5839544</v>
      </c>
    </row>
    <row r="27" spans="1:10" s="19" customFormat="1" ht="15">
      <c r="A27" s="72" t="s">
        <v>376</v>
      </c>
      <c r="B27" s="73" t="s">
        <v>41</v>
      </c>
      <c r="C27" s="71">
        <f>C22+C26</f>
        <v>12632624</v>
      </c>
      <c r="D27" s="71">
        <f>D22+D26</f>
        <v>16728481</v>
      </c>
      <c r="E27" s="71">
        <v>0</v>
      </c>
      <c r="F27" s="71">
        <v>0</v>
      </c>
      <c r="G27" s="71">
        <v>0</v>
      </c>
      <c r="H27" s="71">
        <v>0</v>
      </c>
      <c r="I27" s="71">
        <f t="shared" si="0"/>
        <v>12632624</v>
      </c>
      <c r="J27" s="70">
        <f t="shared" si="1"/>
        <v>16728481</v>
      </c>
    </row>
    <row r="28" spans="1:10" s="19" customFormat="1" ht="15">
      <c r="A28" s="41" t="s">
        <v>347</v>
      </c>
      <c r="B28" s="73" t="s">
        <v>42</v>
      </c>
      <c r="C28" s="71">
        <v>2539923</v>
      </c>
      <c r="D28" s="71">
        <v>2785546</v>
      </c>
      <c r="E28" s="71">
        <v>0</v>
      </c>
      <c r="F28" s="71">
        <v>0</v>
      </c>
      <c r="G28" s="71">
        <v>0</v>
      </c>
      <c r="H28" s="71">
        <v>0</v>
      </c>
      <c r="I28" s="71">
        <f t="shared" si="0"/>
        <v>2539923</v>
      </c>
      <c r="J28" s="70">
        <f t="shared" si="1"/>
        <v>2785546</v>
      </c>
    </row>
    <row r="29" spans="1:10" ht="15">
      <c r="A29" s="40" t="s">
        <v>43</v>
      </c>
      <c r="B29" s="79" t="s">
        <v>44</v>
      </c>
      <c r="C29" s="69">
        <v>165000</v>
      </c>
      <c r="D29" s="69">
        <v>385326</v>
      </c>
      <c r="E29" s="68">
        <v>0</v>
      </c>
      <c r="F29" s="68">
        <v>0</v>
      </c>
      <c r="G29" s="68">
        <v>0</v>
      </c>
      <c r="H29" s="68">
        <v>0</v>
      </c>
      <c r="I29" s="69">
        <f t="shared" si="0"/>
        <v>165000</v>
      </c>
      <c r="J29" s="68">
        <f t="shared" si="1"/>
        <v>385326</v>
      </c>
    </row>
    <row r="30" spans="1:10" ht="15">
      <c r="A30" s="40" t="s">
        <v>45</v>
      </c>
      <c r="B30" s="79" t="s">
        <v>46</v>
      </c>
      <c r="C30" s="69">
        <v>1650000</v>
      </c>
      <c r="D30" s="69">
        <v>2242895</v>
      </c>
      <c r="E30" s="68">
        <v>0</v>
      </c>
      <c r="F30" s="68">
        <v>0</v>
      </c>
      <c r="G30" s="68">
        <v>0</v>
      </c>
      <c r="H30" s="68">
        <v>0</v>
      </c>
      <c r="I30" s="69">
        <f t="shared" si="0"/>
        <v>1650000</v>
      </c>
      <c r="J30" s="68">
        <f t="shared" si="1"/>
        <v>2242895</v>
      </c>
    </row>
    <row r="31" spans="1:10" ht="15">
      <c r="A31" s="40" t="s">
        <v>47</v>
      </c>
      <c r="B31" s="79" t="s">
        <v>48</v>
      </c>
      <c r="C31" s="69">
        <v>0</v>
      </c>
      <c r="D31" s="69">
        <v>0</v>
      </c>
      <c r="E31" s="68">
        <v>0</v>
      </c>
      <c r="F31" s="68">
        <v>0</v>
      </c>
      <c r="G31" s="68">
        <v>0</v>
      </c>
      <c r="H31" s="68">
        <v>0</v>
      </c>
      <c r="I31" s="69">
        <f t="shared" si="0"/>
        <v>0</v>
      </c>
      <c r="J31" s="68">
        <f t="shared" si="1"/>
        <v>0</v>
      </c>
    </row>
    <row r="32" spans="1:10" s="12" customFormat="1" ht="15">
      <c r="A32" s="40" t="s">
        <v>293</v>
      </c>
      <c r="B32" s="79" t="s">
        <v>49</v>
      </c>
      <c r="C32" s="69">
        <f>SUM(C29:C31)</f>
        <v>1815000</v>
      </c>
      <c r="D32" s="69">
        <f>SUM(D29:D31)</f>
        <v>2628221</v>
      </c>
      <c r="E32" s="68">
        <v>0</v>
      </c>
      <c r="F32" s="68">
        <v>0</v>
      </c>
      <c r="G32" s="68">
        <v>0</v>
      </c>
      <c r="H32" s="68">
        <v>0</v>
      </c>
      <c r="I32" s="69">
        <f t="shared" si="0"/>
        <v>1815000</v>
      </c>
      <c r="J32" s="68">
        <f t="shared" si="1"/>
        <v>2628221</v>
      </c>
    </row>
    <row r="33" spans="1:10" ht="15">
      <c r="A33" s="40" t="s">
        <v>50</v>
      </c>
      <c r="B33" s="79" t="s">
        <v>51</v>
      </c>
      <c r="C33" s="69">
        <v>160000</v>
      </c>
      <c r="D33" s="69">
        <v>219676</v>
      </c>
      <c r="E33" s="68">
        <v>0</v>
      </c>
      <c r="F33" s="68">
        <v>0</v>
      </c>
      <c r="G33" s="68">
        <v>0</v>
      </c>
      <c r="H33" s="68">
        <v>0</v>
      </c>
      <c r="I33" s="69">
        <f t="shared" si="0"/>
        <v>160000</v>
      </c>
      <c r="J33" s="68">
        <f t="shared" si="1"/>
        <v>219676</v>
      </c>
    </row>
    <row r="34" spans="1:10" ht="15">
      <c r="A34" s="40" t="s">
        <v>52</v>
      </c>
      <c r="B34" s="79" t="s">
        <v>53</v>
      </c>
      <c r="C34" s="69">
        <v>450000</v>
      </c>
      <c r="D34" s="69">
        <v>468200</v>
      </c>
      <c r="E34" s="68">
        <v>0</v>
      </c>
      <c r="F34" s="68">
        <v>0</v>
      </c>
      <c r="G34" s="68">
        <v>0</v>
      </c>
      <c r="H34" s="68">
        <v>0</v>
      </c>
      <c r="I34" s="69">
        <f t="shared" si="0"/>
        <v>450000</v>
      </c>
      <c r="J34" s="68">
        <f t="shared" si="1"/>
        <v>468200</v>
      </c>
    </row>
    <row r="35" spans="1:10" s="12" customFormat="1" ht="15" customHeight="1">
      <c r="A35" s="40" t="s">
        <v>377</v>
      </c>
      <c r="B35" s="79" t="s">
        <v>54</v>
      </c>
      <c r="C35" s="69">
        <f>SUM(C33:C34)</f>
        <v>610000</v>
      </c>
      <c r="D35" s="69">
        <f>SUM(D33:D34)</f>
        <v>687876</v>
      </c>
      <c r="E35" s="68">
        <v>0</v>
      </c>
      <c r="F35" s="68">
        <v>0</v>
      </c>
      <c r="G35" s="68">
        <v>0</v>
      </c>
      <c r="H35" s="68">
        <v>0</v>
      </c>
      <c r="I35" s="69">
        <f t="shared" si="0"/>
        <v>610000</v>
      </c>
      <c r="J35" s="68">
        <f t="shared" si="1"/>
        <v>687876</v>
      </c>
    </row>
    <row r="36" spans="1:10" ht="15">
      <c r="A36" s="40" t="s">
        <v>55</v>
      </c>
      <c r="B36" s="79" t="s">
        <v>56</v>
      </c>
      <c r="C36" s="69">
        <v>1020000</v>
      </c>
      <c r="D36" s="69">
        <v>1030000</v>
      </c>
      <c r="E36" s="68">
        <v>0</v>
      </c>
      <c r="F36" s="68">
        <v>0</v>
      </c>
      <c r="G36" s="68">
        <v>0</v>
      </c>
      <c r="H36" s="68">
        <v>0</v>
      </c>
      <c r="I36" s="69">
        <f t="shared" si="0"/>
        <v>1020000</v>
      </c>
      <c r="J36" s="68">
        <f t="shared" si="1"/>
        <v>1030000</v>
      </c>
    </row>
    <row r="37" spans="1:10" ht="15">
      <c r="A37" s="40" t="s">
        <v>57</v>
      </c>
      <c r="B37" s="79" t="s">
        <v>58</v>
      </c>
      <c r="C37" s="69">
        <v>143622</v>
      </c>
      <c r="D37" s="69">
        <v>245700</v>
      </c>
      <c r="E37" s="68">
        <v>0</v>
      </c>
      <c r="F37" s="68">
        <v>0</v>
      </c>
      <c r="G37" s="68">
        <v>0</v>
      </c>
      <c r="H37" s="68">
        <v>0</v>
      </c>
      <c r="I37" s="69">
        <f t="shared" si="0"/>
        <v>143622</v>
      </c>
      <c r="J37" s="68">
        <f t="shared" si="1"/>
        <v>245700</v>
      </c>
    </row>
    <row r="38" spans="1:10" ht="15">
      <c r="A38" s="40" t="s">
        <v>348</v>
      </c>
      <c r="B38" s="79" t="s">
        <v>59</v>
      </c>
      <c r="C38" s="69">
        <v>760000</v>
      </c>
      <c r="D38" s="69">
        <v>760000</v>
      </c>
      <c r="E38" s="68">
        <v>0</v>
      </c>
      <c r="F38" s="68">
        <v>0</v>
      </c>
      <c r="G38" s="68">
        <v>0</v>
      </c>
      <c r="H38" s="68">
        <v>0</v>
      </c>
      <c r="I38" s="69">
        <f t="shared" si="0"/>
        <v>760000</v>
      </c>
      <c r="J38" s="68">
        <f t="shared" si="1"/>
        <v>760000</v>
      </c>
    </row>
    <row r="39" spans="1:10" ht="15.75" customHeight="1">
      <c r="A39" s="40" t="s">
        <v>60</v>
      </c>
      <c r="B39" s="79" t="s">
        <v>61</v>
      </c>
      <c r="C39" s="69">
        <v>2950000</v>
      </c>
      <c r="D39" s="69">
        <v>3064123</v>
      </c>
      <c r="E39" s="68">
        <v>0</v>
      </c>
      <c r="F39" s="68">
        <v>0</v>
      </c>
      <c r="G39" s="68">
        <v>0</v>
      </c>
      <c r="H39" s="68">
        <v>0</v>
      </c>
      <c r="I39" s="69">
        <f t="shared" si="0"/>
        <v>2950000</v>
      </c>
      <c r="J39" s="68">
        <f t="shared" si="1"/>
        <v>3064123</v>
      </c>
    </row>
    <row r="40" spans="1:10" ht="15">
      <c r="A40" s="80" t="s">
        <v>349</v>
      </c>
      <c r="B40" s="79" t="s">
        <v>62</v>
      </c>
      <c r="C40" s="69">
        <v>0</v>
      </c>
      <c r="D40" s="69">
        <v>0</v>
      </c>
      <c r="E40" s="68">
        <v>0</v>
      </c>
      <c r="F40" s="68">
        <v>0</v>
      </c>
      <c r="G40" s="68">
        <v>0</v>
      </c>
      <c r="H40" s="68">
        <v>0</v>
      </c>
      <c r="I40" s="69">
        <f t="shared" si="0"/>
        <v>0</v>
      </c>
      <c r="J40" s="68">
        <f t="shared" si="1"/>
        <v>0</v>
      </c>
    </row>
    <row r="41" spans="1:10" ht="15">
      <c r="A41" s="38" t="s">
        <v>63</v>
      </c>
      <c r="B41" s="79" t="s">
        <v>64</v>
      </c>
      <c r="C41" s="69">
        <v>5760000</v>
      </c>
      <c r="D41" s="69">
        <v>6708232</v>
      </c>
      <c r="E41" s="68">
        <v>0</v>
      </c>
      <c r="F41" s="68">
        <v>0</v>
      </c>
      <c r="G41" s="68">
        <v>0</v>
      </c>
      <c r="H41" s="68">
        <v>0</v>
      </c>
      <c r="I41" s="69">
        <f t="shared" si="0"/>
        <v>5760000</v>
      </c>
      <c r="J41" s="68">
        <f t="shared" si="1"/>
        <v>6708232</v>
      </c>
    </row>
    <row r="42" spans="1:10" ht="15">
      <c r="A42" s="40" t="s">
        <v>350</v>
      </c>
      <c r="B42" s="79" t="s">
        <v>65</v>
      </c>
      <c r="C42" s="69">
        <v>2145000</v>
      </c>
      <c r="D42" s="69">
        <v>3823090</v>
      </c>
      <c r="E42" s="68">
        <v>0</v>
      </c>
      <c r="F42" s="68">
        <v>0</v>
      </c>
      <c r="G42" s="68">
        <v>0</v>
      </c>
      <c r="H42" s="68">
        <v>0</v>
      </c>
      <c r="I42" s="69">
        <f t="shared" si="0"/>
        <v>2145000</v>
      </c>
      <c r="J42" s="68">
        <f t="shared" si="1"/>
        <v>3823090</v>
      </c>
    </row>
    <row r="43" spans="1:10" s="12" customFormat="1" ht="15">
      <c r="A43" s="40" t="s">
        <v>294</v>
      </c>
      <c r="B43" s="79" t="s">
        <v>66</v>
      </c>
      <c r="C43" s="69">
        <f>SUM(C36:C42)</f>
        <v>12778622</v>
      </c>
      <c r="D43" s="69">
        <f>SUM(D36:D42)</f>
        <v>15631145</v>
      </c>
      <c r="E43" s="68">
        <v>0</v>
      </c>
      <c r="F43" s="68">
        <v>0</v>
      </c>
      <c r="G43" s="68">
        <v>0</v>
      </c>
      <c r="H43" s="68">
        <v>0</v>
      </c>
      <c r="I43" s="69">
        <f t="shared" si="0"/>
        <v>12778622</v>
      </c>
      <c r="J43" s="68">
        <f t="shared" si="1"/>
        <v>15631145</v>
      </c>
    </row>
    <row r="44" spans="1:10" ht="15">
      <c r="A44" s="40" t="s">
        <v>67</v>
      </c>
      <c r="B44" s="79" t="s">
        <v>68</v>
      </c>
      <c r="C44" s="69">
        <v>450000</v>
      </c>
      <c r="D44" s="69">
        <v>450000</v>
      </c>
      <c r="E44" s="68">
        <v>0</v>
      </c>
      <c r="F44" s="68">
        <v>0</v>
      </c>
      <c r="G44" s="68">
        <v>0</v>
      </c>
      <c r="H44" s="68">
        <v>0</v>
      </c>
      <c r="I44" s="69">
        <f t="shared" si="0"/>
        <v>450000</v>
      </c>
      <c r="J44" s="68">
        <f t="shared" si="1"/>
        <v>450000</v>
      </c>
    </row>
    <row r="45" spans="1:10" ht="15">
      <c r="A45" s="40" t="s">
        <v>69</v>
      </c>
      <c r="B45" s="79" t="s">
        <v>70</v>
      </c>
      <c r="C45" s="69">
        <v>0</v>
      </c>
      <c r="D45" s="69">
        <v>0</v>
      </c>
      <c r="E45" s="68">
        <v>0</v>
      </c>
      <c r="F45" s="68">
        <v>0</v>
      </c>
      <c r="G45" s="68">
        <v>0</v>
      </c>
      <c r="H45" s="68">
        <v>0</v>
      </c>
      <c r="I45" s="69">
        <f t="shared" si="0"/>
        <v>0</v>
      </c>
      <c r="J45" s="68">
        <f t="shared" si="1"/>
        <v>0</v>
      </c>
    </row>
    <row r="46" spans="1:10" s="12" customFormat="1" ht="15">
      <c r="A46" s="40" t="s">
        <v>295</v>
      </c>
      <c r="B46" s="79" t="s">
        <v>71</v>
      </c>
      <c r="C46" s="69">
        <f>SUM(C44:C45)</f>
        <v>450000</v>
      </c>
      <c r="D46" s="69">
        <f>SUM(D44:D45)</f>
        <v>450000</v>
      </c>
      <c r="E46" s="68">
        <v>0</v>
      </c>
      <c r="F46" s="68">
        <v>0</v>
      </c>
      <c r="G46" s="68">
        <v>0</v>
      </c>
      <c r="H46" s="68">
        <v>0</v>
      </c>
      <c r="I46" s="69">
        <f t="shared" si="0"/>
        <v>450000</v>
      </c>
      <c r="J46" s="68">
        <f t="shared" si="1"/>
        <v>450000</v>
      </c>
    </row>
    <row r="47" spans="1:10" ht="15">
      <c r="A47" s="40" t="s">
        <v>72</v>
      </c>
      <c r="B47" s="79" t="s">
        <v>73</v>
      </c>
      <c r="C47" s="69">
        <v>3974028</v>
      </c>
      <c r="D47" s="69">
        <v>4548684</v>
      </c>
      <c r="E47" s="68">
        <v>0</v>
      </c>
      <c r="F47" s="68">
        <v>0</v>
      </c>
      <c r="G47" s="68">
        <v>0</v>
      </c>
      <c r="H47" s="68">
        <v>0</v>
      </c>
      <c r="I47" s="69">
        <f t="shared" si="0"/>
        <v>3974028</v>
      </c>
      <c r="J47" s="68">
        <f t="shared" si="1"/>
        <v>4548684</v>
      </c>
    </row>
    <row r="48" spans="1:10" ht="15">
      <c r="A48" s="40" t="s">
        <v>74</v>
      </c>
      <c r="B48" s="79" t="s">
        <v>75</v>
      </c>
      <c r="C48" s="69">
        <v>0</v>
      </c>
      <c r="D48" s="69">
        <v>0</v>
      </c>
      <c r="E48" s="68">
        <v>0</v>
      </c>
      <c r="F48" s="68">
        <v>0</v>
      </c>
      <c r="G48" s="68">
        <v>0</v>
      </c>
      <c r="H48" s="68">
        <v>0</v>
      </c>
      <c r="I48" s="69">
        <f t="shared" si="0"/>
        <v>0</v>
      </c>
      <c r="J48" s="68">
        <f t="shared" si="1"/>
        <v>0</v>
      </c>
    </row>
    <row r="49" spans="1:10" ht="15">
      <c r="A49" s="40" t="s">
        <v>351</v>
      </c>
      <c r="B49" s="79" t="s">
        <v>76</v>
      </c>
      <c r="C49" s="69">
        <v>0</v>
      </c>
      <c r="D49" s="69">
        <v>0</v>
      </c>
      <c r="E49" s="68">
        <v>0</v>
      </c>
      <c r="F49" s="68">
        <v>0</v>
      </c>
      <c r="G49" s="68">
        <v>0</v>
      </c>
      <c r="H49" s="68">
        <v>0</v>
      </c>
      <c r="I49" s="69">
        <f t="shared" si="0"/>
        <v>0</v>
      </c>
      <c r="J49" s="68">
        <f t="shared" si="1"/>
        <v>0</v>
      </c>
    </row>
    <row r="50" spans="1:10" ht="15">
      <c r="A50" s="40" t="s">
        <v>352</v>
      </c>
      <c r="B50" s="79" t="s">
        <v>77</v>
      </c>
      <c r="C50" s="69">
        <v>0</v>
      </c>
      <c r="D50" s="69">
        <v>0</v>
      </c>
      <c r="E50" s="68">
        <v>0</v>
      </c>
      <c r="F50" s="68">
        <v>0</v>
      </c>
      <c r="G50" s="68">
        <v>0</v>
      </c>
      <c r="H50" s="68">
        <v>0</v>
      </c>
      <c r="I50" s="69">
        <f t="shared" si="0"/>
        <v>0</v>
      </c>
      <c r="J50" s="68">
        <f t="shared" si="1"/>
        <v>0</v>
      </c>
    </row>
    <row r="51" spans="1:10" s="12" customFormat="1" ht="15">
      <c r="A51" s="40" t="s">
        <v>78</v>
      </c>
      <c r="B51" s="79" t="s">
        <v>79</v>
      </c>
      <c r="C51" s="69">
        <v>0</v>
      </c>
      <c r="D51" s="69">
        <v>56439</v>
      </c>
      <c r="E51" s="68">
        <v>0</v>
      </c>
      <c r="F51" s="68">
        <v>0</v>
      </c>
      <c r="G51" s="68">
        <v>0</v>
      </c>
      <c r="H51" s="68">
        <v>0</v>
      </c>
      <c r="I51" s="69">
        <f t="shared" si="0"/>
        <v>0</v>
      </c>
      <c r="J51" s="68">
        <f t="shared" si="1"/>
        <v>56439</v>
      </c>
    </row>
    <row r="52" spans="1:10" s="12" customFormat="1" ht="15">
      <c r="A52" s="40" t="s">
        <v>296</v>
      </c>
      <c r="B52" s="79" t="s">
        <v>80</v>
      </c>
      <c r="C52" s="69">
        <f>SUM(C47:C51)</f>
        <v>3974028</v>
      </c>
      <c r="D52" s="69">
        <f>SUM(D47:D51)</f>
        <v>4605123</v>
      </c>
      <c r="E52" s="68">
        <v>0</v>
      </c>
      <c r="F52" s="68">
        <v>0</v>
      </c>
      <c r="G52" s="68">
        <v>0</v>
      </c>
      <c r="H52" s="68">
        <v>0</v>
      </c>
      <c r="I52" s="69">
        <f t="shared" si="0"/>
        <v>3974028</v>
      </c>
      <c r="J52" s="68">
        <f t="shared" si="1"/>
        <v>4605123</v>
      </c>
    </row>
    <row r="53" spans="1:10" s="19" customFormat="1" ht="15">
      <c r="A53" s="41" t="s">
        <v>297</v>
      </c>
      <c r="B53" s="73" t="s">
        <v>81</v>
      </c>
      <c r="C53" s="71">
        <f>C32+C35+C43+C46+C52</f>
        <v>19627650</v>
      </c>
      <c r="D53" s="71">
        <f>D32+D35+D43+D46+D52</f>
        <v>24002365</v>
      </c>
      <c r="E53" s="71">
        <v>0</v>
      </c>
      <c r="F53" s="71">
        <v>0</v>
      </c>
      <c r="G53" s="71">
        <v>0</v>
      </c>
      <c r="H53" s="71">
        <v>0</v>
      </c>
      <c r="I53" s="71">
        <f t="shared" si="0"/>
        <v>19627650</v>
      </c>
      <c r="J53" s="70">
        <f t="shared" si="1"/>
        <v>24002365</v>
      </c>
    </row>
    <row r="54" spans="1:10" ht="15">
      <c r="A54" s="44" t="s">
        <v>82</v>
      </c>
      <c r="B54" s="79" t="s">
        <v>83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f t="shared" si="0"/>
        <v>0</v>
      </c>
      <c r="J54" s="68">
        <f t="shared" si="1"/>
        <v>0</v>
      </c>
    </row>
    <row r="55" spans="1:10" ht="15">
      <c r="A55" s="44" t="s">
        <v>298</v>
      </c>
      <c r="B55" s="79" t="s">
        <v>84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f t="shared" si="0"/>
        <v>0</v>
      </c>
      <c r="J55" s="68">
        <f t="shared" si="1"/>
        <v>0</v>
      </c>
    </row>
    <row r="56" spans="1:10" ht="15">
      <c r="A56" s="81" t="s">
        <v>353</v>
      </c>
      <c r="B56" s="79" t="s">
        <v>85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f t="shared" si="0"/>
        <v>0</v>
      </c>
      <c r="J56" s="68">
        <f t="shared" si="1"/>
        <v>0</v>
      </c>
    </row>
    <row r="57" spans="1:10" ht="15">
      <c r="A57" s="81" t="s">
        <v>354</v>
      </c>
      <c r="B57" s="79" t="s">
        <v>86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f t="shared" si="0"/>
        <v>0</v>
      </c>
      <c r="J57" s="68">
        <f t="shared" si="1"/>
        <v>0</v>
      </c>
    </row>
    <row r="58" spans="1:10" ht="15">
      <c r="A58" s="81" t="s">
        <v>355</v>
      </c>
      <c r="B58" s="79" t="s">
        <v>87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f t="shared" si="0"/>
        <v>0</v>
      </c>
      <c r="J58" s="68">
        <f t="shared" si="1"/>
        <v>0</v>
      </c>
    </row>
    <row r="59" spans="1:10" ht="15">
      <c r="A59" s="44" t="s">
        <v>356</v>
      </c>
      <c r="B59" s="79" t="s">
        <v>88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f t="shared" si="0"/>
        <v>0</v>
      </c>
      <c r="J59" s="68">
        <f t="shared" si="1"/>
        <v>0</v>
      </c>
    </row>
    <row r="60" spans="1:10" ht="15">
      <c r="A60" s="44" t="s">
        <v>357</v>
      </c>
      <c r="B60" s="79" t="s">
        <v>89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f t="shared" si="0"/>
        <v>0</v>
      </c>
      <c r="J60" s="68">
        <f t="shared" si="1"/>
        <v>0</v>
      </c>
    </row>
    <row r="61" spans="1:10" ht="15">
      <c r="A61" s="44" t="s">
        <v>358</v>
      </c>
      <c r="B61" s="79" t="s">
        <v>90</v>
      </c>
      <c r="C61" s="69">
        <v>3423306</v>
      </c>
      <c r="D61" s="69">
        <v>3423306</v>
      </c>
      <c r="E61" s="69">
        <v>0</v>
      </c>
      <c r="F61" s="69">
        <v>0</v>
      </c>
      <c r="G61" s="69">
        <v>0</v>
      </c>
      <c r="H61" s="69">
        <v>0</v>
      </c>
      <c r="I61" s="69">
        <f t="shared" si="0"/>
        <v>3423306</v>
      </c>
      <c r="J61" s="68">
        <f t="shared" si="1"/>
        <v>3423306</v>
      </c>
    </row>
    <row r="62" spans="1:10" s="19" customFormat="1" ht="15">
      <c r="A62" s="45" t="s">
        <v>325</v>
      </c>
      <c r="B62" s="73" t="s">
        <v>91</v>
      </c>
      <c r="C62" s="71">
        <f>SUM(C54:C61)</f>
        <v>3423306</v>
      </c>
      <c r="D62" s="71">
        <f>SUM(D54:D61)</f>
        <v>3423306</v>
      </c>
      <c r="E62" s="70">
        <v>0</v>
      </c>
      <c r="F62" s="70">
        <v>0</v>
      </c>
      <c r="G62" s="70">
        <v>0</v>
      </c>
      <c r="H62" s="70">
        <v>0</v>
      </c>
      <c r="I62" s="71">
        <f t="shared" si="0"/>
        <v>3423306</v>
      </c>
      <c r="J62" s="70">
        <f t="shared" si="1"/>
        <v>3423306</v>
      </c>
    </row>
    <row r="63" spans="1:10" ht="15">
      <c r="A63" s="82" t="s">
        <v>359</v>
      </c>
      <c r="B63" s="79" t="s">
        <v>92</v>
      </c>
      <c r="C63" s="69">
        <v>0</v>
      </c>
      <c r="D63" s="69">
        <v>0</v>
      </c>
      <c r="E63" s="68">
        <v>0</v>
      </c>
      <c r="F63" s="68">
        <v>0</v>
      </c>
      <c r="G63" s="68">
        <v>0</v>
      </c>
      <c r="H63" s="68">
        <v>0</v>
      </c>
      <c r="I63" s="69">
        <f t="shared" si="0"/>
        <v>0</v>
      </c>
      <c r="J63" s="68">
        <f t="shared" si="1"/>
        <v>0</v>
      </c>
    </row>
    <row r="64" spans="1:10" ht="15">
      <c r="A64" s="82" t="s">
        <v>93</v>
      </c>
      <c r="B64" s="79" t="s">
        <v>94</v>
      </c>
      <c r="C64" s="69">
        <v>0</v>
      </c>
      <c r="D64" s="69">
        <v>95861</v>
      </c>
      <c r="E64" s="68">
        <v>0</v>
      </c>
      <c r="F64" s="68">
        <v>0</v>
      </c>
      <c r="G64" s="68">
        <v>0</v>
      </c>
      <c r="H64" s="68">
        <v>0</v>
      </c>
      <c r="I64" s="69">
        <f t="shared" si="0"/>
        <v>0</v>
      </c>
      <c r="J64" s="68">
        <f t="shared" si="1"/>
        <v>95861</v>
      </c>
    </row>
    <row r="65" spans="1:10" ht="15" customHeight="1">
      <c r="A65" s="82" t="s">
        <v>95</v>
      </c>
      <c r="B65" s="79" t="s">
        <v>96</v>
      </c>
      <c r="C65" s="69">
        <v>0</v>
      </c>
      <c r="D65" s="69">
        <v>0</v>
      </c>
      <c r="E65" s="68">
        <v>0</v>
      </c>
      <c r="F65" s="68">
        <v>0</v>
      </c>
      <c r="G65" s="68">
        <v>0</v>
      </c>
      <c r="H65" s="68">
        <v>0</v>
      </c>
      <c r="I65" s="69">
        <f t="shared" si="0"/>
        <v>0</v>
      </c>
      <c r="J65" s="68">
        <f t="shared" si="1"/>
        <v>0</v>
      </c>
    </row>
    <row r="66" spans="1:10" ht="15" customHeight="1">
      <c r="A66" s="82" t="s">
        <v>326</v>
      </c>
      <c r="B66" s="79" t="s">
        <v>97</v>
      </c>
      <c r="C66" s="69">
        <v>0</v>
      </c>
      <c r="D66" s="69">
        <v>0</v>
      </c>
      <c r="E66" s="68">
        <v>0</v>
      </c>
      <c r="F66" s="68">
        <v>0</v>
      </c>
      <c r="G66" s="68">
        <v>0</v>
      </c>
      <c r="H66" s="68">
        <v>0</v>
      </c>
      <c r="I66" s="69">
        <f t="shared" si="0"/>
        <v>0</v>
      </c>
      <c r="J66" s="68">
        <f t="shared" si="1"/>
        <v>0</v>
      </c>
    </row>
    <row r="67" spans="1:10" ht="15" customHeight="1">
      <c r="A67" s="82" t="s">
        <v>360</v>
      </c>
      <c r="B67" s="79" t="s">
        <v>98</v>
      </c>
      <c r="C67" s="69">
        <v>0</v>
      </c>
      <c r="D67" s="69">
        <v>0</v>
      </c>
      <c r="E67" s="68">
        <v>0</v>
      </c>
      <c r="F67" s="68">
        <v>0</v>
      </c>
      <c r="G67" s="68">
        <v>0</v>
      </c>
      <c r="H67" s="68">
        <v>0</v>
      </c>
      <c r="I67" s="69">
        <f t="shared" si="0"/>
        <v>0</v>
      </c>
      <c r="J67" s="68">
        <f t="shared" si="1"/>
        <v>0</v>
      </c>
    </row>
    <row r="68" spans="1:10" ht="15">
      <c r="A68" s="82" t="s">
        <v>328</v>
      </c>
      <c r="B68" s="79" t="s">
        <v>99</v>
      </c>
      <c r="C68" s="69">
        <v>721418</v>
      </c>
      <c r="D68" s="69">
        <v>721418</v>
      </c>
      <c r="E68" s="68">
        <v>0</v>
      </c>
      <c r="F68" s="68">
        <v>0</v>
      </c>
      <c r="G68" s="68">
        <v>0</v>
      </c>
      <c r="H68" s="68">
        <v>0</v>
      </c>
      <c r="I68" s="69">
        <f t="shared" si="0"/>
        <v>721418</v>
      </c>
      <c r="J68" s="68">
        <f t="shared" si="1"/>
        <v>721418</v>
      </c>
    </row>
    <row r="69" spans="1:10" ht="15" customHeight="1">
      <c r="A69" s="82" t="s">
        <v>361</v>
      </c>
      <c r="B69" s="79" t="s">
        <v>100</v>
      </c>
      <c r="C69" s="69">
        <v>0</v>
      </c>
      <c r="D69" s="69">
        <v>0</v>
      </c>
      <c r="E69" s="68">
        <v>0</v>
      </c>
      <c r="F69" s="68">
        <v>0</v>
      </c>
      <c r="G69" s="68">
        <v>0</v>
      </c>
      <c r="H69" s="68">
        <v>0</v>
      </c>
      <c r="I69" s="69">
        <f t="shared" si="0"/>
        <v>0</v>
      </c>
      <c r="J69" s="68">
        <f t="shared" si="1"/>
        <v>0</v>
      </c>
    </row>
    <row r="70" spans="1:10" ht="16.5" customHeight="1">
      <c r="A70" s="82" t="s">
        <v>362</v>
      </c>
      <c r="B70" s="79" t="s">
        <v>101</v>
      </c>
      <c r="C70" s="69">
        <v>0</v>
      </c>
      <c r="D70" s="69">
        <v>0</v>
      </c>
      <c r="E70" s="68">
        <v>0</v>
      </c>
      <c r="F70" s="68">
        <v>0</v>
      </c>
      <c r="G70" s="68">
        <v>0</v>
      </c>
      <c r="H70" s="68">
        <v>0</v>
      </c>
      <c r="I70" s="69">
        <f t="shared" si="0"/>
        <v>0</v>
      </c>
      <c r="J70" s="68">
        <f t="shared" si="1"/>
        <v>0</v>
      </c>
    </row>
    <row r="71" spans="1:10" ht="15">
      <c r="A71" s="82" t="s">
        <v>102</v>
      </c>
      <c r="B71" s="79" t="s">
        <v>103</v>
      </c>
      <c r="C71" s="69">
        <v>0</v>
      </c>
      <c r="D71" s="69">
        <v>0</v>
      </c>
      <c r="E71" s="68">
        <v>0</v>
      </c>
      <c r="F71" s="68">
        <v>0</v>
      </c>
      <c r="G71" s="68">
        <v>0</v>
      </c>
      <c r="H71" s="68">
        <v>0</v>
      </c>
      <c r="I71" s="69">
        <f t="shared" si="0"/>
        <v>0</v>
      </c>
      <c r="J71" s="68">
        <f t="shared" si="1"/>
        <v>0</v>
      </c>
    </row>
    <row r="72" spans="1:10" ht="15">
      <c r="A72" s="83" t="s">
        <v>104</v>
      </c>
      <c r="B72" s="79" t="s">
        <v>105</v>
      </c>
      <c r="C72" s="69">
        <v>0</v>
      </c>
      <c r="D72" s="69">
        <v>0</v>
      </c>
      <c r="E72" s="68">
        <v>0</v>
      </c>
      <c r="F72" s="68">
        <v>0</v>
      </c>
      <c r="G72" s="68">
        <v>0</v>
      </c>
      <c r="H72" s="68">
        <v>0</v>
      </c>
      <c r="I72" s="69">
        <f t="shared" si="0"/>
        <v>0</v>
      </c>
      <c r="J72" s="68">
        <f t="shared" si="1"/>
        <v>0</v>
      </c>
    </row>
    <row r="73" spans="1:10" ht="15">
      <c r="A73" s="82" t="s">
        <v>363</v>
      </c>
      <c r="B73" s="79" t="s">
        <v>106</v>
      </c>
      <c r="C73" s="69">
        <v>543959</v>
      </c>
      <c r="D73" s="69">
        <v>543959</v>
      </c>
      <c r="E73" s="68">
        <v>0</v>
      </c>
      <c r="F73" s="68">
        <v>0</v>
      </c>
      <c r="G73" s="68">
        <v>0</v>
      </c>
      <c r="H73" s="68">
        <v>0</v>
      </c>
      <c r="I73" s="69">
        <f t="shared" si="0"/>
        <v>543959</v>
      </c>
      <c r="J73" s="68">
        <f t="shared" si="1"/>
        <v>543959</v>
      </c>
    </row>
    <row r="74" spans="1:10" ht="15">
      <c r="A74" s="83" t="s">
        <v>596</v>
      </c>
      <c r="B74" s="79" t="s">
        <v>539</v>
      </c>
      <c r="C74" s="69">
        <v>8729691</v>
      </c>
      <c r="D74" s="69">
        <v>8304753</v>
      </c>
      <c r="E74" s="68">
        <v>0</v>
      </c>
      <c r="F74" s="68">
        <v>0</v>
      </c>
      <c r="G74" s="68">
        <v>0</v>
      </c>
      <c r="H74" s="68">
        <v>0</v>
      </c>
      <c r="I74" s="69">
        <f aca="true" t="shared" si="2" ref="I74:I125">SUM(C74,E74)</f>
        <v>8729691</v>
      </c>
      <c r="J74" s="68">
        <f aca="true" t="shared" si="3" ref="J74:J125">SUM(D74,F74)</f>
        <v>8304753</v>
      </c>
    </row>
    <row r="75" spans="1:10" ht="15">
      <c r="A75" s="83" t="s">
        <v>509</v>
      </c>
      <c r="B75" s="79" t="s">
        <v>539</v>
      </c>
      <c r="C75" s="69">
        <v>0</v>
      </c>
      <c r="D75" s="69">
        <v>0</v>
      </c>
      <c r="E75" s="68">
        <v>0</v>
      </c>
      <c r="F75" s="68">
        <v>0</v>
      </c>
      <c r="G75" s="68">
        <v>0</v>
      </c>
      <c r="H75" s="68">
        <v>0</v>
      </c>
      <c r="I75" s="69">
        <f t="shared" si="2"/>
        <v>0</v>
      </c>
      <c r="J75" s="68">
        <f t="shared" si="3"/>
        <v>0</v>
      </c>
    </row>
    <row r="76" spans="1:10" s="19" customFormat="1" ht="15">
      <c r="A76" s="45" t="s">
        <v>331</v>
      </c>
      <c r="B76" s="73" t="s">
        <v>107</v>
      </c>
      <c r="C76" s="71">
        <f>SUM(C63:C75)</f>
        <v>9995068</v>
      </c>
      <c r="D76" s="71">
        <f>SUM(D63:D75)</f>
        <v>9665991</v>
      </c>
      <c r="E76" s="71">
        <v>0</v>
      </c>
      <c r="F76" s="71">
        <v>0</v>
      </c>
      <c r="G76" s="71">
        <v>0</v>
      </c>
      <c r="H76" s="71">
        <v>0</v>
      </c>
      <c r="I76" s="71">
        <f t="shared" si="2"/>
        <v>9995068</v>
      </c>
      <c r="J76" s="70">
        <f t="shared" si="3"/>
        <v>9665991</v>
      </c>
    </row>
    <row r="77" spans="1:10" s="19" customFormat="1" ht="15">
      <c r="A77" s="51" t="s">
        <v>484</v>
      </c>
      <c r="B77" s="87"/>
      <c r="C77" s="86">
        <f>C76+C62+C53+C28+C27</f>
        <v>48218571</v>
      </c>
      <c r="D77" s="86">
        <f>D76+D62+D53+D28+D27</f>
        <v>56605689</v>
      </c>
      <c r="E77" s="86">
        <f>E76+E62+E53+E28+E27</f>
        <v>0</v>
      </c>
      <c r="F77" s="86">
        <v>0</v>
      </c>
      <c r="G77" s="86">
        <v>0</v>
      </c>
      <c r="H77" s="86">
        <v>0</v>
      </c>
      <c r="I77" s="86">
        <f t="shared" si="2"/>
        <v>48218571</v>
      </c>
      <c r="J77" s="86">
        <f t="shared" si="3"/>
        <v>56605689</v>
      </c>
    </row>
    <row r="78" spans="1:10" ht="15">
      <c r="A78" s="84" t="s">
        <v>108</v>
      </c>
      <c r="B78" s="79" t="s">
        <v>109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f t="shared" si="2"/>
        <v>0</v>
      </c>
      <c r="J78" s="68">
        <f t="shared" si="3"/>
        <v>0</v>
      </c>
    </row>
    <row r="79" spans="1:10" ht="15">
      <c r="A79" s="84" t="s">
        <v>364</v>
      </c>
      <c r="B79" s="79" t="s">
        <v>110</v>
      </c>
      <c r="C79" s="69">
        <v>50647930</v>
      </c>
      <c r="D79" s="69">
        <v>50647930</v>
      </c>
      <c r="E79" s="69">
        <v>0</v>
      </c>
      <c r="F79" s="69">
        <v>0</v>
      </c>
      <c r="G79" s="69">
        <v>0</v>
      </c>
      <c r="H79" s="69">
        <v>0</v>
      </c>
      <c r="I79" s="69">
        <f t="shared" si="2"/>
        <v>50647930</v>
      </c>
      <c r="J79" s="68">
        <f t="shared" si="3"/>
        <v>50647930</v>
      </c>
    </row>
    <row r="80" spans="1:10" ht="15">
      <c r="A80" s="84" t="s">
        <v>111</v>
      </c>
      <c r="B80" s="79" t="s">
        <v>112</v>
      </c>
      <c r="C80" s="69">
        <v>40000</v>
      </c>
      <c r="D80" s="69">
        <v>40000</v>
      </c>
      <c r="E80" s="69">
        <v>0</v>
      </c>
      <c r="F80" s="69">
        <v>0</v>
      </c>
      <c r="G80" s="69">
        <v>0</v>
      </c>
      <c r="H80" s="69">
        <v>0</v>
      </c>
      <c r="I80" s="69">
        <f t="shared" si="2"/>
        <v>40000</v>
      </c>
      <c r="J80" s="68">
        <f t="shared" si="3"/>
        <v>40000</v>
      </c>
    </row>
    <row r="81" spans="1:10" ht="15">
      <c r="A81" s="84" t="s">
        <v>113</v>
      </c>
      <c r="B81" s="79" t="s">
        <v>114</v>
      </c>
      <c r="C81" s="69">
        <v>2762205</v>
      </c>
      <c r="D81" s="69">
        <v>11461069</v>
      </c>
      <c r="E81" s="69">
        <v>0</v>
      </c>
      <c r="F81" s="69">
        <v>0</v>
      </c>
      <c r="G81" s="69">
        <v>0</v>
      </c>
      <c r="H81" s="69">
        <v>0</v>
      </c>
      <c r="I81" s="69">
        <f t="shared" si="2"/>
        <v>2762205</v>
      </c>
      <c r="J81" s="68">
        <f t="shared" si="3"/>
        <v>11461069</v>
      </c>
    </row>
    <row r="82" spans="1:10" ht="15">
      <c r="A82" s="38" t="s">
        <v>115</v>
      </c>
      <c r="B82" s="79" t="s">
        <v>116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f t="shared" si="2"/>
        <v>0</v>
      </c>
      <c r="J82" s="68">
        <f t="shared" si="3"/>
        <v>0</v>
      </c>
    </row>
    <row r="83" spans="1:10" ht="15">
      <c r="A83" s="38" t="s">
        <v>117</v>
      </c>
      <c r="B83" s="79" t="s">
        <v>118</v>
      </c>
      <c r="C83" s="69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f t="shared" si="2"/>
        <v>0</v>
      </c>
      <c r="J83" s="68">
        <f t="shared" si="3"/>
        <v>0</v>
      </c>
    </row>
    <row r="84" spans="1:10" ht="15">
      <c r="A84" s="38" t="s">
        <v>119</v>
      </c>
      <c r="B84" s="79" t="s">
        <v>120</v>
      </c>
      <c r="C84" s="69">
        <v>14431535</v>
      </c>
      <c r="D84" s="69">
        <v>15771142</v>
      </c>
      <c r="E84" s="69">
        <v>0</v>
      </c>
      <c r="F84" s="69">
        <v>0</v>
      </c>
      <c r="G84" s="69">
        <v>0</v>
      </c>
      <c r="H84" s="69">
        <v>0</v>
      </c>
      <c r="I84" s="69">
        <f t="shared" si="2"/>
        <v>14431535</v>
      </c>
      <c r="J84" s="68">
        <f t="shared" si="3"/>
        <v>15771142</v>
      </c>
    </row>
    <row r="85" spans="1:10" s="19" customFormat="1" ht="15">
      <c r="A85" s="42" t="s">
        <v>333</v>
      </c>
      <c r="B85" s="73" t="s">
        <v>121</v>
      </c>
      <c r="C85" s="71">
        <f>SUM(C78:C84)</f>
        <v>67881670</v>
      </c>
      <c r="D85" s="71">
        <f>SUM(D78:D84)</f>
        <v>77920141</v>
      </c>
      <c r="E85" s="70">
        <v>0</v>
      </c>
      <c r="F85" s="70">
        <v>0</v>
      </c>
      <c r="G85" s="70">
        <v>0</v>
      </c>
      <c r="H85" s="70">
        <v>0</v>
      </c>
      <c r="I85" s="71">
        <f t="shared" si="2"/>
        <v>67881670</v>
      </c>
      <c r="J85" s="70">
        <f t="shared" si="3"/>
        <v>77920141</v>
      </c>
    </row>
    <row r="86" spans="1:10" ht="15">
      <c r="A86" s="44" t="s">
        <v>122</v>
      </c>
      <c r="B86" s="79" t="s">
        <v>123</v>
      </c>
      <c r="C86" s="69">
        <v>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f t="shared" si="2"/>
        <v>0</v>
      </c>
      <c r="J86" s="68">
        <f t="shared" si="3"/>
        <v>0</v>
      </c>
    </row>
    <row r="87" spans="1:10" ht="15">
      <c r="A87" s="44" t="s">
        <v>124</v>
      </c>
      <c r="B87" s="79" t="s">
        <v>125</v>
      </c>
      <c r="C87" s="69">
        <v>1181102</v>
      </c>
      <c r="D87" s="69">
        <v>1181102</v>
      </c>
      <c r="E87" s="69">
        <v>0</v>
      </c>
      <c r="F87" s="69">
        <v>0</v>
      </c>
      <c r="G87" s="69">
        <v>0</v>
      </c>
      <c r="H87" s="69">
        <v>0</v>
      </c>
      <c r="I87" s="69">
        <f t="shared" si="2"/>
        <v>1181102</v>
      </c>
      <c r="J87" s="68">
        <f t="shared" si="3"/>
        <v>1181102</v>
      </c>
    </row>
    <row r="88" spans="1:10" ht="15">
      <c r="A88" s="44" t="s">
        <v>126</v>
      </c>
      <c r="B88" s="79" t="s">
        <v>127</v>
      </c>
      <c r="C88" s="69">
        <v>0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69">
        <f t="shared" si="2"/>
        <v>0</v>
      </c>
      <c r="J88" s="68">
        <f t="shared" si="3"/>
        <v>0</v>
      </c>
    </row>
    <row r="89" spans="1:10" ht="15">
      <c r="A89" s="44" t="s">
        <v>128</v>
      </c>
      <c r="B89" s="79" t="s">
        <v>129</v>
      </c>
      <c r="C89" s="69">
        <v>318898</v>
      </c>
      <c r="D89" s="69">
        <v>318898</v>
      </c>
      <c r="E89" s="69">
        <v>0</v>
      </c>
      <c r="F89" s="69">
        <v>0</v>
      </c>
      <c r="G89" s="69">
        <v>0</v>
      </c>
      <c r="H89" s="69">
        <v>0</v>
      </c>
      <c r="I89" s="69">
        <f t="shared" si="2"/>
        <v>318898</v>
      </c>
      <c r="J89" s="68">
        <f t="shared" si="3"/>
        <v>318898</v>
      </c>
    </row>
    <row r="90" spans="1:10" s="19" customFormat="1" ht="15">
      <c r="A90" s="45" t="s">
        <v>334</v>
      </c>
      <c r="B90" s="73" t="s">
        <v>130</v>
      </c>
      <c r="C90" s="71">
        <f>SUM(C86:C89)</f>
        <v>1500000</v>
      </c>
      <c r="D90" s="71">
        <f>SUM(D86:D89)</f>
        <v>1500000</v>
      </c>
      <c r="E90" s="70">
        <v>0</v>
      </c>
      <c r="F90" s="70">
        <v>0</v>
      </c>
      <c r="G90" s="70">
        <v>0</v>
      </c>
      <c r="H90" s="70">
        <v>0</v>
      </c>
      <c r="I90" s="71">
        <f t="shared" si="2"/>
        <v>1500000</v>
      </c>
      <c r="J90" s="70">
        <f t="shared" si="3"/>
        <v>1500000</v>
      </c>
    </row>
    <row r="91" spans="1:10" ht="15" customHeight="1">
      <c r="A91" s="44" t="s">
        <v>131</v>
      </c>
      <c r="B91" s="79" t="s">
        <v>132</v>
      </c>
      <c r="C91" s="69">
        <v>0</v>
      </c>
      <c r="D91" s="69">
        <v>0</v>
      </c>
      <c r="E91" s="68">
        <v>0</v>
      </c>
      <c r="F91" s="68">
        <v>0</v>
      </c>
      <c r="G91" s="68">
        <v>0</v>
      </c>
      <c r="H91" s="68">
        <v>0</v>
      </c>
      <c r="I91" s="69">
        <f t="shared" si="2"/>
        <v>0</v>
      </c>
      <c r="J91" s="68">
        <f t="shared" si="3"/>
        <v>0</v>
      </c>
    </row>
    <row r="92" spans="1:10" ht="15" customHeight="1">
      <c r="A92" s="44" t="s">
        <v>365</v>
      </c>
      <c r="B92" s="79" t="s">
        <v>133</v>
      </c>
      <c r="C92" s="69">
        <v>0</v>
      </c>
      <c r="D92" s="69">
        <v>0</v>
      </c>
      <c r="E92" s="68">
        <v>0</v>
      </c>
      <c r="F92" s="68">
        <v>0</v>
      </c>
      <c r="G92" s="68">
        <v>0</v>
      </c>
      <c r="H92" s="68">
        <v>0</v>
      </c>
      <c r="I92" s="69">
        <f t="shared" si="2"/>
        <v>0</v>
      </c>
      <c r="J92" s="68">
        <f t="shared" si="3"/>
        <v>0</v>
      </c>
    </row>
    <row r="93" spans="1:10" ht="15" customHeight="1">
      <c r="A93" s="44" t="s">
        <v>366</v>
      </c>
      <c r="B93" s="79" t="s">
        <v>134</v>
      </c>
      <c r="C93" s="69">
        <v>0</v>
      </c>
      <c r="D93" s="69">
        <v>0</v>
      </c>
      <c r="E93" s="68">
        <v>0</v>
      </c>
      <c r="F93" s="68">
        <v>0</v>
      </c>
      <c r="G93" s="68">
        <v>0</v>
      </c>
      <c r="H93" s="68">
        <v>0</v>
      </c>
      <c r="I93" s="69">
        <f t="shared" si="2"/>
        <v>0</v>
      </c>
      <c r="J93" s="68">
        <f t="shared" si="3"/>
        <v>0</v>
      </c>
    </row>
    <row r="94" spans="1:10" ht="15">
      <c r="A94" s="44" t="s">
        <v>367</v>
      </c>
      <c r="B94" s="79" t="s">
        <v>135</v>
      </c>
      <c r="C94" s="69">
        <v>1544726</v>
      </c>
      <c r="D94" s="69">
        <v>1544726</v>
      </c>
      <c r="E94" s="68">
        <v>0</v>
      </c>
      <c r="F94" s="68">
        <v>0</v>
      </c>
      <c r="G94" s="68">
        <v>0</v>
      </c>
      <c r="H94" s="68">
        <v>0</v>
      </c>
      <c r="I94" s="69">
        <f t="shared" si="2"/>
        <v>1544726</v>
      </c>
      <c r="J94" s="68">
        <f t="shared" si="3"/>
        <v>1544726</v>
      </c>
    </row>
    <row r="95" spans="1:10" ht="15" customHeight="1">
      <c r="A95" s="44" t="s">
        <v>368</v>
      </c>
      <c r="B95" s="79" t="s">
        <v>136</v>
      </c>
      <c r="C95" s="69">
        <v>0</v>
      </c>
      <c r="D95" s="69">
        <v>0</v>
      </c>
      <c r="E95" s="68">
        <v>0</v>
      </c>
      <c r="F95" s="68">
        <v>0</v>
      </c>
      <c r="G95" s="68">
        <v>0</v>
      </c>
      <c r="H95" s="68">
        <v>0</v>
      </c>
      <c r="I95" s="69">
        <f t="shared" si="2"/>
        <v>0</v>
      </c>
      <c r="J95" s="68">
        <f t="shared" si="3"/>
        <v>0</v>
      </c>
    </row>
    <row r="96" spans="1:10" ht="15" customHeight="1">
      <c r="A96" s="44" t="s">
        <v>369</v>
      </c>
      <c r="B96" s="79" t="s">
        <v>137</v>
      </c>
      <c r="C96" s="69">
        <v>0</v>
      </c>
      <c r="D96" s="69">
        <v>0</v>
      </c>
      <c r="E96" s="68">
        <v>0</v>
      </c>
      <c r="F96" s="68">
        <v>0</v>
      </c>
      <c r="G96" s="68">
        <v>0</v>
      </c>
      <c r="H96" s="68">
        <v>0</v>
      </c>
      <c r="I96" s="69">
        <f t="shared" si="2"/>
        <v>0</v>
      </c>
      <c r="J96" s="68">
        <f t="shared" si="3"/>
        <v>0</v>
      </c>
    </row>
    <row r="97" spans="1:10" ht="15">
      <c r="A97" s="44" t="s">
        <v>138</v>
      </c>
      <c r="B97" s="79" t="s">
        <v>139</v>
      </c>
      <c r="C97" s="69">
        <v>0</v>
      </c>
      <c r="D97" s="69">
        <v>0</v>
      </c>
      <c r="E97" s="68">
        <v>0</v>
      </c>
      <c r="F97" s="68">
        <v>0</v>
      </c>
      <c r="G97" s="68">
        <v>0</v>
      </c>
      <c r="H97" s="68">
        <v>0</v>
      </c>
      <c r="I97" s="69">
        <f t="shared" si="2"/>
        <v>0</v>
      </c>
      <c r="J97" s="68">
        <f t="shared" si="3"/>
        <v>0</v>
      </c>
    </row>
    <row r="98" spans="1:10" ht="15">
      <c r="A98" s="44" t="s">
        <v>370</v>
      </c>
      <c r="B98" s="79" t="s">
        <v>140</v>
      </c>
      <c r="C98" s="69">
        <v>0</v>
      </c>
      <c r="D98" s="69">
        <v>0</v>
      </c>
      <c r="E98" s="68">
        <v>0</v>
      </c>
      <c r="F98" s="68">
        <v>0</v>
      </c>
      <c r="G98" s="68">
        <v>0</v>
      </c>
      <c r="H98" s="68">
        <v>0</v>
      </c>
      <c r="I98" s="69">
        <f t="shared" si="2"/>
        <v>0</v>
      </c>
      <c r="J98" s="68">
        <f t="shared" si="3"/>
        <v>0</v>
      </c>
    </row>
    <row r="99" spans="1:10" s="19" customFormat="1" ht="15">
      <c r="A99" s="45" t="s">
        <v>335</v>
      </c>
      <c r="B99" s="73" t="s">
        <v>141</v>
      </c>
      <c r="C99" s="71">
        <f>SUM(C91:C98)</f>
        <v>1544726</v>
      </c>
      <c r="D99" s="71">
        <f>SUM(D91:D98)</f>
        <v>1544726</v>
      </c>
      <c r="E99" s="71">
        <v>0</v>
      </c>
      <c r="F99" s="71">
        <v>0</v>
      </c>
      <c r="G99" s="71">
        <v>0</v>
      </c>
      <c r="H99" s="71">
        <v>0</v>
      </c>
      <c r="I99" s="71">
        <f t="shared" si="2"/>
        <v>1544726</v>
      </c>
      <c r="J99" s="70">
        <f t="shared" si="3"/>
        <v>1544726</v>
      </c>
    </row>
    <row r="100" spans="1:10" s="19" customFormat="1" ht="15">
      <c r="A100" s="51" t="s">
        <v>483</v>
      </c>
      <c r="B100" s="87"/>
      <c r="C100" s="86">
        <f>C85+C90+C99</f>
        <v>70926396</v>
      </c>
      <c r="D100" s="86">
        <f>D85+D90+D99</f>
        <v>80964867</v>
      </c>
      <c r="E100" s="86">
        <f>E85+E90+E99</f>
        <v>0</v>
      </c>
      <c r="F100" s="86">
        <f>SUM(F99,F90,F85)</f>
        <v>0</v>
      </c>
      <c r="G100" s="86">
        <f>SUM(G99,G90,G85)</f>
        <v>0</v>
      </c>
      <c r="H100" s="86">
        <f>SUM(H99,H90,H85)</f>
        <v>0</v>
      </c>
      <c r="I100" s="86">
        <f t="shared" si="2"/>
        <v>70926396</v>
      </c>
      <c r="J100" s="86">
        <f t="shared" si="3"/>
        <v>80964867</v>
      </c>
    </row>
    <row r="101" spans="1:10" s="19" customFormat="1" ht="15">
      <c r="A101" s="55" t="s">
        <v>378</v>
      </c>
      <c r="B101" s="88" t="s">
        <v>142</v>
      </c>
      <c r="C101" s="89">
        <f>C77+C100</f>
        <v>119144967</v>
      </c>
      <c r="D101" s="89">
        <f>D77+D100</f>
        <v>137570556</v>
      </c>
      <c r="E101" s="89">
        <f>E77+E100</f>
        <v>0</v>
      </c>
      <c r="F101" s="89">
        <f>SUM(F100,F77)</f>
        <v>0</v>
      </c>
      <c r="G101" s="89">
        <f>SUM(G100,G77)</f>
        <v>0</v>
      </c>
      <c r="H101" s="89">
        <f>SUM(H100,H77)</f>
        <v>0</v>
      </c>
      <c r="I101" s="89">
        <f t="shared" si="2"/>
        <v>119144967</v>
      </c>
      <c r="J101" s="89">
        <f t="shared" si="3"/>
        <v>137570556</v>
      </c>
    </row>
    <row r="102" spans="1:25" ht="15">
      <c r="A102" s="44" t="s">
        <v>371</v>
      </c>
      <c r="B102" s="40" t="s">
        <v>143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69">
        <f t="shared" si="2"/>
        <v>0</v>
      </c>
      <c r="J102" s="68">
        <f t="shared" si="3"/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4"/>
    </row>
    <row r="103" spans="1:25" ht="15">
      <c r="A103" s="44" t="s">
        <v>144</v>
      </c>
      <c r="B103" s="40" t="s">
        <v>145</v>
      </c>
      <c r="C103" s="85">
        <v>0</v>
      </c>
      <c r="D103" s="85">
        <v>0</v>
      </c>
      <c r="E103" s="85">
        <v>0</v>
      </c>
      <c r="F103" s="85">
        <v>0</v>
      </c>
      <c r="G103" s="85">
        <v>0</v>
      </c>
      <c r="H103" s="85">
        <v>0</v>
      </c>
      <c r="I103" s="69">
        <f t="shared" si="2"/>
        <v>0</v>
      </c>
      <c r="J103" s="68">
        <f t="shared" si="3"/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  <c r="Y103" s="4"/>
    </row>
    <row r="104" spans="1:25" ht="15">
      <c r="A104" s="44" t="s">
        <v>372</v>
      </c>
      <c r="B104" s="40" t="s">
        <v>146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69">
        <f t="shared" si="2"/>
        <v>0</v>
      </c>
      <c r="J104" s="68">
        <f t="shared" si="3"/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  <c r="Y104" s="4"/>
    </row>
    <row r="105" spans="1:25" s="12" customFormat="1" ht="15">
      <c r="A105" s="44" t="s">
        <v>340</v>
      </c>
      <c r="B105" s="40" t="s">
        <v>147</v>
      </c>
      <c r="C105" s="85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69">
        <f t="shared" si="2"/>
        <v>0</v>
      </c>
      <c r="J105" s="68">
        <f t="shared" si="3"/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13"/>
      <c r="Y105" s="13"/>
    </row>
    <row r="106" spans="1:25" ht="15">
      <c r="A106" s="46" t="s">
        <v>373</v>
      </c>
      <c r="B106" s="40" t="s">
        <v>148</v>
      </c>
      <c r="C106" s="85">
        <v>0</v>
      </c>
      <c r="D106" s="85">
        <v>0</v>
      </c>
      <c r="E106" s="85">
        <v>0</v>
      </c>
      <c r="F106" s="85">
        <v>0</v>
      </c>
      <c r="G106" s="85">
        <v>0</v>
      </c>
      <c r="H106" s="85">
        <v>0</v>
      </c>
      <c r="I106" s="69">
        <f t="shared" si="2"/>
        <v>0</v>
      </c>
      <c r="J106" s="68">
        <f t="shared" si="3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4"/>
      <c r="Y106" s="4"/>
    </row>
    <row r="107" spans="1:25" ht="15">
      <c r="A107" s="46" t="s">
        <v>343</v>
      </c>
      <c r="B107" s="40" t="s">
        <v>149</v>
      </c>
      <c r="C107" s="85">
        <v>0</v>
      </c>
      <c r="D107" s="85">
        <v>0</v>
      </c>
      <c r="E107" s="85">
        <v>0</v>
      </c>
      <c r="F107" s="85">
        <v>0</v>
      </c>
      <c r="G107" s="85">
        <v>0</v>
      </c>
      <c r="H107" s="85">
        <v>0</v>
      </c>
      <c r="I107" s="69">
        <f t="shared" si="2"/>
        <v>0</v>
      </c>
      <c r="J107" s="68">
        <f t="shared" si="3"/>
        <v>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4"/>
      <c r="Y107" s="4"/>
    </row>
    <row r="108" spans="1:25" ht="15">
      <c r="A108" s="44" t="s">
        <v>150</v>
      </c>
      <c r="B108" s="40" t="s">
        <v>151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  <c r="H108" s="85">
        <v>0</v>
      </c>
      <c r="I108" s="69">
        <f t="shared" si="2"/>
        <v>0</v>
      </c>
      <c r="J108" s="68">
        <f t="shared" si="3"/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  <c r="Y108" s="4"/>
    </row>
    <row r="109" spans="1:25" ht="15">
      <c r="A109" s="44" t="s">
        <v>374</v>
      </c>
      <c r="B109" s="40" t="s">
        <v>152</v>
      </c>
      <c r="C109" s="85">
        <v>0</v>
      </c>
      <c r="D109" s="85">
        <v>0</v>
      </c>
      <c r="E109" s="85">
        <v>0</v>
      </c>
      <c r="F109" s="85">
        <v>0</v>
      </c>
      <c r="G109" s="85">
        <v>0</v>
      </c>
      <c r="H109" s="85">
        <v>0</v>
      </c>
      <c r="I109" s="69">
        <f t="shared" si="2"/>
        <v>0</v>
      </c>
      <c r="J109" s="68">
        <f t="shared" si="3"/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4"/>
    </row>
    <row r="110" spans="1:25" s="12" customFormat="1" ht="15">
      <c r="A110" s="46" t="s">
        <v>341</v>
      </c>
      <c r="B110" s="40" t="s">
        <v>153</v>
      </c>
      <c r="C110" s="85">
        <v>0</v>
      </c>
      <c r="D110" s="85">
        <v>0</v>
      </c>
      <c r="E110" s="85">
        <v>0</v>
      </c>
      <c r="F110" s="85">
        <v>0</v>
      </c>
      <c r="G110" s="85">
        <v>0</v>
      </c>
      <c r="H110" s="85">
        <v>0</v>
      </c>
      <c r="I110" s="69">
        <f t="shared" si="2"/>
        <v>0</v>
      </c>
      <c r="J110" s="68">
        <f t="shared" si="3"/>
        <v>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3"/>
      <c r="Y110" s="13"/>
    </row>
    <row r="111" spans="1:25" ht="15">
      <c r="A111" s="46" t="s">
        <v>154</v>
      </c>
      <c r="B111" s="40" t="s">
        <v>155</v>
      </c>
      <c r="C111" s="85">
        <v>0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69">
        <f t="shared" si="2"/>
        <v>0</v>
      </c>
      <c r="J111" s="68">
        <f t="shared" si="3"/>
        <v>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4"/>
      <c r="Y111" s="4"/>
    </row>
    <row r="112" spans="1:25" ht="15">
      <c r="A112" s="46" t="s">
        <v>156</v>
      </c>
      <c r="B112" s="40" t="s">
        <v>157</v>
      </c>
      <c r="C112" s="85">
        <v>897393</v>
      </c>
      <c r="D112" s="85">
        <v>897393</v>
      </c>
      <c r="E112" s="85">
        <v>0</v>
      </c>
      <c r="F112" s="85">
        <v>0</v>
      </c>
      <c r="G112" s="85">
        <v>0</v>
      </c>
      <c r="H112" s="85">
        <v>0</v>
      </c>
      <c r="I112" s="69">
        <f t="shared" si="2"/>
        <v>897393</v>
      </c>
      <c r="J112" s="68">
        <f t="shared" si="3"/>
        <v>897393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4"/>
      <c r="Y112" s="4"/>
    </row>
    <row r="113" spans="1:25" s="12" customFormat="1" ht="15">
      <c r="A113" s="46" t="s">
        <v>158</v>
      </c>
      <c r="B113" s="40" t="s">
        <v>159</v>
      </c>
      <c r="C113" s="85">
        <v>0</v>
      </c>
      <c r="D113" s="85">
        <v>0</v>
      </c>
      <c r="E113" s="85">
        <v>0</v>
      </c>
      <c r="F113" s="85">
        <v>0</v>
      </c>
      <c r="G113" s="85">
        <v>0</v>
      </c>
      <c r="H113" s="85">
        <v>0</v>
      </c>
      <c r="I113" s="69">
        <f t="shared" si="2"/>
        <v>0</v>
      </c>
      <c r="J113" s="68">
        <f t="shared" si="3"/>
        <v>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3"/>
      <c r="Y113" s="13"/>
    </row>
    <row r="114" spans="1:25" ht="15">
      <c r="A114" s="46" t="s">
        <v>160</v>
      </c>
      <c r="B114" s="40" t="s">
        <v>161</v>
      </c>
      <c r="C114" s="85">
        <v>0</v>
      </c>
      <c r="D114" s="85">
        <v>0</v>
      </c>
      <c r="E114" s="85">
        <v>0</v>
      </c>
      <c r="F114" s="85">
        <v>0</v>
      </c>
      <c r="G114" s="85">
        <v>0</v>
      </c>
      <c r="H114" s="85">
        <v>0</v>
      </c>
      <c r="I114" s="69">
        <f t="shared" si="2"/>
        <v>0</v>
      </c>
      <c r="J114" s="68">
        <f t="shared" si="3"/>
        <v>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4"/>
      <c r="Y114" s="4"/>
    </row>
    <row r="115" spans="1:25" ht="15">
      <c r="A115" s="46" t="s">
        <v>162</v>
      </c>
      <c r="B115" s="40" t="s">
        <v>163</v>
      </c>
      <c r="C115" s="85">
        <v>0</v>
      </c>
      <c r="D115" s="85">
        <v>0</v>
      </c>
      <c r="E115" s="85">
        <v>0</v>
      </c>
      <c r="F115" s="85">
        <v>0</v>
      </c>
      <c r="G115" s="85">
        <v>0</v>
      </c>
      <c r="H115" s="85">
        <v>0</v>
      </c>
      <c r="I115" s="69">
        <f t="shared" si="2"/>
        <v>0</v>
      </c>
      <c r="J115" s="68">
        <f t="shared" si="3"/>
        <v>0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4"/>
      <c r="Y115" s="4"/>
    </row>
    <row r="116" spans="1:25" ht="15">
      <c r="A116" s="46" t="s">
        <v>164</v>
      </c>
      <c r="B116" s="40" t="s">
        <v>165</v>
      </c>
      <c r="C116" s="85">
        <v>0</v>
      </c>
      <c r="D116" s="85">
        <v>0</v>
      </c>
      <c r="E116" s="85">
        <v>0</v>
      </c>
      <c r="F116" s="85">
        <v>0</v>
      </c>
      <c r="G116" s="85">
        <v>0</v>
      </c>
      <c r="H116" s="85">
        <v>0</v>
      </c>
      <c r="I116" s="69">
        <f t="shared" si="2"/>
        <v>0</v>
      </c>
      <c r="J116" s="68">
        <f t="shared" si="3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4"/>
      <c r="Y116" s="4"/>
    </row>
    <row r="117" spans="1:25" s="12" customFormat="1" ht="15">
      <c r="A117" s="49" t="s">
        <v>342</v>
      </c>
      <c r="B117" s="41" t="s">
        <v>166</v>
      </c>
      <c r="C117" s="74">
        <f>C105+C110+C111+C112+C113+C114+C115+C116</f>
        <v>897393</v>
      </c>
      <c r="D117" s="74">
        <f>D105+D110+D111+D112+D113+D114+D115+D116</f>
        <v>897393</v>
      </c>
      <c r="E117" s="71">
        <v>0</v>
      </c>
      <c r="F117" s="71">
        <v>0</v>
      </c>
      <c r="G117" s="71">
        <v>0</v>
      </c>
      <c r="H117" s="71">
        <v>0</v>
      </c>
      <c r="I117" s="71">
        <f t="shared" si="2"/>
        <v>897393</v>
      </c>
      <c r="J117" s="70">
        <f t="shared" si="3"/>
        <v>897393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13"/>
      <c r="Y117" s="13"/>
    </row>
    <row r="118" spans="1:25" ht="15">
      <c r="A118" s="46" t="s">
        <v>167</v>
      </c>
      <c r="B118" s="40" t="s">
        <v>168</v>
      </c>
      <c r="C118" s="85">
        <v>0</v>
      </c>
      <c r="D118" s="85">
        <v>0</v>
      </c>
      <c r="E118" s="85">
        <v>0</v>
      </c>
      <c r="F118" s="85">
        <v>0</v>
      </c>
      <c r="G118" s="85">
        <v>0</v>
      </c>
      <c r="H118" s="85">
        <v>0</v>
      </c>
      <c r="I118" s="69">
        <f t="shared" si="2"/>
        <v>0</v>
      </c>
      <c r="J118" s="68">
        <f t="shared" si="3"/>
        <v>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4"/>
      <c r="Y118" s="4"/>
    </row>
    <row r="119" spans="1:25" ht="15">
      <c r="A119" s="44" t="s">
        <v>169</v>
      </c>
      <c r="B119" s="40" t="s">
        <v>170</v>
      </c>
      <c r="C119" s="85">
        <v>0</v>
      </c>
      <c r="D119" s="85">
        <v>0</v>
      </c>
      <c r="E119" s="85">
        <v>0</v>
      </c>
      <c r="F119" s="85">
        <v>0</v>
      </c>
      <c r="G119" s="85">
        <v>0</v>
      </c>
      <c r="H119" s="85">
        <v>0</v>
      </c>
      <c r="I119" s="69">
        <f t="shared" si="2"/>
        <v>0</v>
      </c>
      <c r="J119" s="68">
        <f t="shared" si="3"/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4"/>
      <c r="Y119" s="4"/>
    </row>
    <row r="120" spans="1:25" ht="15">
      <c r="A120" s="46" t="s">
        <v>375</v>
      </c>
      <c r="B120" s="40" t="s">
        <v>171</v>
      </c>
      <c r="C120" s="85">
        <v>0</v>
      </c>
      <c r="D120" s="85">
        <v>0</v>
      </c>
      <c r="E120" s="85">
        <v>0</v>
      </c>
      <c r="F120" s="85">
        <v>0</v>
      </c>
      <c r="G120" s="85">
        <v>0</v>
      </c>
      <c r="H120" s="85">
        <v>0</v>
      </c>
      <c r="I120" s="69">
        <f t="shared" si="2"/>
        <v>0</v>
      </c>
      <c r="J120" s="68">
        <f t="shared" si="3"/>
        <v>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4"/>
      <c r="Y120" s="4"/>
    </row>
    <row r="121" spans="1:25" ht="15">
      <c r="A121" s="46" t="s">
        <v>344</v>
      </c>
      <c r="B121" s="40" t="s">
        <v>172</v>
      </c>
      <c r="C121" s="85">
        <v>0</v>
      </c>
      <c r="D121" s="85">
        <v>0</v>
      </c>
      <c r="E121" s="85">
        <v>0</v>
      </c>
      <c r="F121" s="85">
        <v>0</v>
      </c>
      <c r="G121" s="85">
        <v>0</v>
      </c>
      <c r="H121" s="85">
        <v>0</v>
      </c>
      <c r="I121" s="69">
        <f t="shared" si="2"/>
        <v>0</v>
      </c>
      <c r="J121" s="68">
        <f t="shared" si="3"/>
        <v>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4"/>
      <c r="Y121" s="4"/>
    </row>
    <row r="122" spans="1:25" ht="15">
      <c r="A122" s="49" t="s">
        <v>345</v>
      </c>
      <c r="B122" s="41" t="s">
        <v>173</v>
      </c>
      <c r="C122" s="74">
        <f>SUM(C118:C121)</f>
        <v>0</v>
      </c>
      <c r="D122" s="74">
        <f>SUM(D118:D121)</f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0">
        <f t="shared" si="3"/>
        <v>0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4"/>
      <c r="Y122" s="4"/>
    </row>
    <row r="123" spans="1:25" ht="15">
      <c r="A123" s="44" t="s">
        <v>174</v>
      </c>
      <c r="B123" s="40" t="s">
        <v>175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69">
        <f t="shared" si="2"/>
        <v>0</v>
      </c>
      <c r="J123" s="68">
        <f t="shared" si="3"/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4"/>
      <c r="Y123" s="4"/>
    </row>
    <row r="124" spans="1:25" s="19" customFormat="1" ht="15">
      <c r="A124" s="57" t="s">
        <v>379</v>
      </c>
      <c r="B124" s="58" t="s">
        <v>176</v>
      </c>
      <c r="C124" s="90">
        <f>C117+C122+C123</f>
        <v>897393</v>
      </c>
      <c r="D124" s="90">
        <f>D117+D122+D123</f>
        <v>897393</v>
      </c>
      <c r="E124" s="90">
        <f>E117+E122+E123</f>
        <v>0</v>
      </c>
      <c r="F124" s="90">
        <f>SUM(F112:F123)</f>
        <v>0</v>
      </c>
      <c r="G124" s="90">
        <f>SUM(G112:G123)</f>
        <v>0</v>
      </c>
      <c r="H124" s="90">
        <f>SUM(H112:H123)</f>
        <v>0</v>
      </c>
      <c r="I124" s="89">
        <f t="shared" si="2"/>
        <v>897393</v>
      </c>
      <c r="J124" s="89">
        <f t="shared" si="3"/>
        <v>897393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26"/>
      <c r="Y124" s="26"/>
    </row>
    <row r="125" spans="1:25" s="19" customFormat="1" ht="15">
      <c r="A125" s="60" t="s">
        <v>597</v>
      </c>
      <c r="B125" s="60" t="s">
        <v>598</v>
      </c>
      <c r="C125" s="91">
        <f>C101+C124</f>
        <v>120042360</v>
      </c>
      <c r="D125" s="91">
        <f>SUM(D124,D101)</f>
        <v>138467949</v>
      </c>
      <c r="E125" s="91">
        <f>E101+E124</f>
        <v>0</v>
      </c>
      <c r="F125" s="91">
        <f>SUM(F101,F124)</f>
        <v>0</v>
      </c>
      <c r="G125" s="91">
        <f>SUM(G101,G124)</f>
        <v>0</v>
      </c>
      <c r="H125" s="91">
        <f>SUM(H101,H124)</f>
        <v>0</v>
      </c>
      <c r="I125" s="91">
        <f t="shared" si="2"/>
        <v>120042360</v>
      </c>
      <c r="J125" s="91">
        <f t="shared" si="3"/>
        <v>138467949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4"/>
      <c r="C126" s="22"/>
      <c r="D126" s="22"/>
      <c r="E126" s="22"/>
      <c r="F126" s="22"/>
      <c r="G126" s="22"/>
      <c r="H126" s="22"/>
      <c r="I126" s="22"/>
      <c r="J126" s="22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25" ht="15">
      <c r="B127" s="4"/>
      <c r="C127" s="22"/>
      <c r="D127" s="22"/>
      <c r="E127" s="22"/>
      <c r="F127" s="22"/>
      <c r="G127" s="22"/>
      <c r="H127" s="22"/>
      <c r="I127" s="22"/>
      <c r="J127" s="22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2:25" ht="15">
      <c r="B128" s="4"/>
      <c r="C128" s="22"/>
      <c r="D128" s="22"/>
      <c r="E128" s="22"/>
      <c r="F128" s="22"/>
      <c r="G128" s="22"/>
      <c r="H128" s="22"/>
      <c r="I128" s="22"/>
      <c r="J128" s="22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2:25" ht="15">
      <c r="B129" s="4"/>
      <c r="C129" s="22"/>
      <c r="D129" s="22"/>
      <c r="E129" s="22"/>
      <c r="F129" s="22"/>
      <c r="G129" s="22"/>
      <c r="H129" s="22"/>
      <c r="I129" s="22"/>
      <c r="J129" s="22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2:25" ht="15">
      <c r="B130" s="4"/>
      <c r="C130" s="22"/>
      <c r="D130" s="22"/>
      <c r="E130" s="22"/>
      <c r="F130" s="22"/>
      <c r="G130" s="22"/>
      <c r="H130" s="22"/>
      <c r="I130" s="22"/>
      <c r="J130" s="22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2:25" ht="15">
      <c r="B131" s="4"/>
      <c r="C131" s="22"/>
      <c r="D131" s="22"/>
      <c r="E131" s="22"/>
      <c r="F131" s="22"/>
      <c r="G131" s="22"/>
      <c r="H131" s="22"/>
      <c r="I131" s="22"/>
      <c r="J131" s="2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2:25" ht="15">
      <c r="B132" s="4"/>
      <c r="C132" s="22"/>
      <c r="D132" s="22"/>
      <c r="E132" s="22"/>
      <c r="F132" s="22"/>
      <c r="G132" s="22"/>
      <c r="H132" s="22"/>
      <c r="I132" s="22"/>
      <c r="J132" s="2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2:25" ht="15">
      <c r="B133" s="4"/>
      <c r="C133" s="22"/>
      <c r="D133" s="22"/>
      <c r="E133" s="22"/>
      <c r="F133" s="22"/>
      <c r="G133" s="22"/>
      <c r="H133" s="22"/>
      <c r="I133" s="22"/>
      <c r="J133" s="22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2:25" ht="15">
      <c r="B134" s="4"/>
      <c r="C134" s="22"/>
      <c r="D134" s="22"/>
      <c r="E134" s="22"/>
      <c r="F134" s="22"/>
      <c r="G134" s="22"/>
      <c r="H134" s="22"/>
      <c r="I134" s="22"/>
      <c r="J134" s="2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2:25" ht="15">
      <c r="B135" s="4"/>
      <c r="C135" s="22"/>
      <c r="D135" s="22"/>
      <c r="E135" s="22"/>
      <c r="F135" s="22"/>
      <c r="G135" s="22"/>
      <c r="H135" s="22"/>
      <c r="I135" s="22"/>
      <c r="J135" s="22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2:25" ht="15">
      <c r="B136" s="4"/>
      <c r="C136" s="22"/>
      <c r="D136" s="22"/>
      <c r="E136" s="22"/>
      <c r="F136" s="22"/>
      <c r="G136" s="22"/>
      <c r="H136" s="22"/>
      <c r="I136" s="22"/>
      <c r="J136" s="22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2:25" ht="15">
      <c r="B137" s="4"/>
      <c r="C137" s="22"/>
      <c r="D137" s="22"/>
      <c r="E137" s="22"/>
      <c r="F137" s="22"/>
      <c r="G137" s="22"/>
      <c r="H137" s="22"/>
      <c r="I137" s="22"/>
      <c r="J137" s="22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2:25" ht="15">
      <c r="B138" s="4"/>
      <c r="C138" s="22"/>
      <c r="D138" s="22"/>
      <c r="E138" s="22"/>
      <c r="F138" s="22"/>
      <c r="G138" s="22"/>
      <c r="H138" s="22"/>
      <c r="I138" s="22"/>
      <c r="J138" s="22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2:25" ht="15">
      <c r="B139" s="4"/>
      <c r="C139" s="22"/>
      <c r="D139" s="22"/>
      <c r="E139" s="22"/>
      <c r="F139" s="22"/>
      <c r="G139" s="22"/>
      <c r="H139" s="22"/>
      <c r="I139" s="22"/>
      <c r="J139" s="22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2:25" ht="15">
      <c r="B140" s="4"/>
      <c r="C140" s="22"/>
      <c r="D140" s="22"/>
      <c r="E140" s="22"/>
      <c r="F140" s="22"/>
      <c r="G140" s="22"/>
      <c r="H140" s="22"/>
      <c r="I140" s="22"/>
      <c r="J140" s="2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2:25" ht="15">
      <c r="B141" s="4"/>
      <c r="C141" s="22"/>
      <c r="D141" s="22"/>
      <c r="E141" s="22"/>
      <c r="F141" s="22"/>
      <c r="G141" s="22"/>
      <c r="H141" s="22"/>
      <c r="I141" s="22"/>
      <c r="J141" s="2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2:25" ht="15">
      <c r="B142" s="4"/>
      <c r="C142" s="22"/>
      <c r="D142" s="22"/>
      <c r="E142" s="22"/>
      <c r="F142" s="22"/>
      <c r="G142" s="22"/>
      <c r="H142" s="22"/>
      <c r="I142" s="22"/>
      <c r="J142" s="2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2:25" ht="15">
      <c r="B143" s="4"/>
      <c r="C143" s="22"/>
      <c r="D143" s="22"/>
      <c r="E143" s="22"/>
      <c r="F143" s="22"/>
      <c r="G143" s="22"/>
      <c r="H143" s="22"/>
      <c r="I143" s="22"/>
      <c r="J143" s="22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2:25" ht="15">
      <c r="B144" s="4"/>
      <c r="C144" s="22"/>
      <c r="D144" s="22"/>
      <c r="E144" s="22"/>
      <c r="F144" s="22"/>
      <c r="G144" s="22"/>
      <c r="H144" s="22"/>
      <c r="I144" s="22"/>
      <c r="J144" s="22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2:25" ht="15">
      <c r="B145" s="4"/>
      <c r="C145" s="22"/>
      <c r="D145" s="22"/>
      <c r="E145" s="22"/>
      <c r="F145" s="22"/>
      <c r="G145" s="22"/>
      <c r="H145" s="22"/>
      <c r="I145" s="22"/>
      <c r="J145" s="22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2:25" ht="15">
      <c r="B146" s="4"/>
      <c r="C146" s="22"/>
      <c r="D146" s="22"/>
      <c r="E146" s="22"/>
      <c r="F146" s="22"/>
      <c r="G146" s="22"/>
      <c r="H146" s="22"/>
      <c r="I146" s="22"/>
      <c r="J146" s="2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2:25" ht="15">
      <c r="B147" s="4"/>
      <c r="C147" s="22"/>
      <c r="D147" s="22"/>
      <c r="E147" s="22"/>
      <c r="F147" s="22"/>
      <c r="G147" s="22"/>
      <c r="H147" s="22"/>
      <c r="I147" s="22"/>
      <c r="J147" s="2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2:25" ht="15">
      <c r="B148" s="4"/>
      <c r="C148" s="22"/>
      <c r="D148" s="22"/>
      <c r="E148" s="22"/>
      <c r="F148" s="22"/>
      <c r="G148" s="22"/>
      <c r="H148" s="22"/>
      <c r="I148" s="22"/>
      <c r="J148" s="22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2:25" ht="15">
      <c r="B149" s="4"/>
      <c r="C149" s="22"/>
      <c r="D149" s="22"/>
      <c r="E149" s="22"/>
      <c r="F149" s="22"/>
      <c r="G149" s="22"/>
      <c r="H149" s="22"/>
      <c r="I149" s="22"/>
      <c r="J149" s="2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2:25" ht="15">
      <c r="B150" s="4"/>
      <c r="C150" s="22"/>
      <c r="D150" s="22"/>
      <c r="E150" s="22"/>
      <c r="F150" s="22"/>
      <c r="G150" s="22"/>
      <c r="H150" s="22"/>
      <c r="I150" s="22"/>
      <c r="J150" s="2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2:25" ht="15">
      <c r="B151" s="4"/>
      <c r="C151" s="22"/>
      <c r="D151" s="22"/>
      <c r="E151" s="22"/>
      <c r="F151" s="22"/>
      <c r="G151" s="22"/>
      <c r="H151" s="22"/>
      <c r="I151" s="22"/>
      <c r="J151" s="2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2:25" ht="15">
      <c r="B152" s="4"/>
      <c r="C152" s="22"/>
      <c r="D152" s="22"/>
      <c r="E152" s="22"/>
      <c r="F152" s="22"/>
      <c r="G152" s="22"/>
      <c r="H152" s="22"/>
      <c r="I152" s="22"/>
      <c r="J152" s="2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2:25" ht="15">
      <c r="B153" s="4"/>
      <c r="C153" s="22"/>
      <c r="D153" s="22"/>
      <c r="E153" s="22"/>
      <c r="F153" s="22"/>
      <c r="G153" s="22"/>
      <c r="H153" s="22"/>
      <c r="I153" s="22"/>
      <c r="J153" s="2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2:25" ht="15">
      <c r="B154" s="4"/>
      <c r="C154" s="22"/>
      <c r="D154" s="22"/>
      <c r="E154" s="22"/>
      <c r="F154" s="22"/>
      <c r="G154" s="22"/>
      <c r="H154" s="22"/>
      <c r="I154" s="22"/>
      <c r="J154" s="22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2:25" ht="15">
      <c r="B155" s="4"/>
      <c r="C155" s="22"/>
      <c r="D155" s="22"/>
      <c r="E155" s="22"/>
      <c r="F155" s="22"/>
      <c r="G155" s="22"/>
      <c r="H155" s="22"/>
      <c r="I155" s="22"/>
      <c r="J155" s="22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2:25" ht="15">
      <c r="B156" s="4"/>
      <c r="C156" s="22"/>
      <c r="D156" s="22"/>
      <c r="E156" s="22"/>
      <c r="F156" s="22"/>
      <c r="G156" s="22"/>
      <c r="H156" s="22"/>
      <c r="I156" s="22"/>
      <c r="J156" s="22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2:25" ht="15">
      <c r="B157" s="4"/>
      <c r="C157" s="22"/>
      <c r="D157" s="22"/>
      <c r="E157" s="22"/>
      <c r="F157" s="22"/>
      <c r="G157" s="22"/>
      <c r="H157" s="22"/>
      <c r="I157" s="22"/>
      <c r="J157" s="22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2:25" ht="15">
      <c r="B158" s="4"/>
      <c r="C158" s="22"/>
      <c r="D158" s="22"/>
      <c r="E158" s="22"/>
      <c r="F158" s="22"/>
      <c r="G158" s="22"/>
      <c r="H158" s="22"/>
      <c r="I158" s="22"/>
      <c r="J158" s="22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2:25" ht="15">
      <c r="B159" s="4"/>
      <c r="C159" s="22"/>
      <c r="D159" s="22"/>
      <c r="E159" s="22"/>
      <c r="F159" s="22"/>
      <c r="G159" s="22"/>
      <c r="H159" s="22"/>
      <c r="I159" s="22"/>
      <c r="J159" s="22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2:25" ht="15">
      <c r="B160" s="4"/>
      <c r="C160" s="22"/>
      <c r="D160" s="22"/>
      <c r="E160" s="22"/>
      <c r="F160" s="22"/>
      <c r="G160" s="22"/>
      <c r="H160" s="22"/>
      <c r="I160" s="22"/>
      <c r="J160" s="22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2:25" ht="15">
      <c r="B161" s="4"/>
      <c r="C161" s="22"/>
      <c r="D161" s="22"/>
      <c r="E161" s="22"/>
      <c r="F161" s="22"/>
      <c r="G161" s="22"/>
      <c r="H161" s="22"/>
      <c r="I161" s="22"/>
      <c r="J161" s="22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2:25" ht="15">
      <c r="B162" s="4"/>
      <c r="C162" s="22"/>
      <c r="D162" s="22"/>
      <c r="E162" s="22"/>
      <c r="F162" s="22"/>
      <c r="G162" s="22"/>
      <c r="H162" s="22"/>
      <c r="I162" s="22"/>
      <c r="J162" s="22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2:25" ht="15">
      <c r="B163" s="4"/>
      <c r="C163" s="22"/>
      <c r="D163" s="22"/>
      <c r="E163" s="22"/>
      <c r="F163" s="22"/>
      <c r="G163" s="22"/>
      <c r="H163" s="22"/>
      <c r="I163" s="22"/>
      <c r="J163" s="22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2:25" ht="15">
      <c r="B164" s="4"/>
      <c r="C164" s="22"/>
      <c r="D164" s="22"/>
      <c r="E164" s="22"/>
      <c r="F164" s="22"/>
      <c r="G164" s="22"/>
      <c r="H164" s="22"/>
      <c r="I164" s="22"/>
      <c r="J164" s="22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2:25" ht="15">
      <c r="B165" s="4"/>
      <c r="C165" s="22"/>
      <c r="D165" s="22"/>
      <c r="E165" s="22"/>
      <c r="F165" s="22"/>
      <c r="G165" s="22"/>
      <c r="H165" s="22"/>
      <c r="I165" s="22"/>
      <c r="J165" s="22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2:25" ht="15">
      <c r="B166" s="4"/>
      <c r="C166" s="22"/>
      <c r="D166" s="22"/>
      <c r="E166" s="22"/>
      <c r="F166" s="22"/>
      <c r="G166" s="22"/>
      <c r="H166" s="22"/>
      <c r="I166" s="22"/>
      <c r="J166" s="22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2:25" ht="15">
      <c r="B167" s="4"/>
      <c r="C167" s="22"/>
      <c r="D167" s="22"/>
      <c r="E167" s="22"/>
      <c r="F167" s="22"/>
      <c r="G167" s="22"/>
      <c r="H167" s="22"/>
      <c r="I167" s="22"/>
      <c r="J167" s="22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2:25" ht="15">
      <c r="B168" s="4"/>
      <c r="C168" s="22"/>
      <c r="D168" s="22"/>
      <c r="E168" s="22"/>
      <c r="F168" s="22"/>
      <c r="G168" s="22"/>
      <c r="H168" s="22"/>
      <c r="I168" s="22"/>
      <c r="J168" s="22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2:25" ht="15">
      <c r="B169" s="4"/>
      <c r="C169" s="22"/>
      <c r="D169" s="22"/>
      <c r="E169" s="22"/>
      <c r="F169" s="22"/>
      <c r="G169" s="22"/>
      <c r="H169" s="22"/>
      <c r="I169" s="22"/>
      <c r="J169" s="2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2:25" ht="15">
      <c r="B170" s="4"/>
      <c r="C170" s="22"/>
      <c r="D170" s="22"/>
      <c r="E170" s="22"/>
      <c r="F170" s="22"/>
      <c r="G170" s="22"/>
      <c r="H170" s="22"/>
      <c r="I170" s="22"/>
      <c r="J170" s="22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2:25" ht="15">
      <c r="B171" s="4"/>
      <c r="C171" s="22"/>
      <c r="D171" s="22"/>
      <c r="E171" s="22"/>
      <c r="F171" s="22"/>
      <c r="G171" s="22"/>
      <c r="H171" s="22"/>
      <c r="I171" s="22"/>
      <c r="J171" s="22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2:25" ht="15">
      <c r="B172" s="4"/>
      <c r="C172" s="22"/>
      <c r="D172" s="22"/>
      <c r="E172" s="22"/>
      <c r="F172" s="22"/>
      <c r="G172" s="22"/>
      <c r="H172" s="22"/>
      <c r="I172" s="22"/>
      <c r="J172" s="22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2:25" ht="15">
      <c r="B173" s="4"/>
      <c r="C173" s="22"/>
      <c r="D173" s="22"/>
      <c r="E173" s="22"/>
      <c r="F173" s="22"/>
      <c r="G173" s="22"/>
      <c r="H173" s="22"/>
      <c r="I173" s="22"/>
      <c r="J173" s="22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2:25" ht="15">
      <c r="B174" s="4"/>
      <c r="C174" s="22"/>
      <c r="D174" s="22"/>
      <c r="E174" s="22"/>
      <c r="F174" s="22"/>
      <c r="G174" s="22"/>
      <c r="H174" s="22"/>
      <c r="I174" s="22"/>
      <c r="J174" s="22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</sheetData>
  <sheetProtection/>
  <mergeCells count="8">
    <mergeCell ref="A3:I3"/>
    <mergeCell ref="A4:I4"/>
    <mergeCell ref="C7:D7"/>
    <mergeCell ref="E7:F7"/>
    <mergeCell ref="G7:H7"/>
    <mergeCell ref="A7:A8"/>
    <mergeCell ref="B7:B8"/>
    <mergeCell ref="I7:J7"/>
  </mergeCells>
  <printOptions/>
  <pageMargins left="0.7086614173228347" right="0.7086614173228347" top="0.35433070866141736" bottom="0.35433070866141736" header="0.31496062992125984" footer="0.31496062992125984"/>
  <pageSetup fitToHeight="2" fitToWidth="1" horizontalDpi="300" verticalDpi="3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7.28125" style="0" customWidth="1"/>
    <col min="3" max="3" width="14.8515625" style="0" customWidth="1"/>
    <col min="4" max="4" width="16.57421875" style="0" customWidth="1"/>
  </cols>
  <sheetData>
    <row r="1" ht="15">
      <c r="A1" s="28" t="s">
        <v>629</v>
      </c>
    </row>
    <row r="2" ht="15">
      <c r="A2" s="28" t="s">
        <v>616</v>
      </c>
    </row>
    <row r="3" spans="1:9" ht="35.25" customHeight="1">
      <c r="A3" s="182" t="s">
        <v>569</v>
      </c>
      <c r="B3" s="182"/>
      <c r="C3" s="182"/>
      <c r="D3" s="182"/>
      <c r="E3" s="27"/>
      <c r="F3" s="27"/>
      <c r="G3" s="27"/>
      <c r="H3" s="27"/>
      <c r="I3" s="27"/>
    </row>
    <row r="4" spans="1:4" ht="26.25" customHeight="1">
      <c r="A4" s="161" t="s">
        <v>533</v>
      </c>
      <c r="B4" s="162"/>
      <c r="C4" s="162"/>
      <c r="D4" s="181"/>
    </row>
    <row r="6" spans="1:4" ht="30">
      <c r="A6" s="93" t="s">
        <v>510</v>
      </c>
      <c r="B6" s="92" t="s">
        <v>7</v>
      </c>
      <c r="C6" s="93" t="s">
        <v>513</v>
      </c>
      <c r="D6" s="50" t="s">
        <v>4</v>
      </c>
    </row>
    <row r="7" spans="1:4" ht="15">
      <c r="A7" s="94" t="s">
        <v>438</v>
      </c>
      <c r="B7" s="94" t="s">
        <v>211</v>
      </c>
      <c r="C7" s="95">
        <v>0</v>
      </c>
      <c r="D7" s="95">
        <v>0</v>
      </c>
    </row>
    <row r="8" spans="1:4" ht="15">
      <c r="A8" s="94" t="s">
        <v>439</v>
      </c>
      <c r="B8" s="94" t="s">
        <v>211</v>
      </c>
      <c r="C8" s="95">
        <v>0</v>
      </c>
      <c r="D8" s="95">
        <v>0</v>
      </c>
    </row>
    <row r="9" spans="1:4" ht="15">
      <c r="A9" s="94" t="s">
        <v>440</v>
      </c>
      <c r="B9" s="94" t="s">
        <v>211</v>
      </c>
      <c r="C9" s="95">
        <v>0</v>
      </c>
      <c r="D9" s="95">
        <v>0</v>
      </c>
    </row>
    <row r="10" spans="1:4" ht="15">
      <c r="A10" s="94" t="s">
        <v>441</v>
      </c>
      <c r="B10" s="94" t="s">
        <v>211</v>
      </c>
      <c r="C10" s="95">
        <v>0</v>
      </c>
      <c r="D10" s="95">
        <v>0</v>
      </c>
    </row>
    <row r="11" spans="1:4" ht="15.75" thickBot="1">
      <c r="A11" s="102" t="s">
        <v>390</v>
      </c>
      <c r="B11" s="103" t="s">
        <v>211</v>
      </c>
      <c r="C11" s="104">
        <f>SUM(C7:C10)</f>
        <v>0</v>
      </c>
      <c r="D11" s="104">
        <f>SUM(D7:D10)</f>
        <v>0</v>
      </c>
    </row>
    <row r="12" spans="1:4" ht="15">
      <c r="A12" s="99" t="s">
        <v>391</v>
      </c>
      <c r="B12" s="100" t="s">
        <v>212</v>
      </c>
      <c r="C12" s="101">
        <v>2315000</v>
      </c>
      <c r="D12" s="101">
        <v>2315000</v>
      </c>
    </row>
    <row r="13" spans="1:4" ht="28.5">
      <c r="A13" s="105" t="s">
        <v>600</v>
      </c>
      <c r="B13" s="97" t="s">
        <v>212</v>
      </c>
      <c r="C13" s="95">
        <v>2315000</v>
      </c>
      <c r="D13" s="95">
        <v>2315000</v>
      </c>
    </row>
    <row r="14" spans="1:4" ht="28.5">
      <c r="A14" s="105" t="s">
        <v>599</v>
      </c>
      <c r="B14" s="97" t="s">
        <v>212</v>
      </c>
      <c r="C14" s="95">
        <v>0</v>
      </c>
      <c r="D14" s="95">
        <v>0</v>
      </c>
    </row>
    <row r="15" spans="1:4" ht="15">
      <c r="A15" s="94" t="s">
        <v>393</v>
      </c>
      <c r="B15" s="96" t="s">
        <v>216</v>
      </c>
      <c r="C15" s="95">
        <v>700000</v>
      </c>
      <c r="D15" s="95">
        <v>700000</v>
      </c>
    </row>
    <row r="16" spans="1:4" ht="28.5">
      <c r="A16" s="105" t="s">
        <v>601</v>
      </c>
      <c r="B16" s="97" t="s">
        <v>216</v>
      </c>
      <c r="C16" s="95">
        <v>0</v>
      </c>
      <c r="D16" s="95">
        <v>0</v>
      </c>
    </row>
    <row r="17" spans="1:4" ht="28.5">
      <c r="A17" s="105" t="s">
        <v>602</v>
      </c>
      <c r="B17" s="97" t="s">
        <v>216</v>
      </c>
      <c r="C17" s="95">
        <v>700000</v>
      </c>
      <c r="D17" s="95">
        <v>700000</v>
      </c>
    </row>
    <row r="18" spans="1:4" ht="15">
      <c r="A18" s="105" t="s">
        <v>603</v>
      </c>
      <c r="B18" s="97" t="s">
        <v>216</v>
      </c>
      <c r="C18" s="95">
        <v>0</v>
      </c>
      <c r="D18" s="95">
        <v>0</v>
      </c>
    </row>
    <row r="19" spans="1:4" ht="15">
      <c r="A19" s="105" t="s">
        <v>604</v>
      </c>
      <c r="B19" s="97" t="s">
        <v>216</v>
      </c>
      <c r="C19" s="95">
        <v>0</v>
      </c>
      <c r="D19" s="95">
        <v>0</v>
      </c>
    </row>
    <row r="20" spans="1:4" ht="15">
      <c r="A20" s="94" t="s">
        <v>442</v>
      </c>
      <c r="B20" s="96" t="s">
        <v>217</v>
      </c>
      <c r="C20" s="95">
        <v>0</v>
      </c>
      <c r="D20" s="95">
        <v>0</v>
      </c>
    </row>
    <row r="21" spans="1:4" ht="15">
      <c r="A21" s="105" t="s">
        <v>605</v>
      </c>
      <c r="B21" s="97" t="s">
        <v>217</v>
      </c>
      <c r="C21" s="95">
        <v>0</v>
      </c>
      <c r="D21" s="95">
        <v>0</v>
      </c>
    </row>
    <row r="22" spans="1:4" ht="15">
      <c r="A22" s="105" t="s">
        <v>606</v>
      </c>
      <c r="B22" s="97" t="s">
        <v>217</v>
      </c>
      <c r="C22" s="95">
        <v>0</v>
      </c>
      <c r="D22" s="95">
        <v>0</v>
      </c>
    </row>
    <row r="23" spans="1:4" ht="15.75" thickBot="1">
      <c r="A23" s="102" t="s">
        <v>421</v>
      </c>
      <c r="B23" s="103" t="s">
        <v>218</v>
      </c>
      <c r="C23" s="104">
        <f>C12+C15</f>
        <v>3015000</v>
      </c>
      <c r="D23" s="104">
        <f>D12+D15</f>
        <v>3015000</v>
      </c>
    </row>
    <row r="24" spans="1:4" ht="15">
      <c r="A24" s="99" t="s">
        <v>443</v>
      </c>
      <c r="B24" s="99" t="s">
        <v>219</v>
      </c>
      <c r="C24" s="101">
        <v>0</v>
      </c>
      <c r="D24" s="101">
        <v>0</v>
      </c>
    </row>
    <row r="25" spans="1:4" ht="15">
      <c r="A25" s="94" t="s">
        <v>444</v>
      </c>
      <c r="B25" s="94" t="s">
        <v>219</v>
      </c>
      <c r="C25" s="101">
        <v>0</v>
      </c>
      <c r="D25" s="101">
        <v>0</v>
      </c>
    </row>
    <row r="26" spans="1:4" ht="15">
      <c r="A26" s="94" t="s">
        <v>445</v>
      </c>
      <c r="B26" s="94" t="s">
        <v>219</v>
      </c>
      <c r="C26" s="101">
        <v>0</v>
      </c>
      <c r="D26" s="101">
        <v>0</v>
      </c>
    </row>
    <row r="27" spans="1:4" ht="15">
      <c r="A27" s="94" t="s">
        <v>446</v>
      </c>
      <c r="B27" s="94" t="s">
        <v>219</v>
      </c>
      <c r="C27" s="101">
        <v>0</v>
      </c>
      <c r="D27" s="101">
        <v>0</v>
      </c>
    </row>
    <row r="28" spans="1:4" ht="15">
      <c r="A28" s="94" t="s">
        <v>447</v>
      </c>
      <c r="B28" s="94" t="s">
        <v>219</v>
      </c>
      <c r="C28" s="101">
        <v>0</v>
      </c>
      <c r="D28" s="101">
        <v>0</v>
      </c>
    </row>
    <row r="29" spans="1:4" ht="15">
      <c r="A29" s="94" t="s">
        <v>448</v>
      </c>
      <c r="B29" s="94" t="s">
        <v>219</v>
      </c>
      <c r="C29" s="101">
        <v>0</v>
      </c>
      <c r="D29" s="101">
        <v>0</v>
      </c>
    </row>
    <row r="30" spans="1:4" ht="15">
      <c r="A30" s="94" t="s">
        <v>449</v>
      </c>
      <c r="B30" s="94" t="s">
        <v>219</v>
      </c>
      <c r="C30" s="101">
        <v>0</v>
      </c>
      <c r="D30" s="101">
        <v>0</v>
      </c>
    </row>
    <row r="31" spans="1:4" ht="15">
      <c r="A31" s="94" t="s">
        <v>450</v>
      </c>
      <c r="B31" s="94" t="s">
        <v>219</v>
      </c>
      <c r="C31" s="101">
        <v>0</v>
      </c>
      <c r="D31" s="101">
        <v>0</v>
      </c>
    </row>
    <row r="32" spans="1:4" ht="42.75">
      <c r="A32" s="98" t="s">
        <v>518</v>
      </c>
      <c r="B32" s="94" t="s">
        <v>219</v>
      </c>
      <c r="C32" s="101">
        <v>0</v>
      </c>
      <c r="D32" s="101">
        <v>0</v>
      </c>
    </row>
    <row r="33" spans="1:4" ht="15">
      <c r="A33" s="94" t="s">
        <v>519</v>
      </c>
      <c r="B33" s="94" t="s">
        <v>219</v>
      </c>
      <c r="C33" s="95">
        <v>0</v>
      </c>
      <c r="D33" s="95">
        <v>0</v>
      </c>
    </row>
    <row r="34" spans="1:4" ht="15.75" thickBot="1">
      <c r="A34" s="102" t="s">
        <v>395</v>
      </c>
      <c r="B34" s="103" t="s">
        <v>219</v>
      </c>
      <c r="C34" s="104">
        <v>100000</v>
      </c>
      <c r="D34" s="104">
        <v>100000</v>
      </c>
    </row>
    <row r="35" spans="1:4" ht="15">
      <c r="A35" s="106" t="s">
        <v>512</v>
      </c>
      <c r="B35" s="107" t="s">
        <v>220</v>
      </c>
      <c r="C35" s="108">
        <f>C11+C23+C34</f>
        <v>3115000</v>
      </c>
      <c r="D35" s="108">
        <f>D11+D23+D34</f>
        <v>3115000</v>
      </c>
    </row>
  </sheetData>
  <sheetProtection/>
  <mergeCells count="2"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2.140625" style="0" customWidth="1"/>
    <col min="2" max="2" width="9.421875" style="0" customWidth="1"/>
    <col min="3" max="4" width="15.7109375" style="15" customWidth="1"/>
  </cols>
  <sheetData>
    <row r="1" ht="15">
      <c r="A1" s="28" t="s">
        <v>630</v>
      </c>
    </row>
    <row r="2" ht="15">
      <c r="A2" s="28" t="s">
        <v>617</v>
      </c>
    </row>
    <row r="3" spans="1:9" ht="33" customHeight="1">
      <c r="A3" s="183" t="s">
        <v>607</v>
      </c>
      <c r="B3" s="184"/>
      <c r="C3" s="184"/>
      <c r="D3" s="184"/>
      <c r="E3" s="184"/>
      <c r="F3" s="184"/>
      <c r="G3" s="184"/>
      <c r="H3" s="184"/>
      <c r="I3" s="184"/>
    </row>
    <row r="4" spans="1:4" ht="26.25" customHeight="1">
      <c r="A4" s="161" t="s">
        <v>528</v>
      </c>
      <c r="B4" s="162"/>
      <c r="C4" s="162"/>
      <c r="D4" s="162"/>
    </row>
    <row r="6" spans="1:4" ht="30">
      <c r="A6" s="75" t="s">
        <v>6</v>
      </c>
      <c r="B6" s="36" t="s">
        <v>7</v>
      </c>
      <c r="C6" s="114" t="s">
        <v>624</v>
      </c>
      <c r="D6" s="114" t="s">
        <v>625</v>
      </c>
    </row>
    <row r="7" spans="1:4" ht="15">
      <c r="A7" s="45" t="s">
        <v>108</v>
      </c>
      <c r="B7" s="109" t="s">
        <v>109</v>
      </c>
      <c r="C7" s="110">
        <v>0</v>
      </c>
      <c r="D7" s="110">
        <v>0</v>
      </c>
    </row>
    <row r="8" spans="1:4" ht="15">
      <c r="A8" s="45" t="s">
        <v>332</v>
      </c>
      <c r="B8" s="42" t="s">
        <v>110</v>
      </c>
      <c r="C8" s="111">
        <v>50647930</v>
      </c>
      <c r="D8" s="111">
        <v>50647930</v>
      </c>
    </row>
    <row r="9" spans="1:4" ht="15">
      <c r="A9" s="41" t="s">
        <v>111</v>
      </c>
      <c r="B9" s="42" t="s">
        <v>112</v>
      </c>
      <c r="C9" s="111">
        <v>40000</v>
      </c>
      <c r="D9" s="111">
        <v>40000</v>
      </c>
    </row>
    <row r="10" spans="1:4" ht="15">
      <c r="A10" s="45" t="s">
        <v>113</v>
      </c>
      <c r="B10" s="42" t="s">
        <v>114</v>
      </c>
      <c r="C10" s="111">
        <v>2762205</v>
      </c>
      <c r="D10" s="111">
        <v>11461069</v>
      </c>
    </row>
    <row r="11" spans="1:4" ht="15">
      <c r="A11" s="41" t="s">
        <v>119</v>
      </c>
      <c r="B11" s="42" t="s">
        <v>120</v>
      </c>
      <c r="C11" s="111">
        <v>14431535</v>
      </c>
      <c r="D11" s="111">
        <v>15771142</v>
      </c>
    </row>
    <row r="12" spans="1:4" ht="15">
      <c r="A12" s="112" t="s">
        <v>333</v>
      </c>
      <c r="B12" s="52" t="s">
        <v>121</v>
      </c>
      <c r="C12" s="113">
        <f>SUM(C7:C11)</f>
        <v>67881670</v>
      </c>
      <c r="D12" s="113">
        <f>SUM(D7:D11)</f>
        <v>77920141</v>
      </c>
    </row>
    <row r="13" spans="1:4" ht="15">
      <c r="A13" s="45" t="s">
        <v>122</v>
      </c>
      <c r="B13" s="42" t="s">
        <v>123</v>
      </c>
      <c r="C13" s="111">
        <v>1181102</v>
      </c>
      <c r="D13" s="111">
        <v>1181102</v>
      </c>
    </row>
    <row r="14" spans="1:4" ht="15">
      <c r="A14" s="45" t="s">
        <v>128</v>
      </c>
      <c r="B14" s="42" t="s">
        <v>129</v>
      </c>
      <c r="C14" s="111">
        <v>318898</v>
      </c>
      <c r="D14" s="111">
        <v>318898</v>
      </c>
    </row>
    <row r="15" spans="1:4" ht="15">
      <c r="A15" s="112" t="s">
        <v>334</v>
      </c>
      <c r="B15" s="52" t="s">
        <v>130</v>
      </c>
      <c r="C15" s="113">
        <f>SUM(C13:C14)</f>
        <v>1500000</v>
      </c>
      <c r="D15" s="113">
        <f>SUM(D13:D14)</f>
        <v>1500000</v>
      </c>
    </row>
    <row r="16" spans="3:4" ht="15">
      <c r="C16"/>
      <c r="D16"/>
    </row>
    <row r="17" spans="3:4" ht="15">
      <c r="C17"/>
      <c r="D17"/>
    </row>
    <row r="18" spans="3:4" ht="15">
      <c r="C18"/>
      <c r="D18"/>
    </row>
    <row r="19" spans="3:4" ht="15">
      <c r="C19"/>
      <c r="D19"/>
    </row>
    <row r="20" spans="3:4" ht="15">
      <c r="C20"/>
      <c r="D20"/>
    </row>
    <row r="21" spans="3:4" ht="15">
      <c r="C21"/>
      <c r="D21"/>
    </row>
    <row r="22" spans="3:4" ht="15">
      <c r="C22"/>
      <c r="D22"/>
    </row>
    <row r="23" spans="1:4" s="19" customFormat="1" ht="15">
      <c r="A23"/>
      <c r="B23"/>
      <c r="C23"/>
      <c r="D23"/>
    </row>
    <row r="24" spans="3:4" ht="15">
      <c r="C24"/>
      <c r="D24"/>
    </row>
    <row r="25" spans="3:4" ht="15">
      <c r="C25"/>
      <c r="D25"/>
    </row>
    <row r="26" spans="3:4" ht="15">
      <c r="C26"/>
      <c r="D26"/>
    </row>
    <row r="27" spans="3:4" ht="15">
      <c r="C27"/>
      <c r="D27"/>
    </row>
    <row r="28" spans="3:4" ht="15">
      <c r="C28"/>
      <c r="D28"/>
    </row>
    <row r="29" spans="3:4" ht="15">
      <c r="C29"/>
      <c r="D29"/>
    </row>
    <row r="30" spans="3:4" ht="15">
      <c r="C30"/>
      <c r="D30"/>
    </row>
    <row r="31" spans="3:4" ht="15">
      <c r="C31"/>
      <c r="D31"/>
    </row>
    <row r="32" spans="3:4" ht="15">
      <c r="C32"/>
      <c r="D32"/>
    </row>
    <row r="33" spans="3:4" ht="15">
      <c r="C33"/>
      <c r="D33"/>
    </row>
    <row r="34" spans="3:4" ht="15">
      <c r="C34"/>
      <c r="D34"/>
    </row>
    <row r="35" spans="3:4" ht="15">
      <c r="C35"/>
      <c r="D35"/>
    </row>
    <row r="36" spans="3:4" ht="15">
      <c r="C36"/>
      <c r="D36"/>
    </row>
    <row r="37" spans="3:4" ht="15">
      <c r="C37"/>
      <c r="D37"/>
    </row>
    <row r="38" spans="3:4" ht="15">
      <c r="C38"/>
      <c r="D38"/>
    </row>
    <row r="39" spans="3:4" ht="15">
      <c r="C39"/>
      <c r="D39"/>
    </row>
    <row r="40" spans="3:4" ht="15">
      <c r="C40"/>
      <c r="D40"/>
    </row>
    <row r="41" spans="3:4" ht="15">
      <c r="C41"/>
      <c r="D41"/>
    </row>
    <row r="42" spans="3:4" ht="15">
      <c r="C42"/>
      <c r="D42"/>
    </row>
    <row r="43" spans="3:4" ht="15">
      <c r="C43"/>
      <c r="D43"/>
    </row>
    <row r="44" spans="3:4" ht="15">
      <c r="C44"/>
      <c r="D44"/>
    </row>
    <row r="45" spans="3:4" ht="15">
      <c r="C45"/>
      <c r="D45"/>
    </row>
    <row r="46" spans="3:4" ht="15">
      <c r="C46"/>
      <c r="D46"/>
    </row>
    <row r="47" spans="3:4" ht="15">
      <c r="C47"/>
      <c r="D47"/>
    </row>
    <row r="48" spans="1:4" ht="15.75">
      <c r="A48" s="16"/>
      <c r="B48" s="16"/>
      <c r="C48" s="24"/>
      <c r="D48" s="24"/>
    </row>
    <row r="49" spans="1:4" ht="15.75">
      <c r="A49" s="16"/>
      <c r="B49" s="16"/>
      <c r="C49" s="24"/>
      <c r="D49" s="24"/>
    </row>
    <row r="50" spans="1:4" ht="15">
      <c r="A50" s="14"/>
      <c r="B50" s="14"/>
      <c r="C50" s="25"/>
      <c r="D50" s="25"/>
    </row>
    <row r="51" spans="1:4" ht="15">
      <c r="A51" s="14">
        <v>0</v>
      </c>
      <c r="B51" s="14"/>
      <c r="C51" s="25"/>
      <c r="D51" s="25"/>
    </row>
    <row r="52" spans="1:4" ht="15">
      <c r="A52" s="14"/>
      <c r="B52" s="14"/>
      <c r="C52" s="25"/>
      <c r="D52" s="25"/>
    </row>
    <row r="53" spans="1:4" ht="15">
      <c r="A53" s="14"/>
      <c r="B53" s="14"/>
      <c r="C53" s="25"/>
      <c r="D53" s="25"/>
    </row>
    <row r="54" spans="1:4" ht="15">
      <c r="A54" s="14"/>
      <c r="B54" s="14"/>
      <c r="C54" s="25"/>
      <c r="D54" s="25"/>
    </row>
  </sheetData>
  <sheetProtection/>
  <mergeCells count="2">
    <mergeCell ref="A3:I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1.8515625" style="0" customWidth="1"/>
    <col min="3" max="3" width="12.421875" style="0" customWidth="1"/>
    <col min="4" max="4" width="16.421875" style="0" customWidth="1"/>
  </cols>
  <sheetData>
    <row r="1" ht="15">
      <c r="A1" s="28" t="s">
        <v>631</v>
      </c>
    </row>
    <row r="2" ht="15">
      <c r="A2" s="28" t="s">
        <v>618</v>
      </c>
    </row>
    <row r="3" spans="1:9" ht="28.5" customHeight="1">
      <c r="A3" s="169" t="s">
        <v>569</v>
      </c>
      <c r="B3" s="169"/>
      <c r="C3" s="169"/>
      <c r="D3" s="169"/>
      <c r="E3" s="34"/>
      <c r="F3" s="34"/>
      <c r="G3" s="34"/>
      <c r="H3" s="34"/>
      <c r="I3" s="34"/>
    </row>
    <row r="4" spans="1:4" ht="35.25" customHeight="1">
      <c r="A4" s="161" t="s">
        <v>530</v>
      </c>
      <c r="B4" s="161"/>
      <c r="C4" s="161"/>
      <c r="D4" s="181"/>
    </row>
    <row r="5" spans="1:3" ht="18.75" customHeight="1">
      <c r="A5" s="10"/>
      <c r="B5" s="11"/>
      <c r="C5" s="11"/>
    </row>
    <row r="6" ht="23.25" customHeight="1">
      <c r="A6" s="35" t="s">
        <v>511</v>
      </c>
    </row>
    <row r="7" spans="1:4" ht="30">
      <c r="A7" s="93" t="s">
        <v>510</v>
      </c>
      <c r="B7" s="36" t="s">
        <v>7</v>
      </c>
      <c r="C7" s="93" t="s">
        <v>513</v>
      </c>
      <c r="D7" s="50" t="s">
        <v>4</v>
      </c>
    </row>
    <row r="8" spans="1:4" ht="15">
      <c r="A8" s="115" t="s">
        <v>540</v>
      </c>
      <c r="B8" s="94" t="s">
        <v>84</v>
      </c>
      <c r="C8" s="116"/>
      <c r="D8" s="116"/>
    </row>
    <row r="9" spans="1:4" ht="15.75" thickBot="1">
      <c r="A9" s="121" t="s">
        <v>298</v>
      </c>
      <c r="B9" s="102" t="s">
        <v>84</v>
      </c>
      <c r="C9" s="126">
        <v>0</v>
      </c>
      <c r="D9" s="126">
        <v>0</v>
      </c>
    </row>
    <row r="10" spans="1:4" ht="15">
      <c r="A10" s="117" t="s">
        <v>299</v>
      </c>
      <c r="B10" s="100" t="s">
        <v>86</v>
      </c>
      <c r="C10" s="101"/>
      <c r="D10" s="101"/>
    </row>
    <row r="11" spans="1:4" ht="15">
      <c r="A11" s="82" t="s">
        <v>300</v>
      </c>
      <c r="B11" s="96" t="s">
        <v>86</v>
      </c>
      <c r="C11" s="95"/>
      <c r="D11" s="95"/>
    </row>
    <row r="12" spans="1:4" ht="15">
      <c r="A12" s="82" t="s">
        <v>301</v>
      </c>
      <c r="B12" s="96" t="s">
        <v>86</v>
      </c>
      <c r="C12" s="95"/>
      <c r="D12" s="95"/>
    </row>
    <row r="13" spans="1:4" ht="15">
      <c r="A13" s="82" t="s">
        <v>302</v>
      </c>
      <c r="B13" s="96" t="s">
        <v>86</v>
      </c>
      <c r="C13" s="95"/>
      <c r="D13" s="95"/>
    </row>
    <row r="14" spans="1:4" ht="15">
      <c r="A14" s="44" t="s">
        <v>303</v>
      </c>
      <c r="B14" s="96" t="s">
        <v>86</v>
      </c>
      <c r="C14" s="95"/>
      <c r="D14" s="95"/>
    </row>
    <row r="15" spans="1:4" ht="15">
      <c r="A15" s="44" t="s">
        <v>304</v>
      </c>
      <c r="B15" s="96" t="s">
        <v>86</v>
      </c>
      <c r="C15" s="95"/>
      <c r="D15" s="95"/>
    </row>
    <row r="16" spans="1:4" ht="15.75" thickBot="1">
      <c r="A16" s="122" t="s">
        <v>3</v>
      </c>
      <c r="B16" s="123" t="s">
        <v>86</v>
      </c>
      <c r="C16" s="104">
        <v>0</v>
      </c>
      <c r="D16" s="104">
        <v>0</v>
      </c>
    </row>
    <row r="17" spans="1:4" ht="15">
      <c r="A17" s="117" t="s">
        <v>305</v>
      </c>
      <c r="B17" s="100" t="s">
        <v>87</v>
      </c>
      <c r="C17" s="101"/>
      <c r="D17" s="101"/>
    </row>
    <row r="18" spans="1:4" ht="15.75" thickBot="1">
      <c r="A18" s="124" t="s">
        <v>2</v>
      </c>
      <c r="B18" s="123" t="s">
        <v>87</v>
      </c>
      <c r="C18" s="104">
        <v>0</v>
      </c>
      <c r="D18" s="104">
        <v>0</v>
      </c>
    </row>
    <row r="19" spans="1:4" ht="15">
      <c r="A19" s="117" t="s">
        <v>306</v>
      </c>
      <c r="B19" s="100" t="s">
        <v>88</v>
      </c>
      <c r="C19" s="101"/>
      <c r="D19" s="101"/>
    </row>
    <row r="20" spans="1:4" ht="15">
      <c r="A20" s="82" t="s">
        <v>307</v>
      </c>
      <c r="B20" s="96" t="s">
        <v>88</v>
      </c>
      <c r="C20" s="95"/>
      <c r="D20" s="95"/>
    </row>
    <row r="21" spans="1:4" ht="15">
      <c r="A21" s="44" t="s">
        <v>308</v>
      </c>
      <c r="B21" s="96" t="s">
        <v>88</v>
      </c>
      <c r="C21" s="95"/>
      <c r="D21" s="95"/>
    </row>
    <row r="22" spans="1:4" ht="15">
      <c r="A22" s="44" t="s">
        <v>309</v>
      </c>
      <c r="B22" s="96" t="s">
        <v>88</v>
      </c>
      <c r="C22" s="95"/>
      <c r="D22" s="95"/>
    </row>
    <row r="23" spans="1:4" ht="15">
      <c r="A23" s="44" t="s">
        <v>310</v>
      </c>
      <c r="B23" s="96" t="s">
        <v>88</v>
      </c>
      <c r="C23" s="95"/>
      <c r="D23" s="95"/>
    </row>
    <row r="24" spans="1:4" ht="15" customHeight="1">
      <c r="A24" s="81" t="s">
        <v>311</v>
      </c>
      <c r="B24" s="96" t="s">
        <v>88</v>
      </c>
      <c r="C24" s="95"/>
      <c r="D24" s="95"/>
    </row>
    <row r="25" spans="1:4" ht="15.75" thickBot="1">
      <c r="A25" s="125" t="s">
        <v>1</v>
      </c>
      <c r="B25" s="123" t="s">
        <v>88</v>
      </c>
      <c r="C25" s="104">
        <f>SUM(C19:C24)</f>
        <v>0</v>
      </c>
      <c r="D25" s="104">
        <f>SUM(D19:D24)</f>
        <v>0</v>
      </c>
    </row>
    <row r="26" spans="1:4" ht="15">
      <c r="A26" s="117" t="s">
        <v>312</v>
      </c>
      <c r="B26" s="100" t="s">
        <v>89</v>
      </c>
      <c r="C26" s="101"/>
      <c r="D26" s="101"/>
    </row>
    <row r="27" spans="1:4" ht="15">
      <c r="A27" s="82" t="s">
        <v>313</v>
      </c>
      <c r="B27" s="96" t="s">
        <v>89</v>
      </c>
      <c r="C27" s="95"/>
      <c r="D27" s="95"/>
    </row>
    <row r="28" spans="1:4" ht="15">
      <c r="A28" s="82" t="s">
        <v>514</v>
      </c>
      <c r="B28" s="96" t="s">
        <v>89</v>
      </c>
      <c r="C28" s="95"/>
      <c r="D28" s="95"/>
    </row>
    <row r="29" spans="1:4" ht="15.75" thickBot="1">
      <c r="A29" s="125" t="s">
        <v>0</v>
      </c>
      <c r="B29" s="103" t="s">
        <v>89</v>
      </c>
      <c r="C29" s="104">
        <f>SUM(C26:C28)</f>
        <v>0</v>
      </c>
      <c r="D29" s="104">
        <f>SUM(D26:D28)</f>
        <v>0</v>
      </c>
    </row>
    <row r="30" spans="1:4" ht="15">
      <c r="A30" s="117" t="s">
        <v>609</v>
      </c>
      <c r="B30" s="100" t="s">
        <v>90</v>
      </c>
      <c r="C30" s="101">
        <v>3423306</v>
      </c>
      <c r="D30" s="101">
        <v>3423306</v>
      </c>
    </row>
    <row r="31" spans="1:4" ht="15">
      <c r="A31" s="82" t="s">
        <v>314</v>
      </c>
      <c r="B31" s="96" t="s">
        <v>90</v>
      </c>
      <c r="C31" s="95"/>
      <c r="D31" s="95"/>
    </row>
    <row r="32" spans="1:4" ht="15">
      <c r="A32" s="82" t="s">
        <v>315</v>
      </c>
      <c r="B32" s="96" t="s">
        <v>541</v>
      </c>
      <c r="C32" s="95"/>
      <c r="D32" s="95"/>
    </row>
    <row r="33" spans="1:4" ht="15">
      <c r="A33" s="44" t="s">
        <v>316</v>
      </c>
      <c r="B33" s="96" t="s">
        <v>90</v>
      </c>
      <c r="C33" s="95"/>
      <c r="D33" s="95"/>
    </row>
    <row r="34" spans="1:4" ht="15">
      <c r="A34" s="44" t="s">
        <v>317</v>
      </c>
      <c r="B34" s="96" t="s">
        <v>542</v>
      </c>
      <c r="C34" s="95"/>
      <c r="D34" s="95"/>
    </row>
    <row r="35" spans="1:4" ht="15">
      <c r="A35" s="46" t="s">
        <v>608</v>
      </c>
      <c r="B35" s="96" t="s">
        <v>90</v>
      </c>
      <c r="C35" s="95"/>
      <c r="D35" s="95"/>
    </row>
    <row r="36" spans="1:4" ht="15">
      <c r="A36" s="44" t="s">
        <v>318</v>
      </c>
      <c r="B36" s="96" t="s">
        <v>90</v>
      </c>
      <c r="C36" s="95"/>
      <c r="D36" s="95"/>
    </row>
    <row r="37" spans="1:4" ht="15">
      <c r="A37" s="44" t="s">
        <v>319</v>
      </c>
      <c r="B37" s="96" t="s">
        <v>90</v>
      </c>
      <c r="C37" s="95"/>
      <c r="D37" s="95"/>
    </row>
    <row r="38" spans="1:4" ht="15">
      <c r="A38" s="44" t="s">
        <v>320</v>
      </c>
      <c r="B38" s="96" t="s">
        <v>90</v>
      </c>
      <c r="C38" s="95"/>
      <c r="D38" s="95"/>
    </row>
    <row r="39" spans="1:4" ht="15">
      <c r="A39" s="44" t="s">
        <v>321</v>
      </c>
      <c r="B39" s="96" t="s">
        <v>90</v>
      </c>
      <c r="C39" s="95"/>
      <c r="D39" s="95"/>
    </row>
    <row r="40" spans="1:4" ht="15">
      <c r="A40" s="44" t="s">
        <v>322</v>
      </c>
      <c r="B40" s="96" t="s">
        <v>543</v>
      </c>
      <c r="C40" s="95"/>
      <c r="D40" s="95"/>
    </row>
    <row r="41" spans="1:4" ht="15">
      <c r="A41" s="46" t="s">
        <v>323</v>
      </c>
      <c r="B41" s="96" t="s">
        <v>544</v>
      </c>
      <c r="C41" s="95"/>
      <c r="D41" s="95"/>
    </row>
    <row r="42" spans="1:4" ht="15.75" thickBot="1">
      <c r="A42" s="125" t="s">
        <v>324</v>
      </c>
      <c r="B42" s="123" t="s">
        <v>90</v>
      </c>
      <c r="C42" s="104">
        <f>SUM(C30:C41)</f>
        <v>3423306</v>
      </c>
      <c r="D42" s="104">
        <f>SUM(D30:D41)</f>
        <v>3423306</v>
      </c>
    </row>
    <row r="43" spans="1:4" ht="15">
      <c r="A43" s="118" t="s">
        <v>325</v>
      </c>
      <c r="B43" s="119" t="s">
        <v>91</v>
      </c>
      <c r="C43" s="120">
        <f>C9+C16+C25+C29+C42</f>
        <v>3423306</v>
      </c>
      <c r="D43" s="120">
        <f>D9+D16+D25+D29+D42</f>
        <v>3423306</v>
      </c>
    </row>
  </sheetData>
  <sheetProtection/>
  <mergeCells count="2"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2" width="15.7109375" style="0" customWidth="1"/>
    <col min="3" max="3" width="20.140625" style="0" customWidth="1"/>
    <col min="4" max="4" width="19.28125" style="0" customWidth="1"/>
  </cols>
  <sheetData>
    <row r="1" ht="15">
      <c r="A1" s="28" t="s">
        <v>632</v>
      </c>
    </row>
    <row r="2" ht="15">
      <c r="A2" s="28" t="s">
        <v>619</v>
      </c>
    </row>
    <row r="3" spans="1:9" ht="27" customHeight="1">
      <c r="A3" s="169" t="s">
        <v>569</v>
      </c>
      <c r="B3" s="169"/>
      <c r="C3" s="169"/>
      <c r="D3" s="169"/>
      <c r="E3" s="34"/>
      <c r="F3" s="34"/>
      <c r="G3" s="34"/>
      <c r="H3" s="34"/>
      <c r="I3" s="34"/>
    </row>
    <row r="4" spans="1:6" ht="29.25" customHeight="1">
      <c r="A4" s="161" t="s">
        <v>529</v>
      </c>
      <c r="B4" s="162"/>
      <c r="C4" s="162"/>
      <c r="D4" s="162"/>
      <c r="E4" s="9"/>
      <c r="F4" s="9"/>
    </row>
    <row r="5" ht="22.5" customHeight="1"/>
    <row r="6" spans="1:4" ht="15" customHeight="1">
      <c r="A6" s="163" t="s">
        <v>6</v>
      </c>
      <c r="B6" s="165" t="s">
        <v>7</v>
      </c>
      <c r="C6" s="186" t="s">
        <v>511</v>
      </c>
      <c r="D6" s="187"/>
    </row>
    <row r="7" spans="1:4" ht="15">
      <c r="A7" s="185"/>
      <c r="B7" s="185"/>
      <c r="C7" s="36" t="s">
        <v>513</v>
      </c>
      <c r="D7" s="36" t="s">
        <v>4</v>
      </c>
    </row>
    <row r="8" spans="1:4" ht="15">
      <c r="A8" s="127" t="s">
        <v>524</v>
      </c>
      <c r="B8" s="127" t="s">
        <v>106</v>
      </c>
      <c r="C8" s="128">
        <v>8729691</v>
      </c>
      <c r="D8" s="128">
        <v>8304753</v>
      </c>
    </row>
    <row r="9" spans="1:4" ht="15">
      <c r="A9" s="129" t="s">
        <v>525</v>
      </c>
      <c r="B9" s="129" t="s">
        <v>106</v>
      </c>
      <c r="C9" s="131">
        <f>SUM(C8:C8)</f>
        <v>8729691</v>
      </c>
      <c r="D9" s="131">
        <f>SUM(D8:D8)</f>
        <v>8304753</v>
      </c>
    </row>
  </sheetData>
  <sheetProtection/>
  <mergeCells count="5">
    <mergeCell ref="A4:D4"/>
    <mergeCell ref="A6:A7"/>
    <mergeCell ref="B6:B7"/>
    <mergeCell ref="C6:D6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7.28125" style="0" customWidth="1"/>
    <col min="2" max="2" width="10.8515625" style="0" customWidth="1"/>
    <col min="3" max="3" width="13.7109375" style="15" customWidth="1"/>
    <col min="4" max="4" width="14.7109375" style="15" customWidth="1"/>
  </cols>
  <sheetData>
    <row r="1" ht="15">
      <c r="A1" s="28" t="s">
        <v>633</v>
      </c>
    </row>
    <row r="2" ht="15">
      <c r="A2" s="28" t="s">
        <v>620</v>
      </c>
    </row>
    <row r="3" spans="1:9" ht="27" customHeight="1">
      <c r="A3" s="169" t="s">
        <v>569</v>
      </c>
      <c r="B3" s="169"/>
      <c r="C3" s="169"/>
      <c r="D3" s="169"/>
      <c r="E3" s="27"/>
      <c r="F3" s="27"/>
      <c r="G3" s="27"/>
      <c r="H3" s="27"/>
      <c r="I3" s="27"/>
    </row>
    <row r="4" spans="1:4" ht="27" customHeight="1">
      <c r="A4" s="161" t="s">
        <v>531</v>
      </c>
      <c r="B4" s="162"/>
      <c r="C4" s="162"/>
      <c r="D4" s="181"/>
    </row>
    <row r="5" spans="1:3" ht="19.5" customHeight="1">
      <c r="A5" s="7"/>
      <c r="B5" s="8"/>
      <c r="C5" s="21"/>
    </row>
    <row r="6" ht="15">
      <c r="A6" s="35" t="s">
        <v>511</v>
      </c>
    </row>
    <row r="7" spans="1:4" ht="30">
      <c r="A7" s="93" t="s">
        <v>510</v>
      </c>
      <c r="B7" s="36" t="s">
        <v>7</v>
      </c>
      <c r="C7" s="132" t="s">
        <v>513</v>
      </c>
      <c r="D7" s="114" t="s">
        <v>4</v>
      </c>
    </row>
    <row r="8" spans="1:4" ht="15">
      <c r="A8" s="44" t="s">
        <v>485</v>
      </c>
      <c r="B8" s="96" t="s">
        <v>97</v>
      </c>
      <c r="C8" s="128">
        <v>0</v>
      </c>
      <c r="D8" s="128">
        <v>0</v>
      </c>
    </row>
    <row r="9" spans="1:4" ht="15">
      <c r="A9" s="44" t="s">
        <v>486</v>
      </c>
      <c r="B9" s="96" t="s">
        <v>97</v>
      </c>
      <c r="C9" s="128">
        <v>0</v>
      </c>
      <c r="D9" s="128">
        <v>0</v>
      </c>
    </row>
    <row r="10" spans="1:4" ht="15">
      <c r="A10" s="46" t="s">
        <v>487</v>
      </c>
      <c r="B10" s="96" t="s">
        <v>97</v>
      </c>
      <c r="C10" s="128">
        <v>0</v>
      </c>
      <c r="D10" s="128">
        <v>0</v>
      </c>
    </row>
    <row r="11" spans="1:4" ht="15">
      <c r="A11" s="44" t="s">
        <v>488</v>
      </c>
      <c r="B11" s="96" t="s">
        <v>97</v>
      </c>
      <c r="C11" s="128">
        <v>0</v>
      </c>
      <c r="D11" s="128">
        <v>0</v>
      </c>
    </row>
    <row r="12" spans="1:4" ht="15">
      <c r="A12" s="44" t="s">
        <v>489</v>
      </c>
      <c r="B12" s="96" t="s">
        <v>97</v>
      </c>
      <c r="C12" s="128">
        <v>0</v>
      </c>
      <c r="D12" s="128">
        <v>0</v>
      </c>
    </row>
    <row r="13" spans="1:4" ht="15">
      <c r="A13" s="44" t="s">
        <v>490</v>
      </c>
      <c r="B13" s="96" t="s">
        <v>97</v>
      </c>
      <c r="C13" s="128">
        <v>0</v>
      </c>
      <c r="D13" s="128">
        <v>0</v>
      </c>
    </row>
    <row r="14" spans="1:4" ht="15">
      <c r="A14" s="44" t="s">
        <v>491</v>
      </c>
      <c r="B14" s="96" t="s">
        <v>97</v>
      </c>
      <c r="C14" s="128">
        <v>0</v>
      </c>
      <c r="D14" s="128">
        <v>0</v>
      </c>
    </row>
    <row r="15" spans="1:4" ht="15">
      <c r="A15" s="44" t="s">
        <v>492</v>
      </c>
      <c r="B15" s="96" t="s">
        <v>97</v>
      </c>
      <c r="C15" s="128">
        <v>0</v>
      </c>
      <c r="D15" s="128">
        <v>0</v>
      </c>
    </row>
    <row r="16" spans="1:4" ht="15">
      <c r="A16" s="44" t="s">
        <v>493</v>
      </c>
      <c r="B16" s="96" t="s">
        <v>97</v>
      </c>
      <c r="C16" s="128">
        <v>0</v>
      </c>
      <c r="D16" s="128">
        <v>0</v>
      </c>
    </row>
    <row r="17" spans="1:4" ht="15">
      <c r="A17" s="44" t="s">
        <v>494</v>
      </c>
      <c r="B17" s="96" t="s">
        <v>97</v>
      </c>
      <c r="C17" s="128">
        <v>0</v>
      </c>
      <c r="D17" s="128">
        <v>0</v>
      </c>
    </row>
    <row r="18" spans="1:4" ht="15.75" thickBot="1">
      <c r="A18" s="133" t="s">
        <v>326</v>
      </c>
      <c r="B18" s="103" t="s">
        <v>97</v>
      </c>
      <c r="C18" s="134">
        <v>0</v>
      </c>
      <c r="D18" s="160">
        <v>0</v>
      </c>
    </row>
    <row r="19" spans="1:4" ht="15">
      <c r="A19" s="135" t="s">
        <v>485</v>
      </c>
      <c r="B19" s="100" t="s">
        <v>98</v>
      </c>
      <c r="C19" s="136">
        <v>0</v>
      </c>
      <c r="D19" s="136">
        <v>0</v>
      </c>
    </row>
    <row r="20" spans="1:4" ht="15">
      <c r="A20" s="44" t="s">
        <v>486</v>
      </c>
      <c r="B20" s="96" t="s">
        <v>98</v>
      </c>
      <c r="C20" s="136">
        <v>0</v>
      </c>
      <c r="D20" s="130">
        <v>0</v>
      </c>
    </row>
    <row r="21" spans="1:4" ht="15">
      <c r="A21" s="46" t="s">
        <v>487</v>
      </c>
      <c r="B21" s="96" t="s">
        <v>98</v>
      </c>
      <c r="C21" s="136">
        <v>0</v>
      </c>
      <c r="D21" s="130">
        <v>0</v>
      </c>
    </row>
    <row r="22" spans="1:4" ht="15">
      <c r="A22" s="44" t="s">
        <v>488</v>
      </c>
      <c r="B22" s="96" t="s">
        <v>98</v>
      </c>
      <c r="C22" s="136">
        <v>0</v>
      </c>
      <c r="D22" s="130">
        <v>0</v>
      </c>
    </row>
    <row r="23" spans="1:4" ht="15">
      <c r="A23" s="44" t="s">
        <v>489</v>
      </c>
      <c r="B23" s="96" t="s">
        <v>98</v>
      </c>
      <c r="C23" s="136">
        <v>0</v>
      </c>
      <c r="D23" s="130">
        <v>0</v>
      </c>
    </row>
    <row r="24" spans="1:4" ht="15">
      <c r="A24" s="44" t="s">
        <v>490</v>
      </c>
      <c r="B24" s="96" t="s">
        <v>98</v>
      </c>
      <c r="C24" s="136">
        <v>0</v>
      </c>
      <c r="D24" s="130">
        <v>0</v>
      </c>
    </row>
    <row r="25" spans="1:4" ht="15">
      <c r="A25" s="44" t="s">
        <v>515</v>
      </c>
      <c r="B25" s="96" t="s">
        <v>98</v>
      </c>
      <c r="C25" s="136">
        <v>0</v>
      </c>
      <c r="D25" s="130">
        <v>0</v>
      </c>
    </row>
    <row r="26" spans="1:4" ht="15">
      <c r="A26" s="44" t="s">
        <v>492</v>
      </c>
      <c r="B26" s="96" t="s">
        <v>98</v>
      </c>
      <c r="C26" s="136">
        <v>0</v>
      </c>
      <c r="D26" s="130">
        <v>0</v>
      </c>
    </row>
    <row r="27" spans="1:4" ht="15">
      <c r="A27" s="44" t="s">
        <v>493</v>
      </c>
      <c r="B27" s="96" t="s">
        <v>98</v>
      </c>
      <c r="C27" s="136">
        <v>0</v>
      </c>
      <c r="D27" s="130">
        <v>0</v>
      </c>
    </row>
    <row r="28" spans="1:4" ht="15">
      <c r="A28" s="44" t="s">
        <v>494</v>
      </c>
      <c r="B28" s="96" t="s">
        <v>98</v>
      </c>
      <c r="C28" s="130">
        <v>0</v>
      </c>
      <c r="D28" s="130">
        <v>0</v>
      </c>
    </row>
    <row r="29" spans="1:4" ht="15.75" thickBot="1">
      <c r="A29" s="133" t="s">
        <v>327</v>
      </c>
      <c r="B29" s="103" t="s">
        <v>98</v>
      </c>
      <c r="C29" s="134">
        <v>0</v>
      </c>
      <c r="D29" s="134">
        <v>0</v>
      </c>
    </row>
    <row r="30" spans="1:4" ht="15">
      <c r="A30" s="135" t="s">
        <v>485</v>
      </c>
      <c r="B30" s="100" t="s">
        <v>99</v>
      </c>
      <c r="C30" s="136">
        <v>0</v>
      </c>
      <c r="D30" s="136">
        <v>0</v>
      </c>
    </row>
    <row r="31" spans="1:4" ht="15">
      <c r="A31" s="44" t="s">
        <v>486</v>
      </c>
      <c r="B31" s="96" t="s">
        <v>99</v>
      </c>
      <c r="C31" s="130">
        <v>0</v>
      </c>
      <c r="D31" s="130">
        <v>0</v>
      </c>
    </row>
    <row r="32" spans="1:4" ht="15">
      <c r="A32" s="46" t="s">
        <v>487</v>
      </c>
      <c r="B32" s="96" t="s">
        <v>99</v>
      </c>
      <c r="C32" s="130">
        <v>0</v>
      </c>
      <c r="D32" s="130">
        <v>0</v>
      </c>
    </row>
    <row r="33" spans="1:4" ht="15">
      <c r="A33" s="44" t="s">
        <v>488</v>
      </c>
      <c r="B33" s="96" t="s">
        <v>99</v>
      </c>
      <c r="C33" s="130">
        <v>0</v>
      </c>
      <c r="D33" s="130">
        <v>0</v>
      </c>
    </row>
    <row r="34" spans="1:4" ht="15">
      <c r="A34" s="44" t="s">
        <v>489</v>
      </c>
      <c r="B34" s="96" t="s">
        <v>99</v>
      </c>
      <c r="C34" s="130">
        <v>0</v>
      </c>
      <c r="D34" s="130">
        <v>0</v>
      </c>
    </row>
    <row r="35" spans="1:4" ht="15">
      <c r="A35" s="44" t="s">
        <v>490</v>
      </c>
      <c r="B35" s="96" t="s">
        <v>99</v>
      </c>
      <c r="C35" s="130">
        <v>0</v>
      </c>
      <c r="D35" s="130">
        <v>0</v>
      </c>
    </row>
    <row r="36" spans="1:4" ht="15">
      <c r="A36" s="44" t="s">
        <v>491</v>
      </c>
      <c r="B36" s="96" t="s">
        <v>99</v>
      </c>
      <c r="C36" s="130">
        <v>721418</v>
      </c>
      <c r="D36" s="130">
        <v>721418</v>
      </c>
    </row>
    <row r="37" spans="1:4" ht="15">
      <c r="A37" s="44" t="s">
        <v>492</v>
      </c>
      <c r="B37" s="96" t="s">
        <v>99</v>
      </c>
      <c r="C37" s="130">
        <v>0</v>
      </c>
      <c r="D37" s="130">
        <v>0</v>
      </c>
    </row>
    <row r="38" spans="1:4" ht="15">
      <c r="A38" s="44" t="s">
        <v>493</v>
      </c>
      <c r="B38" s="96" t="s">
        <v>99</v>
      </c>
      <c r="C38" s="130">
        <v>0</v>
      </c>
      <c r="D38" s="130">
        <v>0</v>
      </c>
    </row>
    <row r="39" spans="1:4" ht="15">
      <c r="A39" s="44" t="s">
        <v>494</v>
      </c>
      <c r="B39" s="96" t="s">
        <v>99</v>
      </c>
      <c r="C39" s="130">
        <v>0</v>
      </c>
      <c r="D39" s="130">
        <v>0</v>
      </c>
    </row>
    <row r="40" spans="1:4" ht="15.75" thickBot="1">
      <c r="A40" s="125" t="s">
        <v>328</v>
      </c>
      <c r="B40" s="103" t="s">
        <v>99</v>
      </c>
      <c r="C40" s="134">
        <f>SUM(C30:C39)</f>
        <v>721418</v>
      </c>
      <c r="D40" s="134">
        <f>SUM(D30:D39)</f>
        <v>721418</v>
      </c>
    </row>
    <row r="41" spans="1:4" ht="15.75" thickBot="1">
      <c r="A41" s="133" t="s">
        <v>329</v>
      </c>
      <c r="B41" s="103" t="s">
        <v>101</v>
      </c>
      <c r="C41" s="134">
        <v>0</v>
      </c>
      <c r="D41" s="134">
        <v>0</v>
      </c>
    </row>
    <row r="42" spans="1:4" ht="15.75" thickBot="1">
      <c r="A42" s="122" t="s">
        <v>330</v>
      </c>
      <c r="B42" s="103" t="s">
        <v>106</v>
      </c>
      <c r="C42" s="134">
        <v>543959</v>
      </c>
      <c r="D42" s="134">
        <v>543959</v>
      </c>
    </row>
    <row r="43" spans="1:4" ht="15.75" thickBot="1">
      <c r="A43" s="133" t="s">
        <v>339</v>
      </c>
      <c r="B43" s="103" t="s">
        <v>133</v>
      </c>
      <c r="C43" s="134">
        <v>0</v>
      </c>
      <c r="D43" s="134">
        <v>0</v>
      </c>
    </row>
    <row r="44" spans="1:4" ht="15.75" thickBot="1">
      <c r="A44" s="133" t="s">
        <v>338</v>
      </c>
      <c r="B44" s="103" t="s">
        <v>134</v>
      </c>
      <c r="C44" s="134">
        <v>0</v>
      </c>
      <c r="D44" s="134">
        <v>0</v>
      </c>
    </row>
    <row r="45" spans="1:4" ht="15.75" thickBot="1">
      <c r="A45" s="125" t="s">
        <v>337</v>
      </c>
      <c r="B45" s="103" t="s">
        <v>135</v>
      </c>
      <c r="C45" s="134">
        <v>1544726</v>
      </c>
      <c r="D45" s="134">
        <v>1544726</v>
      </c>
    </row>
    <row r="46" spans="1:4" ht="15.75" thickBot="1">
      <c r="A46" s="133" t="s">
        <v>336</v>
      </c>
      <c r="B46" s="103" t="s">
        <v>137</v>
      </c>
      <c r="C46" s="134">
        <v>0</v>
      </c>
      <c r="D46" s="134">
        <v>0</v>
      </c>
    </row>
    <row r="47" spans="1:4" ht="15.75" thickBot="1">
      <c r="A47" s="137" t="s">
        <v>138</v>
      </c>
      <c r="B47" s="138" t="s">
        <v>139</v>
      </c>
      <c r="C47" s="139">
        <v>0</v>
      </c>
      <c r="D47" s="139">
        <v>0</v>
      </c>
    </row>
    <row r="48" spans="1:4" ht="15">
      <c r="A48" s="45" t="s">
        <v>370</v>
      </c>
      <c r="B48" s="42" t="s">
        <v>140</v>
      </c>
      <c r="C48" s="131">
        <v>0</v>
      </c>
      <c r="D48" s="131">
        <v>0</v>
      </c>
    </row>
    <row r="53" ht="15">
      <c r="D53" s="140"/>
    </row>
  </sheetData>
  <sheetProtection/>
  <mergeCells count="2">
    <mergeCell ref="A4:D4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3.28125" style="0" customWidth="1"/>
    <col min="2" max="2" width="18.00390625" style="0" customWidth="1"/>
    <col min="3" max="3" width="18.421875" style="0" customWidth="1"/>
  </cols>
  <sheetData>
    <row r="1" ht="15">
      <c r="A1" s="28" t="s">
        <v>634</v>
      </c>
    </row>
    <row r="2" ht="15">
      <c r="A2" s="28" t="s">
        <v>621</v>
      </c>
    </row>
    <row r="3" spans="1:9" ht="30.75" customHeight="1">
      <c r="A3" s="169" t="s">
        <v>569</v>
      </c>
      <c r="B3" s="169"/>
      <c r="C3" s="169"/>
      <c r="D3" s="34"/>
      <c r="E3" s="34"/>
      <c r="F3" s="34"/>
      <c r="G3" s="34"/>
      <c r="H3" s="34"/>
      <c r="I3" s="34"/>
    </row>
    <row r="4" spans="1:3" ht="27" customHeight="1">
      <c r="A4" s="161" t="s">
        <v>482</v>
      </c>
      <c r="B4" s="191"/>
      <c r="C4" s="191"/>
    </row>
    <row r="5" ht="15">
      <c r="A5" s="1"/>
    </row>
    <row r="6" ht="15">
      <c r="A6" s="1"/>
    </row>
    <row r="7" spans="1:3" ht="46.5" customHeight="1">
      <c r="A7" s="147" t="s">
        <v>481</v>
      </c>
      <c r="B7" s="147" t="s">
        <v>610</v>
      </c>
      <c r="C7" s="50" t="s">
        <v>512</v>
      </c>
    </row>
    <row r="8" spans="1:3" ht="15" customHeight="1">
      <c r="A8" s="142" t="s">
        <v>455</v>
      </c>
      <c r="B8" s="143"/>
      <c r="C8" s="127"/>
    </row>
    <row r="9" spans="1:3" ht="15" customHeight="1">
      <c r="A9" s="142" t="s">
        <v>456</v>
      </c>
      <c r="B9" s="143"/>
      <c r="C9" s="127"/>
    </row>
    <row r="10" spans="1:3" ht="15" customHeight="1">
      <c r="A10" s="142" t="s">
        <v>457</v>
      </c>
      <c r="B10" s="143"/>
      <c r="C10" s="127"/>
    </row>
    <row r="11" spans="1:3" ht="15" customHeight="1">
      <c r="A11" s="142" t="s">
        <v>458</v>
      </c>
      <c r="B11" s="143"/>
      <c r="C11" s="127"/>
    </row>
    <row r="12" spans="1:3" ht="15" customHeight="1">
      <c r="A12" s="141" t="s">
        <v>476</v>
      </c>
      <c r="B12" s="76">
        <v>0</v>
      </c>
      <c r="C12" s="158">
        <v>0</v>
      </c>
    </row>
    <row r="13" spans="1:3" ht="15" customHeight="1">
      <c r="A13" s="142" t="s">
        <v>459</v>
      </c>
      <c r="B13" s="143"/>
      <c r="C13" s="127"/>
    </row>
    <row r="14" spans="1:3" ht="15" customHeight="1">
      <c r="A14" s="144" t="s">
        <v>460</v>
      </c>
      <c r="B14" s="143"/>
      <c r="C14" s="127"/>
    </row>
    <row r="15" spans="1:3" ht="15" customHeight="1">
      <c r="A15" s="142" t="s">
        <v>461</v>
      </c>
      <c r="B15" s="143"/>
      <c r="C15" s="127"/>
    </row>
    <row r="16" spans="1:3" ht="15" customHeight="1">
      <c r="A16" s="142" t="s">
        <v>462</v>
      </c>
      <c r="B16" s="143"/>
      <c r="C16" s="127"/>
    </row>
    <row r="17" spans="1:3" ht="15" customHeight="1">
      <c r="A17" s="142" t="s">
        <v>463</v>
      </c>
      <c r="B17" s="143">
        <v>1</v>
      </c>
      <c r="C17" s="145">
        <v>1</v>
      </c>
    </row>
    <row r="18" spans="1:3" ht="15" customHeight="1">
      <c r="A18" s="142" t="s">
        <v>464</v>
      </c>
      <c r="B18" s="143">
        <v>1</v>
      </c>
      <c r="C18" s="145">
        <v>1</v>
      </c>
    </row>
    <row r="19" spans="1:3" ht="15" customHeight="1">
      <c r="A19" s="142" t="s">
        <v>465</v>
      </c>
      <c r="B19" s="143"/>
      <c r="C19" s="127"/>
    </row>
    <row r="20" spans="1:3" ht="15" customHeight="1">
      <c r="A20" s="141" t="s">
        <v>477</v>
      </c>
      <c r="B20" s="76">
        <f>SUM(B16:B19)</f>
        <v>2</v>
      </c>
      <c r="C20" s="76">
        <f>SUM(C16:C19)</f>
        <v>2</v>
      </c>
    </row>
    <row r="21" spans="1:3" ht="15" customHeight="1">
      <c r="A21" s="144" t="s">
        <v>466</v>
      </c>
      <c r="B21" s="143">
        <v>1</v>
      </c>
      <c r="C21" s="67">
        <v>1</v>
      </c>
    </row>
    <row r="22" spans="1:3" ht="15" customHeight="1">
      <c r="A22" s="142" t="s">
        <v>467</v>
      </c>
      <c r="B22" s="143"/>
      <c r="C22" s="67"/>
    </row>
    <row r="23" spans="1:3" ht="15" customHeight="1">
      <c r="A23" s="142" t="s">
        <v>468</v>
      </c>
      <c r="B23" s="143">
        <v>3</v>
      </c>
      <c r="C23" s="67">
        <v>3</v>
      </c>
    </row>
    <row r="24" spans="1:3" ht="15" customHeight="1">
      <c r="A24" s="141" t="s">
        <v>478</v>
      </c>
      <c r="B24" s="76">
        <f>SUM(B21:B23)</f>
        <v>4</v>
      </c>
      <c r="C24" s="76">
        <f>SUM(C21:C23)</f>
        <v>4</v>
      </c>
    </row>
    <row r="25" spans="1:3" ht="15" customHeight="1">
      <c r="A25" s="142" t="s">
        <v>469</v>
      </c>
      <c r="B25" s="143">
        <v>1</v>
      </c>
      <c r="C25" s="67">
        <v>1</v>
      </c>
    </row>
    <row r="26" spans="1:3" ht="15" customHeight="1">
      <c r="A26" s="142" t="s">
        <v>470</v>
      </c>
      <c r="B26" s="143">
        <v>4</v>
      </c>
      <c r="C26" s="67">
        <v>4</v>
      </c>
    </row>
    <row r="27" spans="1:3" ht="15" customHeight="1">
      <c r="A27" s="144" t="s">
        <v>471</v>
      </c>
      <c r="B27" s="143"/>
      <c r="C27" s="67"/>
    </row>
    <row r="28" spans="1:3" ht="15" customHeight="1">
      <c r="A28" s="141" t="s">
        <v>479</v>
      </c>
      <c r="B28" s="76">
        <v>5</v>
      </c>
      <c r="C28" s="146">
        <v>5</v>
      </c>
    </row>
    <row r="29" spans="1:3" ht="37.5" customHeight="1">
      <c r="A29" s="141" t="s">
        <v>480</v>
      </c>
      <c r="B29" s="36">
        <f>SUM(B28,B24,B20)</f>
        <v>11</v>
      </c>
      <c r="C29" s="36">
        <f>SUM(C28,C24,C20)</f>
        <v>11</v>
      </c>
    </row>
    <row r="30" spans="1:3" ht="29.25" customHeight="1">
      <c r="A30" s="142" t="s">
        <v>472</v>
      </c>
      <c r="B30" s="143"/>
      <c r="C30" s="127"/>
    </row>
    <row r="31" spans="1:3" ht="29.25" customHeight="1">
      <c r="A31" s="142" t="s">
        <v>473</v>
      </c>
      <c r="B31" s="143"/>
      <c r="C31" s="127"/>
    </row>
    <row r="32" spans="1:3" ht="29.25" customHeight="1">
      <c r="A32" s="142" t="s">
        <v>474</v>
      </c>
      <c r="B32" s="143"/>
      <c r="C32" s="127"/>
    </row>
    <row r="33" spans="1:3" ht="15" customHeight="1">
      <c r="A33" s="142" t="s">
        <v>475</v>
      </c>
      <c r="B33" s="143"/>
      <c r="C33" s="127"/>
    </row>
    <row r="34" spans="1:3" ht="36" customHeight="1">
      <c r="A34" s="141" t="s">
        <v>5</v>
      </c>
      <c r="B34" s="76">
        <v>0</v>
      </c>
      <c r="C34" s="146">
        <v>0</v>
      </c>
    </row>
    <row r="35" spans="1:2" ht="15">
      <c r="A35" s="188"/>
      <c r="B35" s="189"/>
    </row>
    <row r="36" spans="1:2" ht="15">
      <c r="A36" s="190"/>
      <c r="B36" s="189"/>
    </row>
  </sheetData>
  <sheetProtection/>
  <mergeCells count="4">
    <mergeCell ref="A35:B35"/>
    <mergeCell ref="A36:B36"/>
    <mergeCell ref="A4:C4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Baráthné Kosztolánci Krisztina</cp:lastModifiedBy>
  <cp:lastPrinted>2020-05-20T05:26:19Z</cp:lastPrinted>
  <dcterms:created xsi:type="dcterms:W3CDTF">2014-01-03T21:48:14Z</dcterms:created>
  <dcterms:modified xsi:type="dcterms:W3CDTF">2020-07-06T08:50:28Z</dcterms:modified>
  <cp:category/>
  <cp:version/>
  <cp:contentType/>
  <cp:contentStatus/>
</cp:coreProperties>
</file>