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2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3.2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8 (2)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</sheets>
  <externalReferences>
    <externalReference r:id="rId23"/>
  </externalReferences>
  <definedNames>
    <definedName name="_xlfn.IFERROR" hidden="1">#NAME?</definedName>
    <definedName name="_xlnm.Print_Titles" localSheetId="0">'1'!$5:$6</definedName>
    <definedName name="_xlnm.Print_Titles" localSheetId="1">'2'!$4:$7</definedName>
    <definedName name="_xlnm.Print_Titles" localSheetId="4">'3'!$4:$8</definedName>
    <definedName name="_xlnm.Print_Titles" localSheetId="8">'5'!$4:$8</definedName>
    <definedName name="_xlnm.Print_Area" localSheetId="0">'1'!$A$2:$AM$40</definedName>
    <definedName name="_xlnm.Print_Area" localSheetId="1">'2'!$A$2:$AR$97</definedName>
    <definedName name="_xlnm.Print_Area" localSheetId="4">'3'!$A$2:$AR$66</definedName>
    <definedName name="_xlnm.Print_Area" localSheetId="7">'4'!$A$2:$AL$31</definedName>
    <definedName name="_xlnm.Print_Area" localSheetId="8">'5'!$A$2:$AR$33</definedName>
  </definedNames>
  <calcPr fullCalcOnLoad="1"/>
</workbook>
</file>

<file path=xl/sharedStrings.xml><?xml version="1.0" encoding="utf-8"?>
<sst xmlns="http://schemas.openxmlformats.org/spreadsheetml/2006/main" count="1243" uniqueCount="882">
  <si>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</si>
  <si>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</si>
  <si>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</si>
  <si>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</si>
  <si>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</si>
  <si>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</si>
  <si>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</si>
  <si>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</si>
  <si>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</si>
  <si>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</si>
  <si>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</si>
  <si>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</si>
  <si>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</si>
  <si>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</si>
  <si>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</si>
  <si>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</si>
  <si>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</si>
  <si>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</si>
  <si>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</si>
  <si>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</si>
  <si>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</si>
  <si>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</si>
  <si>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</si>
  <si>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</si>
  <si>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</si>
  <si>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</si>
  <si>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</si>
  <si>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</si>
  <si>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</si>
  <si>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</si>
  <si>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</si>
  <si>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</si>
  <si>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</si>
  <si>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</si>
  <si>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</si>
  <si>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</si>
  <si>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</si>
  <si>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</si>
  <si>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</si>
  <si>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</si>
  <si>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</si>
  <si>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</si>
  <si>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</si>
  <si>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</si>
  <si>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</si>
  <si>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</si>
  <si>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</si>
  <si>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</si>
  <si>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</si>
  <si>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</si>
  <si>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</si>
  <si>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</si>
  <si>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</si>
  <si>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</si>
  <si>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</si>
  <si>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</si>
  <si>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</si>
  <si>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</si>
  <si>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</si>
  <si>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</si>
  <si>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</si>
  <si>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</si>
  <si>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</si>
  <si>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</si>
  <si>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</si>
  <si>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</si>
  <si>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</si>
  <si>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</si>
  <si>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</si>
  <si>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</si>
  <si>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</si>
  <si>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</si>
  <si>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</si>
  <si>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</si>
  <si>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</si>
  <si>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</si>
  <si>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</si>
  <si>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</si>
  <si>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</si>
  <si>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</si>
  <si>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</si>
  <si>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</si>
  <si>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</si>
  <si>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</si>
  <si>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</si>
  <si>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</si>
  <si>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</si>
  <si>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</si>
  <si>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</si>
  <si>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</si>
  <si>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</si>
  <si>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</si>
  <si>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</si>
  <si>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</si>
  <si>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</si>
  <si>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</si>
  <si>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</si>
  <si>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</si>
  <si>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</si>
  <si>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</si>
  <si>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</si>
  <si>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</si>
  <si>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</si>
  <si>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</si>
  <si>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</si>
  <si>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</si>
  <si>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</si>
  <si>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</si>
  <si>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</si>
  <si>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</si>
  <si>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</si>
  <si>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</si>
  <si>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</si>
  <si>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</si>
  <si>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</si>
  <si>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</si>
  <si>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</si>
  <si>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</si>
  <si>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</si>
  <si>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</si>
  <si>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</si>
  <si>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</si>
  <si>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</si>
  <si>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</si>
  <si>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</si>
  <si>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</si>
  <si>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</si>
  <si>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</si>
  <si>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</si>
  <si>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</si>
  <si>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</si>
  <si>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</si>
  <si>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</si>
  <si>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</si>
  <si>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</si>
  <si>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</si>
  <si>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</si>
  <si>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</si>
  <si>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</si>
  <si>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</si>
  <si>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</si>
  <si>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</si>
  <si>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</si>
  <si>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</si>
  <si>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</si>
  <si>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</si>
  <si>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</si>
  <si>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</si>
  <si>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</si>
  <si>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</si>
  <si>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</si>
  <si>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</si>
  <si>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</si>
  <si>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</si>
  <si>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</si>
  <si>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</si>
  <si>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</si>
  <si>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</si>
  <si>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</si>
  <si>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</si>
  <si>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</si>
  <si>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</si>
  <si>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</si>
  <si>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</si>
  <si>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</si>
  <si>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K47</t>
  </si>
  <si>
    <t>53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</si>
  <si>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</si>
  <si>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</si>
  <si>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</si>
  <si>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</si>
  <si>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</si>
  <si>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</si>
  <si>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</si>
  <si>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</si>
  <si>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</si>
  <si>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</si>
  <si>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</si>
  <si>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</si>
  <si>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</si>
  <si>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</si>
  <si>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</si>
  <si>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</si>
  <si>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</si>
  <si>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</si>
  <si>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</si>
  <si>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</si>
  <si>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</si>
  <si>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</si>
  <si>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</si>
  <si>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</si>
  <si>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</si>
  <si>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</si>
  <si>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</si>
  <si>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</si>
  <si>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</si>
  <si>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</si>
  <si>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</si>
  <si>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</si>
  <si>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</si>
  <si>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</si>
  <si>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</si>
  <si>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</si>
  <si>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</si>
  <si>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</si>
  <si>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</si>
  <si>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</si>
  <si>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</si>
  <si>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</si>
  <si>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</si>
  <si>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</si>
  <si>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</si>
  <si>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</si>
  <si>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</si>
  <si>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</si>
  <si>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</si>
  <si>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</si>
  <si>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</si>
  <si>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</si>
  <si>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</si>
  <si>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</si>
  <si>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</si>
  <si>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</si>
  <si>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</si>
  <si>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</si>
  <si>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</si>
  <si>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</si>
  <si>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</si>
  <si>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</si>
  <si>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</si>
  <si>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</si>
  <si>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</si>
  <si>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</si>
  <si>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</si>
  <si>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</si>
  <si>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</si>
  <si>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</si>
  <si>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</si>
  <si>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</si>
  <si>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</si>
  <si>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</si>
  <si>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</si>
  <si>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</si>
  <si>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</si>
  <si>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</si>
  <si>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</si>
  <si>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</si>
  <si>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</si>
  <si>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</si>
  <si>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</si>
  <si>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</si>
  <si>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</si>
  <si>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</si>
  <si>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</si>
  <si>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</si>
  <si>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</si>
  <si>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</si>
  <si>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</si>
  <si>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</si>
  <si>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</si>
  <si>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</si>
  <si>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</si>
  <si>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</si>
  <si>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</si>
  <si>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</si>
  <si>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</si>
  <si>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</si>
  <si>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</si>
  <si>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</si>
  <si>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</si>
  <si>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</si>
  <si>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</si>
  <si>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</si>
  <si>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</si>
  <si>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</si>
  <si>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</si>
  <si>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</si>
  <si>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</si>
  <si>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</si>
  <si>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</si>
  <si>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</si>
  <si>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</si>
  <si>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</si>
  <si>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</si>
  <si>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</si>
  <si>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</si>
  <si>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</si>
  <si>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</si>
  <si>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</si>
  <si>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</si>
  <si>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</si>
  <si>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</si>
  <si>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</si>
  <si>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</si>
  <si>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</si>
  <si>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</si>
  <si>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</si>
  <si>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</si>
  <si>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</si>
  <si>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</si>
  <si>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</si>
  <si>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</si>
  <si>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</si>
  <si>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</si>
  <si>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</si>
  <si>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</si>
  <si>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</si>
  <si>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</si>
  <si>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</si>
  <si>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</si>
  <si>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</si>
  <si>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</si>
  <si>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</si>
  <si>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</si>
  <si>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</si>
  <si>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</si>
  <si>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</si>
  <si>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</si>
  <si>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</si>
  <si>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</si>
  <si>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</si>
  <si>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</si>
  <si>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</si>
  <si>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</si>
  <si>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</si>
  <si>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</si>
  <si>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</si>
  <si>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</si>
  <si>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</si>
  <si>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</si>
  <si>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</si>
  <si>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</si>
  <si>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</si>
  <si>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</si>
  <si>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</si>
  <si>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</si>
  <si>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</si>
  <si>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</si>
  <si>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</si>
  <si>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</si>
  <si>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</si>
  <si>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</si>
  <si>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</si>
  <si>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</si>
  <si>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</si>
  <si>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</si>
  <si>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</si>
  <si>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</si>
  <si>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</si>
  <si>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</si>
  <si>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</si>
  <si>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</si>
  <si>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</si>
  <si>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</si>
  <si>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</si>
  <si>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</si>
  <si>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</si>
  <si>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</si>
  <si>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</si>
  <si>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</si>
  <si>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</si>
  <si>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</si>
  <si>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</si>
  <si>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</si>
  <si>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</si>
  <si>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</si>
  <si>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</si>
  <si>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</si>
  <si>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</si>
  <si>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</si>
  <si>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</si>
  <si>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</si>
  <si>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</si>
  <si>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</si>
  <si>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</si>
  <si>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</si>
  <si>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</si>
  <si>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</si>
  <si>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</si>
  <si>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</si>
  <si>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</si>
  <si>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</si>
  <si>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</si>
  <si>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</si>
  <si>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</si>
  <si>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</si>
  <si>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</si>
  <si>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</si>
  <si>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</si>
  <si>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</si>
  <si>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</si>
  <si>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</si>
  <si>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</si>
  <si>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</si>
  <si>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</si>
  <si>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</si>
  <si>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</si>
  <si>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</si>
  <si>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</si>
  <si>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</si>
  <si>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</si>
  <si>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</si>
  <si>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</si>
  <si>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</si>
  <si>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</si>
  <si>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</si>
  <si>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</si>
  <si>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</si>
  <si>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</si>
  <si>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</si>
  <si>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K9.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</si>
  <si>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</si>
  <si>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</si>
  <si>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</si>
  <si>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</si>
  <si>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</si>
  <si>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</si>
  <si>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</si>
  <si>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</si>
  <si>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</si>
  <si>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</si>
  <si>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</si>
  <si>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</si>
  <si>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</si>
  <si>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</si>
  <si>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</si>
  <si>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</si>
  <si>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</si>
  <si>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</si>
  <si>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</si>
  <si>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</si>
  <si>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</si>
  <si>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</si>
  <si>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</si>
  <si>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</si>
  <si>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</si>
  <si>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</si>
  <si>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</si>
  <si>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</si>
  <si>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</si>
  <si>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</si>
  <si>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</si>
  <si>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</si>
  <si>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</si>
  <si>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</si>
  <si>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</si>
  <si>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</si>
  <si>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</si>
  <si>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</si>
  <si>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</si>
  <si>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</si>
  <si>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</si>
  <si>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</si>
  <si>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</si>
  <si>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</si>
  <si>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</si>
  <si>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K9</t>
  </si>
  <si>
    <t>B8. Finanszírozási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</si>
  <si>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</si>
  <si>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</si>
  <si>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</si>
  <si>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</si>
  <si>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</si>
  <si>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</si>
  <si>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</si>
  <si>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</si>
  <si>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</si>
  <si>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</si>
  <si>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</si>
  <si>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</si>
  <si>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</si>
  <si>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</si>
  <si>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</si>
  <si>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</si>
  <si>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</si>
  <si>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</si>
  <si>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</si>
  <si>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</si>
  <si>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</si>
  <si>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</si>
  <si>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</si>
  <si>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</si>
  <si>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</si>
  <si>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</si>
  <si>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</si>
  <si>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</si>
  <si>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</si>
  <si>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</si>
  <si>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</si>
  <si>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</si>
  <si>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</si>
  <si>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</si>
  <si>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</si>
  <si>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</si>
  <si>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</si>
  <si>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</si>
  <si>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</si>
  <si>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</si>
  <si>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</si>
  <si>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</si>
  <si>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</si>
  <si>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</si>
  <si>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</si>
  <si>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</si>
  <si>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</si>
  <si>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</si>
  <si>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</si>
  <si>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</si>
  <si>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</si>
  <si>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</si>
  <si>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</si>
  <si>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</si>
  <si>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</si>
  <si>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</si>
  <si>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</si>
  <si>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</si>
  <si>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</si>
  <si>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</si>
  <si>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</si>
  <si>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</si>
  <si>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</si>
  <si>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</si>
  <si>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</si>
  <si>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</si>
  <si>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Felhalmozási célú bevételek és kiadások mérlege önkormányzati szinten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</si>
  <si>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</si>
  <si>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</si>
  <si>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</si>
  <si>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</si>
  <si>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</si>
  <si>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</si>
  <si>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</si>
  <si>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</si>
  <si>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</si>
  <si>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Költségvetési bevételek összesen:</t>
  </si>
  <si>
    <t>Költségvetési kiadások összesen: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</si>
  <si>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</si>
  <si>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</si>
  <si>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</si>
  <si>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</si>
  <si>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</si>
  <si>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</si>
  <si>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</si>
  <si>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</si>
  <si>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</si>
  <si>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</si>
  <si>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</si>
  <si>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</si>
  <si>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</si>
  <si>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</si>
  <si>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</si>
  <si>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Költségvetéso többlet:</t>
  </si>
  <si>
    <t>ezer Ft-ban</t>
  </si>
  <si>
    <t>Kiadás</t>
  </si>
  <si>
    <t>Bevétel</t>
  </si>
  <si>
    <t>Személyi juttatások és járulékok</t>
  </si>
  <si>
    <t>Felhalmozási/finanszírozási kiadások</t>
  </si>
  <si>
    <t>Összesen</t>
  </si>
  <si>
    <t>Költségvetési támogatás</t>
  </si>
  <si>
    <t>Átvett pénzeszközök/feladathoz kapcsolódó bevétel</t>
  </si>
  <si>
    <t>Saját forrás</t>
  </si>
  <si>
    <t>Kötelező önkormányzati feladatok</t>
  </si>
  <si>
    <t>Település üzemeltetés</t>
  </si>
  <si>
    <t xml:space="preserve">     Köztemető fenntartás</t>
  </si>
  <si>
    <t xml:space="preserve">     Közutak fenntartása</t>
  </si>
  <si>
    <t xml:space="preserve">     Közvilágítás</t>
  </si>
  <si>
    <t xml:space="preserve">     Zöldterület gazdálkodás</t>
  </si>
  <si>
    <t>Beszámítás összege (-)</t>
  </si>
  <si>
    <t>Egyéb kötelező önkormányzati feladatok</t>
  </si>
  <si>
    <t>Védőnői feladatok ellátása</t>
  </si>
  <si>
    <t>Pénzbeli ellátások</t>
  </si>
  <si>
    <t>Helyi közfoglalkoztatás</t>
  </si>
  <si>
    <t>Könyvtári és közművelődési feladatok</t>
  </si>
  <si>
    <t>Önként vállalt feladatok</t>
  </si>
  <si>
    <t>Civil szervezetek támogatása</t>
  </si>
  <si>
    <t>Összesen: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</si>
  <si>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</si>
  <si>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</si>
  <si>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</si>
  <si>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</si>
  <si>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</si>
  <si>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</si>
  <si>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</si>
  <si>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</si>
  <si>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</si>
  <si>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</si>
  <si>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</si>
  <si>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</si>
  <si>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</si>
  <si>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</si>
  <si>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</si>
  <si>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</si>
  <si>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</si>
  <si>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</si>
  <si>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</si>
  <si>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</si>
  <si>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</si>
  <si>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</si>
  <si>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Éves létszám-előirányzat</t>
  </si>
  <si>
    <t>Önkormányzatok igazgatási tevékenysége</t>
  </si>
  <si>
    <t>Család- és nővédelmi egészségügyi gondozás</t>
  </si>
  <si>
    <t>Önkormányzat összesen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</si>
  <si>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</si>
  <si>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</si>
  <si>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</si>
  <si>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</si>
  <si>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</si>
  <si>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</si>
  <si>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</si>
  <si>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</si>
  <si>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</si>
  <si>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</si>
  <si>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</si>
  <si>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</si>
  <si>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</si>
  <si>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</si>
  <si>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</si>
  <si>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</si>
  <si>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</si>
  <si>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</si>
  <si>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</si>
  <si>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</si>
  <si>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</si>
  <si>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</si>
  <si>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>COFOG</t>
  </si>
  <si>
    <t>Államigazgatási feladatok</t>
  </si>
  <si>
    <t>KÖTELEZŐ, ÖNKÉNT VÁLLAL ÉS ÁLLAMIGAZGATÁSI T FELADATOK BEMUTATÁSA</t>
  </si>
  <si>
    <t>2014. ÉVI KÖLTSÉGVETÉS</t>
  </si>
  <si>
    <t>Dologi kiadások</t>
  </si>
  <si>
    <t>Ellátottak pénzbeli juttatásai, egyéb működési célú kiadások</t>
  </si>
  <si>
    <t>Működési célú bevételek és kiadások mérlege önkormányzati szinten</t>
  </si>
  <si>
    <t>Munkaadókat terhelő járulék</t>
  </si>
  <si>
    <t>Ellátottak pénzbeli juttatása</t>
  </si>
  <si>
    <t>Hosszú lejáratú hitelek törlesztése</t>
  </si>
  <si>
    <t>25.</t>
  </si>
  <si>
    <t>Finanszírozási kiadások (14+…+24)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</si>
  <si>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</si>
  <si>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</si>
  <si>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</si>
  <si>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</si>
  <si>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</si>
  <si>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</si>
  <si>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>Eredeti előirányzat</t>
  </si>
  <si>
    <t>KÖH</t>
  </si>
  <si>
    <t>Önkormányz.</t>
  </si>
  <si>
    <t xml:space="preserve">ezer forintban  </t>
  </si>
  <si>
    <t>Eredeti  előirányzat</t>
  </si>
  <si>
    <t>önkormányz.</t>
  </si>
  <si>
    <t>Galambok Község Önkormányzata és Intézménye</t>
  </si>
  <si>
    <t>Értékpapír vásárlás</t>
  </si>
  <si>
    <t>Likviditási célú hitelek törlesztése</t>
  </si>
  <si>
    <t xml:space="preserve">Kölcsön törlesztés </t>
  </si>
  <si>
    <t>Forgatási célú belföldi, külföldi értékp.vásárlása</t>
  </si>
  <si>
    <t>Betét elhelyezése</t>
  </si>
  <si>
    <t>MŰKÖDÉSI CÉLÚ ÖSSZES KIADÁS</t>
  </si>
  <si>
    <t>Önkormányzat működési támogatás</t>
  </si>
  <si>
    <t>Működési célú támogat.áht-n belülről</t>
  </si>
  <si>
    <t>ebből: EUS támogatás</t>
  </si>
  <si>
    <t>Működési célú átvett pe áht-n kív.</t>
  </si>
  <si>
    <t>Egyéb működ. Bevétel</t>
  </si>
  <si>
    <t>Költségvetési maradvány igénybev.</t>
  </si>
  <si>
    <t>Vállalkozási maradvány igénybev.</t>
  </si>
  <si>
    <t>Betét visszavonásából szárm. Bev.</t>
  </si>
  <si>
    <t>Egyéb belső finansz. Bev.</t>
  </si>
  <si>
    <t>Likviditási célú hitelek</t>
  </si>
  <si>
    <t>Értékpapír bevétel</t>
  </si>
  <si>
    <t>Hiány belső finanszírozásának bevét.elei (15+...+18)</t>
  </si>
  <si>
    <t>Hiány külső finansz. Bevételei (20+21)</t>
  </si>
  <si>
    <t>Finanszírozási bevételek (14+19)</t>
  </si>
  <si>
    <t>ÖSSZES BEVÉTEL (13+25)</t>
  </si>
  <si>
    <t>Felhalmozási célú támogatások áht-nbel.</t>
  </si>
  <si>
    <t>Ebből EUS támogatás</t>
  </si>
  <si>
    <t>Felhalmozási célú átvett pénzeszk</t>
  </si>
  <si>
    <t>Egyéb felhalmozási célú bevételek</t>
  </si>
  <si>
    <t>Beruházások</t>
  </si>
  <si>
    <t>Ebből EUS forrásból megvalósuló</t>
  </si>
  <si>
    <t>Felújítások</t>
  </si>
  <si>
    <t>Egyéb felhlmozási célú kiadás</t>
  </si>
  <si>
    <t>Értékpapír vásárlása, visszavásárlása</t>
  </si>
  <si>
    <t>Hitelek törlesztése</t>
  </si>
  <si>
    <t>Kölcsönök törlesztése</t>
  </si>
  <si>
    <t>Befektetési célú belföldi értékpap. Vásárlása</t>
  </si>
  <si>
    <t>Betét elhelyezés</t>
  </si>
  <si>
    <t>Hiány belső finanszírozása</t>
  </si>
  <si>
    <t>Költségvetési maradvány igénybevétele</t>
  </si>
  <si>
    <t>Vállalkozási maradvány igénybevétele</t>
  </si>
  <si>
    <t>Betét visszavonásából származó bevétel</t>
  </si>
  <si>
    <t>Értékpapír értékesítés</t>
  </si>
  <si>
    <t>Egyéb belső finanszírozás</t>
  </si>
  <si>
    <t>Hiány külső finanszírozása</t>
  </si>
  <si>
    <t>Hosszú lejáratú hitelek</t>
  </si>
  <si>
    <t xml:space="preserve">Likviditási célú hitelek </t>
  </si>
  <si>
    <t>Rövid lejáratú hitelek</t>
  </si>
  <si>
    <t>Egyéb külső finanszírozási bevételek</t>
  </si>
  <si>
    <t>Finansírozási célú bev. (7+13)</t>
  </si>
  <si>
    <t>BEVÉTELEK ÖSSZESEN (6+18)</t>
  </si>
  <si>
    <t>Finansírozási célú kiad. (7+.....+17)</t>
  </si>
  <si>
    <t>KIADÁSOK ÖSSZESEN (6+18)</t>
  </si>
  <si>
    <t xml:space="preserve">Önkormányzati hivatal működtetése </t>
  </si>
  <si>
    <t>Szociális étkeztetés</t>
  </si>
  <si>
    <t xml:space="preserve">Egyéb vendéglátás </t>
  </si>
  <si>
    <t>Óvoda fenntartás, étkeztetés</t>
  </si>
  <si>
    <t>Egyéb fejlesztés és felújítás</t>
  </si>
  <si>
    <t>Háziorvosi, fogorvosi  ügyeleti ellátás</t>
  </si>
  <si>
    <t>Háziorvosi szolgálat</t>
  </si>
  <si>
    <t>GALAMBOK  KÖZSÉG ÖNKORMÁNYZATA ÉS INTÉZMÉNYEI</t>
  </si>
  <si>
    <t xml:space="preserve">Étkeztetésben résztvevők </t>
  </si>
  <si>
    <t>Galambok Község Önkormányzat és Intézménye</t>
  </si>
  <si>
    <t>Város és Községgazdálkodás</t>
  </si>
  <si>
    <t>Közmunka programban résztvevők</t>
  </si>
  <si>
    <t xml:space="preserve">Önkormányzat </t>
  </si>
  <si>
    <t xml:space="preserve">KÖH </t>
  </si>
  <si>
    <t>Ezer Ft-ban</t>
  </si>
  <si>
    <t>Támogatott cél megnevezése</t>
  </si>
  <si>
    <t>2014. évi   terv</t>
  </si>
  <si>
    <t xml:space="preserve">Fogorvosi ügyelet </t>
  </si>
  <si>
    <t>Kistérségi Társulás Zalakaros</t>
  </si>
  <si>
    <t xml:space="preserve">Kistérségi Társulás Zalakaros belső ell. </t>
  </si>
  <si>
    <t>Intézményfennt. Átadás</t>
  </si>
  <si>
    <t>BURSA Alapítvány</t>
  </si>
  <si>
    <t>Faluszövetség támogatása</t>
  </si>
  <si>
    <t>Innovatív Dél-zalai  Egyesülete</t>
  </si>
  <si>
    <t>Horgászegyesület támogatása</t>
  </si>
  <si>
    <t>TÖOSZ</t>
  </si>
  <si>
    <t>Nyugdíjas klub</t>
  </si>
  <si>
    <t>Hagyományőrző</t>
  </si>
  <si>
    <t>Polgárőrség támogatása</t>
  </si>
  <si>
    <t>Sportegyesületek támogatása</t>
  </si>
  <si>
    <t>Működés célú pénzeszköz átadás összesen</t>
  </si>
  <si>
    <t>KÖH finanszírozás</t>
  </si>
  <si>
    <t>Jogcím</t>
  </si>
  <si>
    <t>Előirányzott összeg</t>
  </si>
  <si>
    <t>Foglalkoztatással munkanélküliséggel kapcs. Ellát.</t>
  </si>
  <si>
    <t xml:space="preserve">   -Foglalkoztatást helyettesítő támogatás</t>
  </si>
  <si>
    <t>Egyéb nem intézményi ellátások rendszeres</t>
  </si>
  <si>
    <t xml:space="preserve">   -Szociális segély</t>
  </si>
  <si>
    <t xml:space="preserve">   -Szociális segély helyi rend. Sz</t>
  </si>
  <si>
    <t>Betegséggel kapcsolatos ellátások</t>
  </si>
  <si>
    <t xml:space="preserve">   -Ápolási dij helyi rend.</t>
  </si>
  <si>
    <t xml:space="preserve">   -Lakásfenntartási támogatás</t>
  </si>
  <si>
    <t>3.melléklet 1.táblázata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</si>
  <si>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</si>
  <si>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</si>
  <si>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</si>
  <si>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</si>
  <si>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</si>
  <si>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</si>
  <si>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 xml:space="preserve">     -Talajterhelési díj</t>
  </si>
  <si>
    <t>Értékesítési és forglami adó</t>
  </si>
  <si>
    <t xml:space="preserve">     -Iparűzési adó állandó jelleggel végz.</t>
  </si>
  <si>
    <t>Egyéb közhatalmi bevétel</t>
  </si>
  <si>
    <t xml:space="preserve">     - Ebrendészeti hozzájárulás</t>
  </si>
  <si>
    <t xml:space="preserve">     - Adópótlék, adóbírság</t>
  </si>
  <si>
    <t xml:space="preserve">     - Egyéb közhatalmi bevétel</t>
  </si>
  <si>
    <t>Gépjárműadó</t>
  </si>
  <si>
    <t>Adók összesen</t>
  </si>
  <si>
    <t>3.melléklet 2.táblázat</t>
  </si>
  <si>
    <t xml:space="preserve">Közös Hivatal működtetéséhez átvétel </t>
  </si>
  <si>
    <t>Óvoda működéséhez átvétel Zalaszentjakab Önk-tól</t>
  </si>
  <si>
    <t>Munkaügyi központtól átvétel Közmunka</t>
  </si>
  <si>
    <t>OEP finanszírozás</t>
  </si>
  <si>
    <t>Működési átvett össz.</t>
  </si>
  <si>
    <t>Fejlesztési átvett</t>
  </si>
  <si>
    <t>Munkaügyi központtól közmunka prog. gépekre</t>
  </si>
  <si>
    <t>Feladat megnevezése</t>
  </si>
  <si>
    <t>Beruházás összesen</t>
  </si>
  <si>
    <t>Felújítás összesen</t>
  </si>
  <si>
    <t>Fejlesztés mindösszesen</t>
  </si>
  <si>
    <t>Galambok Község Önkormányzata</t>
  </si>
  <si>
    <t>A költségvetési évet követő három év tervezett előirányzatai főbb csoportokban</t>
  </si>
  <si>
    <t>2016. évi terv</t>
  </si>
  <si>
    <t>2017. évi terv</t>
  </si>
  <si>
    <t>Költségvetési kiadások</t>
  </si>
  <si>
    <t xml:space="preserve">Költségvetési bevételek </t>
  </si>
  <si>
    <t xml:space="preserve">Finanszírozási kiadások </t>
  </si>
  <si>
    <t xml:space="preserve">Finanszírozási bevételek </t>
  </si>
  <si>
    <t>Ezer forintban !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</si>
  <si>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</si>
  <si>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</si>
  <si>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</si>
  <si>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</si>
  <si>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</si>
  <si>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</si>
  <si>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</si>
  <si>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</si>
  <si>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</si>
  <si>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Galambok Község Önkormányzat saját bevételeinek részletezése az adósságot keletkeztető ügyletből származó tárgyévi fizetési kötelezettség megállapításához</t>
  </si>
  <si>
    <t>Többéves kihatással járó döntésekből származó fizetési kötelezettségek bemutatása</t>
  </si>
  <si>
    <t>Kötelezettség jogcíme</t>
  </si>
  <si>
    <t>Köt. váll.
 éve</t>
  </si>
  <si>
    <t>2014. előtti kifizetés</t>
  </si>
  <si>
    <t>Kiadás vonzata évenként</t>
  </si>
  <si>
    <t>2016 
után</t>
  </si>
  <si>
    <t>9=(4+5+6+7+8)</t>
  </si>
  <si>
    <t>Működési célú hiteltörlesztés (tőke)</t>
  </si>
  <si>
    <t>Felhalmozási célú hiteltörlesztés (tőke)</t>
  </si>
  <si>
    <t>Beruházás feladatonként</t>
  </si>
  <si>
    <t>Felújítás célonként</t>
  </si>
  <si>
    <t xml:space="preserve">Összesen </t>
  </si>
  <si>
    <t>Térfigyelő kamera     önerő</t>
  </si>
  <si>
    <t xml:space="preserve">                    Galambok Község Önkormányzata</t>
  </si>
  <si>
    <t>2.melléklet 2.  táblázata</t>
  </si>
  <si>
    <t>2.melléklet 1. táblázata</t>
  </si>
  <si>
    <t>GALAMBOK  KÖZSÉG ÖNKORMÁNYZATA</t>
  </si>
  <si>
    <t>Működési bevételek</t>
  </si>
  <si>
    <t>KÖH számítógép beszerzés</t>
  </si>
  <si>
    <t>összeg ( Ft)</t>
  </si>
  <si>
    <t>Önkormányzati hivatal működésének támogatása 7,76fő</t>
  </si>
  <si>
    <t>Településüzemeltetéshez kapcsolódó tám: ebből</t>
  </si>
  <si>
    <t>2.1</t>
  </si>
  <si>
    <t>Zöldterület gazdálkodással kapcsolatos tám</t>
  </si>
  <si>
    <t>2.2</t>
  </si>
  <si>
    <t>Közvilágítás fenntartásának támogatása</t>
  </si>
  <si>
    <t>2.3</t>
  </si>
  <si>
    <t>Köztemető fenntartás támogatás</t>
  </si>
  <si>
    <t>2.4</t>
  </si>
  <si>
    <t>Közutak fenntartásának támogatása</t>
  </si>
  <si>
    <t>Helyi önkormányzat működésének általános támogatása</t>
  </si>
  <si>
    <t>Óvodai nevelés támogatása</t>
  </si>
  <si>
    <t>Társulás által fenntartott óvodákba bejáró gyerkek tám.</t>
  </si>
  <si>
    <t>Szociális étkeztetés tám.</t>
  </si>
  <si>
    <t>Támogatás összesen 2.mell.szerint</t>
  </si>
  <si>
    <t>Települési önk könyvtári és közművelőd. Tám</t>
  </si>
  <si>
    <t>Támogatások összesen</t>
  </si>
  <si>
    <t>2015. ÉVI KÖLTSÉGVETÉSE</t>
  </si>
  <si>
    <t>Galambok Önkormányzat tervezett működési célú pénzeszköz átadása 2015. évben</t>
  </si>
  <si>
    <t>Települési támogatás</t>
  </si>
  <si>
    <t>Tüzifa támogatás</t>
  </si>
  <si>
    <t>Galambok Önkormányzat 2015. évi tervezett  ellátottak pénzbeni juttatásai</t>
  </si>
  <si>
    <t>Működ. Átvét központi előirányzatból</t>
  </si>
  <si>
    <t>Galambok önkormányzat ÁHT-n belüli  átvett pénzeszközei 2015. évben</t>
  </si>
  <si>
    <t>Galambok Önkormányzat közhatalmi  bevételeinek tervezete 2015. évre</t>
  </si>
  <si>
    <t>2014. évi teljesítés</t>
  </si>
  <si>
    <t>2015.évi terv</t>
  </si>
  <si>
    <t>2015. évi 
terv</t>
  </si>
  <si>
    <t>2015.évi tervezett</t>
  </si>
  <si>
    <t>Önkormányzati Hivatal működtetése</t>
  </si>
  <si>
    <t xml:space="preserve">          2015. ÉVI KÖLTSÉGVETÉS</t>
  </si>
  <si>
    <t>Galambok Önkormányzat fejlesztési kiadásainak 2015. évi tervezete</t>
  </si>
  <si>
    <t>Közmunka program keretén belül gépek beszerzése</t>
  </si>
  <si>
    <t>Közműv. érdeketségnöv tám. keretén belül eszk.vás.önerő</t>
  </si>
  <si>
    <t>Térfigyelő kamera rendszer kiépítéshez önerő</t>
  </si>
  <si>
    <t>IKSZT épület önerő</t>
  </si>
  <si>
    <t>KÖH informatikai eszköz  beszerzése</t>
  </si>
  <si>
    <t>Római Katolikus Templom kert járda felújítás</t>
  </si>
  <si>
    <t>Óvoda tető és vizesblokk felújítás önerő</t>
  </si>
  <si>
    <t>2018. évi terv</t>
  </si>
  <si>
    <t>2015. ÉVI ELŐIRÁNYZAT-FELHASZNÁLÁSI TERV</t>
  </si>
  <si>
    <t>Közmunkaprogramhoz kapcsolódó eszköz beszerzés</t>
  </si>
  <si>
    <t>Közművelőd. érdekeltségnöv. tám. eszközbesz. Önerő</t>
  </si>
  <si>
    <t>Önkormányzati konyha, étkező, könyvtár épület tető felúj</t>
  </si>
  <si>
    <t>2015.évi előirányzat</t>
  </si>
  <si>
    <t>Egyéb önkormányzati feladatok támogatása</t>
  </si>
  <si>
    <t>Lakott külterülettel kapcsolatos feladatok támogatása</t>
  </si>
  <si>
    <t>Üdülőhelyi feladatok támogatása</t>
  </si>
  <si>
    <t>Beszámítás</t>
  </si>
  <si>
    <t>Gyermekétkeztetés támogatása</t>
  </si>
  <si>
    <t>Települési önkormányzatok szociális feladtainak egyéb tám,</t>
  </si>
  <si>
    <t>Galambok Önkormányzat állami támogatása 2015.évben</t>
  </si>
  <si>
    <t>096010</t>
  </si>
  <si>
    <t>011130</t>
  </si>
  <si>
    <t>066020</t>
  </si>
  <si>
    <t>041233</t>
  </si>
  <si>
    <t>074031</t>
  </si>
  <si>
    <t>Önkormányzati konyha, étkező, könyvtár tető felújítás önerő</t>
  </si>
  <si>
    <t>Játszótér felújítás önerő</t>
  </si>
  <si>
    <r>
      <t xml:space="preserve">Orvosi ügyelet </t>
    </r>
    <r>
      <rPr>
        <sz val="12"/>
        <color indexed="8"/>
        <rFont val="Arial"/>
        <family val="2"/>
      </rPr>
      <t>850 Ft/fő</t>
    </r>
  </si>
  <si>
    <t>2015. ÉVI ÖSSZEVONT KÖLTSÉGVETÉSÉNEK MÓDOSÍTÁSA</t>
  </si>
  <si>
    <t>2015. évi elredeti</t>
  </si>
  <si>
    <t>Módosítás</t>
  </si>
  <si>
    <t>Módosított előirányzat</t>
  </si>
  <si>
    <t>2015. ÉVI KÖLTSÉGVETÉSÉNEK MÓDOSÍTÁSA</t>
  </si>
  <si>
    <t>Önkormányzat</t>
  </si>
  <si>
    <t>módosítás</t>
  </si>
  <si>
    <t>módosított előirányzat</t>
  </si>
  <si>
    <t>Intézményi ellátások</t>
  </si>
  <si>
    <t>Egyéb nem intézményi ellátások (települési támogatás)</t>
  </si>
  <si>
    <t>Helyi önkormányzatok költségvetési és kiegészítő támogatásai</t>
  </si>
  <si>
    <t>2015. ÉVI KÖLTSÉGVETÉS MÓDOSÍTÁSA</t>
  </si>
  <si>
    <t>Államháztartáson belüli megelőlegezés visszafizetése</t>
  </si>
  <si>
    <t>Képviselői tablet beszerzés</t>
  </si>
  <si>
    <t xml:space="preserve">Belvíz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</si>
</sst>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#,###"/>
    <numFmt numFmtId="168" formatCode="_-* #,##0\ _F_t_-;\-* #,##0\ _F_t_-;_-* &quot;-&quot;??\ _F_t_-;_-@_-"/>
    <numFmt numFmtId="169" formatCode="#"/>
    <numFmt numFmtId="170" formatCode="#,##0\ _F_t"/>
    <numFmt numFmtId="171" formatCode="_-* #,##0.000\ _F_t_-;\-* #,##0.000\ _F_t_-;_-* &quot;-&quot;??\ _F_t_-;_-@_-"/>
    <numFmt numFmtId="172" formatCode="_-* #,##0.0\ _F_t_-;\-* #,##0.0\ _F_t_-;_-* &quot;-&quot;??\ _F_t_-;_-@_-"/>
    <numFmt numFmtId="173" formatCode="0.0;[Red]0.0"/>
    <numFmt numFmtId="174" formatCode="[$-40E]yyyy\.\ mmmm\ d\."/>
    <numFmt numFmtId="175" formatCode="&quot;H-&quot;0000"/>
    <numFmt numFmtId="176" formatCode="_-* #,##0.0\ _F_t_-;\-* #,##0.0\ _F_t_-;_-* &quot;-&quot;?\ _F_t_-;_-@_-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Times New Roman CE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indexed="8"/>
      <name val="Times New Roman"/>
      <family val="1"/>
    </font>
    <font>
      <b/>
      <sz val="11"/>
      <name val="Times New Roman CE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Times New Roman CE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lightHorizontal"/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1" fillId="21" borderId="7" applyNumberFormat="0" applyFont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9" fillId="28" borderId="0" applyNumberFormat="0" applyBorder="0" applyAlignment="0" applyProtection="0"/>
    <xf numFmtId="0" fontId="80" fillId="29" borderId="8" applyNumberFormat="0" applyAlignment="0" applyProtection="0"/>
    <xf numFmtId="0" fontId="4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8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30" borderId="0" applyNumberFormat="0" applyBorder="0" applyAlignment="0" applyProtection="0"/>
    <xf numFmtId="0" fontId="84" fillId="31" borderId="0" applyNumberFormat="0" applyBorder="0" applyAlignment="0" applyProtection="0"/>
    <xf numFmtId="0" fontId="85" fillId="29" borderId="1" applyNumberFormat="0" applyAlignment="0" applyProtection="0"/>
    <xf numFmtId="9" fontId="1" fillId="0" borderId="0" applyFont="0" applyFill="0" applyBorder="0" applyAlignment="0" applyProtection="0"/>
  </cellStyleXfs>
  <cellXfs count="584"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164" fontId="5" fillId="0" borderId="0" xfId="58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left"/>
      <protection/>
    </xf>
    <xf numFmtId="0" fontId="13" fillId="0" borderId="0" xfId="58" applyFont="1" applyFill="1">
      <alignment/>
      <protection/>
    </xf>
    <xf numFmtId="0" fontId="2" fillId="0" borderId="0" xfId="58">
      <alignment/>
      <protection/>
    </xf>
    <xf numFmtId="167" fontId="17" fillId="0" borderId="10" xfId="62" applyNumberFormat="1" applyFont="1" applyFill="1" applyBorder="1" applyAlignment="1">
      <alignment horizontal="centerContinuous" vertical="center" wrapText="1"/>
      <protection/>
    </xf>
    <xf numFmtId="167" fontId="17" fillId="0" borderId="11" xfId="62" applyNumberFormat="1" applyFont="1" applyFill="1" applyBorder="1" applyAlignment="1">
      <alignment horizontal="centerContinuous" vertical="center" wrapText="1"/>
      <protection/>
    </xf>
    <xf numFmtId="167" fontId="17" fillId="0" borderId="10" xfId="62" applyNumberFormat="1" applyFont="1" applyFill="1" applyBorder="1" applyAlignment="1">
      <alignment horizontal="center" vertical="center" wrapText="1"/>
      <protection/>
    </xf>
    <xf numFmtId="167" fontId="17" fillId="0" borderId="11" xfId="62" applyNumberFormat="1" applyFont="1" applyFill="1" applyBorder="1" applyAlignment="1">
      <alignment horizontal="center" vertical="center" wrapText="1"/>
      <protection/>
    </xf>
    <xf numFmtId="167" fontId="18" fillId="0" borderId="12" xfId="62" applyNumberFormat="1" applyFont="1" applyFill="1" applyBorder="1" applyAlignment="1">
      <alignment horizontal="center" vertical="center" wrapText="1"/>
      <protection/>
    </xf>
    <xf numFmtId="167" fontId="18" fillId="0" borderId="10" xfId="62" applyNumberFormat="1" applyFont="1" applyFill="1" applyBorder="1" applyAlignment="1">
      <alignment horizontal="center" vertical="center" wrapText="1"/>
      <protection/>
    </xf>
    <xf numFmtId="167" fontId="18" fillId="0" borderId="11" xfId="62" applyNumberFormat="1" applyFont="1" applyFill="1" applyBorder="1" applyAlignment="1">
      <alignment horizontal="center" vertical="center" wrapText="1"/>
      <protection/>
    </xf>
    <xf numFmtId="167" fontId="16" fillId="0" borderId="13" xfId="62" applyNumberFormat="1" applyFill="1" applyBorder="1" applyAlignment="1">
      <alignment horizontal="left" vertical="center" wrapText="1" indent="1"/>
      <protection/>
    </xf>
    <xf numFmtId="167" fontId="19" fillId="0" borderId="14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15" xfId="62" applyNumberFormat="1" applyFont="1" applyFill="1" applyBorder="1" applyAlignment="1" applyProtection="1">
      <alignment vertical="center" wrapText="1"/>
      <protection locked="0"/>
    </xf>
    <xf numFmtId="167" fontId="16" fillId="0" borderId="16" xfId="62" applyNumberFormat="1" applyFill="1" applyBorder="1" applyAlignment="1">
      <alignment horizontal="left" vertical="center" wrapText="1" indent="1"/>
      <protection/>
    </xf>
    <xf numFmtId="167" fontId="19" fillId="0" borderId="17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18" xfId="62" applyNumberFormat="1" applyFont="1" applyFill="1" applyBorder="1" applyAlignment="1" applyProtection="1">
      <alignment vertical="center" wrapText="1"/>
      <protection locked="0"/>
    </xf>
    <xf numFmtId="167" fontId="19" fillId="0" borderId="19" xfId="62" applyNumberFormat="1" applyFont="1" applyFill="1" applyBorder="1" applyAlignment="1" applyProtection="1">
      <alignment vertical="center" wrapText="1"/>
      <protection locked="0"/>
    </xf>
    <xf numFmtId="167" fontId="19" fillId="0" borderId="17" xfId="62" applyNumberFormat="1" applyFont="1" applyFill="1" applyBorder="1" applyAlignment="1" applyProtection="1">
      <alignment horizontal="left" vertical="center" wrapText="1" indent="1"/>
      <protection locked="0"/>
    </xf>
    <xf numFmtId="167" fontId="20" fillId="0" borderId="12" xfId="62" applyNumberFormat="1" applyFont="1" applyFill="1" applyBorder="1" applyAlignment="1">
      <alignment horizontal="left" vertical="center" wrapText="1" indent="1"/>
      <protection/>
    </xf>
    <xf numFmtId="167" fontId="18" fillId="0" borderId="10" xfId="62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11" xfId="62" applyNumberFormat="1" applyFont="1" applyFill="1" applyBorder="1" applyAlignment="1" applyProtection="1">
      <alignment vertical="center" wrapText="1"/>
      <protection/>
    </xf>
    <xf numFmtId="167" fontId="18" fillId="0" borderId="20" xfId="62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15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18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20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1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2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3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24" xfId="62" applyNumberFormat="1" applyFont="1" applyFill="1" applyBorder="1" applyAlignment="1" applyProtection="1">
      <alignment vertical="center" wrapText="1"/>
      <protection/>
    </xf>
    <xf numFmtId="167" fontId="17" fillId="0" borderId="10" xfId="62" applyNumberFormat="1" applyFont="1" applyFill="1" applyBorder="1" applyAlignment="1">
      <alignment horizontal="left" vertical="center" wrapText="1" indent="1"/>
      <protection/>
    </xf>
    <xf numFmtId="167" fontId="18" fillId="0" borderId="11" xfId="62" applyNumberFormat="1" applyFont="1" applyFill="1" applyBorder="1" applyAlignment="1">
      <alignment vertical="center" wrapText="1"/>
      <protection/>
    </xf>
    <xf numFmtId="167" fontId="18" fillId="0" borderId="25" xfId="62" applyNumberFormat="1" applyFont="1" applyFill="1" applyBorder="1" applyAlignment="1">
      <alignment horizontal="left" vertical="center" wrapText="1" indent="1"/>
      <protection/>
    </xf>
    <xf numFmtId="167" fontId="18" fillId="0" borderId="26" xfId="62" applyNumberFormat="1" applyFont="1" applyFill="1" applyBorder="1" applyAlignment="1" applyProtection="1">
      <alignment horizontal="right" vertical="center" wrapText="1"/>
      <protection/>
    </xf>
    <xf numFmtId="0" fontId="6" fillId="0" borderId="0" xfId="61">
      <alignment/>
      <protection/>
    </xf>
    <xf numFmtId="0" fontId="8" fillId="0" borderId="18" xfId="61" applyFont="1" applyBorder="1" applyAlignment="1">
      <alignment horizontal="center" vertical="center" wrapText="1"/>
      <protection/>
    </xf>
    <xf numFmtId="0" fontId="8" fillId="0" borderId="27" xfId="61" applyFont="1" applyBorder="1" applyAlignment="1">
      <alignment horizontal="center" vertical="center" wrapText="1"/>
      <protection/>
    </xf>
    <xf numFmtId="0" fontId="8" fillId="0" borderId="28" xfId="61" applyFont="1" applyBorder="1" applyAlignment="1">
      <alignment horizontal="center" vertical="center" wrapText="1"/>
      <protection/>
    </xf>
    <xf numFmtId="0" fontId="8" fillId="32" borderId="18" xfId="61" applyFont="1" applyFill="1" applyBorder="1" applyAlignment="1">
      <alignment horizontal="center" vertical="center" wrapText="1"/>
      <protection/>
    </xf>
    <xf numFmtId="0" fontId="8" fillId="32" borderId="27" xfId="61" applyFont="1" applyFill="1" applyBorder="1" applyAlignment="1">
      <alignment horizontal="center" vertical="center" wrapText="1"/>
      <protection/>
    </xf>
    <xf numFmtId="0" fontId="8" fillId="32" borderId="28" xfId="61" applyFont="1" applyFill="1" applyBorder="1" applyAlignment="1">
      <alignment horizontal="center" vertical="center" wrapText="1"/>
      <protection/>
    </xf>
    <xf numFmtId="0" fontId="6" fillId="0" borderId="18" xfId="61" applyBorder="1">
      <alignment/>
      <protection/>
    </xf>
    <xf numFmtId="168" fontId="6" fillId="0" borderId="18" xfId="42" applyNumberFormat="1" applyFont="1" applyBorder="1" applyAlignment="1">
      <alignment/>
    </xf>
    <xf numFmtId="168" fontId="8" fillId="0" borderId="27" xfId="42" applyNumberFormat="1" applyFont="1" applyBorder="1" applyAlignment="1">
      <alignment/>
    </xf>
    <xf numFmtId="168" fontId="6" fillId="0" borderId="28" xfId="42" applyNumberFormat="1" applyFont="1" applyBorder="1" applyAlignment="1">
      <alignment/>
    </xf>
    <xf numFmtId="168" fontId="8" fillId="0" borderId="18" xfId="42" applyNumberFormat="1" applyFont="1" applyBorder="1" applyAlignment="1">
      <alignment/>
    </xf>
    <xf numFmtId="0" fontId="6" fillId="0" borderId="18" xfId="61" applyFont="1" applyFill="1" applyBorder="1">
      <alignment/>
      <protection/>
    </xf>
    <xf numFmtId="0" fontId="6" fillId="0" borderId="18" xfId="61" applyFont="1" applyBorder="1">
      <alignment/>
      <protection/>
    </xf>
    <xf numFmtId="0" fontId="8" fillId="32" borderId="18" xfId="61" applyFont="1" applyFill="1" applyBorder="1">
      <alignment/>
      <protection/>
    </xf>
    <xf numFmtId="168" fontId="6" fillId="32" borderId="18" xfId="42" applyNumberFormat="1" applyFont="1" applyFill="1" applyBorder="1" applyAlignment="1">
      <alignment/>
    </xf>
    <xf numFmtId="168" fontId="8" fillId="32" borderId="27" xfId="42" applyNumberFormat="1" applyFont="1" applyFill="1" applyBorder="1" applyAlignment="1">
      <alignment/>
    </xf>
    <xf numFmtId="168" fontId="6" fillId="32" borderId="28" xfId="42" applyNumberFormat="1" applyFont="1" applyFill="1" applyBorder="1" applyAlignment="1">
      <alignment/>
    </xf>
    <xf numFmtId="168" fontId="8" fillId="32" borderId="18" xfId="42" applyNumberFormat="1" applyFont="1" applyFill="1" applyBorder="1" applyAlignment="1">
      <alignment/>
    </xf>
    <xf numFmtId="168" fontId="8" fillId="32" borderId="28" xfId="42" applyNumberFormat="1" applyFont="1" applyFill="1" applyBorder="1" applyAlignment="1">
      <alignment/>
    </xf>
    <xf numFmtId="168" fontId="6" fillId="0" borderId="0" xfId="61" applyNumberFormat="1">
      <alignment/>
      <protection/>
    </xf>
    <xf numFmtId="0" fontId="25" fillId="0" borderId="0" xfId="58" applyFont="1">
      <alignment/>
      <protection/>
    </xf>
    <xf numFmtId="167" fontId="26" fillId="0" borderId="0" xfId="62" applyNumberFormat="1" applyFont="1" applyFill="1" applyAlignment="1">
      <alignment horizontal="center" vertical="center" wrapText="1"/>
      <protection/>
    </xf>
    <xf numFmtId="167" fontId="26" fillId="0" borderId="0" xfId="62" applyNumberFormat="1" applyFont="1" applyFill="1" applyAlignment="1">
      <alignment vertical="center" wrapText="1"/>
      <protection/>
    </xf>
    <xf numFmtId="167" fontId="23" fillId="0" borderId="0" xfId="62" applyNumberFormat="1" applyFont="1" applyFill="1" applyAlignment="1">
      <alignment horizontal="right" vertical="center"/>
      <protection/>
    </xf>
    <xf numFmtId="0" fontId="17" fillId="0" borderId="10" xfId="62" applyFont="1" applyFill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17" fillId="0" borderId="24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18" fillId="0" borderId="10" xfId="62" applyFont="1" applyFill="1" applyBorder="1" applyAlignment="1">
      <alignment horizontal="center" vertical="center" wrapText="1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8" fillId="0" borderId="24" xfId="62" applyFont="1" applyFill="1" applyBorder="1" applyAlignment="1">
      <alignment horizontal="center" vertical="center" wrapText="1"/>
      <protection/>
    </xf>
    <xf numFmtId="0" fontId="19" fillId="0" borderId="29" xfId="62" applyFont="1" applyFill="1" applyBorder="1" applyAlignment="1">
      <alignment horizontal="center" vertical="center" wrapText="1"/>
      <protection/>
    </xf>
    <xf numFmtId="0" fontId="27" fillId="0" borderId="30" xfId="62" applyFont="1" applyFill="1" applyBorder="1" applyAlignment="1" applyProtection="1">
      <alignment horizontal="left" vertical="center" wrapText="1" indent="1"/>
      <protection locked="0"/>
    </xf>
    <xf numFmtId="167" fontId="19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31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62" applyFill="1" applyAlignment="1">
      <alignment vertical="center" wrapText="1"/>
      <protection/>
    </xf>
    <xf numFmtId="0" fontId="19" fillId="0" borderId="17" xfId="62" applyFont="1" applyFill="1" applyBorder="1" applyAlignment="1">
      <alignment horizontal="center" vertical="center" wrapText="1"/>
      <protection/>
    </xf>
    <xf numFmtId="0" fontId="27" fillId="0" borderId="28" xfId="62" applyFont="1" applyFill="1" applyBorder="1" applyAlignment="1" applyProtection="1">
      <alignment horizontal="left" vertical="center" wrapText="1" indent="1"/>
      <protection locked="0"/>
    </xf>
    <xf numFmtId="167" fontId="19" fillId="0" borderId="28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9" xfId="62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8" xfId="62" applyFont="1" applyFill="1" applyBorder="1" applyAlignment="1" applyProtection="1">
      <alignment horizontal="left" vertical="center" wrapText="1" indent="8"/>
      <protection locked="0"/>
    </xf>
    <xf numFmtId="0" fontId="18" fillId="0" borderId="10" xfId="62" applyFont="1" applyFill="1" applyBorder="1" applyAlignment="1">
      <alignment horizontal="center" vertical="center" wrapText="1"/>
      <protection/>
    </xf>
    <xf numFmtId="0" fontId="17" fillId="0" borderId="26" xfId="62" applyFont="1" applyFill="1" applyBorder="1" applyAlignment="1">
      <alignment vertical="center" wrapText="1"/>
      <protection/>
    </xf>
    <xf numFmtId="167" fontId="18" fillId="0" borderId="26" xfId="62" applyNumberFormat="1" applyFont="1" applyFill="1" applyBorder="1" applyAlignment="1">
      <alignment vertical="center" wrapText="1"/>
      <protection/>
    </xf>
    <xf numFmtId="167" fontId="18" fillId="0" borderId="32" xfId="62" applyNumberFormat="1" applyFont="1" applyFill="1" applyBorder="1" applyAlignment="1">
      <alignment vertical="center" wrapText="1"/>
      <protection/>
    </xf>
    <xf numFmtId="0" fontId="16" fillId="0" borderId="0" xfId="62" applyFill="1" applyAlignment="1">
      <alignment horizontal="right" vertical="center" wrapText="1"/>
      <protection/>
    </xf>
    <xf numFmtId="0" fontId="16" fillId="0" borderId="0" xfId="62" applyFill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0" fontId="12" fillId="0" borderId="18" xfId="58" applyFont="1" applyBorder="1" applyAlignment="1">
      <alignment horizontal="left" vertical="center" wrapText="1"/>
      <protection/>
    </xf>
    <xf numFmtId="0" fontId="25" fillId="0" borderId="0" xfId="58" applyFont="1" applyAlignment="1">
      <alignment horizontal="center" vertical="center" wrapText="1"/>
      <protection/>
    </xf>
    <xf numFmtId="0" fontId="22" fillId="0" borderId="0" xfId="64" applyFont="1" applyAlignment="1">
      <alignment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18" xfId="64" applyFont="1" applyBorder="1" applyAlignment="1">
      <alignment horizontal="center" vertical="center"/>
      <protection/>
    </xf>
    <xf numFmtId="0" fontId="25" fillId="0" borderId="18" xfId="64" applyFont="1" applyBorder="1" applyAlignment="1">
      <alignment horizontal="center" vertical="center"/>
      <protection/>
    </xf>
    <xf numFmtId="0" fontId="25" fillId="0" borderId="18" xfId="64" applyFont="1" applyBorder="1" applyAlignment="1">
      <alignment vertical="center"/>
      <protection/>
    </xf>
    <xf numFmtId="170" fontId="25" fillId="0" borderId="18" xfId="64" applyNumberFormat="1" applyFont="1" applyBorder="1" applyAlignment="1">
      <alignment vertical="center"/>
      <protection/>
    </xf>
    <xf numFmtId="170" fontId="14" fillId="0" borderId="18" xfId="64" applyNumberFormat="1" applyFont="1" applyBorder="1" applyAlignment="1">
      <alignment horizontal="center" vertical="center"/>
      <protection/>
    </xf>
    <xf numFmtId="0" fontId="14" fillId="0" borderId="18" xfId="64" applyFont="1" applyBorder="1" applyAlignment="1">
      <alignment vertical="center"/>
      <protection/>
    </xf>
    <xf numFmtId="0" fontId="30" fillId="33" borderId="18" xfId="64" applyFont="1" applyFill="1" applyBorder="1" applyAlignment="1">
      <alignment vertical="center"/>
      <protection/>
    </xf>
    <xf numFmtId="170" fontId="25" fillId="33" borderId="18" xfId="64" applyNumberFormat="1" applyFont="1" applyFill="1" applyBorder="1" applyAlignment="1">
      <alignment vertical="center"/>
      <protection/>
    </xf>
    <xf numFmtId="170" fontId="14" fillId="33" borderId="18" xfId="64" applyNumberFormat="1" applyFont="1" applyFill="1" applyBorder="1" applyAlignment="1">
      <alignment horizontal="center" vertical="center"/>
      <protection/>
    </xf>
    <xf numFmtId="0" fontId="25" fillId="0" borderId="18" xfId="64" applyFont="1" applyBorder="1" applyAlignment="1">
      <alignment vertical="center" wrapText="1"/>
      <protection/>
    </xf>
    <xf numFmtId="170" fontId="14" fillId="0" borderId="18" xfId="64" applyNumberFormat="1" applyFont="1" applyBorder="1" applyAlignment="1">
      <alignment vertical="center"/>
      <protection/>
    </xf>
    <xf numFmtId="0" fontId="15" fillId="0" borderId="18" xfId="64" applyFont="1" applyBorder="1" applyAlignment="1">
      <alignment vertical="center"/>
      <protection/>
    </xf>
    <xf numFmtId="0" fontId="12" fillId="0" borderId="0" xfId="64" applyFont="1" applyAlignment="1">
      <alignment vertical="center"/>
      <protection/>
    </xf>
    <xf numFmtId="0" fontId="6" fillId="34" borderId="18" xfId="61" applyFont="1" applyFill="1" applyBorder="1">
      <alignment/>
      <protection/>
    </xf>
    <xf numFmtId="168" fontId="6" fillId="34" borderId="18" xfId="42" applyNumberFormat="1" applyFont="1" applyFill="1" applyBorder="1" applyAlignment="1">
      <alignment/>
    </xf>
    <xf numFmtId="168" fontId="6" fillId="34" borderId="28" xfId="42" applyNumberFormat="1" applyFont="1" applyFill="1" applyBorder="1" applyAlignment="1">
      <alignment/>
    </xf>
    <xf numFmtId="168" fontId="8" fillId="34" borderId="18" xfId="42" applyNumberFormat="1" applyFont="1" applyFill="1" applyBorder="1" applyAlignment="1">
      <alignment/>
    </xf>
    <xf numFmtId="167" fontId="28" fillId="0" borderId="10" xfId="62" applyNumberFormat="1" applyFont="1" applyFill="1" applyBorder="1" applyAlignment="1">
      <alignment horizontal="centerContinuous" vertical="center" wrapText="1"/>
      <protection/>
    </xf>
    <xf numFmtId="167" fontId="28" fillId="0" borderId="11" xfId="62" applyNumberFormat="1" applyFont="1" applyFill="1" applyBorder="1" applyAlignment="1">
      <alignment horizontal="centerContinuous" vertical="center" wrapText="1"/>
      <protection/>
    </xf>
    <xf numFmtId="167" fontId="28" fillId="0" borderId="10" xfId="62" applyNumberFormat="1" applyFont="1" applyFill="1" applyBorder="1" applyAlignment="1">
      <alignment horizontal="center" vertical="center" wrapText="1"/>
      <protection/>
    </xf>
    <xf numFmtId="167" fontId="28" fillId="0" borderId="11" xfId="62" applyNumberFormat="1" applyFont="1" applyFill="1" applyBorder="1" applyAlignment="1">
      <alignment horizontal="center" vertical="center" wrapText="1"/>
      <protection/>
    </xf>
    <xf numFmtId="167" fontId="29" fillId="0" borderId="12" xfId="62" applyNumberFormat="1" applyFont="1" applyFill="1" applyBorder="1" applyAlignment="1">
      <alignment horizontal="center" vertical="center" wrapText="1"/>
      <protection/>
    </xf>
    <xf numFmtId="167" fontId="29" fillId="0" borderId="10" xfId="62" applyNumberFormat="1" applyFont="1" applyFill="1" applyBorder="1" applyAlignment="1">
      <alignment horizontal="center" vertical="center" wrapText="1"/>
      <protection/>
    </xf>
    <xf numFmtId="167" fontId="29" fillId="0" borderId="11" xfId="62" applyNumberFormat="1" applyFont="1" applyFill="1" applyBorder="1" applyAlignment="1">
      <alignment horizontal="center" vertical="center" wrapText="1"/>
      <protection/>
    </xf>
    <xf numFmtId="167" fontId="25" fillId="0" borderId="13" xfId="62" applyNumberFormat="1" applyFont="1" applyFill="1" applyBorder="1" applyAlignment="1">
      <alignment horizontal="left" vertical="center" wrapText="1" indent="1"/>
      <protection/>
    </xf>
    <xf numFmtId="167" fontId="25" fillId="0" borderId="16" xfId="62" applyNumberFormat="1" applyFont="1" applyFill="1" applyBorder="1" applyAlignment="1">
      <alignment horizontal="left" vertical="center" wrapText="1" indent="1"/>
      <protection/>
    </xf>
    <xf numFmtId="167" fontId="27" fillId="0" borderId="21" xfId="62" applyNumberFormat="1" applyFont="1" applyFill="1" applyBorder="1" applyAlignment="1" applyProtection="1">
      <alignment horizontal="left" vertical="center" wrapText="1" indent="1"/>
      <protection locked="0"/>
    </xf>
    <xf numFmtId="167" fontId="14" fillId="0" borderId="12" xfId="62" applyNumberFormat="1" applyFont="1" applyFill="1" applyBorder="1" applyAlignment="1">
      <alignment horizontal="left" vertical="center" wrapText="1" indent="1"/>
      <protection/>
    </xf>
    <xf numFmtId="167" fontId="14" fillId="0" borderId="33" xfId="62" applyNumberFormat="1" applyFont="1" applyFill="1" applyBorder="1" applyAlignment="1">
      <alignment horizontal="left" vertical="center" wrapText="1" indent="1"/>
      <protection/>
    </xf>
    <xf numFmtId="167" fontId="14" fillId="0" borderId="16" xfId="62" applyNumberFormat="1" applyFont="1" applyFill="1" applyBorder="1" applyAlignment="1">
      <alignment horizontal="left" vertical="center" wrapText="1" indent="1"/>
      <protection/>
    </xf>
    <xf numFmtId="167" fontId="25" fillId="0" borderId="33" xfId="62" applyNumberFormat="1" applyFont="1" applyFill="1" applyBorder="1" applyAlignment="1">
      <alignment horizontal="left" vertical="center" wrapText="1" indent="1"/>
      <protection/>
    </xf>
    <xf numFmtId="167" fontId="25" fillId="0" borderId="34" xfId="62" applyNumberFormat="1" applyFont="1" applyFill="1" applyBorder="1" applyAlignment="1">
      <alignment horizontal="left" vertical="center" wrapText="1" indent="1"/>
      <protection/>
    </xf>
    <xf numFmtId="167" fontId="27" fillId="0" borderId="23" xfId="62" applyNumberFormat="1" applyFont="1" applyFill="1" applyBorder="1" applyAlignment="1" applyProtection="1">
      <alignment horizontal="right" vertical="center" wrapText="1"/>
      <protection locked="0"/>
    </xf>
    <xf numFmtId="167" fontId="25" fillId="0" borderId="35" xfId="62" applyNumberFormat="1" applyFont="1" applyFill="1" applyBorder="1" applyAlignment="1">
      <alignment horizontal="left" vertical="center" wrapText="1" indent="1"/>
      <protection/>
    </xf>
    <xf numFmtId="167" fontId="27" fillId="0" borderId="22" xfId="62" applyNumberFormat="1" applyFont="1" applyFill="1" applyBorder="1" applyAlignment="1" applyProtection="1">
      <alignment horizontal="left" vertical="center" wrapText="1" indent="1"/>
      <protection locked="0"/>
    </xf>
    <xf numFmtId="167" fontId="27" fillId="35" borderId="36" xfId="62" applyNumberFormat="1" applyFont="1" applyFill="1" applyBorder="1" applyAlignment="1" applyProtection="1">
      <alignment horizontal="right" vertical="center" wrapText="1"/>
      <protection locked="0"/>
    </xf>
    <xf numFmtId="164" fontId="9" fillId="0" borderId="0" xfId="58" applyNumberFormat="1" applyFont="1" applyFill="1" applyAlignment="1">
      <alignment/>
      <protection/>
    </xf>
    <xf numFmtId="0" fontId="8" fillId="0" borderId="18" xfId="58" applyFont="1" applyBorder="1" applyAlignment="1">
      <alignment horizontal="center" vertical="center" wrapText="1"/>
      <protection/>
    </xf>
    <xf numFmtId="0" fontId="8" fillId="0" borderId="0" xfId="58" applyFont="1" applyBorder="1" applyAlignment="1">
      <alignment horizontal="center" vertical="center"/>
      <protection/>
    </xf>
    <xf numFmtId="0" fontId="5" fillId="0" borderId="18" xfId="58" applyFont="1" applyFill="1" applyBorder="1" applyAlignment="1">
      <alignment horizontal="center" vertical="center"/>
      <protection/>
    </xf>
    <xf numFmtId="3" fontId="8" fillId="0" borderId="18" xfId="58" applyNumberFormat="1" applyFont="1" applyBorder="1" applyAlignment="1">
      <alignment horizontal="center" vertical="center" wrapText="1"/>
      <protection/>
    </xf>
    <xf numFmtId="3" fontId="5" fillId="0" borderId="18" xfId="58" applyNumberFormat="1" applyFont="1" applyFill="1" applyBorder="1">
      <alignment/>
      <protection/>
    </xf>
    <xf numFmtId="3" fontId="5" fillId="0" borderId="18" xfId="58" applyNumberFormat="1" applyFont="1" applyFill="1" applyBorder="1" applyAlignment="1">
      <alignment vertical="center"/>
      <protection/>
    </xf>
    <xf numFmtId="3" fontId="7" fillId="0" borderId="18" xfId="58" applyNumberFormat="1" applyFont="1" applyFill="1" applyBorder="1" applyAlignment="1">
      <alignment vertical="center"/>
      <protection/>
    </xf>
    <xf numFmtId="3" fontId="5" fillId="0" borderId="0" xfId="58" applyNumberFormat="1" applyFont="1" applyFill="1">
      <alignment/>
      <protection/>
    </xf>
    <xf numFmtId="0" fontId="5" fillId="0" borderId="18" xfId="58" applyFont="1" applyFill="1" applyBorder="1" applyAlignment="1">
      <alignment vertical="center"/>
      <protection/>
    </xf>
    <xf numFmtId="0" fontId="5" fillId="0" borderId="18" xfId="58" applyFont="1" applyFill="1" applyBorder="1" applyAlignment="1">
      <alignment horizontal="center" vertical="center" wrapText="1"/>
      <protection/>
    </xf>
    <xf numFmtId="0" fontId="5" fillId="0" borderId="18" xfId="58" applyFont="1" applyFill="1" applyBorder="1" applyAlignment="1">
      <alignment horizontal="right" vertical="center"/>
      <protection/>
    </xf>
    <xf numFmtId="0" fontId="7" fillId="0" borderId="18" xfId="58" applyFont="1" applyFill="1" applyBorder="1" applyAlignment="1">
      <alignment horizontal="right" vertical="center"/>
      <protection/>
    </xf>
    <xf numFmtId="0" fontId="5" fillId="0" borderId="0" xfId="58" applyFont="1" applyFill="1" applyAlignment="1">
      <alignment horizontal="right" vertical="center"/>
      <protection/>
    </xf>
    <xf numFmtId="0" fontId="32" fillId="0" borderId="18" xfId="58" applyFont="1" applyFill="1" applyBorder="1" applyAlignment="1">
      <alignment horizontal="right" vertical="center"/>
      <protection/>
    </xf>
    <xf numFmtId="0" fontId="7" fillId="0" borderId="18" xfId="58" applyFont="1" applyFill="1" applyBorder="1" applyAlignment="1">
      <alignment vertical="center"/>
      <protection/>
    </xf>
    <xf numFmtId="0" fontId="5" fillId="0" borderId="18" xfId="58" applyFont="1" applyFill="1" applyBorder="1">
      <alignment/>
      <protection/>
    </xf>
    <xf numFmtId="164" fontId="33" fillId="0" borderId="0" xfId="58" applyNumberFormat="1" applyFont="1" applyFill="1">
      <alignment/>
      <protection/>
    </xf>
    <xf numFmtId="0" fontId="33" fillId="0" borderId="0" xfId="58" applyFont="1" applyFill="1">
      <alignment/>
      <protection/>
    </xf>
    <xf numFmtId="0" fontId="33" fillId="0" borderId="0" xfId="58" applyFont="1" applyFill="1" applyAlignment="1">
      <alignment vertical="center"/>
      <protection/>
    </xf>
    <xf numFmtId="167" fontId="25" fillId="0" borderId="14" xfId="62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15" xfId="62" applyNumberFormat="1" applyFont="1" applyFill="1" applyBorder="1" applyAlignment="1" applyProtection="1">
      <alignment vertical="center" wrapText="1"/>
      <protection locked="0"/>
    </xf>
    <xf numFmtId="167" fontId="25" fillId="0" borderId="17" xfId="62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18" xfId="62" applyNumberFormat="1" applyFont="1" applyFill="1" applyBorder="1" applyAlignment="1" applyProtection="1">
      <alignment vertical="center" wrapText="1"/>
      <protection locked="0"/>
    </xf>
    <xf numFmtId="167" fontId="25" fillId="0" borderId="37" xfId="62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38" xfId="62" applyNumberFormat="1" applyFont="1" applyFill="1" applyBorder="1" applyAlignment="1" applyProtection="1">
      <alignment vertical="center" wrapText="1"/>
      <protection locked="0"/>
    </xf>
    <xf numFmtId="167" fontId="14" fillId="0" borderId="10" xfId="62" applyNumberFormat="1" applyFont="1" applyFill="1" applyBorder="1" applyAlignment="1" applyProtection="1">
      <alignment horizontal="left" vertical="center" wrapText="1" indent="1"/>
      <protection locked="0"/>
    </xf>
    <xf numFmtId="167" fontId="14" fillId="0" borderId="11" xfId="62" applyNumberFormat="1" applyFont="1" applyFill="1" applyBorder="1" applyAlignment="1" applyProtection="1">
      <alignment vertical="center" wrapText="1"/>
      <protection/>
    </xf>
    <xf numFmtId="167" fontId="14" fillId="0" borderId="20" xfId="62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39" xfId="62" applyNumberFormat="1" applyFont="1" applyFill="1" applyBorder="1" applyAlignment="1" applyProtection="1">
      <alignment horizontal="right" vertical="center" wrapText="1"/>
      <protection locked="0"/>
    </xf>
    <xf numFmtId="167" fontId="14" fillId="0" borderId="18" xfId="62" applyNumberFormat="1" applyFont="1" applyFill="1" applyBorder="1" applyAlignment="1" applyProtection="1">
      <alignment horizontal="right" vertical="center" wrapText="1"/>
      <protection locked="0"/>
    </xf>
    <xf numFmtId="167" fontId="25" fillId="0" borderId="18" xfId="62" applyNumberFormat="1" applyFont="1" applyFill="1" applyBorder="1" applyAlignment="1" applyProtection="1">
      <alignment horizontal="right" vertical="center" wrapText="1"/>
      <protection locked="0"/>
    </xf>
    <xf numFmtId="167" fontId="25" fillId="0" borderId="15" xfId="62" applyNumberFormat="1" applyFont="1" applyFill="1" applyBorder="1" applyAlignment="1" applyProtection="1">
      <alignment horizontal="right" vertical="center" wrapText="1"/>
      <protection locked="0"/>
    </xf>
    <xf numFmtId="167" fontId="14" fillId="0" borderId="10" xfId="62" applyNumberFormat="1" applyFont="1" applyFill="1" applyBorder="1" applyAlignment="1">
      <alignment horizontal="left" vertical="center" wrapText="1" indent="1"/>
      <protection/>
    </xf>
    <xf numFmtId="167" fontId="14" fillId="0" borderId="25" xfId="62" applyNumberFormat="1" applyFont="1" applyFill="1" applyBorder="1" applyAlignment="1">
      <alignment horizontal="left" vertical="center" wrapText="1" indent="1"/>
      <protection/>
    </xf>
    <xf numFmtId="167" fontId="14" fillId="0" borderId="26" xfId="62" applyNumberFormat="1" applyFont="1" applyFill="1" applyBorder="1" applyAlignment="1" applyProtection="1">
      <alignment horizontal="right" vertical="center" wrapText="1"/>
      <protection/>
    </xf>
    <xf numFmtId="167" fontId="19" fillId="0" borderId="25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9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20" xfId="62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17" xfId="62" applyNumberFormat="1" applyFont="1" applyFill="1" applyBorder="1" applyAlignment="1" applyProtection="1">
      <alignment horizontal="left" vertical="center" wrapText="1" indent="1"/>
      <protection locked="0"/>
    </xf>
    <xf numFmtId="168" fontId="6" fillId="0" borderId="18" xfId="42" applyNumberFormat="1" applyFont="1" applyFill="1" applyBorder="1" applyAlignment="1">
      <alignment/>
    </xf>
    <xf numFmtId="168" fontId="8" fillId="34" borderId="27" xfId="42" applyNumberFormat="1" applyFont="1" applyFill="1" applyBorder="1" applyAlignment="1">
      <alignment/>
    </xf>
    <xf numFmtId="168" fontId="6" fillId="0" borderId="28" xfId="42" applyNumberFormat="1" applyFont="1" applyFill="1" applyBorder="1" applyAlignment="1">
      <alignment/>
    </xf>
    <xf numFmtId="0" fontId="2" fillId="0" borderId="18" xfId="58" applyFont="1" applyBorder="1" applyAlignment="1">
      <alignment horizontal="center" vertical="center"/>
      <protection/>
    </xf>
    <xf numFmtId="0" fontId="2" fillId="0" borderId="18" xfId="58" applyBorder="1" applyAlignment="1">
      <alignment horizontal="center" vertical="center"/>
      <protection/>
    </xf>
    <xf numFmtId="0" fontId="2" fillId="0" borderId="18" xfId="58" applyBorder="1">
      <alignment/>
      <protection/>
    </xf>
    <xf numFmtId="0" fontId="2" fillId="0" borderId="18" xfId="58" applyBorder="1" applyAlignment="1">
      <alignment horizontal="center"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5" fillId="0" borderId="18" xfId="0" applyFont="1" applyBorder="1" applyAlignment="1">
      <alignment horizontal="center" vertical="center"/>
    </xf>
    <xf numFmtId="0" fontId="35" fillId="0" borderId="18" xfId="0" applyFont="1" applyBorder="1" applyAlignment="1">
      <alignment wrapText="1"/>
    </xf>
    <xf numFmtId="0" fontId="34" fillId="0" borderId="18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18" xfId="0" applyFont="1" applyFill="1" applyBorder="1" applyAlignment="1">
      <alignment/>
    </xf>
    <xf numFmtId="0" fontId="37" fillId="0" borderId="0" xfId="0" applyFont="1" applyAlignment="1">
      <alignment/>
    </xf>
    <xf numFmtId="0" fontId="35" fillId="0" borderId="18" xfId="0" applyFont="1" applyBorder="1" applyAlignment="1">
      <alignment/>
    </xf>
    <xf numFmtId="3" fontId="35" fillId="0" borderId="18" xfId="0" applyNumberFormat="1" applyFont="1" applyBorder="1" applyAlignment="1">
      <alignment horizontal="right"/>
    </xf>
    <xf numFmtId="0" fontId="35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18" xfId="0" applyBorder="1" applyAlignment="1">
      <alignment/>
    </xf>
    <xf numFmtId="0" fontId="35" fillId="0" borderId="18" xfId="0" applyFont="1" applyBorder="1" applyAlignment="1">
      <alignment/>
    </xf>
    <xf numFmtId="3" fontId="35" fillId="0" borderId="18" xfId="0" applyNumberFormat="1" applyFont="1" applyBorder="1" applyAlignment="1">
      <alignment/>
    </xf>
    <xf numFmtId="3" fontId="34" fillId="0" borderId="0" xfId="0" applyNumberFormat="1" applyFont="1" applyBorder="1" applyAlignment="1">
      <alignment horizontal="right"/>
    </xf>
    <xf numFmtId="0" fontId="3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4" fillId="0" borderId="0" xfId="0" applyFont="1" applyBorder="1" applyAlignment="1">
      <alignment/>
    </xf>
    <xf numFmtId="3" fontId="34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3" fontId="36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35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/>
    </xf>
    <xf numFmtId="3" fontId="34" fillId="0" borderId="18" xfId="0" applyNumberFormat="1" applyFont="1" applyBorder="1" applyAlignment="1">
      <alignment/>
    </xf>
    <xf numFmtId="9" fontId="0" fillId="0" borderId="0" xfId="0" applyNumberFormat="1" applyAlignment="1">
      <alignment/>
    </xf>
    <xf numFmtId="0" fontId="36" fillId="0" borderId="18" xfId="0" applyFont="1" applyBorder="1" applyAlignment="1">
      <alignment/>
    </xf>
    <xf numFmtId="0" fontId="21" fillId="0" borderId="18" xfId="0" applyFont="1" applyBorder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Alignment="1">
      <alignment/>
    </xf>
    <xf numFmtId="0" fontId="21" fillId="0" borderId="39" xfId="0" applyFont="1" applyFill="1" applyBorder="1" applyAlignment="1">
      <alignment/>
    </xf>
    <xf numFmtId="3" fontId="34" fillId="0" borderId="18" xfId="0" applyNumberFormat="1" applyFont="1" applyBorder="1" applyAlignment="1">
      <alignment/>
    </xf>
    <xf numFmtId="3" fontId="35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3" fontId="36" fillId="0" borderId="0" xfId="0" applyNumberFormat="1" applyFont="1" applyBorder="1" applyAlignment="1">
      <alignment horizontal="right"/>
    </xf>
    <xf numFmtId="3" fontId="35" fillId="0" borderId="18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/>
    </xf>
    <xf numFmtId="0" fontId="21" fillId="0" borderId="18" xfId="0" applyFont="1" applyBorder="1" applyAlignment="1">
      <alignment horizontal="right"/>
    </xf>
    <xf numFmtId="0" fontId="36" fillId="0" borderId="18" xfId="0" applyFont="1" applyBorder="1" applyAlignment="1">
      <alignment/>
    </xf>
    <xf numFmtId="0" fontId="36" fillId="0" borderId="18" xfId="0" applyFont="1" applyBorder="1" applyAlignment="1">
      <alignment horizontal="right"/>
    </xf>
    <xf numFmtId="0" fontId="36" fillId="0" borderId="18" xfId="0" applyFont="1" applyBorder="1" applyAlignment="1">
      <alignment/>
    </xf>
    <xf numFmtId="0" fontId="36" fillId="0" borderId="18" xfId="0" applyFont="1" applyBorder="1" applyAlignment="1">
      <alignment/>
    </xf>
    <xf numFmtId="3" fontId="21" fillId="0" borderId="18" xfId="0" applyNumberFormat="1" applyFon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3" fontId="3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10" fillId="0" borderId="18" xfId="58" applyNumberFormat="1" applyFont="1" applyFill="1" applyBorder="1" applyAlignment="1">
      <alignment horizontal="center" vertical="center"/>
      <protection/>
    </xf>
    <xf numFmtId="0" fontId="6" fillId="0" borderId="40" xfId="58" applyFont="1" applyBorder="1" applyAlignment="1">
      <alignment/>
      <protection/>
    </xf>
    <xf numFmtId="3" fontId="10" fillId="0" borderId="41" xfId="58" applyNumberFormat="1" applyFont="1" applyFill="1" applyBorder="1" applyAlignment="1">
      <alignment horizontal="center" vertical="center"/>
      <protection/>
    </xf>
    <xf numFmtId="0" fontId="10" fillId="33" borderId="0" xfId="58" applyFont="1" applyFill="1">
      <alignment/>
      <protection/>
    </xf>
    <xf numFmtId="3" fontId="10" fillId="33" borderId="0" xfId="58" applyNumberFormat="1" applyFont="1" applyFill="1">
      <alignment/>
      <protection/>
    </xf>
    <xf numFmtId="0" fontId="13" fillId="33" borderId="0" xfId="58" applyFont="1" applyFill="1">
      <alignment/>
      <protection/>
    </xf>
    <xf numFmtId="3" fontId="10" fillId="0" borderId="38" xfId="58" applyNumberFormat="1" applyFont="1" applyFill="1" applyBorder="1" applyAlignment="1">
      <alignment horizontal="center" vertical="center"/>
      <protection/>
    </xf>
    <xf numFmtId="3" fontId="13" fillId="33" borderId="0" xfId="58" applyNumberFormat="1" applyFont="1" applyFill="1" applyAlignment="1">
      <alignment horizontal="center"/>
      <protection/>
    </xf>
    <xf numFmtId="0" fontId="11" fillId="0" borderId="0" xfId="58" applyFont="1" applyFill="1" applyBorder="1" applyAlignment="1">
      <alignment horizontal="left" vertical="center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41" fillId="0" borderId="0" xfId="63" applyFont="1" applyFill="1">
      <alignment/>
      <protection/>
    </xf>
    <xf numFmtId="167" fontId="39" fillId="0" borderId="0" xfId="63" applyNumberFormat="1" applyFont="1" applyFill="1" applyBorder="1" applyAlignment="1" applyProtection="1">
      <alignment horizontal="centerContinuous" vertical="center"/>
      <protection/>
    </xf>
    <xf numFmtId="0" fontId="42" fillId="0" borderId="0" xfId="59" applyFont="1" applyFill="1" applyBorder="1" applyAlignment="1" applyProtection="1">
      <alignment horizontal="right"/>
      <protection/>
    </xf>
    <xf numFmtId="0" fontId="43" fillId="0" borderId="0" xfId="59" applyFont="1" applyFill="1" applyBorder="1" applyAlignment="1" applyProtection="1">
      <alignment/>
      <protection/>
    </xf>
    <xf numFmtId="0" fontId="18" fillId="0" borderId="29" xfId="63" applyFont="1" applyFill="1" applyBorder="1" applyAlignment="1" applyProtection="1">
      <alignment horizontal="center" vertical="center" wrapText="1"/>
      <protection/>
    </xf>
    <xf numFmtId="0" fontId="18" fillId="0" borderId="42" xfId="63" applyFont="1" applyFill="1" applyBorder="1" applyAlignment="1" applyProtection="1">
      <alignment horizontal="center" vertical="center" wrapText="1"/>
      <protection/>
    </xf>
    <xf numFmtId="0" fontId="19" fillId="0" borderId="10" xfId="63" applyFont="1" applyFill="1" applyBorder="1" applyAlignment="1" applyProtection="1">
      <alignment horizontal="center" vertical="center"/>
      <protection/>
    </xf>
    <xf numFmtId="0" fontId="19" fillId="0" borderId="11" xfId="63" applyFont="1" applyFill="1" applyBorder="1" applyAlignment="1" applyProtection="1">
      <alignment horizontal="center" vertical="center"/>
      <protection/>
    </xf>
    <xf numFmtId="0" fontId="19" fillId="0" borderId="29" xfId="63" applyFont="1" applyFill="1" applyBorder="1" applyAlignment="1" applyProtection="1">
      <alignment horizontal="center" vertical="center"/>
      <protection/>
    </xf>
    <xf numFmtId="0" fontId="19" fillId="0" borderId="15" xfId="63" applyFont="1" applyFill="1" applyBorder="1" applyProtection="1">
      <alignment/>
      <protection/>
    </xf>
    <xf numFmtId="0" fontId="19" fillId="0" borderId="17" xfId="63" applyFont="1" applyFill="1" applyBorder="1" applyAlignment="1" applyProtection="1">
      <alignment horizontal="center" vertical="center"/>
      <protection/>
    </xf>
    <xf numFmtId="0" fontId="44" fillId="0" borderId="18" xfId="59" applyFont="1" applyBorder="1" applyAlignment="1">
      <alignment horizontal="justify" wrapText="1"/>
      <protection/>
    </xf>
    <xf numFmtId="0" fontId="44" fillId="0" borderId="18" xfId="59" applyFont="1" applyBorder="1" applyAlignment="1">
      <alignment wrapText="1"/>
      <protection/>
    </xf>
    <xf numFmtId="0" fontId="19" fillId="0" borderId="21" xfId="63" applyFont="1" applyFill="1" applyBorder="1" applyAlignment="1" applyProtection="1">
      <alignment horizontal="center" vertical="center"/>
      <protection/>
    </xf>
    <xf numFmtId="0" fontId="44" fillId="0" borderId="36" xfId="59" applyFont="1" applyBorder="1" applyAlignment="1">
      <alignment wrapText="1"/>
      <protection/>
    </xf>
    <xf numFmtId="167" fontId="16" fillId="0" borderId="0" xfId="62" applyNumberFormat="1" applyFill="1" applyAlignment="1">
      <alignment vertical="center" wrapText="1"/>
      <protection/>
    </xf>
    <xf numFmtId="167" fontId="16" fillId="0" borderId="0" xfId="62" applyNumberFormat="1" applyFill="1" applyAlignment="1">
      <alignment horizontal="center" vertical="center" wrapText="1"/>
      <protection/>
    </xf>
    <xf numFmtId="167" fontId="23" fillId="0" borderId="0" xfId="62" applyNumberFormat="1" applyFont="1" applyFill="1" applyAlignment="1">
      <alignment horizontal="right"/>
      <protection/>
    </xf>
    <xf numFmtId="167" fontId="39" fillId="0" borderId="0" xfId="62" applyNumberFormat="1" applyFont="1" applyFill="1" applyAlignment="1">
      <alignment vertical="center"/>
      <protection/>
    </xf>
    <xf numFmtId="167" fontId="17" fillId="0" borderId="43" xfId="62" applyNumberFormat="1" applyFont="1" applyFill="1" applyBorder="1" applyAlignment="1">
      <alignment horizontal="center" vertical="center"/>
      <protection/>
    </xf>
    <xf numFmtId="167" fontId="17" fillId="0" borderId="44" xfId="62" applyNumberFormat="1" applyFont="1" applyFill="1" applyBorder="1" applyAlignment="1">
      <alignment horizontal="center" vertical="center"/>
      <protection/>
    </xf>
    <xf numFmtId="167" fontId="17" fillId="0" borderId="45" xfId="62" applyNumberFormat="1" applyFont="1" applyFill="1" applyBorder="1" applyAlignment="1">
      <alignment horizontal="center" vertical="center" wrapText="1"/>
      <protection/>
    </xf>
    <xf numFmtId="167" fontId="39" fillId="0" borderId="0" xfId="62" applyNumberFormat="1" applyFont="1" applyFill="1" applyAlignment="1">
      <alignment horizontal="center" vertical="center"/>
      <protection/>
    </xf>
    <xf numFmtId="167" fontId="18" fillId="0" borderId="46" xfId="62" applyNumberFormat="1" applyFont="1" applyFill="1" applyBorder="1" applyAlignment="1">
      <alignment horizontal="center" vertical="center" wrapText="1"/>
      <protection/>
    </xf>
    <xf numFmtId="167" fontId="18" fillId="0" borderId="12" xfId="62" applyNumberFormat="1" applyFont="1" applyFill="1" applyBorder="1" applyAlignment="1">
      <alignment horizontal="center" vertical="center" wrapText="1"/>
      <protection/>
    </xf>
    <xf numFmtId="167" fontId="18" fillId="0" borderId="47" xfId="62" applyNumberFormat="1" applyFont="1" applyFill="1" applyBorder="1" applyAlignment="1">
      <alignment horizontal="center" vertical="center" wrapText="1"/>
      <protection/>
    </xf>
    <xf numFmtId="167" fontId="18" fillId="0" borderId="24" xfId="62" applyNumberFormat="1" applyFont="1" applyFill="1" applyBorder="1" applyAlignment="1">
      <alignment horizontal="center" vertical="center" wrapText="1"/>
      <protection/>
    </xf>
    <xf numFmtId="167" fontId="18" fillId="0" borderId="33" xfId="62" applyNumberFormat="1" applyFont="1" applyFill="1" applyBorder="1" applyAlignment="1">
      <alignment horizontal="center" vertical="center" wrapText="1"/>
      <protection/>
    </xf>
    <xf numFmtId="167" fontId="39" fillId="0" borderId="0" xfId="62" applyNumberFormat="1" applyFont="1" applyFill="1" applyAlignment="1">
      <alignment horizontal="center" vertical="center" wrapText="1"/>
      <protection/>
    </xf>
    <xf numFmtId="167" fontId="18" fillId="0" borderId="10" xfId="62" applyNumberFormat="1" applyFont="1" applyFill="1" applyBorder="1" applyAlignment="1">
      <alignment horizontal="center" vertical="center" wrapText="1"/>
      <protection/>
    </xf>
    <xf numFmtId="167" fontId="18" fillId="0" borderId="12" xfId="62" applyNumberFormat="1" applyFont="1" applyFill="1" applyBorder="1" applyAlignment="1">
      <alignment horizontal="left" vertical="center" wrapText="1" indent="1"/>
      <protection/>
    </xf>
    <xf numFmtId="167" fontId="19" fillId="0" borderId="11" xfId="62" applyNumberFormat="1" applyFont="1" applyFill="1" applyBorder="1" applyAlignment="1" applyProtection="1">
      <alignment horizontal="left" vertical="center" wrapText="1" indent="2"/>
      <protection/>
    </xf>
    <xf numFmtId="167" fontId="19" fillId="0" borderId="12" xfId="62" applyNumberFormat="1" applyFont="1" applyFill="1" applyBorder="1" applyAlignment="1" applyProtection="1">
      <alignment vertical="center" wrapText="1"/>
      <protection/>
    </xf>
    <xf numFmtId="167" fontId="19" fillId="0" borderId="10" xfId="62" applyNumberFormat="1" applyFont="1" applyFill="1" applyBorder="1" applyAlignment="1" applyProtection="1">
      <alignment vertical="center" wrapText="1"/>
      <protection/>
    </xf>
    <xf numFmtId="167" fontId="19" fillId="0" borderId="11" xfId="62" applyNumberFormat="1" applyFont="1" applyFill="1" applyBorder="1" applyAlignment="1" applyProtection="1">
      <alignment vertical="center" wrapText="1"/>
      <protection/>
    </xf>
    <xf numFmtId="167" fontId="19" fillId="0" borderId="12" xfId="62" applyNumberFormat="1" applyFont="1" applyFill="1" applyBorder="1" applyAlignment="1">
      <alignment vertical="center" wrapText="1"/>
      <protection/>
    </xf>
    <xf numFmtId="167" fontId="18" fillId="0" borderId="17" xfId="62" applyNumberFormat="1" applyFont="1" applyFill="1" applyBorder="1" applyAlignment="1">
      <alignment horizontal="center" vertical="center" wrapText="1"/>
      <protection/>
    </xf>
    <xf numFmtId="167" fontId="19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18" xfId="62" applyNumberFormat="1" applyFont="1" applyFill="1" applyBorder="1" applyAlignment="1" applyProtection="1">
      <alignment horizontal="left" vertical="center" wrapText="1" indent="2"/>
      <protection locked="0"/>
    </xf>
    <xf numFmtId="167" fontId="19" fillId="0" borderId="16" xfId="62" applyNumberFormat="1" applyFont="1" applyFill="1" applyBorder="1" applyAlignment="1" applyProtection="1">
      <alignment vertical="center" wrapText="1"/>
      <protection locked="0"/>
    </xf>
    <xf numFmtId="167" fontId="19" fillId="0" borderId="17" xfId="62" applyNumberFormat="1" applyFont="1" applyFill="1" applyBorder="1" applyAlignment="1" applyProtection="1">
      <alignment vertical="center" wrapText="1"/>
      <protection locked="0"/>
    </xf>
    <xf numFmtId="167" fontId="19" fillId="0" borderId="16" xfId="62" applyNumberFormat="1" applyFont="1" applyFill="1" applyBorder="1" applyAlignment="1">
      <alignment vertical="center" wrapText="1"/>
      <protection/>
    </xf>
    <xf numFmtId="167" fontId="18" fillId="0" borderId="12" xfId="62" applyNumberFormat="1" applyFont="1" applyFill="1" applyBorder="1" applyAlignment="1" applyProtection="1">
      <alignment horizontal="left" vertical="center" wrapText="1" indent="1"/>
      <protection locked="0"/>
    </xf>
    <xf numFmtId="167" fontId="16" fillId="0" borderId="11" xfId="62" applyNumberFormat="1" applyFont="1" applyFill="1" applyBorder="1" applyAlignment="1" applyProtection="1">
      <alignment horizontal="left" vertical="center" wrapText="1" indent="2"/>
      <protection/>
    </xf>
    <xf numFmtId="167" fontId="18" fillId="0" borderId="20" xfId="62" applyNumberFormat="1" applyFont="1" applyFill="1" applyBorder="1" applyAlignment="1">
      <alignment horizontal="center" vertical="center" wrapText="1"/>
      <protection/>
    </xf>
    <xf numFmtId="167" fontId="19" fillId="0" borderId="33" xfId="62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39" xfId="62" applyNumberFormat="1" applyFont="1" applyFill="1" applyBorder="1" applyAlignment="1" applyProtection="1">
      <alignment horizontal="left" vertical="center" wrapText="1" indent="2"/>
      <protection locked="0"/>
    </xf>
    <xf numFmtId="167" fontId="19" fillId="0" borderId="33" xfId="62" applyNumberFormat="1" applyFont="1" applyFill="1" applyBorder="1" applyAlignment="1" applyProtection="1">
      <alignment vertical="center" wrapText="1"/>
      <protection locked="0"/>
    </xf>
    <xf numFmtId="167" fontId="19" fillId="0" borderId="20" xfId="62" applyNumberFormat="1" applyFont="1" applyFill="1" applyBorder="1" applyAlignment="1" applyProtection="1">
      <alignment vertical="center" wrapText="1"/>
      <protection locked="0"/>
    </xf>
    <xf numFmtId="167" fontId="19" fillId="0" borderId="39" xfId="62" applyNumberFormat="1" applyFont="1" applyFill="1" applyBorder="1" applyAlignment="1" applyProtection="1">
      <alignment vertical="center" wrapText="1"/>
      <protection locked="0"/>
    </xf>
    <xf numFmtId="167" fontId="19" fillId="0" borderId="48" xfId="62" applyNumberFormat="1" applyFont="1" applyFill="1" applyBorder="1" applyAlignment="1" applyProtection="1">
      <alignment vertical="center" wrapText="1"/>
      <protection locked="0"/>
    </xf>
    <xf numFmtId="167" fontId="16" fillId="0" borderId="0" xfId="62" applyNumberFormat="1" applyFill="1" applyAlignment="1" applyProtection="1">
      <alignment vertical="center" wrapText="1"/>
      <protection locked="0"/>
    </xf>
    <xf numFmtId="167" fontId="19" fillId="0" borderId="34" xfId="62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23" xfId="62" applyNumberFormat="1" applyFont="1" applyFill="1" applyBorder="1" applyAlignment="1" applyProtection="1">
      <alignment horizontal="left" vertical="center" wrapText="1" indent="2"/>
      <protection locked="0"/>
    </xf>
    <xf numFmtId="167" fontId="19" fillId="0" borderId="34" xfId="62" applyNumberFormat="1" applyFont="1" applyFill="1" applyBorder="1" applyAlignment="1" applyProtection="1">
      <alignment vertical="center" wrapText="1"/>
      <protection locked="0"/>
    </xf>
    <xf numFmtId="167" fontId="19" fillId="0" borderId="21" xfId="62" applyNumberFormat="1" applyFont="1" applyFill="1" applyBorder="1" applyAlignment="1" applyProtection="1">
      <alignment vertical="center" wrapText="1"/>
      <protection locked="0"/>
    </xf>
    <xf numFmtId="167" fontId="19" fillId="0" borderId="23" xfId="62" applyNumberFormat="1" applyFont="1" applyFill="1" applyBorder="1" applyAlignment="1" applyProtection="1">
      <alignment vertical="center" wrapText="1"/>
      <protection locked="0"/>
    </xf>
    <xf numFmtId="167" fontId="19" fillId="0" borderId="49" xfId="62" applyNumberFormat="1" applyFont="1" applyFill="1" applyBorder="1" applyAlignment="1" applyProtection="1">
      <alignment vertical="center" wrapText="1"/>
      <protection locked="0"/>
    </xf>
    <xf numFmtId="167" fontId="19" fillId="0" borderId="34" xfId="62" applyNumberFormat="1" applyFont="1" applyFill="1" applyBorder="1" applyAlignment="1">
      <alignment vertical="center" wrapText="1"/>
      <protection/>
    </xf>
    <xf numFmtId="167" fontId="16" fillId="33" borderId="47" xfId="62" applyNumberFormat="1" applyFont="1" applyFill="1" applyBorder="1" applyAlignment="1" applyProtection="1">
      <alignment horizontal="left" vertical="center" wrapText="1" indent="2"/>
      <protection/>
    </xf>
    <xf numFmtId="0" fontId="18" fillId="0" borderId="50" xfId="63" applyFont="1" applyFill="1" applyBorder="1" applyAlignment="1" applyProtection="1">
      <alignment horizontal="center" vertical="center" wrapText="1"/>
      <protection/>
    </xf>
    <xf numFmtId="0" fontId="19" fillId="0" borderId="18" xfId="63" applyFont="1" applyFill="1" applyBorder="1" applyAlignment="1" applyProtection="1">
      <alignment horizontal="center" vertical="center"/>
      <protection/>
    </xf>
    <xf numFmtId="168" fontId="19" fillId="0" borderId="18" xfId="43" applyNumberFormat="1" applyFont="1" applyFill="1" applyBorder="1" applyAlignment="1" applyProtection="1">
      <alignment horizontal="right"/>
      <protection locked="0"/>
    </xf>
    <xf numFmtId="168" fontId="16" fillId="0" borderId="18" xfId="40" applyNumberFormat="1" applyFont="1" applyFill="1" applyBorder="1" applyAlignment="1">
      <alignment horizontal="right" indent="2"/>
    </xf>
    <xf numFmtId="168" fontId="18" fillId="0" borderId="18" xfId="43" applyNumberFormat="1" applyFont="1" applyFill="1" applyBorder="1" applyAlignment="1" applyProtection="1">
      <alignment horizontal="right"/>
      <protection/>
    </xf>
    <xf numFmtId="0" fontId="2" fillId="0" borderId="0" xfId="58" applyFont="1">
      <alignment/>
      <protection/>
    </xf>
    <xf numFmtId="0" fontId="86" fillId="0" borderId="18" xfId="0" applyFont="1" applyBorder="1" applyAlignment="1">
      <alignment/>
    </xf>
    <xf numFmtId="3" fontId="86" fillId="0" borderId="18" xfId="0" applyNumberFormat="1" applyFont="1" applyBorder="1" applyAlignment="1">
      <alignment/>
    </xf>
    <xf numFmtId="49" fontId="86" fillId="0" borderId="18" xfId="0" applyNumberFormat="1" applyFont="1" applyBorder="1" applyAlignment="1">
      <alignment/>
    </xf>
    <xf numFmtId="49" fontId="0" fillId="0" borderId="0" xfId="0" applyNumberFormat="1" applyAlignment="1">
      <alignment/>
    </xf>
    <xf numFmtId="49" fontId="87" fillId="0" borderId="18" xfId="0" applyNumberFormat="1" applyFont="1" applyBorder="1" applyAlignment="1">
      <alignment/>
    </xf>
    <xf numFmtId="0" fontId="87" fillId="0" borderId="18" xfId="0" applyFont="1" applyBorder="1" applyAlignment="1">
      <alignment/>
    </xf>
    <xf numFmtId="3" fontId="87" fillId="0" borderId="18" xfId="0" applyNumberFormat="1" applyFont="1" applyBorder="1" applyAlignment="1">
      <alignment/>
    </xf>
    <xf numFmtId="49" fontId="12" fillId="0" borderId="18" xfId="58" applyNumberFormat="1" applyFont="1" applyBorder="1" applyAlignment="1">
      <alignment horizontal="center" vertical="center" wrapText="1"/>
      <protection/>
    </xf>
    <xf numFmtId="167" fontId="19" fillId="0" borderId="51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7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52" xfId="62" applyNumberFormat="1" applyFont="1" applyFill="1" applyBorder="1" applyAlignment="1">
      <alignment vertical="center" wrapText="1"/>
      <protection/>
    </xf>
    <xf numFmtId="167" fontId="19" fillId="0" borderId="53" xfId="62" applyNumberFormat="1" applyFont="1" applyFill="1" applyBorder="1" applyAlignment="1">
      <alignment vertical="center" wrapText="1"/>
      <protection/>
    </xf>
    <xf numFmtId="167" fontId="16" fillId="0" borderId="54" xfId="62" applyNumberFormat="1" applyFont="1" applyFill="1" applyBorder="1" applyAlignment="1" applyProtection="1">
      <alignment horizontal="left" vertical="center" wrapText="1" indent="2"/>
      <protection/>
    </xf>
    <xf numFmtId="167" fontId="19" fillId="0" borderId="55" xfId="62" applyNumberFormat="1" applyFont="1" applyFill="1" applyBorder="1" applyAlignment="1" applyProtection="1">
      <alignment vertical="center" wrapText="1"/>
      <protection/>
    </xf>
    <xf numFmtId="167" fontId="19" fillId="0" borderId="55" xfId="62" applyNumberFormat="1" applyFont="1" applyFill="1" applyBorder="1" applyAlignment="1">
      <alignment vertical="center" wrapText="1"/>
      <protection/>
    </xf>
    <xf numFmtId="167" fontId="16" fillId="0" borderId="26" xfId="62" applyNumberFormat="1" applyFont="1" applyFill="1" applyBorder="1" applyAlignment="1" applyProtection="1">
      <alignment horizontal="left" vertical="center" wrapText="1" indent="2"/>
      <protection/>
    </xf>
    <xf numFmtId="167" fontId="19" fillId="0" borderId="56" xfId="62" applyNumberFormat="1" applyFont="1" applyFill="1" applyBorder="1" applyAlignment="1" applyProtection="1">
      <alignment vertical="center" wrapText="1"/>
      <protection/>
    </xf>
    <xf numFmtId="167" fontId="19" fillId="0" borderId="56" xfId="62" applyNumberFormat="1" applyFont="1" applyFill="1" applyBorder="1" applyAlignment="1">
      <alignment vertical="center" wrapText="1"/>
      <protection/>
    </xf>
    <xf numFmtId="167" fontId="16" fillId="0" borderId="18" xfId="62" applyNumberFormat="1" applyFill="1" applyBorder="1" applyAlignment="1">
      <alignment vertical="center" wrapText="1"/>
      <protection/>
    </xf>
    <xf numFmtId="3" fontId="5" fillId="0" borderId="18" xfId="58" applyNumberFormat="1" applyFont="1" applyFill="1" applyBorder="1" applyAlignment="1">
      <alignment horizontal="right" vertical="center"/>
      <protection/>
    </xf>
    <xf numFmtId="0" fontId="6" fillId="0" borderId="18" xfId="58" applyFont="1" applyBorder="1" applyAlignment="1">
      <alignment horizontal="center" vertical="center"/>
      <protection/>
    </xf>
    <xf numFmtId="0" fontId="8" fillId="0" borderId="18" xfId="58" applyFont="1" applyBorder="1" applyAlignment="1">
      <alignment horizontal="center" vertical="center"/>
      <protection/>
    </xf>
    <xf numFmtId="0" fontId="5" fillId="0" borderId="28" xfId="58" applyFont="1" applyFill="1" applyBorder="1" applyAlignment="1">
      <alignment horizontal="right" vertical="center"/>
      <protection/>
    </xf>
    <xf numFmtId="0" fontId="88" fillId="0" borderId="18" xfId="0" applyFont="1" applyBorder="1" applyAlignment="1">
      <alignment/>
    </xf>
    <xf numFmtId="0" fontId="5" fillId="0" borderId="0" xfId="58" applyFont="1" applyFill="1" applyAlignment="1">
      <alignment horizontal="right"/>
      <protection/>
    </xf>
    <xf numFmtId="0" fontId="11" fillId="0" borderId="38" xfId="58" applyFont="1" applyFill="1" applyBorder="1" applyAlignment="1">
      <alignment horizontal="left" vertical="center"/>
      <protection/>
    </xf>
    <xf numFmtId="0" fontId="11" fillId="0" borderId="41" xfId="58" applyFont="1" applyFill="1" applyBorder="1" applyAlignment="1">
      <alignment horizontal="left" vertical="center"/>
      <protection/>
    </xf>
    <xf numFmtId="0" fontId="11" fillId="0" borderId="28" xfId="58" applyFont="1" applyFill="1" applyBorder="1" applyAlignment="1">
      <alignment horizontal="left" vertical="center"/>
      <protection/>
    </xf>
    <xf numFmtId="0" fontId="10" fillId="0" borderId="38" xfId="58" applyFont="1" applyFill="1" applyBorder="1" applyAlignment="1">
      <alignment horizontal="left" vertical="center" wrapText="1"/>
      <protection/>
    </xf>
    <xf numFmtId="0" fontId="10" fillId="0" borderId="41" xfId="58" applyFont="1" applyFill="1" applyBorder="1" applyAlignment="1">
      <alignment horizontal="left" vertical="center" wrapText="1"/>
      <protection/>
    </xf>
    <xf numFmtId="3" fontId="10" fillId="0" borderId="18" xfId="58" applyNumberFormat="1" applyFont="1" applyFill="1" applyBorder="1" applyAlignment="1">
      <alignment horizontal="right" vertical="center"/>
      <protection/>
    </xf>
    <xf numFmtId="0" fontId="11" fillId="0" borderId="38" xfId="58" applyFont="1" applyFill="1" applyBorder="1" applyAlignment="1">
      <alignment horizontal="left" vertical="center" wrapText="1"/>
      <protection/>
    </xf>
    <xf numFmtId="0" fontId="11" fillId="0" borderId="41" xfId="58" applyFont="1" applyFill="1" applyBorder="1" applyAlignment="1">
      <alignment horizontal="left" vertical="center" wrapText="1"/>
      <protection/>
    </xf>
    <xf numFmtId="0" fontId="11" fillId="0" borderId="28" xfId="58" applyFont="1" applyFill="1" applyBorder="1" applyAlignment="1">
      <alignment horizontal="left" vertical="center" wrapText="1"/>
      <protection/>
    </xf>
    <xf numFmtId="0" fontId="10" fillId="0" borderId="28" xfId="58" applyFont="1" applyFill="1" applyBorder="1" applyAlignment="1">
      <alignment horizontal="left" vertical="center" wrapText="1"/>
      <protection/>
    </xf>
    <xf numFmtId="0" fontId="10" fillId="0" borderId="38" xfId="58" applyFont="1" applyFill="1" applyBorder="1" applyAlignment="1">
      <alignment horizontal="left" vertical="center"/>
      <protection/>
    </xf>
    <xf numFmtId="0" fontId="10" fillId="0" borderId="41" xfId="58" applyFont="1" applyFill="1" applyBorder="1" applyAlignment="1">
      <alignment horizontal="left" vertical="center"/>
      <protection/>
    </xf>
    <xf numFmtId="164" fontId="10" fillId="0" borderId="18" xfId="58" applyNumberFormat="1" applyFont="1" applyFill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0" fillId="0" borderId="18" xfId="58" applyFont="1" applyFill="1" applyBorder="1" applyAlignment="1">
      <alignment horizontal="center" vertical="center"/>
      <protection/>
    </xf>
    <xf numFmtId="0" fontId="11" fillId="0" borderId="18" xfId="58" applyFont="1" applyBorder="1" applyAlignment="1">
      <alignment horizontal="center" vertical="center"/>
      <protection/>
    </xf>
    <xf numFmtId="0" fontId="10" fillId="0" borderId="18" xfId="58" applyFont="1" applyFill="1" applyBorder="1" applyAlignment="1">
      <alignment horizontal="center" vertical="center" wrapText="1"/>
      <protection/>
    </xf>
    <xf numFmtId="3" fontId="10" fillId="0" borderId="18" xfId="58" applyNumberFormat="1" applyFont="1" applyFill="1" applyBorder="1" applyAlignment="1">
      <alignment horizontal="center" vertical="center"/>
      <protection/>
    </xf>
    <xf numFmtId="165" fontId="10" fillId="0" borderId="18" xfId="58" applyNumberFormat="1" applyFont="1" applyFill="1" applyBorder="1" applyAlignment="1">
      <alignment vertical="center"/>
      <protection/>
    </xf>
    <xf numFmtId="3" fontId="10" fillId="0" borderId="38" xfId="58" applyNumberFormat="1" applyFont="1" applyFill="1" applyBorder="1" applyAlignment="1">
      <alignment horizontal="center" vertical="center"/>
      <protection/>
    </xf>
    <xf numFmtId="3" fontId="10" fillId="0" borderId="41" xfId="58" applyNumberFormat="1" applyFont="1" applyFill="1" applyBorder="1" applyAlignment="1">
      <alignment horizontal="center" vertical="center"/>
      <protection/>
    </xf>
    <xf numFmtId="3" fontId="10" fillId="0" borderId="28" xfId="58" applyNumberFormat="1" applyFont="1" applyFill="1" applyBorder="1" applyAlignment="1">
      <alignment horizontal="center" vertical="center"/>
      <protection/>
    </xf>
    <xf numFmtId="0" fontId="10" fillId="0" borderId="38" xfId="58" applyFont="1" applyFill="1" applyBorder="1" applyAlignment="1">
      <alignment vertical="center" wrapText="1"/>
      <protection/>
    </xf>
    <xf numFmtId="0" fontId="10" fillId="0" borderId="41" xfId="58" applyFont="1" applyFill="1" applyBorder="1" applyAlignment="1">
      <alignment vertical="center" wrapText="1"/>
      <protection/>
    </xf>
    <xf numFmtId="164" fontId="9" fillId="0" borderId="0" xfId="58" applyNumberFormat="1" applyFont="1" applyFill="1" applyAlignment="1">
      <alignment horizontal="center"/>
      <protection/>
    </xf>
    <xf numFmtId="164" fontId="7" fillId="0" borderId="18" xfId="58" applyNumberFormat="1" applyFont="1" applyFill="1" applyBorder="1" applyAlignment="1" quotePrefix="1">
      <alignment horizontal="center" vertical="center"/>
      <protection/>
    </xf>
    <xf numFmtId="0" fontId="7" fillId="0" borderId="18" xfId="58" applyFont="1" applyFill="1" applyBorder="1" applyAlignment="1">
      <alignment horizontal="left" vertical="center"/>
      <protection/>
    </xf>
    <xf numFmtId="165" fontId="7" fillId="0" borderId="18" xfId="58" applyNumberFormat="1" applyFont="1" applyFill="1" applyBorder="1" applyAlignment="1">
      <alignment vertical="center"/>
      <protection/>
    </xf>
    <xf numFmtId="3" fontId="5" fillId="0" borderId="18" xfId="58" applyNumberFormat="1" applyFont="1" applyFill="1" applyBorder="1" applyAlignment="1">
      <alignment horizontal="right" vertical="center"/>
      <protection/>
    </xf>
    <xf numFmtId="164" fontId="5" fillId="0" borderId="18" xfId="58" applyNumberFormat="1" applyFont="1" applyFill="1" applyBorder="1" applyAlignment="1" quotePrefix="1">
      <alignment horizontal="center" vertical="center"/>
      <protection/>
    </xf>
    <xf numFmtId="0" fontId="6" fillId="0" borderId="18" xfId="58" applyFont="1" applyFill="1" applyBorder="1" applyAlignment="1">
      <alignment horizontal="left" vertical="center" wrapText="1"/>
      <protection/>
    </xf>
    <xf numFmtId="165" fontId="5" fillId="0" borderId="18" xfId="58" applyNumberFormat="1" applyFont="1" applyFill="1" applyBorder="1" applyAlignment="1">
      <alignment vertical="center"/>
      <protection/>
    </xf>
    <xf numFmtId="0" fontId="8" fillId="0" borderId="18" xfId="58" applyFont="1" applyFill="1" applyBorder="1" applyAlignment="1">
      <alignment horizontal="left" vertical="center" wrapText="1"/>
      <protection/>
    </xf>
    <xf numFmtId="0" fontId="5" fillId="0" borderId="18" xfId="58" applyFont="1" applyFill="1" applyBorder="1" applyAlignment="1">
      <alignment horizontal="left" vertical="center"/>
      <protection/>
    </xf>
    <xf numFmtId="166" fontId="5" fillId="0" borderId="18" xfId="58" applyNumberFormat="1" applyFont="1" applyFill="1" applyBorder="1" applyAlignment="1">
      <alignment horizontal="left" vertical="center"/>
      <protection/>
    </xf>
    <xf numFmtId="0" fontId="6" fillId="0" borderId="18" xfId="58" applyFont="1" applyFill="1" applyBorder="1" applyAlignment="1">
      <alignment vertical="center"/>
      <protection/>
    </xf>
    <xf numFmtId="0" fontId="6" fillId="0" borderId="18" xfId="58" applyFont="1" applyFill="1" applyBorder="1" applyAlignment="1">
      <alignment vertical="center" wrapText="1"/>
      <protection/>
    </xf>
    <xf numFmtId="0" fontId="6" fillId="36" borderId="18" xfId="58" applyFont="1" applyFill="1" applyBorder="1" applyAlignment="1">
      <alignment horizontal="left" vertical="center" wrapText="1"/>
      <protection/>
    </xf>
    <xf numFmtId="0" fontId="7" fillId="0" borderId="18" xfId="58" applyFont="1" applyFill="1" applyBorder="1" applyAlignment="1">
      <alignment horizontal="left" vertical="center" wrapText="1"/>
      <protection/>
    </xf>
    <xf numFmtId="0" fontId="5" fillId="0" borderId="18" xfId="58" applyFont="1" applyFill="1" applyBorder="1" applyAlignment="1">
      <alignment horizontal="left" vertical="center" wrapText="1"/>
      <protection/>
    </xf>
    <xf numFmtId="0" fontId="5" fillId="36" borderId="18" xfId="58" applyFont="1" applyFill="1" applyBorder="1" applyAlignment="1">
      <alignment horizontal="left" vertical="center" wrapText="1"/>
      <protection/>
    </xf>
    <xf numFmtId="0" fontId="7" fillId="0" borderId="18" xfId="58" applyFont="1" applyFill="1" applyBorder="1" applyAlignment="1">
      <alignment vertical="center" wrapText="1"/>
      <protection/>
    </xf>
    <xf numFmtId="0" fontId="5" fillId="0" borderId="18" xfId="58" applyFont="1" applyFill="1" applyBorder="1" applyAlignment="1">
      <alignment vertical="center" wrapText="1"/>
      <protection/>
    </xf>
    <xf numFmtId="0" fontId="5" fillId="0" borderId="18" xfId="58" applyFont="1" applyFill="1" applyBorder="1" applyAlignment="1">
      <alignment vertical="center"/>
      <protection/>
    </xf>
    <xf numFmtId="0" fontId="7" fillId="0" borderId="18" xfId="58" applyFont="1" applyFill="1" applyBorder="1" applyAlignment="1">
      <alignment horizontal="center" vertical="center"/>
      <protection/>
    </xf>
    <xf numFmtId="0" fontId="8" fillId="0" borderId="18" xfId="58" applyFont="1" applyBorder="1" applyAlignment="1">
      <alignment horizontal="center" vertical="center"/>
      <protection/>
    </xf>
    <xf numFmtId="0" fontId="7" fillId="0" borderId="18" xfId="58" applyFont="1" applyFill="1" applyBorder="1" applyAlignment="1">
      <alignment horizontal="center" vertical="center" wrapText="1"/>
      <protection/>
    </xf>
    <xf numFmtId="0" fontId="8" fillId="0" borderId="18" xfId="58" applyFont="1" applyBorder="1" applyAlignment="1">
      <alignment horizontal="center" vertical="center" wrapText="1"/>
      <protection/>
    </xf>
    <xf numFmtId="1" fontId="5" fillId="0" borderId="18" xfId="58" applyNumberFormat="1" applyFont="1" applyFill="1" applyBorder="1" applyAlignment="1">
      <alignment horizontal="center" vertical="center"/>
      <protection/>
    </xf>
    <xf numFmtId="0" fontId="5" fillId="0" borderId="18" xfId="58" applyFont="1" applyFill="1" applyBorder="1" applyAlignment="1">
      <alignment horizontal="center" vertical="center"/>
      <protection/>
    </xf>
    <xf numFmtId="164" fontId="9" fillId="0" borderId="18" xfId="58" applyNumberFormat="1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164" fontId="3" fillId="0" borderId="18" xfId="58" applyNumberFormat="1" applyFont="1" applyFill="1" applyBorder="1" applyAlignment="1">
      <alignment horizontal="center" vertical="center"/>
      <protection/>
    </xf>
    <xf numFmtId="0" fontId="5" fillId="0" borderId="18" xfId="58" applyNumberFormat="1" applyFont="1" applyFill="1" applyBorder="1" applyAlignment="1">
      <alignment vertical="center"/>
      <protection/>
    </xf>
    <xf numFmtId="0" fontId="7" fillId="0" borderId="18" xfId="58" applyFont="1" applyFill="1" applyBorder="1" applyAlignment="1">
      <alignment horizontal="right"/>
      <protection/>
    </xf>
    <xf numFmtId="0" fontId="6" fillId="0" borderId="18" xfId="58" applyFont="1" applyBorder="1" applyAlignment="1">
      <alignment horizontal="center" vertical="center"/>
      <protection/>
    </xf>
    <xf numFmtId="164" fontId="7" fillId="0" borderId="18" xfId="58" applyNumberFormat="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right"/>
    </xf>
    <xf numFmtId="0" fontId="0" fillId="0" borderId="0" xfId="0" applyAlignment="1">
      <alignment/>
    </xf>
    <xf numFmtId="0" fontId="35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5" fillId="0" borderId="18" xfId="58" applyFont="1" applyFill="1" applyBorder="1" applyAlignment="1" quotePrefix="1">
      <alignment horizontal="center" vertical="center"/>
      <protection/>
    </xf>
    <xf numFmtId="0" fontId="7" fillId="0" borderId="18" xfId="58" applyFont="1" applyFill="1" applyBorder="1" applyAlignment="1" quotePrefix="1">
      <alignment horizontal="center" vertical="center"/>
      <protection/>
    </xf>
    <xf numFmtId="164" fontId="9" fillId="0" borderId="0" xfId="58" applyNumberFormat="1" applyFont="1" applyFill="1" applyBorder="1" applyAlignment="1">
      <alignment horizontal="center"/>
      <protection/>
    </xf>
    <xf numFmtId="164" fontId="3" fillId="0" borderId="57" xfId="58" applyNumberFormat="1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/>
      <protection/>
    </xf>
    <xf numFmtId="0" fontId="6" fillId="0" borderId="57" xfId="58" applyFont="1" applyBorder="1" applyAlignment="1">
      <alignment/>
      <protection/>
    </xf>
    <xf numFmtId="0" fontId="6" fillId="0" borderId="0" xfId="58" applyFont="1" applyBorder="1" applyAlignment="1">
      <alignment/>
      <protection/>
    </xf>
    <xf numFmtId="0" fontId="35" fillId="0" borderId="38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5" fillId="0" borderId="40" xfId="58" applyFont="1" applyFill="1" applyBorder="1" applyAlignment="1">
      <alignment horizontal="right"/>
      <protection/>
    </xf>
    <xf numFmtId="0" fontId="2" fillId="0" borderId="18" xfId="58" applyBorder="1" applyAlignment="1">
      <alignment/>
      <protection/>
    </xf>
    <xf numFmtId="0" fontId="6" fillId="0" borderId="18" xfId="58" applyFont="1" applyBorder="1" applyAlignment="1">
      <alignment/>
      <protection/>
    </xf>
    <xf numFmtId="0" fontId="5" fillId="0" borderId="18" xfId="58" applyFont="1" applyFill="1" applyBorder="1" applyAlignment="1">
      <alignment horizontal="right" vertical="center"/>
      <protection/>
    </xf>
    <xf numFmtId="0" fontId="6" fillId="0" borderId="18" xfId="58" applyFont="1" applyFill="1" applyBorder="1" applyAlignment="1">
      <alignment horizontal="left" vertical="center"/>
      <protection/>
    </xf>
    <xf numFmtId="0" fontId="7" fillId="0" borderId="18" xfId="58" applyFont="1" applyFill="1" applyBorder="1" applyAlignment="1">
      <alignment horizontal="right" vertical="center"/>
      <protection/>
    </xf>
    <xf numFmtId="0" fontId="8" fillId="0" borderId="18" xfId="58" applyFont="1" applyFill="1" applyBorder="1" applyAlignment="1">
      <alignment horizontal="left" vertical="center"/>
      <protection/>
    </xf>
    <xf numFmtId="0" fontId="5" fillId="0" borderId="0" xfId="58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5" fillId="0" borderId="38" xfId="58" applyFont="1" applyFill="1" applyBorder="1" applyAlignment="1">
      <alignment horizontal="right" vertical="center"/>
      <protection/>
    </xf>
    <xf numFmtId="0" fontId="5" fillId="0" borderId="41" xfId="58" applyFont="1" applyFill="1" applyBorder="1" applyAlignment="1">
      <alignment horizontal="right" vertical="center"/>
      <protection/>
    </xf>
    <xf numFmtId="0" fontId="5" fillId="0" borderId="28" xfId="58" applyFont="1" applyFill="1" applyBorder="1" applyAlignment="1">
      <alignment horizontal="right" vertical="center"/>
      <protection/>
    </xf>
    <xf numFmtId="0" fontId="25" fillId="0" borderId="0" xfId="58" applyFont="1" applyAlignment="1">
      <alignment horizontal="right"/>
      <protection/>
    </xf>
    <xf numFmtId="0" fontId="11" fillId="0" borderId="0" xfId="58" applyFont="1" applyAlignment="1">
      <alignment horizontal="center"/>
      <protection/>
    </xf>
    <xf numFmtId="167" fontId="28" fillId="0" borderId="55" xfId="62" applyNumberFormat="1" applyFont="1" applyFill="1" applyBorder="1" applyAlignment="1">
      <alignment horizontal="center" vertical="center" wrapText="1"/>
      <protection/>
    </xf>
    <xf numFmtId="167" fontId="28" fillId="0" borderId="56" xfId="62" applyNumberFormat="1" applyFont="1" applyFill="1" applyBorder="1" applyAlignment="1">
      <alignment horizontal="center" vertical="center" wrapText="1"/>
      <protection/>
    </xf>
    <xf numFmtId="164" fontId="9" fillId="0" borderId="40" xfId="58" applyNumberFormat="1" applyFont="1" applyFill="1" applyBorder="1" applyAlignment="1">
      <alignment horizontal="center"/>
      <protection/>
    </xf>
    <xf numFmtId="0" fontId="2" fillId="0" borderId="0" xfId="58" applyFont="1" applyAlignment="1">
      <alignment horizontal="right"/>
      <protection/>
    </xf>
    <xf numFmtId="0" fontId="2" fillId="0" borderId="0" xfId="58" applyAlignment="1">
      <alignment horizontal="right"/>
      <protection/>
    </xf>
    <xf numFmtId="167" fontId="17" fillId="0" borderId="58" xfId="62" applyNumberFormat="1" applyFont="1" applyFill="1" applyBorder="1" applyAlignment="1">
      <alignment horizontal="center" vertical="center" wrapText="1"/>
      <protection/>
    </xf>
    <xf numFmtId="167" fontId="17" fillId="0" borderId="35" xfId="62" applyNumberFormat="1" applyFont="1" applyFill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27" xfId="61" applyFont="1" applyBorder="1" applyAlignment="1">
      <alignment horizontal="center" vertical="center"/>
      <protection/>
    </xf>
    <xf numFmtId="0" fontId="8" fillId="0" borderId="28" xfId="61" applyFont="1" applyBorder="1" applyAlignment="1">
      <alignment horizontal="center" vertical="center"/>
      <protection/>
    </xf>
    <xf numFmtId="0" fontId="21" fillId="0" borderId="0" xfId="61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19" fillId="0" borderId="59" xfId="62" applyFont="1" applyFill="1" applyBorder="1" applyAlignment="1">
      <alignment horizontal="justify" vertical="center" wrapText="1"/>
      <protection/>
    </xf>
    <xf numFmtId="0" fontId="16" fillId="0" borderId="0" xfId="62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3" fontId="5" fillId="0" borderId="0" xfId="58" applyNumberFormat="1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3" fontId="10" fillId="33" borderId="40" xfId="58" applyNumberFormat="1" applyFont="1" applyFill="1" applyBorder="1" applyAlignment="1">
      <alignment horizontal="center" vertical="center"/>
      <protection/>
    </xf>
    <xf numFmtId="3" fontId="10" fillId="33" borderId="0" xfId="58" applyNumberFormat="1" applyFont="1" applyFill="1" applyBorder="1" applyAlignment="1">
      <alignment horizontal="center" vertical="center"/>
      <protection/>
    </xf>
    <xf numFmtId="3" fontId="10" fillId="33" borderId="60" xfId="58" applyNumberFormat="1" applyFont="1" applyFill="1" applyBorder="1" applyAlignment="1">
      <alignment horizontal="center" vertical="center"/>
      <protection/>
    </xf>
    <xf numFmtId="0" fontId="11" fillId="0" borderId="38" xfId="58" applyFont="1" applyBorder="1" applyAlignment="1">
      <alignment horizontal="center" vertical="center" wrapText="1"/>
      <protection/>
    </xf>
    <xf numFmtId="0" fontId="12" fillId="0" borderId="41" xfId="58" applyFont="1" applyBorder="1" applyAlignment="1">
      <alignment horizontal="center" vertical="center"/>
      <protection/>
    </xf>
    <xf numFmtId="0" fontId="12" fillId="0" borderId="28" xfId="58" applyFont="1" applyBorder="1" applyAlignment="1">
      <alignment horizontal="center" vertical="center"/>
      <protection/>
    </xf>
    <xf numFmtId="164" fontId="38" fillId="0" borderId="0" xfId="58" applyNumberFormat="1" applyFont="1" applyFill="1" applyAlignment="1">
      <alignment horizontal="center"/>
      <protection/>
    </xf>
    <xf numFmtId="164" fontId="48" fillId="0" borderId="0" xfId="58" applyNumberFormat="1" applyFont="1" applyFill="1" applyAlignment="1">
      <alignment horizontal="center"/>
      <protection/>
    </xf>
    <xf numFmtId="0" fontId="6" fillId="0" borderId="40" xfId="58" applyFont="1" applyBorder="1" applyAlignment="1">
      <alignment/>
      <protection/>
    </xf>
    <xf numFmtId="0" fontId="7" fillId="0" borderId="40" xfId="58" applyFont="1" applyFill="1" applyBorder="1" applyAlignment="1">
      <alignment horizontal="right"/>
      <protection/>
    </xf>
    <xf numFmtId="0" fontId="24" fillId="0" borderId="0" xfId="58" applyFont="1" applyAlignment="1">
      <alignment horizontal="center"/>
      <protection/>
    </xf>
    <xf numFmtId="0" fontId="12" fillId="0" borderId="18" xfId="58" applyFont="1" applyBorder="1" applyAlignment="1">
      <alignment horizontal="center" vertical="center" wrapText="1"/>
      <protection/>
    </xf>
    <xf numFmtId="0" fontId="25" fillId="0" borderId="0" xfId="58" applyFont="1" applyAlignment="1">
      <alignment horizontal="center"/>
      <protection/>
    </xf>
    <xf numFmtId="0" fontId="12" fillId="0" borderId="18" xfId="58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0" fillId="0" borderId="18" xfId="0" applyBorder="1" applyAlignment="1">
      <alignment horizontal="center" vertical="center" wrapText="1"/>
    </xf>
    <xf numFmtId="0" fontId="11" fillId="0" borderId="0" xfId="64" applyFont="1" applyBorder="1" applyAlignment="1">
      <alignment horizontal="center" vertical="center"/>
      <protection/>
    </xf>
    <xf numFmtId="0" fontId="12" fillId="0" borderId="0" xfId="64" applyFont="1" applyBorder="1" applyAlignment="1">
      <alignment horizontal="right" vertical="center"/>
      <protection/>
    </xf>
    <xf numFmtId="167" fontId="17" fillId="0" borderId="46" xfId="62" applyNumberFormat="1" applyFont="1" applyFill="1" applyBorder="1" applyAlignment="1">
      <alignment horizontal="left" vertical="center" wrapText="1" indent="2"/>
      <protection/>
    </xf>
    <xf numFmtId="167" fontId="17" fillId="0" borderId="61" xfId="62" applyNumberFormat="1" applyFont="1" applyFill="1" applyBorder="1" applyAlignment="1">
      <alignment horizontal="left" vertical="center" wrapText="1" indent="2"/>
      <protection/>
    </xf>
    <xf numFmtId="167" fontId="17" fillId="0" borderId="55" xfId="62" applyNumberFormat="1" applyFont="1" applyFill="1" applyBorder="1" applyAlignment="1">
      <alignment horizontal="center" vertical="center" wrapText="1"/>
      <protection/>
    </xf>
    <xf numFmtId="167" fontId="17" fillId="0" borderId="56" xfId="62" applyNumberFormat="1" applyFont="1" applyFill="1" applyBorder="1" applyAlignment="1">
      <alignment horizontal="center" vertical="center" wrapText="1"/>
      <protection/>
    </xf>
    <xf numFmtId="167" fontId="17" fillId="0" borderId="55" xfId="62" applyNumberFormat="1" applyFont="1" applyFill="1" applyBorder="1" applyAlignment="1">
      <alignment horizontal="center" vertical="center"/>
      <protection/>
    </xf>
    <xf numFmtId="167" fontId="17" fillId="0" borderId="56" xfId="62" applyNumberFormat="1" applyFont="1" applyFill="1" applyBorder="1" applyAlignment="1">
      <alignment horizontal="center" vertical="center"/>
      <protection/>
    </xf>
    <xf numFmtId="167" fontId="47" fillId="0" borderId="0" xfId="62" applyNumberFormat="1" applyFont="1" applyFill="1" applyAlignment="1">
      <alignment horizontal="center" vertical="center" wrapText="1"/>
      <protection/>
    </xf>
    <xf numFmtId="167" fontId="17" fillId="0" borderId="62" xfId="62" applyNumberFormat="1" applyFont="1" applyFill="1" applyBorder="1" applyAlignment="1">
      <alignment horizontal="center" vertical="center"/>
      <protection/>
    </xf>
    <xf numFmtId="167" fontId="17" fillId="0" borderId="63" xfId="62" applyNumberFormat="1" applyFont="1" applyFill="1" applyBorder="1" applyAlignment="1">
      <alignment horizontal="center" vertical="center"/>
      <protection/>
    </xf>
    <xf numFmtId="167" fontId="17" fillId="0" borderId="64" xfId="62" applyNumberFormat="1" applyFont="1" applyFill="1" applyBorder="1" applyAlignment="1">
      <alignment horizontal="center" vertical="center"/>
      <protection/>
    </xf>
    <xf numFmtId="167" fontId="39" fillId="0" borderId="0" xfId="63" applyNumberFormat="1" applyFont="1" applyFill="1" applyBorder="1" applyAlignment="1" applyProtection="1">
      <alignment horizontal="center" vertical="center" wrapText="1"/>
      <protection/>
    </xf>
    <xf numFmtId="0" fontId="17" fillId="0" borderId="10" xfId="63" applyFont="1" applyFill="1" applyBorder="1" applyAlignment="1" applyProtection="1">
      <alignment horizontal="left"/>
      <protection/>
    </xf>
    <xf numFmtId="0" fontId="17" fillId="0" borderId="11" xfId="63" applyFont="1" applyFill="1" applyBorder="1" applyAlignment="1" applyProtection="1">
      <alignment horizontal="left"/>
      <protection/>
    </xf>
    <xf numFmtId="0" fontId="19" fillId="0" borderId="59" xfId="63" applyFont="1" applyFill="1" applyBorder="1" applyAlignment="1">
      <alignment horizontal="justify" vertical="center" wrapText="1"/>
      <protection/>
    </xf>
    <xf numFmtId="0" fontId="19" fillId="0" borderId="0" xfId="63" applyFont="1" applyFill="1" applyBorder="1" applyAlignment="1">
      <alignment horizontal="justify" vertical="center" wrapText="1"/>
      <protection/>
    </xf>
    <xf numFmtId="0" fontId="86" fillId="0" borderId="18" xfId="0" applyFont="1" applyBorder="1" applyAlignment="1">
      <alignment horizontal="center" vertical="center"/>
    </xf>
    <xf numFmtId="164" fontId="68" fillId="0" borderId="0" xfId="58" applyNumberFormat="1" applyFont="1" applyFill="1" applyAlignment="1">
      <alignment horizontal="center"/>
      <protection/>
    </xf>
    <xf numFmtId="164" fontId="5" fillId="0" borderId="0" xfId="58" applyNumberFormat="1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horizontal="right"/>
      <protection/>
    </xf>
    <xf numFmtId="0" fontId="13" fillId="0" borderId="18" xfId="58" applyFont="1" applyFill="1" applyBorder="1" applyAlignment="1">
      <alignment horizontal="center" vertical="center"/>
      <protection/>
    </xf>
    <xf numFmtId="0" fontId="13" fillId="0" borderId="18" xfId="58" applyFont="1" applyFill="1" applyBorder="1" applyAlignment="1">
      <alignment horizontal="center" vertical="center" wrapText="1"/>
      <protection/>
    </xf>
    <xf numFmtId="1" fontId="10" fillId="0" borderId="18" xfId="58" applyNumberFormat="1" applyFont="1" applyFill="1" applyBorder="1" applyAlignment="1" quotePrefix="1">
      <alignment horizontal="center" vertical="center"/>
      <protection/>
    </xf>
    <xf numFmtId="0" fontId="10" fillId="0" borderId="18" xfId="58" applyFont="1" applyFill="1" applyBorder="1" applyAlignment="1">
      <alignment vertical="center" wrapText="1"/>
      <protection/>
    </xf>
    <xf numFmtId="0" fontId="10" fillId="0" borderId="18" xfId="58" applyFont="1" applyFill="1" applyBorder="1" applyAlignment="1">
      <alignment horizontal="left" vertical="center" wrapText="1"/>
      <protection/>
    </xf>
    <xf numFmtId="0" fontId="7" fillId="0" borderId="18" xfId="58" applyFont="1" applyFill="1" applyBorder="1">
      <alignment/>
      <protection/>
    </xf>
    <xf numFmtId="0" fontId="11" fillId="0" borderId="18" xfId="58" applyFont="1" applyFill="1" applyBorder="1" applyAlignment="1">
      <alignment horizontal="left" vertical="center" wrapText="1"/>
      <protection/>
    </xf>
    <xf numFmtId="0" fontId="10" fillId="0" borderId="18" xfId="58" applyFont="1" applyFill="1" applyBorder="1" applyAlignment="1">
      <alignment horizontal="left" vertical="center"/>
      <protection/>
    </xf>
    <xf numFmtId="0" fontId="10" fillId="0" borderId="18" xfId="58" applyFont="1" applyFill="1" applyBorder="1" applyAlignment="1" quotePrefix="1">
      <alignment horizontal="center" vertical="center"/>
      <protection/>
    </xf>
    <xf numFmtId="0" fontId="13" fillId="0" borderId="18" xfId="58" applyFont="1" applyFill="1" applyBorder="1">
      <alignment/>
      <protection/>
    </xf>
    <xf numFmtId="0" fontId="11" fillId="0" borderId="18" xfId="58" applyFont="1" applyFill="1" applyBorder="1" applyAlignment="1">
      <alignment horizontal="left" vertical="center"/>
      <protection/>
    </xf>
    <xf numFmtId="3" fontId="5" fillId="0" borderId="0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right"/>
    </xf>
    <xf numFmtId="164" fontId="9" fillId="0" borderId="38" xfId="58" applyNumberFormat="1" applyFont="1" applyFill="1" applyBorder="1" applyAlignment="1">
      <alignment horizontal="center"/>
      <protection/>
    </xf>
    <xf numFmtId="164" fontId="9" fillId="0" borderId="41" xfId="58" applyNumberFormat="1" applyFont="1" applyFill="1" applyBorder="1" applyAlignment="1">
      <alignment horizontal="center"/>
      <protection/>
    </xf>
    <xf numFmtId="164" fontId="9" fillId="0" borderId="28" xfId="58" applyNumberFormat="1" applyFont="1" applyFill="1" applyBorder="1" applyAlignment="1">
      <alignment horizontal="center"/>
      <protection/>
    </xf>
    <xf numFmtId="164" fontId="3" fillId="0" borderId="38" xfId="58" applyNumberFormat="1" applyFont="1" applyFill="1" applyBorder="1" applyAlignment="1">
      <alignment horizontal="center" vertical="center"/>
      <protection/>
    </xf>
    <xf numFmtId="164" fontId="3" fillId="0" borderId="41" xfId="58" applyNumberFormat="1" applyFont="1" applyFill="1" applyBorder="1" applyAlignment="1">
      <alignment horizontal="center" vertical="center"/>
      <protection/>
    </xf>
    <xf numFmtId="164" fontId="3" fillId="0" borderId="28" xfId="58" applyNumberFormat="1" applyFont="1" applyFill="1" applyBorder="1" applyAlignment="1">
      <alignment horizontal="center" vertical="center"/>
      <protection/>
    </xf>
    <xf numFmtId="3" fontId="5" fillId="0" borderId="18" xfId="58" applyNumberFormat="1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41" xfId="58" applyFont="1" applyFill="1" applyBorder="1" applyAlignment="1">
      <alignment horizontal="center" vertical="center"/>
      <protection/>
    </xf>
    <xf numFmtId="0" fontId="5" fillId="0" borderId="28" xfId="58" applyFont="1" applyFill="1" applyBorder="1" applyAlignment="1">
      <alignment horizontal="center" vertical="center"/>
      <protection/>
    </xf>
    <xf numFmtId="3" fontId="5" fillId="0" borderId="23" xfId="58" applyNumberFormat="1" applyFont="1" applyFill="1" applyBorder="1" applyAlignment="1">
      <alignment horizontal="right" vertical="center"/>
      <protection/>
    </xf>
    <xf numFmtId="3" fontId="5" fillId="0" borderId="23" xfId="58" applyNumberFormat="1" applyFont="1" applyFill="1" applyBorder="1" applyAlignment="1">
      <alignment horizontal="right" vertical="center"/>
      <protection/>
    </xf>
    <xf numFmtId="3" fontId="5" fillId="0" borderId="0" xfId="58" applyNumberFormat="1" applyFont="1" applyFill="1" applyBorder="1" applyAlignment="1">
      <alignment horizontal="right" vertical="center"/>
      <protection/>
    </xf>
    <xf numFmtId="0" fontId="6" fillId="0" borderId="38" xfId="58" applyFont="1" applyBorder="1" applyAlignment="1">
      <alignment horizontal="center" vertical="center"/>
      <protection/>
    </xf>
    <xf numFmtId="0" fontId="6" fillId="0" borderId="41" xfId="58" applyFont="1" applyBorder="1" applyAlignment="1">
      <alignment horizontal="center" vertical="center"/>
      <protection/>
    </xf>
    <xf numFmtId="0" fontId="6" fillId="0" borderId="28" xfId="58" applyFont="1" applyBorder="1" applyAlignment="1">
      <alignment horizontal="center" vertical="center"/>
      <protection/>
    </xf>
    <xf numFmtId="0" fontId="6" fillId="0" borderId="18" xfId="58" applyFont="1" applyBorder="1" applyAlignment="1">
      <alignment horizontal="center" vertical="center" wrapText="1"/>
      <protection/>
    </xf>
    <xf numFmtId="0" fontId="5" fillId="0" borderId="18" xfId="58" applyFont="1" applyFill="1" applyBorder="1" applyAlignment="1">
      <alignment horizontal="left"/>
      <protection/>
    </xf>
    <xf numFmtId="0" fontId="8" fillId="0" borderId="38" xfId="58" applyFont="1" applyBorder="1" applyAlignment="1">
      <alignment horizontal="center" vertical="center"/>
      <protection/>
    </xf>
    <xf numFmtId="0" fontId="8" fillId="0" borderId="41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164" fontId="3" fillId="0" borderId="0" xfId="58" applyNumberFormat="1" applyFont="1" applyFill="1" applyBorder="1" applyAlignment="1">
      <alignment horizontal="center" vertical="center"/>
      <protection/>
    </xf>
    <xf numFmtId="167" fontId="28" fillId="0" borderId="65" xfId="62" applyNumberFormat="1" applyFont="1" applyFill="1" applyBorder="1" applyAlignment="1">
      <alignment horizontal="centerContinuous" vertical="center" wrapText="1"/>
      <protection/>
    </xf>
    <xf numFmtId="167" fontId="28" fillId="0" borderId="18" xfId="62" applyNumberFormat="1" applyFont="1" applyFill="1" applyBorder="1" applyAlignment="1">
      <alignment horizontal="centerContinuous" vertical="center" wrapText="1"/>
      <protection/>
    </xf>
    <xf numFmtId="167" fontId="28" fillId="0" borderId="18" xfId="62" applyNumberFormat="1" applyFont="1" applyFill="1" applyBorder="1" applyAlignment="1">
      <alignment horizontal="center" vertical="center" wrapText="1"/>
      <protection/>
    </xf>
    <xf numFmtId="167" fontId="28" fillId="0" borderId="65" xfId="62" applyNumberFormat="1" applyFont="1" applyFill="1" applyBorder="1" applyAlignment="1">
      <alignment horizontal="center" vertical="center" wrapText="1"/>
      <protection/>
    </xf>
    <xf numFmtId="167" fontId="28" fillId="0" borderId="18" xfId="62" applyNumberFormat="1" applyFont="1" applyFill="1" applyBorder="1" applyAlignment="1">
      <alignment horizontal="center" vertical="center" wrapText="1"/>
      <protection/>
    </xf>
    <xf numFmtId="0" fontId="25" fillId="0" borderId="18" xfId="58" applyFont="1" applyBorder="1" applyAlignment="1">
      <alignment vertical="center"/>
      <protection/>
    </xf>
    <xf numFmtId="0" fontId="25" fillId="0" borderId="18" xfId="58" applyFont="1" applyBorder="1" applyAlignment="1">
      <alignment vertical="center" wrapText="1"/>
      <protection/>
    </xf>
    <xf numFmtId="167" fontId="29" fillId="0" borderId="65" xfId="62" applyNumberFormat="1" applyFont="1" applyFill="1" applyBorder="1" applyAlignment="1">
      <alignment horizontal="center" vertical="center" wrapText="1"/>
      <protection/>
    </xf>
    <xf numFmtId="167" fontId="29" fillId="0" borderId="18" xfId="62" applyNumberFormat="1" applyFont="1" applyFill="1" applyBorder="1" applyAlignment="1">
      <alignment horizontal="center" vertical="center" wrapText="1"/>
      <protection/>
    </xf>
    <xf numFmtId="167" fontId="25" fillId="0" borderId="40" xfId="62" applyNumberFormat="1" applyFont="1" applyFill="1" applyBorder="1" applyAlignment="1" applyProtection="1">
      <alignment vertical="center" wrapText="1"/>
      <protection locked="0"/>
    </xf>
    <xf numFmtId="167" fontId="25" fillId="0" borderId="18" xfId="62" applyNumberFormat="1" applyFont="1" applyFill="1" applyBorder="1" applyAlignment="1" applyProtection="1">
      <alignment horizontal="left" vertical="center" wrapText="1" indent="1"/>
      <protection locked="0"/>
    </xf>
    <xf numFmtId="167" fontId="2" fillId="0" borderId="18" xfId="58" applyNumberFormat="1" applyBorder="1">
      <alignment/>
      <protection/>
    </xf>
    <xf numFmtId="167" fontId="25" fillId="0" borderId="41" xfId="62" applyNumberFormat="1" applyFont="1" applyFill="1" applyBorder="1" applyAlignment="1" applyProtection="1">
      <alignment vertical="center" wrapText="1"/>
      <protection locked="0"/>
    </xf>
    <xf numFmtId="167" fontId="14" fillId="0" borderId="65" xfId="62" applyNumberFormat="1" applyFont="1" applyFill="1" applyBorder="1" applyAlignment="1" applyProtection="1">
      <alignment vertical="center" wrapText="1"/>
      <protection/>
    </xf>
    <xf numFmtId="167" fontId="14" fillId="0" borderId="18" xfId="62" applyNumberFormat="1" applyFont="1" applyFill="1" applyBorder="1" applyAlignment="1" applyProtection="1">
      <alignment horizontal="left" vertical="center" wrapText="1" indent="1"/>
      <protection/>
    </xf>
    <xf numFmtId="167" fontId="14" fillId="0" borderId="18" xfId="62" applyNumberFormat="1" applyFont="1" applyFill="1" applyBorder="1" applyAlignment="1" applyProtection="1">
      <alignment vertical="center" wrapText="1"/>
      <protection/>
    </xf>
    <xf numFmtId="0" fontId="69" fillId="0" borderId="18" xfId="58" applyFont="1" applyBorder="1">
      <alignment/>
      <protection/>
    </xf>
    <xf numFmtId="167" fontId="25" fillId="0" borderId="0" xfId="62" applyNumberFormat="1" applyFont="1" applyFill="1" applyBorder="1" applyAlignment="1" applyProtection="1">
      <alignment horizontal="right" vertical="center" wrapText="1"/>
      <protection locked="0"/>
    </xf>
    <xf numFmtId="167" fontId="14" fillId="0" borderId="41" xfId="62" applyNumberFormat="1" applyFont="1" applyFill="1" applyBorder="1" applyAlignment="1" applyProtection="1">
      <alignment horizontal="right" vertical="center" wrapText="1"/>
      <protection locked="0"/>
    </xf>
    <xf numFmtId="167" fontId="25" fillId="0" borderId="41" xfId="62" applyNumberFormat="1" applyFont="1" applyFill="1" applyBorder="1" applyAlignment="1" applyProtection="1">
      <alignment horizontal="right" vertical="center" wrapText="1"/>
      <protection locked="0"/>
    </xf>
    <xf numFmtId="167" fontId="25" fillId="0" borderId="40" xfId="62" applyNumberFormat="1" applyFont="1" applyFill="1" applyBorder="1" applyAlignment="1" applyProtection="1">
      <alignment horizontal="right" vertical="center" wrapText="1"/>
      <protection locked="0"/>
    </xf>
    <xf numFmtId="167" fontId="27" fillId="0" borderId="60" xfId="62" applyNumberFormat="1" applyFont="1" applyFill="1" applyBorder="1" applyAlignment="1" applyProtection="1">
      <alignment horizontal="right" vertical="center" wrapText="1"/>
      <protection locked="0"/>
    </xf>
    <xf numFmtId="167" fontId="27" fillId="0" borderId="18" xfId="62" applyNumberFormat="1" applyFont="1" applyFill="1" applyBorder="1" applyAlignment="1" applyProtection="1">
      <alignment horizontal="right" vertical="center" wrapText="1"/>
      <protection locked="0"/>
    </xf>
    <xf numFmtId="167" fontId="27" fillId="0" borderId="18" xfId="62" applyNumberFormat="1" applyFont="1" applyFill="1" applyBorder="1" applyAlignment="1" applyProtection="1">
      <alignment horizontal="left" vertical="center" wrapText="1" indent="1"/>
      <protection locked="0"/>
    </xf>
    <xf numFmtId="167" fontId="27" fillId="35" borderId="66" xfId="62" applyNumberFormat="1" applyFont="1" applyFill="1" applyBorder="1" applyAlignment="1" applyProtection="1">
      <alignment horizontal="right" vertical="center" wrapText="1"/>
      <protection locked="0"/>
    </xf>
    <xf numFmtId="167" fontId="27" fillId="35" borderId="18" xfId="62" applyNumberFormat="1" applyFont="1" applyFill="1" applyBorder="1" applyAlignment="1" applyProtection="1">
      <alignment horizontal="right" vertical="center" wrapText="1"/>
      <protection locked="0"/>
    </xf>
    <xf numFmtId="167" fontId="14" fillId="0" borderId="18" xfId="62" applyNumberFormat="1" applyFont="1" applyFill="1" applyBorder="1" applyAlignment="1" applyProtection="1">
      <alignment horizontal="left" vertical="center" wrapText="1" indent="1"/>
      <protection locked="0"/>
    </xf>
    <xf numFmtId="167" fontId="14" fillId="0" borderId="18" xfId="62" applyNumberFormat="1" applyFont="1" applyFill="1" applyBorder="1" applyAlignment="1">
      <alignment horizontal="left" vertical="center" wrapText="1" indent="1"/>
      <protection/>
    </xf>
    <xf numFmtId="167" fontId="14" fillId="0" borderId="67" xfId="62" applyNumberFormat="1" applyFont="1" applyFill="1" applyBorder="1" applyAlignment="1" applyProtection="1">
      <alignment horizontal="right" vertical="center" wrapText="1"/>
      <protection/>
    </xf>
    <xf numFmtId="167" fontId="14" fillId="0" borderId="18" xfId="62" applyNumberFormat="1" applyFont="1" applyFill="1" applyBorder="1" applyAlignment="1" applyProtection="1">
      <alignment horizontal="right" vertical="center" wrapText="1"/>
      <protection/>
    </xf>
    <xf numFmtId="167" fontId="14" fillId="0" borderId="18" xfId="62" applyNumberFormat="1" applyFont="1" applyFill="1" applyBorder="1" applyAlignment="1">
      <alignment horizontal="right" vertical="center" wrapText="1" indent="1"/>
      <protection/>
    </xf>
    <xf numFmtId="167" fontId="17" fillId="0" borderId="68" xfId="62" applyNumberFormat="1" applyFont="1" applyFill="1" applyBorder="1" applyAlignment="1">
      <alignment horizontal="centerContinuous" vertical="center" wrapText="1"/>
      <protection/>
    </xf>
    <xf numFmtId="167" fontId="17" fillId="0" borderId="18" xfId="62" applyNumberFormat="1" applyFont="1" applyFill="1" applyBorder="1" applyAlignment="1">
      <alignment horizontal="centerContinuous" vertical="center" wrapText="1"/>
      <protection/>
    </xf>
    <xf numFmtId="167" fontId="17" fillId="0" borderId="68" xfId="62" applyNumberFormat="1" applyFont="1" applyFill="1" applyBorder="1" applyAlignment="1">
      <alignment horizontal="center" vertical="center" wrapText="1"/>
      <protection/>
    </xf>
    <xf numFmtId="167" fontId="17" fillId="0" borderId="18" xfId="62" applyNumberFormat="1" applyFont="1" applyFill="1" applyBorder="1" applyAlignment="1">
      <alignment horizontal="center" vertical="center" wrapText="1"/>
      <protection/>
    </xf>
    <xf numFmtId="167" fontId="18" fillId="0" borderId="68" xfId="62" applyNumberFormat="1" applyFont="1" applyFill="1" applyBorder="1" applyAlignment="1">
      <alignment horizontal="center" vertical="center" wrapText="1"/>
      <protection/>
    </xf>
    <xf numFmtId="167" fontId="18" fillId="0" borderId="18" xfId="62" applyNumberFormat="1" applyFont="1" applyFill="1" applyBorder="1" applyAlignment="1">
      <alignment horizontal="center" vertical="center" wrapText="1"/>
      <protection/>
    </xf>
    <xf numFmtId="167" fontId="19" fillId="0" borderId="30" xfId="62" applyNumberFormat="1" applyFont="1" applyFill="1" applyBorder="1" applyAlignment="1" applyProtection="1">
      <alignment vertical="center" wrapText="1"/>
      <protection locked="0"/>
    </xf>
    <xf numFmtId="167" fontId="25" fillId="0" borderId="18" xfId="58" applyNumberFormat="1" applyFont="1" applyBorder="1">
      <alignment/>
      <protection/>
    </xf>
    <xf numFmtId="167" fontId="19" fillId="0" borderId="28" xfId="62" applyNumberFormat="1" applyFont="1" applyFill="1" applyBorder="1" applyAlignment="1" applyProtection="1">
      <alignment vertical="center" wrapText="1"/>
      <protection locked="0"/>
    </xf>
    <xf numFmtId="167" fontId="18" fillId="0" borderId="68" xfId="62" applyNumberFormat="1" applyFont="1" applyFill="1" applyBorder="1" applyAlignment="1" applyProtection="1">
      <alignment vertical="center" wrapText="1"/>
      <protection/>
    </xf>
    <xf numFmtId="167" fontId="18" fillId="0" borderId="18" xfId="62" applyNumberFormat="1" applyFont="1" applyFill="1" applyBorder="1" applyAlignment="1" applyProtection="1">
      <alignment vertical="center" wrapText="1"/>
      <protection/>
    </xf>
    <xf numFmtId="167" fontId="18" fillId="0" borderId="30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28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69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30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70" xfId="62" applyNumberFormat="1" applyFont="1" applyFill="1" applyBorder="1" applyAlignment="1" applyProtection="1">
      <alignment horizontal="right" vertical="center" wrapText="1"/>
      <protection locked="0"/>
    </xf>
    <xf numFmtId="167" fontId="19" fillId="0" borderId="18" xfId="62" applyNumberFormat="1" applyFont="1" applyFill="1" applyBorder="1" applyAlignment="1" applyProtection="1">
      <alignment vertical="center" wrapText="1"/>
      <protection/>
    </xf>
    <xf numFmtId="167" fontId="18" fillId="0" borderId="18" xfId="62" applyNumberFormat="1" applyFont="1" applyFill="1" applyBorder="1" applyAlignment="1">
      <alignment vertical="center" wrapText="1"/>
      <protection/>
    </xf>
    <xf numFmtId="167" fontId="18" fillId="0" borderId="71" xfId="62" applyNumberFormat="1" applyFont="1" applyFill="1" applyBorder="1" applyAlignment="1" applyProtection="1">
      <alignment horizontal="right" vertical="center" wrapText="1"/>
      <protection/>
    </xf>
    <xf numFmtId="167" fontId="18" fillId="0" borderId="18" xfId="62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8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wrapText="1"/>
    </xf>
    <xf numFmtId="0" fontId="3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36" fillId="0" borderId="18" xfId="0" applyFont="1" applyBorder="1" applyAlignment="1">
      <alignment/>
    </xf>
    <xf numFmtId="3" fontId="0" fillId="0" borderId="18" xfId="0" applyNumberFormat="1" applyBorder="1" applyAlignment="1">
      <alignment/>
    </xf>
    <xf numFmtId="3" fontId="36" fillId="0" borderId="18" xfId="0" applyNumberFormat="1" applyFont="1" applyBorder="1" applyAlignment="1">
      <alignment/>
    </xf>
    <xf numFmtId="3" fontId="89" fillId="0" borderId="18" xfId="0" applyNumberFormat="1" applyFont="1" applyBorder="1" applyAlignment="1">
      <alignment/>
    </xf>
    <xf numFmtId="3" fontId="90" fillId="0" borderId="18" xfId="0" applyNumberFormat="1" applyFont="1" applyBorder="1" applyAlignment="1">
      <alignment/>
    </xf>
    <xf numFmtId="0" fontId="36" fillId="0" borderId="18" xfId="0" applyFont="1" applyFill="1" applyBorder="1" applyAlignment="1">
      <alignment/>
    </xf>
    <xf numFmtId="3" fontId="36" fillId="0" borderId="18" xfId="0" applyNumberFormat="1" applyFont="1" applyFill="1" applyBorder="1" applyAlignment="1">
      <alignment/>
    </xf>
    <xf numFmtId="0" fontId="90" fillId="0" borderId="18" xfId="0" applyFont="1" applyBorder="1" applyAlignment="1">
      <alignment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ál_köt-önk feladatok" xfId="61"/>
    <cellStyle name="Normál_KVIREND" xfId="62"/>
    <cellStyle name="Normál_KVRENMUNKA" xfId="63"/>
    <cellStyle name="Normál_likviditási terv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ndeletek%20Galambok\2015\14-2015.(IX.30.)%202015.%20&#233;vi%20k&#246;lts&#233;gvet&#233;s%20m&#243;dos&#237;t&#225;sa\4.%20Galambok%20K&#214;lts&#233;gve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view="pageBreakPreview" zoomScaleSheetLayoutView="100" zoomScalePageLayoutView="0" workbookViewId="0" topLeftCell="A1">
      <selection activeCell="AN4" sqref="AN4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5" width="2.7109375" style="1" customWidth="1"/>
    <col min="36" max="36" width="4.28125" style="1" customWidth="1"/>
    <col min="37" max="37" width="11.7109375" style="1" customWidth="1"/>
    <col min="38" max="38" width="12.8515625" style="1" customWidth="1"/>
    <col min="39" max="184" width="9.140625" style="1" customWidth="1"/>
    <col min="185" max="16384" width="2.7109375" style="1" customWidth="1"/>
  </cols>
  <sheetData>
    <row r="1" spans="33:36" ht="19.5" customHeight="1">
      <c r="AG1" s="341"/>
      <c r="AH1" s="341"/>
      <c r="AI1" s="341"/>
      <c r="AJ1" s="341"/>
    </row>
    <row r="2" spans="1:38" ht="35.25" customHeight="1">
      <c r="A2" s="480" t="s">
        <v>648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0"/>
      <c r="AL2" s="480"/>
    </row>
    <row r="3" spans="1:38" ht="35.25" customHeight="1">
      <c r="A3" s="480" t="s">
        <v>867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</row>
    <row r="4" spans="1:36" ht="33" customHeight="1">
      <c r="A4" s="481"/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</row>
    <row r="5" spans="1:36" ht="15.75" customHeight="1">
      <c r="A5" s="482"/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</row>
    <row r="6" spans="1:38" ht="49.5" customHeight="1">
      <c r="A6" s="354" t="s">
        <v>3</v>
      </c>
      <c r="B6" s="355"/>
      <c r="C6" s="356" t="s">
        <v>4</v>
      </c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8" t="s">
        <v>5</v>
      </c>
      <c r="AD6" s="357"/>
      <c r="AE6" s="357"/>
      <c r="AF6" s="357"/>
      <c r="AG6" s="355" t="s">
        <v>868</v>
      </c>
      <c r="AH6" s="357"/>
      <c r="AI6" s="357"/>
      <c r="AJ6" s="357"/>
      <c r="AK6" s="483" t="s">
        <v>869</v>
      </c>
      <c r="AL6" s="484" t="s">
        <v>870</v>
      </c>
    </row>
    <row r="7" spans="1:38" s="2" customFormat="1" ht="19.5" customHeight="1">
      <c r="A7" s="485">
        <v>1</v>
      </c>
      <c r="B7" s="485"/>
      <c r="C7" s="486" t="s">
        <v>395</v>
      </c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360" t="s">
        <v>52</v>
      </c>
      <c r="AD7" s="360"/>
      <c r="AE7" s="360"/>
      <c r="AF7" s="360"/>
      <c r="AG7" s="359">
        <v>93338</v>
      </c>
      <c r="AH7" s="359"/>
      <c r="AI7" s="359"/>
      <c r="AJ7" s="359"/>
      <c r="AK7" s="145">
        <v>26704</v>
      </c>
      <c r="AL7" s="134">
        <f>SUM(AG7:AK7)</f>
        <v>120042</v>
      </c>
    </row>
    <row r="8" spans="1:38" ht="19.5" customHeight="1">
      <c r="A8" s="485">
        <v>2</v>
      </c>
      <c r="B8" s="485"/>
      <c r="C8" s="487" t="s">
        <v>396</v>
      </c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360" t="s">
        <v>64</v>
      </c>
      <c r="AD8" s="360"/>
      <c r="AE8" s="360"/>
      <c r="AF8" s="360"/>
      <c r="AG8" s="359">
        <v>4353</v>
      </c>
      <c r="AH8" s="359"/>
      <c r="AI8" s="359"/>
      <c r="AJ8" s="359"/>
      <c r="AK8" s="145">
        <v>4440</v>
      </c>
      <c r="AL8" s="134">
        <f aca="true" t="shared" si="0" ref="AL8:AL23">SUM(AG8:AK8)</f>
        <v>8793</v>
      </c>
    </row>
    <row r="9" spans="1:38" ht="19.5" customHeight="1">
      <c r="A9" s="485">
        <v>3</v>
      </c>
      <c r="B9" s="485"/>
      <c r="C9" s="486" t="s">
        <v>519</v>
      </c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360" t="s">
        <v>67</v>
      </c>
      <c r="AD9" s="360"/>
      <c r="AE9" s="360"/>
      <c r="AF9" s="360"/>
      <c r="AG9" s="359">
        <f>SUM(AG7:AJ8)</f>
        <v>97691</v>
      </c>
      <c r="AH9" s="359"/>
      <c r="AI9" s="359"/>
      <c r="AJ9" s="359"/>
      <c r="AK9" s="145">
        <f>SUM(AK7:AK8)</f>
        <v>31144</v>
      </c>
      <c r="AL9" s="134">
        <f t="shared" si="0"/>
        <v>128835</v>
      </c>
    </row>
    <row r="10" spans="1:38" s="3" customFormat="1" ht="33" customHeight="1">
      <c r="A10" s="485">
        <v>4</v>
      </c>
      <c r="B10" s="485"/>
      <c r="C10" s="487" t="s">
        <v>69</v>
      </c>
      <c r="D10" s="487"/>
      <c r="E10" s="487"/>
      <c r="F10" s="487"/>
      <c r="G10" s="487"/>
      <c r="H10" s="487"/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7"/>
      <c r="U10" s="487"/>
      <c r="V10" s="487"/>
      <c r="W10" s="487"/>
      <c r="X10" s="487"/>
      <c r="Y10" s="487"/>
      <c r="Z10" s="487"/>
      <c r="AA10" s="487"/>
      <c r="AB10" s="487"/>
      <c r="AC10" s="360" t="s">
        <v>70</v>
      </c>
      <c r="AD10" s="360"/>
      <c r="AE10" s="360"/>
      <c r="AF10" s="360"/>
      <c r="AG10" s="359">
        <v>20692</v>
      </c>
      <c r="AH10" s="359"/>
      <c r="AI10" s="359"/>
      <c r="AJ10" s="359"/>
      <c r="AK10" s="488">
        <v>4198</v>
      </c>
      <c r="AL10" s="134">
        <f t="shared" si="0"/>
        <v>24890</v>
      </c>
    </row>
    <row r="11" spans="1:38" ht="27.75" customHeight="1">
      <c r="A11" s="485">
        <v>5</v>
      </c>
      <c r="B11" s="485"/>
      <c r="C11" s="487" t="s">
        <v>398</v>
      </c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360" t="s">
        <v>145</v>
      </c>
      <c r="AD11" s="360"/>
      <c r="AE11" s="360"/>
      <c r="AF11" s="360"/>
      <c r="AG11" s="359">
        <v>52714</v>
      </c>
      <c r="AH11" s="359"/>
      <c r="AI11" s="359"/>
      <c r="AJ11" s="359"/>
      <c r="AK11" s="145">
        <v>8448</v>
      </c>
      <c r="AL11" s="134">
        <f t="shared" si="0"/>
        <v>61162</v>
      </c>
    </row>
    <row r="12" spans="1:38" ht="19.5" customHeight="1">
      <c r="A12" s="485">
        <v>6</v>
      </c>
      <c r="B12" s="485"/>
      <c r="C12" s="489" t="s">
        <v>399</v>
      </c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360" t="s">
        <v>170</v>
      </c>
      <c r="AD12" s="360"/>
      <c r="AE12" s="360"/>
      <c r="AF12" s="360"/>
      <c r="AG12" s="359">
        <v>18545</v>
      </c>
      <c r="AH12" s="359"/>
      <c r="AI12" s="359"/>
      <c r="AJ12" s="359"/>
      <c r="AK12" s="145">
        <v>1181</v>
      </c>
      <c r="AL12" s="134">
        <f t="shared" si="0"/>
        <v>19726</v>
      </c>
    </row>
    <row r="13" spans="1:38" ht="19.5" customHeight="1">
      <c r="A13" s="485">
        <v>7</v>
      </c>
      <c r="B13" s="485"/>
      <c r="C13" s="489" t="s">
        <v>400</v>
      </c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360" t="s">
        <v>209</v>
      </c>
      <c r="AD13" s="360"/>
      <c r="AE13" s="360"/>
      <c r="AF13" s="360"/>
      <c r="AG13" s="359">
        <v>48761</v>
      </c>
      <c r="AH13" s="359"/>
      <c r="AI13" s="359"/>
      <c r="AJ13" s="359"/>
      <c r="AK13" s="145">
        <v>5403</v>
      </c>
      <c r="AL13" s="134">
        <f t="shared" si="0"/>
        <v>54164</v>
      </c>
    </row>
    <row r="14" spans="1:38" s="3" customFormat="1" ht="19.5" customHeight="1">
      <c r="A14" s="485">
        <v>8</v>
      </c>
      <c r="B14" s="485"/>
      <c r="C14" s="490" t="s">
        <v>401</v>
      </c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360" t="s">
        <v>233</v>
      </c>
      <c r="AD14" s="360"/>
      <c r="AE14" s="360"/>
      <c r="AF14" s="360"/>
      <c r="AG14" s="359">
        <v>11292</v>
      </c>
      <c r="AH14" s="359"/>
      <c r="AI14" s="359"/>
      <c r="AJ14" s="359"/>
      <c r="AK14" s="488">
        <v>3647</v>
      </c>
      <c r="AL14" s="134">
        <f t="shared" si="0"/>
        <v>14939</v>
      </c>
    </row>
    <row r="15" spans="1:38" s="3" customFormat="1" ht="19.5" customHeight="1">
      <c r="A15" s="485">
        <v>9</v>
      </c>
      <c r="B15" s="485"/>
      <c r="C15" s="489" t="s">
        <v>402</v>
      </c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/>
      <c r="AC15" s="360" t="s">
        <v>248</v>
      </c>
      <c r="AD15" s="360"/>
      <c r="AE15" s="360"/>
      <c r="AF15" s="360"/>
      <c r="AG15" s="359">
        <v>8917</v>
      </c>
      <c r="AH15" s="359"/>
      <c r="AI15" s="359"/>
      <c r="AJ15" s="359"/>
      <c r="AK15" s="488">
        <v>767</v>
      </c>
      <c r="AL15" s="134">
        <f t="shared" si="0"/>
        <v>9684</v>
      </c>
    </row>
    <row r="16" spans="1:38" ht="19.5" customHeight="1">
      <c r="A16" s="485">
        <v>10</v>
      </c>
      <c r="B16" s="485"/>
      <c r="C16" s="489" t="s">
        <v>403</v>
      </c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360" t="s">
        <v>275</v>
      </c>
      <c r="AD16" s="360"/>
      <c r="AE16" s="360"/>
      <c r="AF16" s="360"/>
      <c r="AG16" s="359"/>
      <c r="AH16" s="359"/>
      <c r="AI16" s="359"/>
      <c r="AJ16" s="359"/>
      <c r="AK16" s="145">
        <v>5150</v>
      </c>
      <c r="AL16" s="134">
        <f t="shared" si="0"/>
        <v>5150</v>
      </c>
    </row>
    <row r="17" spans="1:38" s="3" customFormat="1" ht="19.5" customHeight="1">
      <c r="A17" s="485">
        <v>11</v>
      </c>
      <c r="B17" s="485"/>
      <c r="C17" s="490" t="s">
        <v>520</v>
      </c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360" t="s">
        <v>278</v>
      </c>
      <c r="AD17" s="360"/>
      <c r="AE17" s="360"/>
      <c r="AF17" s="360"/>
      <c r="AG17" s="359">
        <f>SUM(AG9:AJ16)</f>
        <v>258612</v>
      </c>
      <c r="AH17" s="359"/>
      <c r="AI17" s="359"/>
      <c r="AJ17" s="359"/>
      <c r="AK17" s="488">
        <f>SUM(AK9+AK10+AK11+AK12+AK13+AK14+AK15+AK16)</f>
        <v>59938</v>
      </c>
      <c r="AL17" s="134">
        <f t="shared" si="0"/>
        <v>318550</v>
      </c>
    </row>
    <row r="18" spans="1:38" s="7" customFormat="1" ht="19.5" customHeight="1">
      <c r="A18" s="491">
        <v>12</v>
      </c>
      <c r="B18" s="491"/>
      <c r="C18" s="489" t="s">
        <v>508</v>
      </c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87" t="s">
        <v>418</v>
      </c>
      <c r="AD18" s="487"/>
      <c r="AE18" s="487"/>
      <c r="AF18" s="487"/>
      <c r="AG18" s="359"/>
      <c r="AH18" s="359"/>
      <c r="AI18" s="359"/>
      <c r="AJ18" s="359"/>
      <c r="AK18" s="492"/>
      <c r="AL18" s="134">
        <f t="shared" si="0"/>
        <v>0</v>
      </c>
    </row>
    <row r="19" spans="1:38" s="7" customFormat="1" ht="19.5" customHeight="1">
      <c r="A19" s="491">
        <v>13</v>
      </c>
      <c r="B19" s="491"/>
      <c r="C19" s="493" t="s">
        <v>509</v>
      </c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87" t="s">
        <v>428</v>
      </c>
      <c r="AD19" s="487"/>
      <c r="AE19" s="487"/>
      <c r="AF19" s="487"/>
      <c r="AG19" s="359"/>
      <c r="AH19" s="359"/>
      <c r="AI19" s="359"/>
      <c r="AJ19" s="359"/>
      <c r="AK19" s="492"/>
      <c r="AL19" s="134">
        <f t="shared" si="0"/>
        <v>0</v>
      </c>
    </row>
    <row r="20" spans="1:38" s="7" customFormat="1" ht="19.5" customHeight="1">
      <c r="A20" s="491">
        <v>14</v>
      </c>
      <c r="B20" s="491"/>
      <c r="C20" s="493" t="s">
        <v>510</v>
      </c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87" t="s">
        <v>442</v>
      </c>
      <c r="AD20" s="487"/>
      <c r="AE20" s="487"/>
      <c r="AF20" s="487"/>
      <c r="AG20" s="359"/>
      <c r="AH20" s="359"/>
      <c r="AI20" s="359"/>
      <c r="AJ20" s="359"/>
      <c r="AK20" s="492">
        <v>4328</v>
      </c>
      <c r="AL20" s="134">
        <f t="shared" si="0"/>
        <v>4328</v>
      </c>
    </row>
    <row r="21" spans="1:38" s="7" customFormat="1" ht="19.5" customHeight="1">
      <c r="A21" s="491">
        <v>15</v>
      </c>
      <c r="B21" s="491"/>
      <c r="C21" s="493" t="s">
        <v>511</v>
      </c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3"/>
      <c r="Q21" s="493"/>
      <c r="R21" s="493"/>
      <c r="S21" s="493"/>
      <c r="T21" s="493"/>
      <c r="U21" s="493"/>
      <c r="V21" s="493"/>
      <c r="W21" s="493"/>
      <c r="X21" s="493"/>
      <c r="Y21" s="493"/>
      <c r="Z21" s="493"/>
      <c r="AA21" s="493"/>
      <c r="AB21" s="493"/>
      <c r="AC21" s="487" t="s">
        <v>452</v>
      </c>
      <c r="AD21" s="487"/>
      <c r="AE21" s="487"/>
      <c r="AF21" s="487"/>
      <c r="AG21" s="359"/>
      <c r="AH21" s="359"/>
      <c r="AI21" s="359"/>
      <c r="AJ21" s="359"/>
      <c r="AK21" s="492"/>
      <c r="AL21" s="134">
        <f t="shared" si="0"/>
        <v>0</v>
      </c>
    </row>
    <row r="22" spans="1:38" s="7" customFormat="1" ht="19.5" customHeight="1">
      <c r="A22" s="491">
        <v>16</v>
      </c>
      <c r="B22" s="491"/>
      <c r="C22" s="493" t="s">
        <v>521</v>
      </c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87" t="s">
        <v>456</v>
      </c>
      <c r="AD22" s="487"/>
      <c r="AE22" s="487"/>
      <c r="AF22" s="487"/>
      <c r="AG22" s="359">
        <f>SUM(AG18:AJ21)</f>
        <v>0</v>
      </c>
      <c r="AH22" s="359"/>
      <c r="AI22" s="359"/>
      <c r="AJ22" s="359"/>
      <c r="AK22" s="492"/>
      <c r="AL22" s="134">
        <f t="shared" si="0"/>
        <v>0</v>
      </c>
    </row>
    <row r="23" spans="1:38" s="7" customFormat="1" ht="19.5" customHeight="1">
      <c r="A23" s="491">
        <v>17</v>
      </c>
      <c r="B23" s="491"/>
      <c r="C23" s="493" t="s">
        <v>522</v>
      </c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87" t="s">
        <v>456</v>
      </c>
      <c r="AD23" s="487"/>
      <c r="AE23" s="487"/>
      <c r="AF23" s="487"/>
      <c r="AG23" s="359">
        <f>AG17+AG22</f>
        <v>258612</v>
      </c>
      <c r="AH23" s="359"/>
      <c r="AI23" s="359"/>
      <c r="AJ23" s="359"/>
      <c r="AK23" s="492">
        <f>SUM(AK17+AK20)</f>
        <v>64266</v>
      </c>
      <c r="AL23" s="134">
        <f t="shared" si="0"/>
        <v>322878</v>
      </c>
    </row>
    <row r="24" spans="1:36" ht="19.5" customHeight="1">
      <c r="A24" s="146"/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8"/>
      <c r="AD24" s="148"/>
      <c r="AE24" s="148"/>
      <c r="AF24" s="148"/>
      <c r="AG24" s="147"/>
      <c r="AH24" s="147"/>
      <c r="AI24" s="147"/>
      <c r="AJ24" s="147"/>
    </row>
    <row r="25" spans="1:38" ht="32.25" customHeight="1">
      <c r="A25" s="354" t="s">
        <v>3</v>
      </c>
      <c r="B25" s="355"/>
      <c r="C25" s="356" t="s">
        <v>4</v>
      </c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8" t="s">
        <v>5</v>
      </c>
      <c r="AD25" s="357"/>
      <c r="AE25" s="357"/>
      <c r="AF25" s="357"/>
      <c r="AG25" s="355" t="s">
        <v>835</v>
      </c>
      <c r="AH25" s="357"/>
      <c r="AI25" s="357"/>
      <c r="AJ25" s="357"/>
      <c r="AK25" s="483" t="s">
        <v>869</v>
      </c>
      <c r="AL25" s="484" t="s">
        <v>870</v>
      </c>
    </row>
    <row r="26" spans="1:38" ht="24.75" customHeight="1">
      <c r="A26" s="491">
        <v>1</v>
      </c>
      <c r="B26" s="356"/>
      <c r="C26" s="487" t="s">
        <v>404</v>
      </c>
      <c r="D26" s="487"/>
      <c r="E26" s="487"/>
      <c r="F26" s="487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90" t="s">
        <v>302</v>
      </c>
      <c r="AD26" s="490"/>
      <c r="AE26" s="490"/>
      <c r="AF26" s="490"/>
      <c r="AG26" s="347">
        <v>186051</v>
      </c>
      <c r="AH26" s="347"/>
      <c r="AI26" s="347"/>
      <c r="AJ26" s="347"/>
      <c r="AK26" s="145">
        <v>46950</v>
      </c>
      <c r="AL26" s="134">
        <f>SUM(AG26:AK26)</f>
        <v>233001</v>
      </c>
    </row>
    <row r="27" spans="1:38" ht="24.75" customHeight="1">
      <c r="A27" s="491">
        <v>2</v>
      </c>
      <c r="B27" s="356"/>
      <c r="C27" s="487" t="s">
        <v>405</v>
      </c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90" t="s">
        <v>314</v>
      </c>
      <c r="AD27" s="490"/>
      <c r="AE27" s="490"/>
      <c r="AF27" s="490"/>
      <c r="AG27" s="347">
        <v>1592</v>
      </c>
      <c r="AH27" s="347"/>
      <c r="AI27" s="347"/>
      <c r="AJ27" s="347"/>
      <c r="AK27" s="145">
        <v>7572</v>
      </c>
      <c r="AL27" s="134">
        <f aca="true" t="shared" si="1" ref="AL27:AL40">SUM(AG27:AK27)</f>
        <v>9164</v>
      </c>
    </row>
    <row r="28" spans="1:38" ht="24.75" customHeight="1">
      <c r="A28" s="491">
        <v>3</v>
      </c>
      <c r="B28" s="356"/>
      <c r="C28" s="487" t="s">
        <v>406</v>
      </c>
      <c r="D28" s="487"/>
      <c r="E28" s="487"/>
      <c r="F28" s="487"/>
      <c r="G28" s="487"/>
      <c r="H28" s="487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487"/>
      <c r="V28" s="487"/>
      <c r="W28" s="487"/>
      <c r="X28" s="487"/>
      <c r="Y28" s="487"/>
      <c r="Z28" s="487"/>
      <c r="AA28" s="487"/>
      <c r="AB28" s="487"/>
      <c r="AC28" s="490" t="s">
        <v>342</v>
      </c>
      <c r="AD28" s="490"/>
      <c r="AE28" s="490"/>
      <c r="AF28" s="490"/>
      <c r="AG28" s="347">
        <v>29510</v>
      </c>
      <c r="AH28" s="347"/>
      <c r="AI28" s="347"/>
      <c r="AJ28" s="347"/>
      <c r="AK28" s="145"/>
      <c r="AL28" s="134">
        <f t="shared" si="1"/>
        <v>29510</v>
      </c>
    </row>
    <row r="29" spans="1:38" ht="24.75" customHeight="1">
      <c r="A29" s="491">
        <v>4</v>
      </c>
      <c r="B29" s="356"/>
      <c r="C29" s="489" t="s">
        <v>407</v>
      </c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89"/>
      <c r="U29" s="489"/>
      <c r="V29" s="489"/>
      <c r="W29" s="489"/>
      <c r="X29" s="489"/>
      <c r="Y29" s="489"/>
      <c r="Z29" s="489"/>
      <c r="AA29" s="489"/>
      <c r="AB29" s="489"/>
      <c r="AC29" s="490" t="s">
        <v>364</v>
      </c>
      <c r="AD29" s="490"/>
      <c r="AE29" s="490"/>
      <c r="AF29" s="490"/>
      <c r="AG29" s="347">
        <v>21249</v>
      </c>
      <c r="AH29" s="347"/>
      <c r="AI29" s="347"/>
      <c r="AJ29" s="347"/>
      <c r="AK29" s="145"/>
      <c r="AL29" s="134">
        <f t="shared" si="1"/>
        <v>21249</v>
      </c>
    </row>
    <row r="30" spans="1:38" ht="24.75" customHeight="1">
      <c r="A30" s="491">
        <v>5</v>
      </c>
      <c r="B30" s="356"/>
      <c r="C30" s="487" t="s">
        <v>408</v>
      </c>
      <c r="D30" s="487"/>
      <c r="E30" s="487"/>
      <c r="F30" s="487"/>
      <c r="G30" s="487"/>
      <c r="H30" s="487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87"/>
      <c r="Y30" s="487"/>
      <c r="Z30" s="487"/>
      <c r="AA30" s="487"/>
      <c r="AB30" s="487"/>
      <c r="AC30" s="490" t="s">
        <v>376</v>
      </c>
      <c r="AD30" s="490"/>
      <c r="AE30" s="490"/>
      <c r="AF30" s="490"/>
      <c r="AG30" s="347"/>
      <c r="AH30" s="347"/>
      <c r="AI30" s="347"/>
      <c r="AJ30" s="347"/>
      <c r="AK30" s="145"/>
      <c r="AL30" s="134">
        <f t="shared" si="1"/>
        <v>0</v>
      </c>
    </row>
    <row r="31" spans="1:38" ht="24.75" customHeight="1">
      <c r="A31" s="491">
        <v>6</v>
      </c>
      <c r="B31" s="356"/>
      <c r="C31" s="487" t="s">
        <v>409</v>
      </c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7"/>
      <c r="AC31" s="490" t="s">
        <v>384</v>
      </c>
      <c r="AD31" s="490"/>
      <c r="AE31" s="490"/>
      <c r="AF31" s="490"/>
      <c r="AG31" s="347">
        <v>131</v>
      </c>
      <c r="AH31" s="347"/>
      <c r="AI31" s="347"/>
      <c r="AJ31" s="347"/>
      <c r="AK31" s="145"/>
      <c r="AL31" s="134">
        <f t="shared" si="1"/>
        <v>131</v>
      </c>
    </row>
    <row r="32" spans="1:38" ht="24.75" customHeight="1">
      <c r="A32" s="491">
        <v>7</v>
      </c>
      <c r="B32" s="356"/>
      <c r="C32" s="487" t="s">
        <v>641</v>
      </c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487"/>
      <c r="AC32" s="490" t="s">
        <v>392</v>
      </c>
      <c r="AD32" s="490"/>
      <c r="AE32" s="490"/>
      <c r="AF32" s="490"/>
      <c r="AG32" s="347">
        <v>350</v>
      </c>
      <c r="AH32" s="347"/>
      <c r="AI32" s="347"/>
      <c r="AJ32" s="347"/>
      <c r="AK32" s="145">
        <v>900</v>
      </c>
      <c r="AL32" s="134">
        <f t="shared" si="1"/>
        <v>1250</v>
      </c>
    </row>
    <row r="33" spans="1:38" ht="24.75" customHeight="1">
      <c r="A33" s="491">
        <v>8</v>
      </c>
      <c r="B33" s="356"/>
      <c r="C33" s="489" t="s">
        <v>639</v>
      </c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90" t="s">
        <v>394</v>
      </c>
      <c r="AD33" s="490"/>
      <c r="AE33" s="490"/>
      <c r="AF33" s="490"/>
      <c r="AG33" s="347">
        <f>SUM(AG26:AJ32)</f>
        <v>238883</v>
      </c>
      <c r="AH33" s="347"/>
      <c r="AI33" s="347"/>
      <c r="AJ33" s="347"/>
      <c r="AK33" s="145">
        <f>SUM(AK26:AK32)</f>
        <v>55422</v>
      </c>
      <c r="AL33" s="134">
        <f t="shared" si="1"/>
        <v>294305</v>
      </c>
    </row>
    <row r="34" spans="1:38" ht="24.75" customHeight="1">
      <c r="A34" s="491">
        <v>9</v>
      </c>
      <c r="B34" s="356"/>
      <c r="C34" s="489" t="s">
        <v>513</v>
      </c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7" t="s">
        <v>465</v>
      </c>
      <c r="AD34" s="487"/>
      <c r="AE34" s="487"/>
      <c r="AF34" s="487"/>
      <c r="AG34" s="347"/>
      <c r="AH34" s="347"/>
      <c r="AI34" s="347"/>
      <c r="AJ34" s="347"/>
      <c r="AK34" s="145"/>
      <c r="AL34" s="134">
        <f t="shared" si="1"/>
        <v>0</v>
      </c>
    </row>
    <row r="35" spans="1:38" ht="24.75" customHeight="1">
      <c r="A35" s="491">
        <v>10</v>
      </c>
      <c r="B35" s="356"/>
      <c r="C35" s="493" t="s">
        <v>514</v>
      </c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93"/>
      <c r="Q35" s="493"/>
      <c r="R35" s="493"/>
      <c r="S35" s="493"/>
      <c r="T35" s="493"/>
      <c r="U35" s="493"/>
      <c r="V35" s="493"/>
      <c r="W35" s="493"/>
      <c r="X35" s="493"/>
      <c r="Y35" s="493"/>
      <c r="Z35" s="493"/>
      <c r="AA35" s="493"/>
      <c r="AB35" s="493"/>
      <c r="AC35" s="487" t="s">
        <v>475</v>
      </c>
      <c r="AD35" s="487"/>
      <c r="AE35" s="487"/>
      <c r="AF35" s="487"/>
      <c r="AG35" s="347"/>
      <c r="AH35" s="347"/>
      <c r="AI35" s="347"/>
      <c r="AJ35" s="347"/>
      <c r="AK35" s="145"/>
      <c r="AL35" s="134">
        <f t="shared" si="1"/>
        <v>0</v>
      </c>
    </row>
    <row r="36" spans="1:38" ht="24.75" customHeight="1">
      <c r="A36" s="491">
        <v>11</v>
      </c>
      <c r="B36" s="356"/>
      <c r="C36" s="487" t="s">
        <v>515</v>
      </c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  <c r="AA36" s="487"/>
      <c r="AB36" s="487"/>
      <c r="AC36" s="487" t="s">
        <v>481</v>
      </c>
      <c r="AD36" s="487"/>
      <c r="AE36" s="487"/>
      <c r="AF36" s="487"/>
      <c r="AG36" s="347">
        <v>19729</v>
      </c>
      <c r="AH36" s="347"/>
      <c r="AI36" s="347"/>
      <c r="AJ36" s="347"/>
      <c r="AK36" s="145">
        <v>8844</v>
      </c>
      <c r="AL36" s="134">
        <f t="shared" si="1"/>
        <v>28573</v>
      </c>
    </row>
    <row r="37" spans="1:38" ht="24.75" customHeight="1">
      <c r="A37" s="491">
        <v>12</v>
      </c>
      <c r="B37" s="356"/>
      <c r="C37" s="489" t="s">
        <v>516</v>
      </c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7" t="s">
        <v>493</v>
      </c>
      <c r="AD37" s="487"/>
      <c r="AE37" s="487"/>
      <c r="AF37" s="487"/>
      <c r="AG37" s="347"/>
      <c r="AH37" s="347"/>
      <c r="AI37" s="347"/>
      <c r="AJ37" s="347"/>
      <c r="AK37" s="145"/>
      <c r="AL37" s="134">
        <f t="shared" si="1"/>
        <v>0</v>
      </c>
    </row>
    <row r="38" spans="1:38" ht="24.75" customHeight="1">
      <c r="A38" s="491">
        <v>13</v>
      </c>
      <c r="B38" s="356"/>
      <c r="C38" s="493" t="s">
        <v>517</v>
      </c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3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AC38" s="487" t="s">
        <v>503</v>
      </c>
      <c r="AD38" s="487"/>
      <c r="AE38" s="487"/>
      <c r="AF38" s="487"/>
      <c r="AG38" s="347"/>
      <c r="AH38" s="347"/>
      <c r="AI38" s="347"/>
      <c r="AJ38" s="347"/>
      <c r="AK38" s="145"/>
      <c r="AL38" s="134">
        <f t="shared" si="1"/>
        <v>0</v>
      </c>
    </row>
    <row r="39" spans="1:38" ht="24.75" customHeight="1">
      <c r="A39" s="491">
        <v>14</v>
      </c>
      <c r="B39" s="356"/>
      <c r="C39" s="493" t="s">
        <v>640</v>
      </c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3"/>
      <c r="Q39" s="493"/>
      <c r="R39" s="493"/>
      <c r="S39" s="493"/>
      <c r="T39" s="493"/>
      <c r="U39" s="493"/>
      <c r="V39" s="493"/>
      <c r="W39" s="493"/>
      <c r="X39" s="493"/>
      <c r="Y39" s="493"/>
      <c r="Z39" s="493"/>
      <c r="AA39" s="493"/>
      <c r="AB39" s="493"/>
      <c r="AC39" s="487" t="s">
        <v>507</v>
      </c>
      <c r="AD39" s="487"/>
      <c r="AE39" s="487"/>
      <c r="AF39" s="487"/>
      <c r="AG39" s="347">
        <f>SUM(AG34:AJ38)</f>
        <v>19729</v>
      </c>
      <c r="AH39" s="347"/>
      <c r="AI39" s="347"/>
      <c r="AJ39" s="347"/>
      <c r="AK39" s="145">
        <f>SUM(AK34:AK38)</f>
        <v>8844</v>
      </c>
      <c r="AL39" s="134">
        <f t="shared" si="1"/>
        <v>28573</v>
      </c>
    </row>
    <row r="40" spans="1:38" ht="24.75" customHeight="1">
      <c r="A40" s="491">
        <v>15</v>
      </c>
      <c r="B40" s="356"/>
      <c r="C40" s="493" t="s">
        <v>523</v>
      </c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493"/>
      <c r="S40" s="493"/>
      <c r="T40" s="493"/>
      <c r="U40" s="493"/>
      <c r="V40" s="493"/>
      <c r="W40" s="493"/>
      <c r="X40" s="493"/>
      <c r="Y40" s="493"/>
      <c r="Z40" s="493"/>
      <c r="AA40" s="493"/>
      <c r="AB40" s="493"/>
      <c r="AC40" s="487" t="s">
        <v>507</v>
      </c>
      <c r="AD40" s="487"/>
      <c r="AE40" s="487"/>
      <c r="AF40" s="487"/>
      <c r="AG40" s="347">
        <f>SUM(AG39,AG33)</f>
        <v>258612</v>
      </c>
      <c r="AH40" s="347"/>
      <c r="AI40" s="347"/>
      <c r="AJ40" s="347"/>
      <c r="AK40" s="145">
        <f>SUM(AK39,AK33)</f>
        <v>64266</v>
      </c>
      <c r="AL40" s="134">
        <f t="shared" si="1"/>
        <v>322878</v>
      </c>
    </row>
  </sheetData>
  <sheetProtection/>
  <mergeCells count="141">
    <mergeCell ref="A40:B40"/>
    <mergeCell ref="C40:AB40"/>
    <mergeCell ref="AC40:AF40"/>
    <mergeCell ref="AG40:AJ40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3:B23"/>
    <mergeCell ref="C23:AB23"/>
    <mergeCell ref="AC23:AF23"/>
    <mergeCell ref="AG23:AJ23"/>
    <mergeCell ref="A25:B25"/>
    <mergeCell ref="C25:AB25"/>
    <mergeCell ref="AC25:AF25"/>
    <mergeCell ref="AG25:AJ25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9:B9"/>
    <mergeCell ref="C9:AB9"/>
    <mergeCell ref="AC9:AF9"/>
    <mergeCell ref="AG9:AJ9"/>
    <mergeCell ref="A10:B10"/>
    <mergeCell ref="C10:AB10"/>
    <mergeCell ref="AC10:AF10"/>
    <mergeCell ref="AG10:AJ10"/>
    <mergeCell ref="A7:B7"/>
    <mergeCell ref="C7:AB7"/>
    <mergeCell ref="AC7:AF7"/>
    <mergeCell ref="AG7:AJ7"/>
    <mergeCell ref="A8:B8"/>
    <mergeCell ref="C8:AB8"/>
    <mergeCell ref="AC8:AF8"/>
    <mergeCell ref="AG8:AJ8"/>
    <mergeCell ref="AG1:AJ1"/>
    <mergeCell ref="A2:AL2"/>
    <mergeCell ref="A3:AL3"/>
    <mergeCell ref="A4:AJ4"/>
    <mergeCell ref="A5:AJ5"/>
    <mergeCell ref="A6:B6"/>
    <mergeCell ref="C6:AB6"/>
    <mergeCell ref="AC6:AF6"/>
    <mergeCell ref="AG6:AJ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5" r:id="rId1"/>
  <headerFooter alignWithMargins="0">
    <oddHeader>&amp;R1. számú melléklet a 2/2015.(II.13.) számú rendelethez &amp;X 1</oddHeader>
    <oddFooter>&amp;R&amp;X1 &amp;XMódosította: 14/2015.(IX.30.) sz. ör 2.§-a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9.140625" style="60" customWidth="1"/>
    <col min="2" max="2" width="37.00390625" style="60" customWidth="1"/>
    <col min="3" max="4" width="9.140625" style="60" customWidth="1"/>
    <col min="5" max="5" width="9.7109375" style="60" customWidth="1"/>
    <col min="6" max="6" width="48.00390625" style="60" customWidth="1"/>
    <col min="7" max="7" width="9.140625" style="60" customWidth="1"/>
    <col min="8" max="8" width="9.140625" style="8" customWidth="1"/>
    <col min="9" max="9" width="10.140625" style="8" customWidth="1"/>
    <col min="10" max="228" width="9.140625" style="8" customWidth="1"/>
    <col min="229" max="229" width="28.57421875" style="8" customWidth="1"/>
    <col min="230" max="230" width="9.140625" style="8" customWidth="1"/>
    <col min="231" max="231" width="30.28125" style="8" customWidth="1"/>
    <col min="232" max="16384" width="9.140625" style="8" customWidth="1"/>
  </cols>
  <sheetData>
    <row r="1" spans="6:7" ht="23.25" customHeight="1">
      <c r="F1" s="426"/>
      <c r="G1" s="426"/>
    </row>
    <row r="2" spans="1:7" ht="31.5" customHeight="1">
      <c r="A2" s="366" t="s">
        <v>648</v>
      </c>
      <c r="B2" s="366"/>
      <c r="C2" s="366"/>
      <c r="D2" s="366"/>
      <c r="E2" s="366"/>
      <c r="F2" s="366"/>
      <c r="G2" s="366"/>
    </row>
    <row r="3" spans="1:7" ht="31.5" customHeight="1">
      <c r="A3" s="430" t="s">
        <v>878</v>
      </c>
      <c r="B3" s="430"/>
      <c r="C3" s="430"/>
      <c r="D3" s="430"/>
      <c r="E3" s="430"/>
      <c r="F3" s="430"/>
      <c r="G3" s="430"/>
    </row>
    <row r="4" spans="1:7" ht="22.5" customHeight="1">
      <c r="A4" s="427" t="s">
        <v>630</v>
      </c>
      <c r="B4" s="427"/>
      <c r="C4" s="427"/>
      <c r="D4" s="427"/>
      <c r="E4" s="427"/>
      <c r="F4" s="427"/>
      <c r="G4" s="427"/>
    </row>
    <row r="5" ht="13.5" thickBot="1"/>
    <row r="6" spans="1:9" ht="13.5" thickBot="1">
      <c r="A6" s="428" t="s">
        <v>3</v>
      </c>
      <c r="B6" s="110" t="s">
        <v>525</v>
      </c>
      <c r="C6" s="111"/>
      <c r="D6" s="518"/>
      <c r="E6" s="519"/>
      <c r="F6" s="520" t="s">
        <v>526</v>
      </c>
      <c r="G6" s="520"/>
      <c r="H6" s="520"/>
      <c r="I6" s="520"/>
    </row>
    <row r="7" spans="1:9" ht="26.25" thickBot="1">
      <c r="A7" s="429"/>
      <c r="B7" s="112" t="s">
        <v>1</v>
      </c>
      <c r="C7" s="113" t="s">
        <v>834</v>
      </c>
      <c r="D7" s="521" t="s">
        <v>873</v>
      </c>
      <c r="E7" s="522" t="s">
        <v>870</v>
      </c>
      <c r="F7" s="522" t="s">
        <v>1</v>
      </c>
      <c r="G7" s="522" t="s">
        <v>834</v>
      </c>
      <c r="H7" s="523" t="s">
        <v>873</v>
      </c>
      <c r="I7" s="524" t="s">
        <v>870</v>
      </c>
    </row>
    <row r="8" spans="1:9" ht="13.5" thickBot="1">
      <c r="A8" s="114">
        <v>1</v>
      </c>
      <c r="B8" s="115">
        <v>2</v>
      </c>
      <c r="C8" s="116">
        <v>5</v>
      </c>
      <c r="D8" s="525"/>
      <c r="E8" s="526"/>
      <c r="F8" s="526">
        <v>6</v>
      </c>
      <c r="G8" s="526">
        <v>9</v>
      </c>
      <c r="H8" s="174"/>
      <c r="I8" s="174"/>
    </row>
    <row r="9" spans="1:9" ht="12.75">
      <c r="A9" s="117" t="s">
        <v>7</v>
      </c>
      <c r="B9" s="149" t="s">
        <v>655</v>
      </c>
      <c r="C9" s="150">
        <v>131026</v>
      </c>
      <c r="D9" s="527">
        <v>2042</v>
      </c>
      <c r="E9" s="152">
        <f>SUM(C9:D9)</f>
        <v>133068</v>
      </c>
      <c r="F9" s="528" t="s">
        <v>397</v>
      </c>
      <c r="G9" s="152">
        <v>97691</v>
      </c>
      <c r="H9" s="174">
        <v>31144</v>
      </c>
      <c r="I9" s="529">
        <f>SUM(G9:H9)</f>
        <v>128835</v>
      </c>
    </row>
    <row r="10" spans="1:9" ht="12.75">
      <c r="A10" s="118" t="s">
        <v>8</v>
      </c>
      <c r="B10" s="151" t="s">
        <v>656</v>
      </c>
      <c r="C10" s="152">
        <v>55025</v>
      </c>
      <c r="D10" s="530">
        <v>44908</v>
      </c>
      <c r="E10" s="152">
        <f aca="true" t="shared" si="0" ref="E10:E15">SUM(C10:D10)</f>
        <v>99933</v>
      </c>
      <c r="F10" s="528" t="s">
        <v>631</v>
      </c>
      <c r="G10" s="152">
        <v>20692</v>
      </c>
      <c r="H10" s="174">
        <v>4198</v>
      </c>
      <c r="I10" s="529">
        <f aca="true" t="shared" si="1" ref="I10:I29">SUM(G10:H10)</f>
        <v>24890</v>
      </c>
    </row>
    <row r="11" spans="1:9" ht="12.75">
      <c r="A11" s="118" t="s">
        <v>9</v>
      </c>
      <c r="B11" s="151" t="s">
        <v>657</v>
      </c>
      <c r="C11" s="152"/>
      <c r="D11" s="530"/>
      <c r="E11" s="152">
        <f t="shared" si="0"/>
        <v>0</v>
      </c>
      <c r="F11" s="528" t="s">
        <v>628</v>
      </c>
      <c r="G11" s="152">
        <v>52714</v>
      </c>
      <c r="H11" s="174">
        <v>8448</v>
      </c>
      <c r="I11" s="529">
        <f t="shared" si="1"/>
        <v>61162</v>
      </c>
    </row>
    <row r="12" spans="1:9" ht="12.75">
      <c r="A12" s="118" t="s">
        <v>10</v>
      </c>
      <c r="B12" s="153" t="s">
        <v>406</v>
      </c>
      <c r="C12" s="152">
        <v>29510</v>
      </c>
      <c r="D12" s="530"/>
      <c r="E12" s="152">
        <f t="shared" si="0"/>
        <v>29510</v>
      </c>
      <c r="F12" s="528" t="s">
        <v>632</v>
      </c>
      <c r="G12" s="152">
        <v>18545</v>
      </c>
      <c r="H12" s="174">
        <v>1181</v>
      </c>
      <c r="I12" s="529">
        <f t="shared" si="1"/>
        <v>19726</v>
      </c>
    </row>
    <row r="13" spans="1:9" ht="12.75">
      <c r="A13" s="118" t="s">
        <v>527</v>
      </c>
      <c r="B13" s="151" t="s">
        <v>658</v>
      </c>
      <c r="C13" s="152">
        <v>131</v>
      </c>
      <c r="D13" s="530"/>
      <c r="E13" s="152">
        <f t="shared" si="0"/>
        <v>131</v>
      </c>
      <c r="F13" s="528" t="s">
        <v>400</v>
      </c>
      <c r="G13" s="152">
        <v>48761</v>
      </c>
      <c r="H13" s="174">
        <v>5403</v>
      </c>
      <c r="I13" s="529">
        <f t="shared" si="1"/>
        <v>54164</v>
      </c>
    </row>
    <row r="14" spans="1:9" ht="13.5" thickBot="1">
      <c r="A14" s="118" t="s">
        <v>528</v>
      </c>
      <c r="B14" s="151" t="s">
        <v>659</v>
      </c>
      <c r="C14" s="154">
        <v>21249</v>
      </c>
      <c r="D14" s="530"/>
      <c r="E14" s="152">
        <f t="shared" si="0"/>
        <v>21249</v>
      </c>
      <c r="F14" s="528"/>
      <c r="G14" s="152"/>
      <c r="H14" s="174"/>
      <c r="I14" s="529">
        <f t="shared" si="1"/>
        <v>0</v>
      </c>
    </row>
    <row r="15" spans="1:9" ht="13.5" thickBot="1">
      <c r="A15" s="120" t="s">
        <v>538</v>
      </c>
      <c r="B15" s="155" t="s">
        <v>534</v>
      </c>
      <c r="C15" s="156">
        <f>SUM(C9:C14)</f>
        <v>236941</v>
      </c>
      <c r="D15" s="531">
        <f>SUM(D9:D14)</f>
        <v>46950</v>
      </c>
      <c r="E15" s="152">
        <f t="shared" si="0"/>
        <v>283891</v>
      </c>
      <c r="F15" s="532" t="s">
        <v>535</v>
      </c>
      <c r="G15" s="533">
        <f>SUM(G9:G14)</f>
        <v>238403</v>
      </c>
      <c r="H15" s="534">
        <f>SUM(H9:H14)</f>
        <v>50374</v>
      </c>
      <c r="I15" s="529">
        <f t="shared" si="1"/>
        <v>288777</v>
      </c>
    </row>
    <row r="16" spans="1:9" ht="25.5">
      <c r="A16" s="121" t="s">
        <v>539</v>
      </c>
      <c r="B16" s="157" t="s">
        <v>666</v>
      </c>
      <c r="C16" s="158"/>
      <c r="D16" s="535"/>
      <c r="E16" s="160"/>
      <c r="F16" s="528" t="s">
        <v>649</v>
      </c>
      <c r="G16" s="160"/>
      <c r="H16" s="174"/>
      <c r="I16" s="529">
        <f t="shared" si="1"/>
        <v>0</v>
      </c>
    </row>
    <row r="17" spans="1:9" ht="12.75">
      <c r="A17" s="122" t="s">
        <v>540</v>
      </c>
      <c r="B17" s="151" t="s">
        <v>660</v>
      </c>
      <c r="C17" s="159">
        <v>1462</v>
      </c>
      <c r="D17" s="536">
        <v>7752</v>
      </c>
      <c r="E17" s="159">
        <f>SUM(C17:D17)</f>
        <v>9214</v>
      </c>
      <c r="F17" s="528" t="s">
        <v>650</v>
      </c>
      <c r="G17" s="160"/>
      <c r="H17" s="174"/>
      <c r="I17" s="529">
        <f t="shared" si="1"/>
        <v>0</v>
      </c>
    </row>
    <row r="18" spans="1:9" ht="12.75">
      <c r="A18" s="118" t="s">
        <v>541</v>
      </c>
      <c r="B18" s="151" t="s">
        <v>661</v>
      </c>
      <c r="C18" s="160">
        <v>0</v>
      </c>
      <c r="D18" s="537"/>
      <c r="E18" s="160"/>
      <c r="F18" s="528" t="s">
        <v>537</v>
      </c>
      <c r="G18" s="160"/>
      <c r="H18" s="174"/>
      <c r="I18" s="529">
        <f t="shared" si="1"/>
        <v>0</v>
      </c>
    </row>
    <row r="19" spans="1:9" ht="12.75">
      <c r="A19" s="118" t="s">
        <v>542</v>
      </c>
      <c r="B19" s="151" t="s">
        <v>662</v>
      </c>
      <c r="C19" s="160">
        <v>0</v>
      </c>
      <c r="D19" s="537"/>
      <c r="E19" s="160"/>
      <c r="F19" s="528" t="s">
        <v>633</v>
      </c>
      <c r="G19" s="160"/>
      <c r="H19" s="174"/>
      <c r="I19" s="529">
        <f t="shared" si="1"/>
        <v>0</v>
      </c>
    </row>
    <row r="20" spans="1:9" ht="12.75">
      <c r="A20" s="118" t="s">
        <v>543</v>
      </c>
      <c r="B20" s="151" t="s">
        <v>663</v>
      </c>
      <c r="C20" s="160"/>
      <c r="D20" s="535"/>
      <c r="E20" s="160"/>
      <c r="F20" s="528" t="s">
        <v>651</v>
      </c>
      <c r="G20" s="160"/>
      <c r="H20" s="174"/>
      <c r="I20" s="529">
        <f t="shared" si="1"/>
        <v>0</v>
      </c>
    </row>
    <row r="21" spans="1:9" ht="12.75">
      <c r="A21" s="118" t="s">
        <v>544</v>
      </c>
      <c r="B21" s="157" t="s">
        <v>667</v>
      </c>
      <c r="C21" s="160"/>
      <c r="D21" s="537"/>
      <c r="E21" s="160"/>
      <c r="F21" s="528" t="s">
        <v>652</v>
      </c>
      <c r="G21" s="160"/>
      <c r="H21" s="174"/>
      <c r="I21" s="529">
        <f t="shared" si="1"/>
        <v>0</v>
      </c>
    </row>
    <row r="22" spans="1:9" ht="12.75">
      <c r="A22" s="123" t="s">
        <v>545</v>
      </c>
      <c r="B22" s="151" t="s">
        <v>664</v>
      </c>
      <c r="C22" s="158"/>
      <c r="D22" s="535"/>
      <c r="E22" s="160"/>
      <c r="F22" s="528" t="s">
        <v>653</v>
      </c>
      <c r="G22" s="160"/>
      <c r="H22" s="174"/>
      <c r="I22" s="529">
        <f t="shared" si="1"/>
        <v>0</v>
      </c>
    </row>
    <row r="23" spans="1:9" ht="12.75">
      <c r="A23" s="118" t="s">
        <v>546</v>
      </c>
      <c r="B23" s="149" t="s">
        <v>665</v>
      </c>
      <c r="C23" s="160"/>
      <c r="D23" s="537"/>
      <c r="E23" s="160"/>
      <c r="F23" s="528" t="s">
        <v>879</v>
      </c>
      <c r="G23" s="160"/>
      <c r="H23" s="174">
        <v>4328</v>
      </c>
      <c r="I23" s="529">
        <f t="shared" si="1"/>
        <v>4328</v>
      </c>
    </row>
    <row r="24" spans="1:9" ht="12.75">
      <c r="A24" s="117" t="s">
        <v>547</v>
      </c>
      <c r="C24" s="161"/>
      <c r="D24" s="538"/>
      <c r="E24" s="160"/>
      <c r="F24" s="528"/>
      <c r="G24" s="160"/>
      <c r="H24" s="174"/>
      <c r="I24" s="529">
        <f t="shared" si="1"/>
        <v>0</v>
      </c>
    </row>
    <row r="25" spans="1:9" ht="12.75">
      <c r="A25" s="124" t="s">
        <v>548</v>
      </c>
      <c r="B25" s="119"/>
      <c r="C25" s="125"/>
      <c r="D25" s="539"/>
      <c r="E25" s="540"/>
      <c r="F25" s="541"/>
      <c r="G25" s="540"/>
      <c r="H25" s="174"/>
      <c r="I25" s="529">
        <f t="shared" si="1"/>
        <v>0</v>
      </c>
    </row>
    <row r="26" spans="1:9" ht="13.5" thickBot="1">
      <c r="A26" s="126" t="s">
        <v>549</v>
      </c>
      <c r="B26" s="127"/>
      <c r="C26" s="128"/>
      <c r="D26" s="542"/>
      <c r="E26" s="543"/>
      <c r="F26" s="541"/>
      <c r="G26" s="543"/>
      <c r="H26" s="174"/>
      <c r="I26" s="529">
        <f t="shared" si="1"/>
        <v>0</v>
      </c>
    </row>
    <row r="27" spans="1:9" ht="13.5" thickBot="1">
      <c r="A27" s="120" t="s">
        <v>634</v>
      </c>
      <c r="B27" s="155" t="s">
        <v>668</v>
      </c>
      <c r="C27" s="156">
        <f>SUM(C17:C26)</f>
        <v>1462</v>
      </c>
      <c r="D27" s="156">
        <f>SUM(D17:D26)</f>
        <v>7752</v>
      </c>
      <c r="E27" s="156">
        <f>SUM(E17:E26)</f>
        <v>9214</v>
      </c>
      <c r="F27" s="544" t="s">
        <v>635</v>
      </c>
      <c r="G27" s="533">
        <f>SUM(G16:G26)</f>
        <v>0</v>
      </c>
      <c r="H27" s="174">
        <f>SUM(H23:H26)</f>
        <v>4328</v>
      </c>
      <c r="I27" s="529">
        <f t="shared" si="1"/>
        <v>4328</v>
      </c>
    </row>
    <row r="28" spans="1:9" ht="13.5" thickBot="1">
      <c r="A28" s="120" t="s">
        <v>636</v>
      </c>
      <c r="B28" s="162" t="s">
        <v>669</v>
      </c>
      <c r="C28" s="156">
        <f>C15+C16+C17+C27</f>
        <v>239865</v>
      </c>
      <c r="D28" s="531">
        <f>SUM(D15+D27)</f>
        <v>54702</v>
      </c>
      <c r="E28" s="533">
        <f>SUM(E15+E27)</f>
        <v>293105</v>
      </c>
      <c r="F28" s="545" t="s">
        <v>654</v>
      </c>
      <c r="G28" s="533">
        <f>G15+G27</f>
        <v>238403</v>
      </c>
      <c r="H28" s="174">
        <f>SUM(H15+H27)</f>
        <v>54702</v>
      </c>
      <c r="I28" s="529">
        <f t="shared" si="1"/>
        <v>293105</v>
      </c>
    </row>
    <row r="29" spans="1:9" ht="13.5" thickBot="1">
      <c r="A29" s="120" t="s">
        <v>637</v>
      </c>
      <c r="B29" s="163" t="s">
        <v>550</v>
      </c>
      <c r="C29" s="164">
        <v>1462</v>
      </c>
      <c r="D29" s="546">
        <v>7752</v>
      </c>
      <c r="E29" s="547">
        <v>9214</v>
      </c>
      <c r="F29" s="548" t="s">
        <v>638</v>
      </c>
      <c r="G29" s="547"/>
      <c r="H29" s="174"/>
      <c r="I29" s="529">
        <f t="shared" si="1"/>
        <v>0</v>
      </c>
    </row>
  </sheetData>
  <sheetProtection/>
  <mergeCells count="6">
    <mergeCell ref="F1:G1"/>
    <mergeCell ref="A2:G2"/>
    <mergeCell ref="A3:G3"/>
    <mergeCell ref="A4:G4"/>
    <mergeCell ref="A6:A7"/>
    <mergeCell ref="F6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  <headerFooter alignWithMargins="0">
    <oddHeader>&amp;R6. számú melléklet a 2/2015.(II.13.) számú rendelethez&amp;X  6</oddHeader>
    <oddFooter>&amp;R&amp;X6 &amp;XMódosította: 14/2015.(IX.30.) sz ör. 2.§-a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9.140625" style="8" customWidth="1"/>
    <col min="2" max="2" width="33.140625" style="8" customWidth="1"/>
    <col min="3" max="5" width="9.140625" style="8" customWidth="1"/>
    <col min="6" max="6" width="31.421875" style="8" customWidth="1"/>
    <col min="7" max="16384" width="9.140625" style="8" customWidth="1"/>
  </cols>
  <sheetData>
    <row r="1" spans="6:7" ht="25.5" customHeight="1">
      <c r="F1" s="431"/>
      <c r="G1" s="432"/>
    </row>
    <row r="2" spans="1:7" ht="31.5" customHeight="1">
      <c r="A2" s="366" t="s">
        <v>648</v>
      </c>
      <c r="B2" s="366"/>
      <c r="C2" s="366"/>
      <c r="D2" s="366"/>
      <c r="E2" s="366"/>
      <c r="F2" s="366"/>
      <c r="G2" s="366"/>
    </row>
    <row r="3" spans="1:7" ht="31.5" customHeight="1">
      <c r="A3" s="430" t="s">
        <v>824</v>
      </c>
      <c r="B3" s="430"/>
      <c r="C3" s="430"/>
      <c r="D3" s="430"/>
      <c r="E3" s="430"/>
      <c r="F3" s="430"/>
      <c r="G3" s="430"/>
    </row>
    <row r="4" spans="1:7" ht="30" customHeight="1">
      <c r="A4" s="427" t="s">
        <v>524</v>
      </c>
      <c r="B4" s="427"/>
      <c r="C4" s="427"/>
      <c r="D4" s="427"/>
      <c r="E4" s="427"/>
      <c r="F4" s="427"/>
      <c r="G4" s="427"/>
    </row>
    <row r="5" ht="13.5" thickBot="1"/>
    <row r="6" spans="1:9" ht="13.5" thickBot="1">
      <c r="A6" s="433" t="s">
        <v>3</v>
      </c>
      <c r="B6" s="9" t="s">
        <v>525</v>
      </c>
      <c r="C6" s="10"/>
      <c r="D6" s="549"/>
      <c r="E6" s="549"/>
      <c r="F6" s="9" t="s">
        <v>526</v>
      </c>
      <c r="G6" s="550"/>
      <c r="H6" s="174"/>
      <c r="I6" s="174"/>
    </row>
    <row r="7" spans="1:9" ht="24.75" thickBot="1">
      <c r="A7" s="434"/>
      <c r="B7" s="11" t="s">
        <v>1</v>
      </c>
      <c r="C7" s="12" t="s">
        <v>834</v>
      </c>
      <c r="D7" s="551"/>
      <c r="E7" s="551"/>
      <c r="F7" s="11" t="s">
        <v>1</v>
      </c>
      <c r="G7" s="552" t="s">
        <v>834</v>
      </c>
      <c r="H7" s="174"/>
      <c r="I7" s="174"/>
    </row>
    <row r="8" spans="1:9" ht="13.5" thickBot="1">
      <c r="A8" s="13">
        <v>1</v>
      </c>
      <c r="B8" s="14">
        <v>2</v>
      </c>
      <c r="C8" s="15">
        <v>5</v>
      </c>
      <c r="D8" s="553"/>
      <c r="E8" s="553"/>
      <c r="F8" s="14">
        <v>6</v>
      </c>
      <c r="G8" s="554">
        <v>9</v>
      </c>
      <c r="H8" s="174"/>
      <c r="I8" s="174"/>
    </row>
    <row r="9" spans="1:9" ht="19.5" customHeight="1">
      <c r="A9" s="16" t="s">
        <v>7</v>
      </c>
      <c r="B9" s="17" t="s">
        <v>670</v>
      </c>
      <c r="C9" s="18">
        <v>1592</v>
      </c>
      <c r="D9" s="555">
        <v>7572</v>
      </c>
      <c r="E9" s="555">
        <f>SUM(C9:D9)</f>
        <v>9164</v>
      </c>
      <c r="F9" s="17" t="s">
        <v>674</v>
      </c>
      <c r="G9" s="21">
        <v>11292</v>
      </c>
      <c r="H9" s="174">
        <v>3647</v>
      </c>
      <c r="I9" s="556">
        <f>SUM(G9:H9)</f>
        <v>14939</v>
      </c>
    </row>
    <row r="10" spans="1:9" ht="19.5" customHeight="1">
      <c r="A10" s="19" t="s">
        <v>8</v>
      </c>
      <c r="B10" s="20" t="s">
        <v>671</v>
      </c>
      <c r="C10" s="21"/>
      <c r="D10" s="557"/>
      <c r="E10" s="555">
        <f aca="true" t="shared" si="0" ref="E10:E28">SUM(C10:D10)</f>
        <v>0</v>
      </c>
      <c r="F10" s="20" t="s">
        <v>675</v>
      </c>
      <c r="G10" s="21"/>
      <c r="H10" s="174"/>
      <c r="I10" s="556">
        <f aca="true" t="shared" si="1" ref="I10:I28">SUM(G10:H10)</f>
        <v>0</v>
      </c>
    </row>
    <row r="11" spans="1:9" ht="19.5" customHeight="1">
      <c r="A11" s="19" t="s">
        <v>9</v>
      </c>
      <c r="B11" s="20" t="s">
        <v>408</v>
      </c>
      <c r="C11" s="21"/>
      <c r="D11" s="557"/>
      <c r="E11" s="555">
        <f t="shared" si="0"/>
        <v>0</v>
      </c>
      <c r="F11" s="20" t="s">
        <v>676</v>
      </c>
      <c r="G11" s="21">
        <v>8917</v>
      </c>
      <c r="H11" s="174">
        <v>767</v>
      </c>
      <c r="I11" s="556">
        <f t="shared" si="1"/>
        <v>9684</v>
      </c>
    </row>
    <row r="12" spans="1:9" ht="19.5" customHeight="1">
      <c r="A12" s="19" t="s">
        <v>10</v>
      </c>
      <c r="B12" s="20" t="s">
        <v>672</v>
      </c>
      <c r="C12" s="21">
        <v>350</v>
      </c>
      <c r="D12" s="557">
        <v>900</v>
      </c>
      <c r="E12" s="555">
        <f t="shared" si="0"/>
        <v>1250</v>
      </c>
      <c r="F12" s="20" t="s">
        <v>677</v>
      </c>
      <c r="G12" s="21"/>
      <c r="H12" s="174">
        <v>5150</v>
      </c>
      <c r="I12" s="556">
        <f t="shared" si="1"/>
        <v>5150</v>
      </c>
    </row>
    <row r="13" spans="1:9" ht="19.5" customHeight="1" thickBot="1">
      <c r="A13" s="19" t="s">
        <v>527</v>
      </c>
      <c r="B13" s="20" t="s">
        <v>673</v>
      </c>
      <c r="C13" s="21"/>
      <c r="D13" s="557"/>
      <c r="E13" s="555">
        <f t="shared" si="0"/>
        <v>0</v>
      </c>
      <c r="F13" s="20"/>
      <c r="G13" s="21"/>
      <c r="H13" s="174"/>
      <c r="I13" s="556">
        <f t="shared" si="1"/>
        <v>0</v>
      </c>
    </row>
    <row r="14" spans="1:9" ht="19.5" customHeight="1" thickBot="1">
      <c r="A14" s="24" t="s">
        <v>528</v>
      </c>
      <c r="B14" s="25" t="s">
        <v>534</v>
      </c>
      <c r="C14" s="26">
        <f>SUM(C9:C13)</f>
        <v>1942</v>
      </c>
      <c r="D14" s="558">
        <f>SUM(D9:D13)</f>
        <v>8472</v>
      </c>
      <c r="E14" s="555">
        <f t="shared" si="0"/>
        <v>10414</v>
      </c>
      <c r="F14" s="25" t="s">
        <v>535</v>
      </c>
      <c r="G14" s="559">
        <f>SUM(G9:G13)</f>
        <v>20209</v>
      </c>
      <c r="H14" s="534">
        <f>SUM(H9:H12)</f>
        <v>9564</v>
      </c>
      <c r="I14" s="556">
        <f t="shared" si="1"/>
        <v>29773</v>
      </c>
    </row>
    <row r="15" spans="1:9" ht="19.5" customHeight="1" thickBot="1">
      <c r="A15" s="24" t="s">
        <v>529</v>
      </c>
      <c r="B15" s="27" t="s">
        <v>683</v>
      </c>
      <c r="C15" s="28"/>
      <c r="D15" s="560"/>
      <c r="E15" s="555">
        <f t="shared" si="0"/>
        <v>0</v>
      </c>
      <c r="F15" s="23" t="s">
        <v>678</v>
      </c>
      <c r="G15" s="29"/>
      <c r="H15" s="174"/>
      <c r="I15" s="556">
        <f t="shared" si="1"/>
        <v>0</v>
      </c>
    </row>
    <row r="16" spans="1:9" ht="19.5" customHeight="1" thickBot="1">
      <c r="A16" s="24" t="s">
        <v>530</v>
      </c>
      <c r="B16" s="23" t="s">
        <v>684</v>
      </c>
      <c r="C16" s="29">
        <v>18267</v>
      </c>
      <c r="D16" s="561">
        <v>1092</v>
      </c>
      <c r="E16" s="555">
        <f t="shared" si="0"/>
        <v>19359</v>
      </c>
      <c r="F16" s="23" t="s">
        <v>679</v>
      </c>
      <c r="G16" s="29"/>
      <c r="H16" s="174"/>
      <c r="I16" s="556">
        <f t="shared" si="1"/>
        <v>0</v>
      </c>
    </row>
    <row r="17" spans="1:9" ht="19.5" customHeight="1" thickBot="1">
      <c r="A17" s="24" t="s">
        <v>531</v>
      </c>
      <c r="B17" s="23" t="s">
        <v>685</v>
      </c>
      <c r="C17" s="29"/>
      <c r="D17" s="561"/>
      <c r="E17" s="555">
        <f t="shared" si="0"/>
        <v>0</v>
      </c>
      <c r="F17" s="23" t="s">
        <v>537</v>
      </c>
      <c r="G17" s="29"/>
      <c r="H17" s="174"/>
      <c r="I17" s="556">
        <f t="shared" si="1"/>
        <v>0</v>
      </c>
    </row>
    <row r="18" spans="1:9" ht="19.5" customHeight="1" thickBot="1">
      <c r="A18" s="24" t="s">
        <v>532</v>
      </c>
      <c r="B18" s="23" t="s">
        <v>686</v>
      </c>
      <c r="C18" s="29">
        <v>0</v>
      </c>
      <c r="D18" s="561"/>
      <c r="E18" s="555">
        <f t="shared" si="0"/>
        <v>0</v>
      </c>
      <c r="F18" s="23" t="s">
        <v>633</v>
      </c>
      <c r="G18" s="29"/>
      <c r="H18" s="174"/>
      <c r="I18" s="556">
        <f t="shared" si="1"/>
        <v>0</v>
      </c>
    </row>
    <row r="19" spans="1:9" ht="19.5" customHeight="1" thickBot="1">
      <c r="A19" s="24" t="s">
        <v>533</v>
      </c>
      <c r="B19" s="23" t="s">
        <v>687</v>
      </c>
      <c r="C19" s="29"/>
      <c r="D19" s="562"/>
      <c r="E19" s="555">
        <f t="shared" si="0"/>
        <v>0</v>
      </c>
      <c r="F19" s="30" t="s">
        <v>680</v>
      </c>
      <c r="G19" s="29"/>
      <c r="H19" s="174"/>
      <c r="I19" s="556">
        <f t="shared" si="1"/>
        <v>0</v>
      </c>
    </row>
    <row r="20" spans="1:9" ht="19.5" customHeight="1" thickBot="1">
      <c r="A20" s="24" t="s">
        <v>536</v>
      </c>
      <c r="B20" s="30" t="s">
        <v>688</v>
      </c>
      <c r="C20" s="29"/>
      <c r="D20" s="561"/>
      <c r="E20" s="555">
        <f t="shared" si="0"/>
        <v>0</v>
      </c>
      <c r="F20" s="23" t="s">
        <v>681</v>
      </c>
      <c r="G20" s="29"/>
      <c r="H20" s="174"/>
      <c r="I20" s="556">
        <f t="shared" si="1"/>
        <v>0</v>
      </c>
    </row>
    <row r="21" spans="1:9" ht="19.5" customHeight="1" thickBot="1">
      <c r="A21" s="24" t="s">
        <v>538</v>
      </c>
      <c r="B21" s="168" t="s">
        <v>689</v>
      </c>
      <c r="C21" s="29"/>
      <c r="D21" s="563"/>
      <c r="E21" s="555">
        <f t="shared" si="0"/>
        <v>0</v>
      </c>
      <c r="F21" s="17" t="s">
        <v>682</v>
      </c>
      <c r="G21" s="29"/>
      <c r="H21" s="174"/>
      <c r="I21" s="556">
        <f t="shared" si="1"/>
        <v>0</v>
      </c>
    </row>
    <row r="22" spans="1:9" ht="19.5" customHeight="1" thickBot="1">
      <c r="A22" s="24" t="s">
        <v>539</v>
      </c>
      <c r="B22" s="17" t="s">
        <v>690</v>
      </c>
      <c r="C22" s="29"/>
      <c r="D22" s="561"/>
      <c r="E22" s="555">
        <f t="shared" si="0"/>
        <v>0</v>
      </c>
      <c r="F22" s="20" t="s">
        <v>437</v>
      </c>
      <c r="G22" s="29"/>
      <c r="H22" s="174"/>
      <c r="I22" s="556">
        <f t="shared" si="1"/>
        <v>0</v>
      </c>
    </row>
    <row r="23" spans="1:9" ht="19.5" customHeight="1" thickBot="1">
      <c r="A23" s="24" t="s">
        <v>540</v>
      </c>
      <c r="B23" s="31" t="s">
        <v>691</v>
      </c>
      <c r="C23" s="29"/>
      <c r="D23" s="563"/>
      <c r="E23" s="555">
        <f t="shared" si="0"/>
        <v>0</v>
      </c>
      <c r="F23" s="17"/>
      <c r="G23" s="29"/>
      <c r="H23" s="174"/>
      <c r="I23" s="556">
        <f t="shared" si="1"/>
        <v>0</v>
      </c>
    </row>
    <row r="24" spans="1:9" ht="19.5" customHeight="1" thickBot="1">
      <c r="A24" s="24" t="s">
        <v>541</v>
      </c>
      <c r="B24" s="32" t="s">
        <v>692</v>
      </c>
      <c r="C24" s="33"/>
      <c r="D24" s="564"/>
      <c r="E24" s="555">
        <f t="shared" si="0"/>
        <v>0</v>
      </c>
      <c r="F24" s="31"/>
      <c r="G24" s="29"/>
      <c r="H24" s="174"/>
      <c r="I24" s="556">
        <f t="shared" si="1"/>
        <v>0</v>
      </c>
    </row>
    <row r="25" spans="1:9" ht="19.5" customHeight="1" thickBot="1">
      <c r="A25" s="24" t="s">
        <v>542</v>
      </c>
      <c r="B25" s="165" t="s">
        <v>693</v>
      </c>
      <c r="C25" s="166"/>
      <c r="D25" s="562"/>
      <c r="E25" s="555">
        <f t="shared" si="0"/>
        <v>0</v>
      </c>
      <c r="F25" s="167"/>
      <c r="G25" s="29"/>
      <c r="H25" s="174"/>
      <c r="I25" s="556">
        <f t="shared" si="1"/>
        <v>0</v>
      </c>
    </row>
    <row r="26" spans="1:9" ht="19.5" customHeight="1" thickBot="1">
      <c r="A26" s="24" t="s">
        <v>543</v>
      </c>
      <c r="B26" s="25" t="s">
        <v>694</v>
      </c>
      <c r="C26" s="26">
        <f>SUM(C16:C24)</f>
        <v>18267</v>
      </c>
      <c r="D26" s="558">
        <f>SUM(D16:D25)</f>
        <v>1092</v>
      </c>
      <c r="E26" s="555">
        <f t="shared" si="0"/>
        <v>19359</v>
      </c>
      <c r="F26" s="25" t="s">
        <v>696</v>
      </c>
      <c r="G26" s="565">
        <f>SUM(G15:G24)</f>
        <v>0</v>
      </c>
      <c r="H26" s="174"/>
      <c r="I26" s="556">
        <f t="shared" si="1"/>
        <v>0</v>
      </c>
    </row>
    <row r="27" spans="1:9" ht="19.5" customHeight="1" thickBot="1">
      <c r="A27" s="24" t="s">
        <v>544</v>
      </c>
      <c r="B27" s="35" t="s">
        <v>695</v>
      </c>
      <c r="C27" s="36">
        <f>+C14+C15+C26</f>
        <v>20209</v>
      </c>
      <c r="D27" s="36">
        <f>+D14+D15+D26</f>
        <v>9564</v>
      </c>
      <c r="E27" s="555">
        <f t="shared" si="0"/>
        <v>29773</v>
      </c>
      <c r="F27" s="35" t="s">
        <v>697</v>
      </c>
      <c r="G27" s="566">
        <f>+G14+G26</f>
        <v>20209</v>
      </c>
      <c r="H27" s="174">
        <f>SUM(H14)</f>
        <v>9564</v>
      </c>
      <c r="I27" s="556">
        <f t="shared" si="1"/>
        <v>29773</v>
      </c>
    </row>
    <row r="28" spans="1:9" ht="19.5" customHeight="1" thickBot="1">
      <c r="A28" s="24" t="s">
        <v>545</v>
      </c>
      <c r="B28" s="37" t="s">
        <v>550</v>
      </c>
      <c r="C28" s="38">
        <v>18267</v>
      </c>
      <c r="D28" s="567"/>
      <c r="E28" s="555">
        <f t="shared" si="0"/>
        <v>18267</v>
      </c>
      <c r="F28" s="37" t="s">
        <v>551</v>
      </c>
      <c r="G28" s="568" t="str">
        <f>IF(((C14-G14)&gt;0),C14-G14,"----")</f>
        <v>----</v>
      </c>
      <c r="H28" s="174"/>
      <c r="I28" s="556">
        <f t="shared" si="1"/>
        <v>0</v>
      </c>
    </row>
  </sheetData>
  <sheetProtection/>
  <mergeCells count="5">
    <mergeCell ref="F1:G1"/>
    <mergeCell ref="A2:G2"/>
    <mergeCell ref="A3:G3"/>
    <mergeCell ref="A4:G4"/>
    <mergeCell ref="A6:A7"/>
  </mergeCells>
  <printOptions horizontalCentered="1"/>
  <pageMargins left="0.5118110236220472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&amp;R7. számú melléklet a 2/2015.(II.13.) számú rendelethez &amp;X7</oddHeader>
    <oddFooter>&amp;R&amp;X7 &amp;XMódosította: 14/2015.(IX.30.) sz. ör. 2.§-a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15" sqref="I15"/>
    </sheetView>
  </sheetViews>
  <sheetFormatPr defaultColWidth="9.140625" defaultRowHeight="19.5" customHeight="1"/>
  <cols>
    <col min="1" max="1" width="35.57421875" style="39" customWidth="1"/>
    <col min="2" max="2" width="11.7109375" style="39" customWidth="1"/>
    <col min="3" max="3" width="10.421875" style="39" customWidth="1"/>
    <col min="4" max="4" width="12.00390625" style="39" customWidth="1"/>
    <col min="5" max="5" width="12.8515625" style="39" customWidth="1"/>
    <col min="6" max="6" width="11.421875" style="39" customWidth="1"/>
    <col min="7" max="7" width="12.8515625" style="39" customWidth="1"/>
    <col min="8" max="8" width="13.421875" style="39" customWidth="1"/>
    <col min="9" max="9" width="10.00390625" style="39" bestFit="1" customWidth="1"/>
    <col min="10" max="10" width="11.00390625" style="39" bestFit="1" customWidth="1"/>
    <col min="11" max="16384" width="9.140625" style="39" customWidth="1"/>
  </cols>
  <sheetData>
    <row r="1" spans="1:10" ht="19.5" customHeight="1">
      <c r="A1" s="439" t="s">
        <v>837</v>
      </c>
      <c r="B1" s="439"/>
      <c r="C1" s="439"/>
      <c r="D1" s="439"/>
      <c r="E1" s="439"/>
      <c r="F1" s="439"/>
      <c r="G1" s="439"/>
      <c r="H1" s="439"/>
      <c r="I1" s="440"/>
      <c r="J1" s="440"/>
    </row>
    <row r="2" spans="1:10" ht="19.5" customHeight="1">
      <c r="A2" s="439" t="s">
        <v>705</v>
      </c>
      <c r="B2" s="439"/>
      <c r="C2" s="439"/>
      <c r="D2" s="439"/>
      <c r="E2" s="439"/>
      <c r="F2" s="439"/>
      <c r="G2" s="439"/>
      <c r="H2" s="439"/>
      <c r="I2" s="439"/>
      <c r="J2" s="439"/>
    </row>
    <row r="3" spans="1:10" ht="19.5" customHeight="1">
      <c r="A3" s="439" t="s">
        <v>626</v>
      </c>
      <c r="B3" s="439"/>
      <c r="C3" s="439"/>
      <c r="D3" s="439"/>
      <c r="E3" s="439"/>
      <c r="F3" s="439"/>
      <c r="G3" s="439"/>
      <c r="H3" s="439"/>
      <c r="I3" s="439"/>
      <c r="J3" s="439"/>
    </row>
    <row r="4" ht="19.5" customHeight="1">
      <c r="J4" s="39" t="s">
        <v>552</v>
      </c>
    </row>
    <row r="5" spans="1:10" ht="19.5" customHeight="1">
      <c r="A5" s="435" t="s">
        <v>1</v>
      </c>
      <c r="B5" s="436" t="s">
        <v>553</v>
      </c>
      <c r="C5" s="436"/>
      <c r="D5" s="436"/>
      <c r="E5" s="436"/>
      <c r="F5" s="437"/>
      <c r="G5" s="438" t="s">
        <v>554</v>
      </c>
      <c r="H5" s="436"/>
      <c r="I5" s="436"/>
      <c r="J5" s="436"/>
    </row>
    <row r="6" spans="1:10" ht="96.75" customHeight="1">
      <c r="A6" s="435"/>
      <c r="B6" s="40" t="s">
        <v>555</v>
      </c>
      <c r="C6" s="40" t="s">
        <v>628</v>
      </c>
      <c r="D6" s="40" t="s">
        <v>629</v>
      </c>
      <c r="E6" s="40" t="s">
        <v>556</v>
      </c>
      <c r="F6" s="41" t="s">
        <v>557</v>
      </c>
      <c r="G6" s="42" t="s">
        <v>558</v>
      </c>
      <c r="H6" s="40" t="s">
        <v>559</v>
      </c>
      <c r="I6" s="40" t="s">
        <v>560</v>
      </c>
      <c r="J6" s="40" t="s">
        <v>557</v>
      </c>
    </row>
    <row r="7" spans="1:10" ht="28.5" customHeight="1">
      <c r="A7" s="43" t="s">
        <v>561</v>
      </c>
      <c r="B7" s="43"/>
      <c r="C7" s="43"/>
      <c r="D7" s="43"/>
      <c r="E7" s="43"/>
      <c r="F7" s="44"/>
      <c r="G7" s="45"/>
      <c r="H7" s="43"/>
      <c r="I7" s="43"/>
      <c r="J7" s="43"/>
    </row>
    <row r="8" spans="1:10" ht="19.5" customHeight="1">
      <c r="A8" s="46" t="s">
        <v>562</v>
      </c>
      <c r="B8" s="47"/>
      <c r="C8" s="47"/>
      <c r="D8" s="47"/>
      <c r="E8" s="47"/>
      <c r="F8" s="48">
        <f aca="true" t="shared" si="0" ref="F8:F29">SUM(B8:E8)</f>
        <v>0</v>
      </c>
      <c r="G8" s="49"/>
      <c r="H8" s="47"/>
      <c r="I8" s="47"/>
      <c r="J8" s="50">
        <f aca="true" t="shared" si="1" ref="J8:J27">SUM(G8:I8)</f>
        <v>0</v>
      </c>
    </row>
    <row r="9" spans="1:10" ht="19.5" customHeight="1">
      <c r="A9" s="46" t="s">
        <v>563</v>
      </c>
      <c r="B9" s="47"/>
      <c r="C9" s="47">
        <v>136</v>
      </c>
      <c r="D9" s="47"/>
      <c r="E9" s="47"/>
      <c r="F9" s="48">
        <f t="shared" si="0"/>
        <v>136</v>
      </c>
      <c r="G9" s="49">
        <v>100</v>
      </c>
      <c r="H9" s="47"/>
      <c r="I9" s="47">
        <v>36</v>
      </c>
      <c r="J9" s="50">
        <f t="shared" si="1"/>
        <v>136</v>
      </c>
    </row>
    <row r="10" spans="1:10" ht="19.5" customHeight="1">
      <c r="A10" s="46" t="s">
        <v>564</v>
      </c>
      <c r="B10" s="47"/>
      <c r="C10" s="47">
        <v>572</v>
      </c>
      <c r="D10" s="47"/>
      <c r="E10" s="47">
        <v>1917</v>
      </c>
      <c r="F10" s="48">
        <f t="shared" si="0"/>
        <v>2489</v>
      </c>
      <c r="G10" s="49">
        <v>1965</v>
      </c>
      <c r="H10" s="47"/>
      <c r="I10" s="47">
        <v>524</v>
      </c>
      <c r="J10" s="50">
        <f t="shared" si="1"/>
        <v>2489</v>
      </c>
    </row>
    <row r="11" spans="1:10" ht="19.5" customHeight="1">
      <c r="A11" s="46" t="s">
        <v>565</v>
      </c>
      <c r="B11" s="47"/>
      <c r="C11" s="47">
        <v>3658</v>
      </c>
      <c r="D11" s="47"/>
      <c r="E11" s="47"/>
      <c r="F11" s="48">
        <f t="shared" si="0"/>
        <v>3658</v>
      </c>
      <c r="G11" s="49">
        <v>3658</v>
      </c>
      <c r="H11" s="47"/>
      <c r="I11" s="47"/>
      <c r="J11" s="50">
        <f t="shared" si="1"/>
        <v>3658</v>
      </c>
    </row>
    <row r="12" spans="1:10" ht="19.5" customHeight="1">
      <c r="A12" s="46" t="s">
        <v>566</v>
      </c>
      <c r="B12" s="47"/>
      <c r="C12" s="47">
        <v>953</v>
      </c>
      <c r="D12" s="47"/>
      <c r="E12" s="47"/>
      <c r="F12" s="48">
        <f t="shared" si="0"/>
        <v>953</v>
      </c>
      <c r="G12" s="49">
        <v>953</v>
      </c>
      <c r="H12" s="47"/>
      <c r="I12" s="47"/>
      <c r="J12" s="50">
        <f t="shared" si="1"/>
        <v>953</v>
      </c>
    </row>
    <row r="13" spans="1:10" ht="19.5" customHeight="1">
      <c r="A13" s="51" t="s">
        <v>567</v>
      </c>
      <c r="B13" s="169"/>
      <c r="C13" s="169"/>
      <c r="D13" s="169"/>
      <c r="E13" s="169"/>
      <c r="F13" s="48">
        <f t="shared" si="0"/>
        <v>0</v>
      </c>
      <c r="G13" s="171"/>
      <c r="H13" s="169"/>
      <c r="I13" s="169"/>
      <c r="J13" s="50">
        <f t="shared" si="1"/>
        <v>0</v>
      </c>
    </row>
    <row r="14" spans="1:10" ht="19.5" customHeight="1">
      <c r="A14" s="52" t="s">
        <v>568</v>
      </c>
      <c r="B14" s="47">
        <v>12597</v>
      </c>
      <c r="C14" s="47">
        <v>9964</v>
      </c>
      <c r="D14" s="47">
        <v>727</v>
      </c>
      <c r="E14" s="47">
        <v>3000</v>
      </c>
      <c r="F14" s="48">
        <f>SUM(B14:E14)</f>
        <v>26288</v>
      </c>
      <c r="G14" s="49">
        <v>7107</v>
      </c>
      <c r="H14" s="47">
        <v>649</v>
      </c>
      <c r="I14" s="47">
        <v>18532</v>
      </c>
      <c r="J14" s="50">
        <f t="shared" si="1"/>
        <v>26288</v>
      </c>
    </row>
    <row r="15" spans="1:10" ht="19.5" customHeight="1">
      <c r="A15" s="52" t="s">
        <v>704</v>
      </c>
      <c r="B15" s="47"/>
      <c r="C15" s="47">
        <v>209</v>
      </c>
      <c r="D15" s="47"/>
      <c r="E15" s="47"/>
      <c r="F15" s="48">
        <f t="shared" si="0"/>
        <v>209</v>
      </c>
      <c r="G15" s="49"/>
      <c r="H15" s="47"/>
      <c r="I15" s="47">
        <v>209</v>
      </c>
      <c r="J15" s="50">
        <f t="shared" si="1"/>
        <v>209</v>
      </c>
    </row>
    <row r="16" spans="1:10" ht="19.5" customHeight="1">
      <c r="A16" s="52" t="s">
        <v>703</v>
      </c>
      <c r="B16" s="47"/>
      <c r="C16" s="47"/>
      <c r="D16" s="47">
        <v>1208</v>
      </c>
      <c r="E16" s="47"/>
      <c r="F16" s="48">
        <f>SUM(B16:E16)</f>
        <v>1208</v>
      </c>
      <c r="G16" s="49"/>
      <c r="H16" s="47"/>
      <c r="I16" s="47">
        <v>1208</v>
      </c>
      <c r="J16" s="50">
        <f t="shared" si="1"/>
        <v>1208</v>
      </c>
    </row>
    <row r="17" spans="1:10" ht="19.5" customHeight="1">
      <c r="A17" s="52" t="s">
        <v>569</v>
      </c>
      <c r="B17" s="47">
        <v>4470</v>
      </c>
      <c r="C17" s="47">
        <v>412</v>
      </c>
      <c r="D17" s="47"/>
      <c r="E17" s="47"/>
      <c r="F17" s="48">
        <f>SUM(B17:E17)</f>
        <v>4882</v>
      </c>
      <c r="G17" s="49"/>
      <c r="H17" s="47">
        <v>4694</v>
      </c>
      <c r="I17" s="47">
        <v>188</v>
      </c>
      <c r="J17" s="50">
        <f>SUM(G17:I17)</f>
        <v>4882</v>
      </c>
    </row>
    <row r="18" spans="1:10" ht="19.5" customHeight="1">
      <c r="A18" s="52" t="s">
        <v>701</v>
      </c>
      <c r="B18" s="47">
        <v>11913</v>
      </c>
      <c r="C18" s="47">
        <v>14136</v>
      </c>
      <c r="D18" s="47">
        <v>42946</v>
      </c>
      <c r="E18" s="47">
        <v>4000</v>
      </c>
      <c r="F18" s="48">
        <f t="shared" si="0"/>
        <v>72995</v>
      </c>
      <c r="G18" s="49">
        <v>59527</v>
      </c>
      <c r="H18" s="47">
        <v>390</v>
      </c>
      <c r="I18" s="47">
        <v>13078</v>
      </c>
      <c r="J18" s="50">
        <f t="shared" si="1"/>
        <v>72995</v>
      </c>
    </row>
    <row r="19" spans="1:10" ht="19.5" customHeight="1">
      <c r="A19" s="46" t="s">
        <v>570</v>
      </c>
      <c r="B19" s="47"/>
      <c r="C19" s="47"/>
      <c r="D19" s="47">
        <v>18545</v>
      </c>
      <c r="E19" s="47"/>
      <c r="F19" s="48">
        <f t="shared" si="0"/>
        <v>18545</v>
      </c>
      <c r="G19" s="49">
        <v>18545</v>
      </c>
      <c r="I19" s="47"/>
      <c r="J19" s="50">
        <f t="shared" si="1"/>
        <v>18545</v>
      </c>
    </row>
    <row r="20" spans="1:10" ht="19.5" customHeight="1">
      <c r="A20" s="52" t="s">
        <v>699</v>
      </c>
      <c r="B20" s="47">
        <v>2083</v>
      </c>
      <c r="C20" s="47">
        <v>4924</v>
      </c>
      <c r="D20" s="47"/>
      <c r="E20" s="47"/>
      <c r="F20" s="48">
        <f t="shared" si="0"/>
        <v>7007</v>
      </c>
      <c r="G20" s="49">
        <v>2104</v>
      </c>
      <c r="H20" s="47"/>
      <c r="I20" s="47">
        <v>4903</v>
      </c>
      <c r="J20" s="50">
        <f t="shared" si="1"/>
        <v>7007</v>
      </c>
    </row>
    <row r="21" spans="1:10" ht="19.5" customHeight="1">
      <c r="A21" s="52" t="s">
        <v>571</v>
      </c>
      <c r="B21" s="47">
        <v>47716</v>
      </c>
      <c r="C21" s="47">
        <v>5355</v>
      </c>
      <c r="D21" s="47"/>
      <c r="E21" s="47">
        <v>1592</v>
      </c>
      <c r="F21" s="48">
        <f t="shared" si="0"/>
        <v>54663</v>
      </c>
      <c r="G21" s="49"/>
      <c r="H21" s="47">
        <v>48651</v>
      </c>
      <c r="I21" s="47">
        <v>6012</v>
      </c>
      <c r="J21" s="50">
        <f t="shared" si="1"/>
        <v>54663</v>
      </c>
    </row>
    <row r="22" spans="1:10" ht="19.5" customHeight="1">
      <c r="A22" s="52" t="s">
        <v>572</v>
      </c>
      <c r="B22" s="47">
        <v>1353</v>
      </c>
      <c r="C22" s="47">
        <v>1249</v>
      </c>
      <c r="D22" s="47"/>
      <c r="E22" s="47">
        <v>300</v>
      </c>
      <c r="F22" s="48">
        <f t="shared" si="0"/>
        <v>2902</v>
      </c>
      <c r="G22" s="49">
        <v>1526</v>
      </c>
      <c r="H22" s="47"/>
      <c r="I22" s="47">
        <v>1376</v>
      </c>
      <c r="J22" s="50">
        <f t="shared" si="1"/>
        <v>2902</v>
      </c>
    </row>
    <row r="23" spans="1:10" ht="19.5" customHeight="1">
      <c r="A23" s="53" t="s">
        <v>573</v>
      </c>
      <c r="B23" s="54"/>
      <c r="C23" s="54"/>
      <c r="D23" s="54"/>
      <c r="E23" s="54"/>
      <c r="F23" s="55">
        <f t="shared" si="0"/>
        <v>0</v>
      </c>
      <c r="G23" s="56"/>
      <c r="H23" s="54"/>
      <c r="I23" s="54"/>
      <c r="J23" s="57">
        <f t="shared" si="1"/>
        <v>0</v>
      </c>
    </row>
    <row r="24" spans="1:10" ht="19.5" customHeight="1">
      <c r="A24" s="52" t="s">
        <v>698</v>
      </c>
      <c r="B24" s="47">
        <v>6898</v>
      </c>
      <c r="C24" s="47">
        <v>670</v>
      </c>
      <c r="D24" s="47"/>
      <c r="E24" s="47"/>
      <c r="F24" s="48">
        <f t="shared" si="0"/>
        <v>7568</v>
      </c>
      <c r="G24" s="49"/>
      <c r="H24" s="47">
        <v>3118</v>
      </c>
      <c r="I24" s="47">
        <v>4450</v>
      </c>
      <c r="J24" s="50">
        <f t="shared" si="1"/>
        <v>7568</v>
      </c>
    </row>
    <row r="25" spans="1:10" ht="19.5" customHeight="1">
      <c r="A25" s="52" t="s">
        <v>700</v>
      </c>
      <c r="B25" s="47">
        <v>1312</v>
      </c>
      <c r="C25" s="47">
        <v>5376</v>
      </c>
      <c r="D25" s="47"/>
      <c r="E25" s="47"/>
      <c r="F25" s="48">
        <f t="shared" si="0"/>
        <v>6688</v>
      </c>
      <c r="G25" s="49"/>
      <c r="H25" s="47"/>
      <c r="I25" s="47">
        <v>6688</v>
      </c>
      <c r="J25" s="50">
        <f t="shared" si="1"/>
        <v>6688</v>
      </c>
    </row>
    <row r="26" spans="1:10" ht="19.5" customHeight="1">
      <c r="A26" s="52" t="s">
        <v>574</v>
      </c>
      <c r="B26" s="47"/>
      <c r="C26" s="47"/>
      <c r="D26" s="47">
        <v>3880</v>
      </c>
      <c r="E26" s="47"/>
      <c r="F26" s="48">
        <f t="shared" si="0"/>
        <v>3880</v>
      </c>
      <c r="G26" s="49"/>
      <c r="H26" s="47"/>
      <c r="I26" s="47">
        <v>3880</v>
      </c>
      <c r="J26" s="50">
        <f t="shared" si="1"/>
        <v>3880</v>
      </c>
    </row>
    <row r="27" spans="1:10" ht="19.5" customHeight="1">
      <c r="A27" s="52" t="s">
        <v>702</v>
      </c>
      <c r="B27" s="47"/>
      <c r="C27" s="47"/>
      <c r="D27" s="47"/>
      <c r="E27" s="47">
        <v>9000</v>
      </c>
      <c r="F27" s="48">
        <f t="shared" si="0"/>
        <v>9000</v>
      </c>
      <c r="G27" s="49"/>
      <c r="H27" s="47"/>
      <c r="I27" s="47">
        <v>9000</v>
      </c>
      <c r="J27" s="50">
        <f t="shared" si="1"/>
        <v>9000</v>
      </c>
    </row>
    <row r="28" spans="1:10" ht="19.5" customHeight="1">
      <c r="A28" s="106" t="s">
        <v>625</v>
      </c>
      <c r="B28" s="107"/>
      <c r="C28" s="107"/>
      <c r="D28" s="107"/>
      <c r="E28" s="107"/>
      <c r="F28" s="170">
        <f t="shared" si="0"/>
        <v>0</v>
      </c>
      <c r="G28" s="108"/>
      <c r="H28" s="107"/>
      <c r="I28" s="107"/>
      <c r="J28" s="109"/>
    </row>
    <row r="29" spans="1:10" ht="19.5" customHeight="1">
      <c r="A29" s="52" t="s">
        <v>836</v>
      </c>
      <c r="B29" s="47">
        <v>30041</v>
      </c>
      <c r="C29" s="47">
        <v>5100</v>
      </c>
      <c r="D29" s="47"/>
      <c r="E29" s="47">
        <v>400</v>
      </c>
      <c r="F29" s="48">
        <f t="shared" si="0"/>
        <v>35541</v>
      </c>
      <c r="G29" s="49">
        <v>35541</v>
      </c>
      <c r="H29" s="47"/>
      <c r="I29" s="47"/>
      <c r="J29" s="50">
        <v>35541</v>
      </c>
    </row>
    <row r="30" spans="1:10" ht="19.5" customHeight="1">
      <c r="A30" s="53" t="s">
        <v>575</v>
      </c>
      <c r="B30" s="57">
        <f>SUM(B14:B29)</f>
        <v>118383</v>
      </c>
      <c r="C30" s="57">
        <f>SUM(C9:C29)</f>
        <v>52714</v>
      </c>
      <c r="D30" s="57">
        <f>SUM(D14:D29)</f>
        <v>67306</v>
      </c>
      <c r="E30" s="57">
        <f>SUM(E8:E29)</f>
        <v>20209</v>
      </c>
      <c r="F30" s="55">
        <f>SUM(F8:F29)</f>
        <v>258612</v>
      </c>
      <c r="G30" s="58">
        <f>SUM(G9:G29)</f>
        <v>131026</v>
      </c>
      <c r="H30" s="57">
        <f>SUM(H9:H29)</f>
        <v>57502</v>
      </c>
      <c r="I30" s="57">
        <f>SUM(I9:I29)</f>
        <v>70084</v>
      </c>
      <c r="J30" s="57">
        <f>SUM(J9:J29)</f>
        <v>258612</v>
      </c>
    </row>
    <row r="32" ht="19.5" customHeight="1">
      <c r="I32" s="59"/>
    </row>
  </sheetData>
  <sheetProtection/>
  <mergeCells count="7">
    <mergeCell ref="A5:A6"/>
    <mergeCell ref="B5:F5"/>
    <mergeCell ref="G5:J5"/>
    <mergeCell ref="A1:H1"/>
    <mergeCell ref="I1:J1"/>
    <mergeCell ref="A2:J2"/>
    <mergeCell ref="A3:J3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&amp;R8. számú melléklet a 2/2015.(II.13.) számú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D2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59.57421875" style="0" customWidth="1"/>
    <col min="2" max="2" width="12.28125" style="0" customWidth="1"/>
    <col min="3" max="3" width="12.140625" style="0" customWidth="1"/>
    <col min="4" max="4" width="12.28125" style="0" customWidth="1"/>
  </cols>
  <sheetData>
    <row r="2" spans="1:4" ht="30" customHeight="1">
      <c r="A2" s="569" t="s">
        <v>838</v>
      </c>
      <c r="B2" s="569"/>
      <c r="C2" s="569"/>
      <c r="D2" s="569"/>
    </row>
    <row r="3" spans="1:4" ht="15.75">
      <c r="A3" s="570"/>
      <c r="C3" s="222"/>
      <c r="D3" s="571" t="s">
        <v>712</v>
      </c>
    </row>
    <row r="4" spans="1:4" ht="30.75" customHeight="1">
      <c r="A4" s="572" t="s">
        <v>764</v>
      </c>
      <c r="B4" s="573" t="s">
        <v>833</v>
      </c>
      <c r="C4" s="574" t="s">
        <v>873</v>
      </c>
      <c r="D4" s="575" t="s">
        <v>870</v>
      </c>
    </row>
    <row r="5" spans="1:4" ht="15.75">
      <c r="A5" s="576" t="s">
        <v>617</v>
      </c>
      <c r="B5" s="576"/>
      <c r="C5" s="196"/>
      <c r="D5" s="577"/>
    </row>
    <row r="6" spans="1:4" ht="15.75">
      <c r="A6" s="576" t="s">
        <v>839</v>
      </c>
      <c r="B6" s="578">
        <v>1592</v>
      </c>
      <c r="C6" s="576">
        <v>2572</v>
      </c>
      <c r="D6" s="579">
        <f aca="true" t="shared" si="0" ref="D6:D14">SUM(B6:C6)</f>
        <v>4164</v>
      </c>
    </row>
    <row r="7" spans="1:4" ht="15.75">
      <c r="A7" s="576" t="s">
        <v>840</v>
      </c>
      <c r="B7" s="576">
        <v>300</v>
      </c>
      <c r="C7" s="578">
        <v>755</v>
      </c>
      <c r="D7" s="579">
        <f t="shared" si="0"/>
        <v>1055</v>
      </c>
    </row>
    <row r="8" spans="1:4" ht="15.75">
      <c r="A8" s="576" t="s">
        <v>841</v>
      </c>
      <c r="B8" s="578">
        <v>5000</v>
      </c>
      <c r="C8" s="576"/>
      <c r="D8" s="579">
        <f t="shared" si="0"/>
        <v>5000</v>
      </c>
    </row>
    <row r="9" spans="1:4" ht="15.75">
      <c r="A9" s="576" t="s">
        <v>842</v>
      </c>
      <c r="B9" s="576">
        <v>4000</v>
      </c>
      <c r="C9" s="576"/>
      <c r="D9" s="579">
        <f t="shared" si="0"/>
        <v>4000</v>
      </c>
    </row>
    <row r="10" spans="1:4" ht="15.75">
      <c r="A10" s="576" t="s">
        <v>880</v>
      </c>
      <c r="B10" s="576"/>
      <c r="C10" s="576">
        <v>320</v>
      </c>
      <c r="D10" s="579">
        <f t="shared" si="0"/>
        <v>320</v>
      </c>
    </row>
    <row r="11" spans="1:4" ht="15.75">
      <c r="A11" s="576" t="s">
        <v>843</v>
      </c>
      <c r="B11" s="576">
        <v>400</v>
      </c>
      <c r="C11" s="576"/>
      <c r="D11" s="579">
        <f t="shared" si="0"/>
        <v>400</v>
      </c>
    </row>
    <row r="12" spans="1:4" ht="15.75">
      <c r="A12" s="216" t="s">
        <v>765</v>
      </c>
      <c r="B12" s="231">
        <f>SUM(B6:B11)</f>
        <v>11292</v>
      </c>
      <c r="C12" s="216">
        <f>SUM(C6:C11)</f>
        <v>3647</v>
      </c>
      <c r="D12" s="580">
        <f t="shared" si="0"/>
        <v>14939</v>
      </c>
    </row>
    <row r="13" spans="1:4" ht="15.75">
      <c r="A13" s="576" t="s">
        <v>845</v>
      </c>
      <c r="B13" s="576">
        <v>2000</v>
      </c>
      <c r="C13" s="576"/>
      <c r="D13" s="579">
        <f t="shared" si="0"/>
        <v>2000</v>
      </c>
    </row>
    <row r="14" spans="1:4" ht="15.75">
      <c r="A14" s="581" t="s">
        <v>844</v>
      </c>
      <c r="B14" s="582">
        <v>1917</v>
      </c>
      <c r="C14" s="576">
        <v>3</v>
      </c>
      <c r="D14" s="579">
        <f t="shared" si="0"/>
        <v>1920</v>
      </c>
    </row>
    <row r="15" spans="1:4" ht="15.75">
      <c r="A15" s="581" t="s">
        <v>864</v>
      </c>
      <c r="B15" s="582">
        <v>2000</v>
      </c>
      <c r="C15" s="576"/>
      <c r="D15" s="579">
        <f>SUM(B15:C15)</f>
        <v>2000</v>
      </c>
    </row>
    <row r="16" spans="1:4" ht="15.75">
      <c r="A16" s="581" t="s">
        <v>865</v>
      </c>
      <c r="B16" s="582">
        <v>3000</v>
      </c>
      <c r="C16" s="576"/>
      <c r="D16" s="579">
        <f>SUM(B16:C16)</f>
        <v>3000</v>
      </c>
    </row>
    <row r="17" spans="1:4" ht="15.75">
      <c r="A17" s="581" t="s">
        <v>881</v>
      </c>
      <c r="B17" s="582"/>
      <c r="C17" s="576">
        <v>764</v>
      </c>
      <c r="D17" s="579">
        <f>SUM(B17:C17)</f>
        <v>764</v>
      </c>
    </row>
    <row r="18" spans="1:4" ht="15.75">
      <c r="A18" s="239" t="s">
        <v>766</v>
      </c>
      <c r="B18" s="216">
        <f>SUM(B13:B16)</f>
        <v>8917</v>
      </c>
      <c r="C18" s="216">
        <f>SUM(C13:C17)</f>
        <v>767</v>
      </c>
      <c r="D18" s="580">
        <f>SUM(D13:D17)</f>
        <v>9684</v>
      </c>
    </row>
    <row r="19" spans="1:4" ht="15.75">
      <c r="A19" s="239" t="s">
        <v>767</v>
      </c>
      <c r="B19" s="231">
        <f>SUM(B18,B12)</f>
        <v>20209</v>
      </c>
      <c r="C19" s="583">
        <f>SUM(C18,C12)</f>
        <v>4414</v>
      </c>
      <c r="D19" s="580">
        <f>SUM(B19:C19)</f>
        <v>24623</v>
      </c>
    </row>
    <row r="21" ht="15.75">
      <c r="A21" s="240"/>
    </row>
  </sheetData>
  <sheetProtection/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&amp;R9. számú melléklet a 2/2015.(II.13.) számú rendelethez &amp;X8</oddHeader>
    <oddFooter>&amp;R&amp;X8&amp;X Módosította: 14/2015.(IX.30.) sz ör. 2.§-a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23" sqref="B23:D23"/>
    </sheetView>
  </sheetViews>
  <sheetFormatPr defaultColWidth="8.00390625" defaultRowHeight="15"/>
  <cols>
    <col min="1" max="1" width="5.00390625" style="86" customWidth="1"/>
    <col min="2" max="2" width="47.00390625" style="75" customWidth="1"/>
    <col min="3" max="4" width="15.140625" style="75" customWidth="1"/>
    <col min="5" max="16384" width="8.00390625" style="75" customWidth="1"/>
  </cols>
  <sheetData>
    <row r="1" spans="1:4" ht="0.75" customHeight="1">
      <c r="A1" s="442"/>
      <c r="B1" s="443"/>
      <c r="C1" s="443"/>
      <c r="D1" s="443"/>
    </row>
    <row r="2" spans="1:4" s="62" customFormat="1" ht="15.75" thickBot="1">
      <c r="A2" s="61"/>
      <c r="D2" s="63" t="s">
        <v>576</v>
      </c>
    </row>
    <row r="3" spans="1:4" s="67" customFormat="1" ht="48" customHeight="1" thickBot="1">
      <c r="A3" s="64" t="s">
        <v>577</v>
      </c>
      <c r="B3" s="65" t="s">
        <v>578</v>
      </c>
      <c r="C3" s="65" t="s">
        <v>579</v>
      </c>
      <c r="D3" s="66" t="s">
        <v>580</v>
      </c>
    </row>
    <row r="4" spans="1:4" s="67" customFormat="1" ht="13.5" customHeight="1" thickBot="1">
      <c r="A4" s="68">
        <v>1</v>
      </c>
      <c r="B4" s="69">
        <v>2</v>
      </c>
      <c r="C4" s="69">
        <v>3</v>
      </c>
      <c r="D4" s="70">
        <v>4</v>
      </c>
    </row>
    <row r="5" spans="1:4" ht="18" customHeight="1">
      <c r="A5" s="71" t="s">
        <v>7</v>
      </c>
      <c r="B5" s="72" t="s">
        <v>581</v>
      </c>
      <c r="C5" s="73"/>
      <c r="D5" s="74"/>
    </row>
    <row r="6" spans="1:4" ht="18" customHeight="1">
      <c r="A6" s="76" t="s">
        <v>8</v>
      </c>
      <c r="B6" s="77" t="s">
        <v>582</v>
      </c>
      <c r="C6" s="78"/>
      <c r="D6" s="79"/>
    </row>
    <row r="7" spans="1:4" ht="18" customHeight="1">
      <c r="A7" s="76" t="s">
        <v>9</v>
      </c>
      <c r="B7" s="77" t="s">
        <v>583</v>
      </c>
      <c r="C7" s="78"/>
      <c r="D7" s="79"/>
    </row>
    <row r="8" spans="1:4" ht="18" customHeight="1">
      <c r="A8" s="76" t="s">
        <v>10</v>
      </c>
      <c r="B8" s="77" t="s">
        <v>584</v>
      </c>
      <c r="C8" s="78"/>
      <c r="D8" s="79"/>
    </row>
    <row r="9" spans="1:4" ht="18" customHeight="1">
      <c r="A9" s="76" t="s">
        <v>527</v>
      </c>
      <c r="B9" s="77" t="s">
        <v>585</v>
      </c>
      <c r="C9" s="78">
        <v>10123</v>
      </c>
      <c r="D9" s="79">
        <v>4623</v>
      </c>
    </row>
    <row r="10" spans="1:4" ht="18" customHeight="1">
      <c r="A10" s="76" t="s">
        <v>528</v>
      </c>
      <c r="B10" s="77" t="s">
        <v>586</v>
      </c>
      <c r="C10" s="78"/>
      <c r="D10" s="79"/>
    </row>
    <row r="11" spans="1:4" ht="18" customHeight="1">
      <c r="A11" s="76" t="s">
        <v>529</v>
      </c>
      <c r="B11" s="80" t="s">
        <v>587</v>
      </c>
      <c r="C11" s="78"/>
      <c r="D11" s="79"/>
    </row>
    <row r="12" spans="1:4" ht="18" customHeight="1">
      <c r="A12" s="76" t="s">
        <v>530</v>
      </c>
      <c r="B12" s="80" t="s">
        <v>588</v>
      </c>
      <c r="C12" s="78"/>
      <c r="D12" s="79"/>
    </row>
    <row r="13" spans="1:4" ht="18" customHeight="1">
      <c r="A13" s="76" t="s">
        <v>531</v>
      </c>
      <c r="B13" s="80" t="s">
        <v>589</v>
      </c>
      <c r="C13" s="78">
        <v>10123</v>
      </c>
      <c r="D13" s="79">
        <v>4623</v>
      </c>
    </row>
    <row r="14" spans="1:4" ht="18" customHeight="1">
      <c r="A14" s="76" t="s">
        <v>532</v>
      </c>
      <c r="B14" s="80" t="s">
        <v>590</v>
      </c>
      <c r="C14" s="78"/>
      <c r="D14" s="79"/>
    </row>
    <row r="15" spans="1:4" ht="18" customHeight="1">
      <c r="A15" s="76" t="s">
        <v>533</v>
      </c>
      <c r="B15" s="80" t="s">
        <v>591</v>
      </c>
      <c r="C15" s="78"/>
      <c r="D15" s="79"/>
    </row>
    <row r="16" spans="1:4" ht="22.5" customHeight="1">
      <c r="A16" s="76" t="s">
        <v>536</v>
      </c>
      <c r="B16" s="80" t="s">
        <v>592</v>
      </c>
      <c r="C16" s="78"/>
      <c r="D16" s="79"/>
    </row>
    <row r="17" spans="1:4" ht="18" customHeight="1">
      <c r="A17" s="76" t="s">
        <v>538</v>
      </c>
      <c r="B17" s="77" t="s">
        <v>593</v>
      </c>
      <c r="C17" s="78">
        <v>3286</v>
      </c>
      <c r="D17" s="79">
        <v>386</v>
      </c>
    </row>
    <row r="18" spans="1:4" ht="18" customHeight="1">
      <c r="A18" s="76" t="s">
        <v>539</v>
      </c>
      <c r="B18" s="77" t="s">
        <v>594</v>
      </c>
      <c r="C18" s="78"/>
      <c r="D18" s="79"/>
    </row>
    <row r="19" spans="1:4" ht="18" customHeight="1">
      <c r="A19" s="76" t="s">
        <v>540</v>
      </c>
      <c r="B19" s="77" t="s">
        <v>595</v>
      </c>
      <c r="C19" s="78"/>
      <c r="D19" s="79"/>
    </row>
    <row r="20" spans="1:4" ht="18" customHeight="1">
      <c r="A20" s="76" t="s">
        <v>541</v>
      </c>
      <c r="B20" s="77" t="s">
        <v>596</v>
      </c>
      <c r="C20" s="78"/>
      <c r="D20" s="79"/>
    </row>
    <row r="21" spans="1:4" ht="18" customHeight="1" thickBot="1">
      <c r="A21" s="76" t="s">
        <v>542</v>
      </c>
      <c r="B21" s="77" t="s">
        <v>597</v>
      </c>
      <c r="C21" s="78"/>
      <c r="D21" s="79"/>
    </row>
    <row r="22" spans="1:4" ht="18" customHeight="1" thickBot="1">
      <c r="A22" s="81" t="s">
        <v>543</v>
      </c>
      <c r="B22" s="82" t="s">
        <v>575</v>
      </c>
      <c r="C22" s="83">
        <f>SUM(C9+C17)</f>
        <v>13409</v>
      </c>
      <c r="D22" s="84">
        <f>SUM(D9+D17)</f>
        <v>5009</v>
      </c>
    </row>
    <row r="23" spans="1:4" ht="8.25" customHeight="1">
      <c r="A23" s="85"/>
      <c r="B23" s="441"/>
      <c r="C23" s="441"/>
      <c r="D23" s="441"/>
    </row>
  </sheetData>
  <sheetProtection/>
  <mergeCells count="2">
    <mergeCell ref="B23:D23"/>
    <mergeCell ref="A1:D1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CE,Dőlt"&amp;12
10. számú melléklet a 2/2015.(II.13.) számú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O29"/>
  <sheetViews>
    <sheetView zoomScalePageLayoutView="0" workbookViewId="0" topLeftCell="A1">
      <selection activeCell="AA13" sqref="AA13:AD13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1.14062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5.710937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452" t="s">
        <v>800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2"/>
      <c r="AN1" s="452"/>
      <c r="AO1" s="452"/>
      <c r="AP1" s="452"/>
      <c r="AQ1" s="452"/>
      <c r="AR1" s="452"/>
      <c r="AS1" s="452"/>
      <c r="AT1" s="452"/>
      <c r="AU1" s="452"/>
      <c r="AV1" s="452"/>
      <c r="AW1" s="452"/>
      <c r="AX1" s="452"/>
      <c r="AY1" s="452"/>
      <c r="AZ1" s="452"/>
      <c r="BA1" s="452"/>
      <c r="BB1" s="452"/>
      <c r="BC1" s="452"/>
      <c r="BD1" s="452"/>
      <c r="BE1" s="452"/>
      <c r="BF1" s="452"/>
      <c r="BG1" s="452"/>
      <c r="BH1" s="452"/>
      <c r="BI1" s="452"/>
      <c r="BJ1" s="452"/>
      <c r="BK1" s="452"/>
      <c r="BL1" s="452"/>
      <c r="BM1" s="452"/>
      <c r="BN1" s="453"/>
      <c r="BO1" s="453"/>
    </row>
    <row r="2" spans="1:67" ht="35.25" customHeight="1">
      <c r="A2" s="452" t="s">
        <v>824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52"/>
      <c r="AQ2" s="452"/>
      <c r="AR2" s="452"/>
      <c r="AS2" s="452"/>
      <c r="AT2" s="452"/>
      <c r="AU2" s="452"/>
      <c r="AV2" s="452"/>
      <c r="AW2" s="452"/>
      <c r="AX2" s="452"/>
      <c r="AY2" s="452"/>
      <c r="AZ2" s="452"/>
      <c r="BA2" s="452"/>
      <c r="BB2" s="452"/>
      <c r="BC2" s="452"/>
      <c r="BD2" s="452"/>
      <c r="BE2" s="452"/>
      <c r="BF2" s="452"/>
      <c r="BG2" s="452"/>
      <c r="BH2" s="452"/>
      <c r="BI2" s="452"/>
      <c r="BJ2" s="452"/>
      <c r="BK2" s="452"/>
      <c r="BL2" s="452"/>
      <c r="BM2" s="452"/>
      <c r="BN2" s="452"/>
      <c r="BO2" s="452"/>
    </row>
    <row r="3" spans="1:67" ht="33" customHeight="1">
      <c r="A3" s="452" t="s">
        <v>769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452"/>
      <c r="BM3" s="452"/>
      <c r="BN3" s="452"/>
      <c r="BO3" s="452"/>
    </row>
    <row r="4" spans="1:66" ht="15.7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242"/>
      <c r="AF4" s="242"/>
      <c r="AG4" s="455"/>
      <c r="AH4" s="454"/>
      <c r="AI4" s="454"/>
      <c r="AJ4" s="454"/>
      <c r="AK4" s="454"/>
      <c r="AL4" s="454"/>
      <c r="AM4" s="454"/>
      <c r="AN4" s="454"/>
      <c r="AO4" s="454"/>
      <c r="AP4" s="454"/>
      <c r="AQ4" s="454"/>
      <c r="AR4" s="454"/>
      <c r="AS4" s="454"/>
      <c r="AT4" s="454"/>
      <c r="AU4" s="454"/>
      <c r="AV4" s="454"/>
      <c r="AW4" s="454"/>
      <c r="AX4" s="454"/>
      <c r="AY4" s="454"/>
      <c r="AZ4" s="454"/>
      <c r="BA4" s="454"/>
      <c r="BB4" s="454"/>
      <c r="BC4" s="454"/>
      <c r="BD4" s="454"/>
      <c r="BE4" s="454"/>
      <c r="BF4" s="454"/>
      <c r="BG4" s="454"/>
      <c r="BH4" s="454"/>
      <c r="BI4" s="454"/>
      <c r="BJ4" s="454"/>
      <c r="BK4" s="454"/>
      <c r="BL4" s="454"/>
      <c r="BM4" s="454"/>
      <c r="BN4" s="1" t="s">
        <v>2</v>
      </c>
    </row>
    <row r="5" spans="1:67" ht="49.5" customHeight="1">
      <c r="A5" s="356" t="s">
        <v>4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5" t="s">
        <v>770</v>
      </c>
      <c r="AB5" s="357"/>
      <c r="AC5" s="357"/>
      <c r="AD5" s="357"/>
      <c r="AE5" s="355" t="s">
        <v>771</v>
      </c>
      <c r="AF5" s="357"/>
      <c r="AG5" s="357"/>
      <c r="AH5" s="357"/>
      <c r="AI5" s="87" t="s">
        <v>846</v>
      </c>
      <c r="AJ5" s="356" t="s">
        <v>4</v>
      </c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449" t="s">
        <v>770</v>
      </c>
      <c r="BK5" s="450"/>
      <c r="BL5" s="450"/>
      <c r="BM5" s="451"/>
      <c r="BN5" s="87" t="s">
        <v>771</v>
      </c>
      <c r="BO5" s="87" t="s">
        <v>846</v>
      </c>
    </row>
    <row r="6" spans="1:67" s="2" customFormat="1" ht="19.5" customHeight="1">
      <c r="A6" s="364" t="s">
        <v>395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1">
        <v>93797</v>
      </c>
      <c r="AB6" s="362"/>
      <c r="AC6" s="362"/>
      <c r="AD6" s="363"/>
      <c r="AE6" s="361">
        <v>93797</v>
      </c>
      <c r="AF6" s="362"/>
      <c r="AG6" s="362"/>
      <c r="AH6" s="363"/>
      <c r="AI6" s="243">
        <v>93797</v>
      </c>
      <c r="AJ6" s="345" t="s">
        <v>404</v>
      </c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51"/>
      <c r="BJ6" s="361">
        <v>200882</v>
      </c>
      <c r="BK6" s="362"/>
      <c r="BL6" s="362"/>
      <c r="BM6" s="362"/>
      <c r="BN6" s="241">
        <v>198459</v>
      </c>
      <c r="BO6" s="241">
        <v>197578</v>
      </c>
    </row>
    <row r="7" spans="1:67" ht="19.5" customHeight="1">
      <c r="A7" s="345" t="s">
        <v>396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61">
        <v>4353</v>
      </c>
      <c r="AB7" s="362"/>
      <c r="AC7" s="362"/>
      <c r="AD7" s="363"/>
      <c r="AE7" s="361">
        <v>4353</v>
      </c>
      <c r="AF7" s="362"/>
      <c r="AG7" s="362"/>
      <c r="AH7" s="363"/>
      <c r="AI7" s="243">
        <v>4353</v>
      </c>
      <c r="AJ7" s="345" t="s">
        <v>405</v>
      </c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51"/>
      <c r="BJ7" s="361"/>
      <c r="BK7" s="362"/>
      <c r="BL7" s="362"/>
      <c r="BM7" s="362"/>
      <c r="BN7" s="241"/>
      <c r="BO7" s="241"/>
    </row>
    <row r="8" spans="1:67" ht="19.5" customHeight="1">
      <c r="A8" s="364" t="s">
        <v>397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1">
        <f>SUM(AA6:AD7)</f>
        <v>98150</v>
      </c>
      <c r="AB8" s="362"/>
      <c r="AC8" s="362"/>
      <c r="AD8" s="363"/>
      <c r="AE8" s="361">
        <f>SUM(AE6:AH7)</f>
        <v>98150</v>
      </c>
      <c r="AF8" s="362"/>
      <c r="AG8" s="362"/>
      <c r="AH8" s="363"/>
      <c r="AI8" s="243">
        <f>SUM(AI6:AI7)</f>
        <v>98150</v>
      </c>
      <c r="AJ8" s="345" t="s">
        <v>406</v>
      </c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51"/>
      <c r="BJ8" s="361">
        <v>29500</v>
      </c>
      <c r="BK8" s="362"/>
      <c r="BL8" s="362"/>
      <c r="BM8" s="362"/>
      <c r="BN8" s="241">
        <v>29500</v>
      </c>
      <c r="BO8" s="241">
        <v>29500</v>
      </c>
    </row>
    <row r="9" spans="1:67" s="3" customFormat="1" ht="33" customHeight="1">
      <c r="A9" s="345" t="s">
        <v>69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61">
        <v>20692</v>
      </c>
      <c r="AB9" s="362"/>
      <c r="AC9" s="362"/>
      <c r="AD9" s="363"/>
      <c r="AE9" s="361">
        <v>20692</v>
      </c>
      <c r="AF9" s="362"/>
      <c r="AG9" s="362"/>
      <c r="AH9" s="363"/>
      <c r="AI9" s="243">
        <v>20692</v>
      </c>
      <c r="AJ9" s="348" t="s">
        <v>407</v>
      </c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50"/>
      <c r="BJ9" s="361">
        <v>21200</v>
      </c>
      <c r="BK9" s="362"/>
      <c r="BL9" s="362"/>
      <c r="BM9" s="362"/>
      <c r="BN9" s="241">
        <v>21500</v>
      </c>
      <c r="BO9" s="241">
        <v>22400</v>
      </c>
    </row>
    <row r="10" spans="1:67" ht="27.75" customHeight="1">
      <c r="A10" s="345" t="s">
        <v>398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61">
        <v>53500</v>
      </c>
      <c r="AB10" s="362"/>
      <c r="AC10" s="362"/>
      <c r="AD10" s="363"/>
      <c r="AE10" s="361">
        <v>54035</v>
      </c>
      <c r="AF10" s="362"/>
      <c r="AG10" s="362"/>
      <c r="AH10" s="363"/>
      <c r="AI10" s="243">
        <v>54575</v>
      </c>
      <c r="AJ10" s="345" t="s">
        <v>408</v>
      </c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  <c r="BD10" s="346"/>
      <c r="BE10" s="346"/>
      <c r="BF10" s="346"/>
      <c r="BG10" s="346"/>
      <c r="BH10" s="346"/>
      <c r="BI10" s="351"/>
      <c r="BJ10" s="361"/>
      <c r="BK10" s="362"/>
      <c r="BL10" s="362"/>
      <c r="BM10" s="362"/>
      <c r="BN10" s="241"/>
      <c r="BO10" s="241"/>
    </row>
    <row r="11" spans="1:67" ht="19.5" customHeight="1">
      <c r="A11" s="348" t="s">
        <v>399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61">
        <v>18545</v>
      </c>
      <c r="AB11" s="362"/>
      <c r="AC11" s="362"/>
      <c r="AD11" s="363"/>
      <c r="AE11" s="361">
        <v>18730</v>
      </c>
      <c r="AF11" s="362"/>
      <c r="AG11" s="362"/>
      <c r="AH11" s="363"/>
      <c r="AI11" s="243">
        <v>18918</v>
      </c>
      <c r="AJ11" s="345" t="s">
        <v>409</v>
      </c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51"/>
      <c r="BJ11" s="361"/>
      <c r="BK11" s="362"/>
      <c r="BL11" s="362"/>
      <c r="BM11" s="362"/>
      <c r="BN11" s="241"/>
      <c r="BO11" s="241"/>
    </row>
    <row r="12" spans="1:67" ht="19.5" customHeight="1">
      <c r="A12" s="348" t="s">
        <v>400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61">
        <v>51821</v>
      </c>
      <c r="AB12" s="362"/>
      <c r="AC12" s="362"/>
      <c r="AD12" s="363"/>
      <c r="AE12" s="361">
        <v>52702</v>
      </c>
      <c r="AF12" s="362"/>
      <c r="AG12" s="362"/>
      <c r="AH12" s="363"/>
      <c r="AI12" s="243">
        <v>53597</v>
      </c>
      <c r="AJ12" s="345" t="s">
        <v>641</v>
      </c>
      <c r="AK12" s="346"/>
      <c r="AL12" s="346"/>
      <c r="AM12" s="346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346"/>
      <c r="BI12" s="351"/>
      <c r="BJ12" s="361">
        <v>350</v>
      </c>
      <c r="BK12" s="362"/>
      <c r="BL12" s="362"/>
      <c r="BM12" s="362"/>
      <c r="BN12" s="241">
        <v>350</v>
      </c>
      <c r="BO12" s="241">
        <v>350</v>
      </c>
    </row>
    <row r="13" spans="1:67" s="3" customFormat="1" ht="19.5" customHeight="1">
      <c r="A13" s="352" t="s">
        <v>401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61">
        <v>10000</v>
      </c>
      <c r="AB13" s="362"/>
      <c r="AC13" s="362"/>
      <c r="AD13" s="363"/>
      <c r="AE13" s="361">
        <v>5500</v>
      </c>
      <c r="AF13" s="362"/>
      <c r="AG13" s="362"/>
      <c r="AH13" s="363"/>
      <c r="AI13" s="243">
        <v>2200</v>
      </c>
      <c r="AJ13" s="448"/>
      <c r="AK13" s="448"/>
      <c r="AL13" s="448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5"/>
      <c r="BK13" s="245"/>
      <c r="BL13" s="245"/>
      <c r="BM13" s="245"/>
      <c r="BN13" s="241"/>
      <c r="BO13" s="241"/>
    </row>
    <row r="14" spans="1:67" s="3" customFormat="1" ht="19.5" customHeight="1">
      <c r="A14" s="348" t="s">
        <v>402</v>
      </c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61">
        <v>5000</v>
      </c>
      <c r="AB14" s="362"/>
      <c r="AC14" s="362"/>
      <c r="AD14" s="363"/>
      <c r="AE14" s="361">
        <v>3500</v>
      </c>
      <c r="AF14" s="362"/>
      <c r="AG14" s="362"/>
      <c r="AH14" s="363"/>
      <c r="AI14" s="243">
        <v>3800</v>
      </c>
      <c r="AJ14" s="447"/>
      <c r="AK14" s="447"/>
      <c r="AL14" s="447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5"/>
      <c r="BK14" s="245"/>
      <c r="BL14" s="245"/>
      <c r="BM14" s="245"/>
      <c r="BN14" s="241"/>
      <c r="BO14" s="241"/>
    </row>
    <row r="15" spans="1:67" ht="19.5" customHeight="1">
      <c r="A15" s="348" t="s">
        <v>403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61"/>
      <c r="AB15" s="362"/>
      <c r="AC15" s="362"/>
      <c r="AD15" s="363"/>
      <c r="AE15" s="361"/>
      <c r="AF15" s="362"/>
      <c r="AG15" s="362"/>
      <c r="AH15" s="363"/>
      <c r="AI15" s="243"/>
      <c r="AJ15" s="446"/>
      <c r="AK15" s="446"/>
      <c r="AL15" s="4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5"/>
      <c r="BK15" s="245"/>
      <c r="BL15" s="245"/>
      <c r="BM15" s="245"/>
      <c r="BN15" s="241"/>
      <c r="BO15" s="241"/>
    </row>
    <row r="16" spans="1:67" s="3" customFormat="1" ht="19.5" customHeight="1">
      <c r="A16" s="352" t="s">
        <v>772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61">
        <f>SUM(AA8:AD15)</f>
        <v>257708</v>
      </c>
      <c r="AB16" s="362"/>
      <c r="AC16" s="362"/>
      <c r="AD16" s="363"/>
      <c r="AE16" s="361">
        <f>SUM(AE8:AH15)</f>
        <v>253309</v>
      </c>
      <c r="AF16" s="362"/>
      <c r="AG16" s="362"/>
      <c r="AH16" s="363"/>
      <c r="AI16" s="243">
        <f>SUM(AI8:AI15)</f>
        <v>251932</v>
      </c>
      <c r="AJ16" s="348" t="s">
        <v>773</v>
      </c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50"/>
      <c r="BJ16" s="361">
        <f>SUM(BJ6:BM15)</f>
        <v>251932</v>
      </c>
      <c r="BK16" s="362"/>
      <c r="BL16" s="362"/>
      <c r="BM16" s="362"/>
      <c r="BN16" s="241">
        <f>SUM(BN6:BN15)</f>
        <v>249809</v>
      </c>
      <c r="BO16" s="241">
        <f>SUM(BO6:BO15)</f>
        <v>249828</v>
      </c>
    </row>
    <row r="17" spans="1:67" s="7" customFormat="1" ht="19.5" customHeight="1">
      <c r="A17" s="348" t="s">
        <v>508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50"/>
      <c r="AA17" s="359"/>
      <c r="AB17" s="359"/>
      <c r="AC17" s="359"/>
      <c r="AD17" s="359"/>
      <c r="AE17" s="359"/>
      <c r="AF17" s="359"/>
      <c r="AG17" s="359"/>
      <c r="AH17" s="359"/>
      <c r="AI17" s="247"/>
      <c r="AJ17" s="348" t="s">
        <v>513</v>
      </c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  <c r="BF17" s="349"/>
      <c r="BG17" s="349"/>
      <c r="BH17" s="349"/>
      <c r="BI17" s="350"/>
      <c r="BJ17" s="361"/>
      <c r="BK17" s="362"/>
      <c r="BL17" s="362"/>
      <c r="BM17" s="362"/>
      <c r="BN17" s="241"/>
      <c r="BO17" s="241"/>
    </row>
    <row r="18" spans="1:67" s="7" customFormat="1" ht="19.5" customHeight="1">
      <c r="A18" s="342" t="s">
        <v>509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4"/>
      <c r="AA18" s="359"/>
      <c r="AB18" s="359"/>
      <c r="AC18" s="359"/>
      <c r="AD18" s="359"/>
      <c r="AE18" s="359"/>
      <c r="AF18" s="359"/>
      <c r="AG18" s="359"/>
      <c r="AH18" s="359"/>
      <c r="AI18" s="247"/>
      <c r="AJ18" s="342" t="s">
        <v>514</v>
      </c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4"/>
      <c r="BJ18" s="361"/>
      <c r="BK18" s="362"/>
      <c r="BL18" s="362"/>
      <c r="BM18" s="362"/>
      <c r="BN18" s="241"/>
      <c r="BO18" s="241"/>
    </row>
    <row r="19" spans="1:67" s="7" customFormat="1" ht="19.5" customHeight="1">
      <c r="A19" s="342" t="s">
        <v>510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4"/>
      <c r="AA19" s="359"/>
      <c r="AB19" s="359"/>
      <c r="AC19" s="359"/>
      <c r="AD19" s="359"/>
      <c r="AE19" s="359"/>
      <c r="AF19" s="359"/>
      <c r="AG19" s="359"/>
      <c r="AH19" s="359"/>
      <c r="AI19" s="247"/>
      <c r="AJ19" s="345" t="s">
        <v>515</v>
      </c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51"/>
      <c r="BJ19" s="361">
        <v>5776</v>
      </c>
      <c r="BK19" s="362"/>
      <c r="BL19" s="362"/>
      <c r="BM19" s="362"/>
      <c r="BN19" s="241">
        <v>3500</v>
      </c>
      <c r="BO19" s="241">
        <v>2104</v>
      </c>
    </row>
    <row r="20" spans="1:67" s="7" customFormat="1" ht="19.5" customHeight="1">
      <c r="A20" s="342" t="s">
        <v>511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4"/>
      <c r="AA20" s="359"/>
      <c r="AB20" s="359"/>
      <c r="AC20" s="359"/>
      <c r="AD20" s="359"/>
      <c r="AE20" s="359"/>
      <c r="AF20" s="359"/>
      <c r="AG20" s="359"/>
      <c r="AH20" s="359"/>
      <c r="AI20" s="247"/>
      <c r="AJ20" s="348" t="s">
        <v>516</v>
      </c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  <c r="BG20" s="349"/>
      <c r="BH20" s="349"/>
      <c r="BI20" s="350"/>
      <c r="BJ20" s="361"/>
      <c r="BK20" s="362"/>
      <c r="BL20" s="362"/>
      <c r="BM20" s="362"/>
      <c r="BN20" s="241"/>
      <c r="BO20" s="241"/>
    </row>
    <row r="21" spans="1:67" s="7" customFormat="1" ht="19.5" customHeight="1">
      <c r="A21" s="246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8"/>
      <c r="AB21" s="248"/>
      <c r="AC21" s="248"/>
      <c r="AD21" s="248"/>
      <c r="AE21" s="248"/>
      <c r="AF21" s="248"/>
      <c r="AG21" s="248"/>
      <c r="AH21" s="248"/>
      <c r="AI21" s="248"/>
      <c r="AJ21" s="342" t="s">
        <v>517</v>
      </c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343"/>
      <c r="AX21" s="343"/>
      <c r="AY21" s="343"/>
      <c r="AZ21" s="343"/>
      <c r="BA21" s="343"/>
      <c r="BB21" s="343"/>
      <c r="BC21" s="343"/>
      <c r="BD21" s="343"/>
      <c r="BE21" s="343"/>
      <c r="BF21" s="343"/>
      <c r="BG21" s="343"/>
      <c r="BH21" s="343"/>
      <c r="BI21" s="344"/>
      <c r="BJ21" s="361"/>
      <c r="BK21" s="362"/>
      <c r="BL21" s="362"/>
      <c r="BM21" s="363"/>
      <c r="BN21" s="248"/>
      <c r="BO21" s="248"/>
    </row>
    <row r="22" spans="1:67" s="7" customFormat="1" ht="19.5" customHeight="1">
      <c r="A22" s="342" t="s">
        <v>774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4"/>
      <c r="AA22" s="359">
        <f>SUM(AA17:AD20)</f>
        <v>0</v>
      </c>
      <c r="AB22" s="359"/>
      <c r="AC22" s="359"/>
      <c r="AD22" s="359"/>
      <c r="AE22" s="359">
        <f>SUM(AE17:AH20)</f>
        <v>0</v>
      </c>
      <c r="AF22" s="359"/>
      <c r="AG22" s="359"/>
      <c r="AH22" s="359"/>
      <c r="AI22" s="247">
        <v>0</v>
      </c>
      <c r="AJ22" s="342" t="s">
        <v>775</v>
      </c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  <c r="BG22" s="343"/>
      <c r="BH22" s="343"/>
      <c r="BI22" s="344"/>
      <c r="BJ22" s="361">
        <f>SUM(BJ17:BM21)</f>
        <v>5776</v>
      </c>
      <c r="BK22" s="362"/>
      <c r="BL22" s="362"/>
      <c r="BM22" s="363"/>
      <c r="BN22" s="247">
        <f>SUM(BN17:BN20)</f>
        <v>3500</v>
      </c>
      <c r="BO22" s="247">
        <f>SUM(BO17:BO20)</f>
        <v>2104</v>
      </c>
    </row>
    <row r="23" spans="1:67" s="7" customFormat="1" ht="19.5" customHeight="1">
      <c r="A23" s="342" t="s">
        <v>618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4"/>
      <c r="AA23" s="359">
        <f>AA16+AA22</f>
        <v>257708</v>
      </c>
      <c r="AB23" s="359"/>
      <c r="AC23" s="359"/>
      <c r="AD23" s="359"/>
      <c r="AE23" s="359">
        <f>AE16+AE22</f>
        <v>253309</v>
      </c>
      <c r="AF23" s="359"/>
      <c r="AG23" s="359"/>
      <c r="AH23" s="359"/>
      <c r="AI23" s="247">
        <f>AI16+AI22</f>
        <v>251932</v>
      </c>
      <c r="AJ23" s="342" t="s">
        <v>619</v>
      </c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343"/>
      <c r="AV23" s="343"/>
      <c r="AW23" s="343"/>
      <c r="AX23" s="343"/>
      <c r="AY23" s="343"/>
      <c r="AZ23" s="343"/>
      <c r="BA23" s="343"/>
      <c r="BB23" s="343"/>
      <c r="BC23" s="343"/>
      <c r="BD23" s="343"/>
      <c r="BE23" s="343"/>
      <c r="BF23" s="343"/>
      <c r="BG23" s="343"/>
      <c r="BH23" s="343"/>
      <c r="BI23" s="344"/>
      <c r="BJ23" s="361">
        <f>BJ16+BJ22</f>
        <v>257708</v>
      </c>
      <c r="BK23" s="362"/>
      <c r="BL23" s="362"/>
      <c r="BM23" s="363"/>
      <c r="BN23" s="247">
        <f>BN16+BN22</f>
        <v>253309</v>
      </c>
      <c r="BO23" s="247">
        <f>BO16+BO22</f>
        <v>251932</v>
      </c>
    </row>
    <row r="24" spans="1:67" s="7" customFormat="1" ht="19.5" customHeight="1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50"/>
      <c r="BK24" s="250"/>
      <c r="BL24" s="250"/>
      <c r="BM24" s="250"/>
      <c r="BN24" s="250"/>
      <c r="BO24" s="250"/>
    </row>
    <row r="25" ht="19.5" customHeight="1"/>
    <row r="26" spans="43:52" ht="12.75">
      <c r="AQ26" s="445"/>
      <c r="AR26" s="445"/>
      <c r="AS26" s="445"/>
      <c r="AT26" s="445"/>
      <c r="AU26" s="445"/>
      <c r="AV26" s="445"/>
      <c r="AW26" s="445"/>
      <c r="AX26" s="445"/>
      <c r="AY26" s="445"/>
      <c r="AZ26" s="445"/>
    </row>
    <row r="27" spans="43:52" ht="12.75">
      <c r="AQ27" s="445"/>
      <c r="AR27" s="445"/>
      <c r="AS27" s="445"/>
      <c r="AT27" s="445"/>
      <c r="AU27" s="445"/>
      <c r="AV27" s="445"/>
      <c r="AW27" s="445"/>
      <c r="AX27" s="445"/>
      <c r="AY27" s="445"/>
      <c r="AZ27" s="445"/>
    </row>
    <row r="28" spans="43:52" ht="12.75">
      <c r="AQ28" s="445"/>
      <c r="AR28" s="445"/>
      <c r="AS28" s="445"/>
      <c r="AT28" s="445"/>
      <c r="AU28" s="445"/>
      <c r="AV28" s="445"/>
      <c r="AW28" s="445"/>
      <c r="AX28" s="445"/>
      <c r="AY28" s="445"/>
      <c r="AZ28" s="445"/>
    </row>
    <row r="29" spans="43:52" ht="12.75">
      <c r="AQ29" s="444"/>
      <c r="AR29" s="444"/>
      <c r="AS29" s="444"/>
      <c r="AT29" s="444"/>
      <c r="AU29" s="444"/>
      <c r="AV29" s="444"/>
      <c r="AW29" s="444"/>
      <c r="AX29" s="444"/>
      <c r="AY29" s="444"/>
      <c r="AZ29" s="444"/>
    </row>
  </sheetData>
  <sheetProtection/>
  <mergeCells count="99">
    <mergeCell ref="A1:BM1"/>
    <mergeCell ref="BN1:BO1"/>
    <mergeCell ref="A2:BO2"/>
    <mergeCell ref="A3:BO3"/>
    <mergeCell ref="A4:AD4"/>
    <mergeCell ref="AG4:BM4"/>
    <mergeCell ref="BJ5:BM5"/>
    <mergeCell ref="A6:Z6"/>
    <mergeCell ref="AA6:AD6"/>
    <mergeCell ref="AE6:AH6"/>
    <mergeCell ref="AJ6:BI6"/>
    <mergeCell ref="BJ6:BM6"/>
    <mergeCell ref="A5:Z5"/>
    <mergeCell ref="AA5:AD5"/>
    <mergeCell ref="AE5:AH5"/>
    <mergeCell ref="AJ5:BI5"/>
    <mergeCell ref="BJ7:BM7"/>
    <mergeCell ref="A8:Z8"/>
    <mergeCell ref="AA8:AD8"/>
    <mergeCell ref="AE8:AH8"/>
    <mergeCell ref="AJ8:BI8"/>
    <mergeCell ref="BJ8:BM8"/>
    <mergeCell ref="A7:Z7"/>
    <mergeCell ref="AA7:AD7"/>
    <mergeCell ref="AE7:AH7"/>
    <mergeCell ref="AJ7:BI7"/>
    <mergeCell ref="BJ9:BM9"/>
    <mergeCell ref="A10:Z10"/>
    <mergeCell ref="AA10:AD10"/>
    <mergeCell ref="AE10:AH10"/>
    <mergeCell ref="AJ10:BI10"/>
    <mergeCell ref="BJ10:BM10"/>
    <mergeCell ref="A9:Z9"/>
    <mergeCell ref="AA9:AD9"/>
    <mergeCell ref="AE9:AH9"/>
    <mergeCell ref="AJ9:BI9"/>
    <mergeCell ref="BJ11:BM11"/>
    <mergeCell ref="A12:Z12"/>
    <mergeCell ref="AA12:AD12"/>
    <mergeCell ref="AE12:AH12"/>
    <mergeCell ref="AJ12:BI12"/>
    <mergeCell ref="BJ12:BM12"/>
    <mergeCell ref="A11:Z11"/>
    <mergeCell ref="AA11:AD11"/>
    <mergeCell ref="A14:Z14"/>
    <mergeCell ref="AA14:AD14"/>
    <mergeCell ref="AE14:AH14"/>
    <mergeCell ref="AJ14:AL14"/>
    <mergeCell ref="AE11:AH11"/>
    <mergeCell ref="AJ11:BI11"/>
    <mergeCell ref="A13:Z13"/>
    <mergeCell ref="AA13:AD13"/>
    <mergeCell ref="AE13:AH13"/>
    <mergeCell ref="AJ13:AL13"/>
    <mergeCell ref="AE16:AH16"/>
    <mergeCell ref="AJ16:BI16"/>
    <mergeCell ref="A15:Z15"/>
    <mergeCell ref="AA15:AD15"/>
    <mergeCell ref="AE15:AH15"/>
    <mergeCell ref="AJ15:AL15"/>
    <mergeCell ref="AE18:AH18"/>
    <mergeCell ref="AJ18:BI18"/>
    <mergeCell ref="BJ16:BM16"/>
    <mergeCell ref="A17:Z17"/>
    <mergeCell ref="AA17:AD17"/>
    <mergeCell ref="AE17:AH17"/>
    <mergeCell ref="AJ17:BI17"/>
    <mergeCell ref="BJ17:BM17"/>
    <mergeCell ref="A16:Z16"/>
    <mergeCell ref="AA16:AD16"/>
    <mergeCell ref="AE20:AH20"/>
    <mergeCell ref="AJ20:BI20"/>
    <mergeCell ref="BJ18:BM18"/>
    <mergeCell ref="A19:Z19"/>
    <mergeCell ref="AA19:AD19"/>
    <mergeCell ref="AE19:AH19"/>
    <mergeCell ref="AJ19:BI19"/>
    <mergeCell ref="BJ19:BM19"/>
    <mergeCell ref="A18:Z18"/>
    <mergeCell ref="AA18:AD18"/>
    <mergeCell ref="BJ20:BM20"/>
    <mergeCell ref="AJ21:BI21"/>
    <mergeCell ref="BJ21:BM21"/>
    <mergeCell ref="A22:Z22"/>
    <mergeCell ref="AA22:AD22"/>
    <mergeCell ref="AE22:AH22"/>
    <mergeCell ref="AJ22:BI22"/>
    <mergeCell ref="BJ22:BM22"/>
    <mergeCell ref="A20:Z20"/>
    <mergeCell ref="AA20:AD20"/>
    <mergeCell ref="AQ29:AZ29"/>
    <mergeCell ref="BJ23:BM23"/>
    <mergeCell ref="AQ26:AZ26"/>
    <mergeCell ref="AQ27:AZ27"/>
    <mergeCell ref="AQ28:AZ28"/>
    <mergeCell ref="A23:Z23"/>
    <mergeCell ref="AA23:AD23"/>
    <mergeCell ref="AE23:AH23"/>
    <mergeCell ref="AJ23:BI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6" r:id="rId1"/>
  <headerFooter alignWithMargins="0">
    <oddHeader>&amp;R11. számú melléklet a 2/2015.(II.13.) számú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14.8515625" style="60" customWidth="1"/>
    <col min="2" max="2" width="31.57421875" style="60" customWidth="1"/>
    <col min="3" max="3" width="9.140625" style="60" customWidth="1"/>
    <col min="4" max="4" width="6.57421875" style="60" customWidth="1"/>
    <col min="5" max="5" width="0.13671875" style="60" customWidth="1"/>
    <col min="6" max="6" width="9.140625" style="60" hidden="1" customWidth="1"/>
    <col min="7" max="7" width="14.140625" style="8" customWidth="1"/>
    <col min="8" max="8" width="13.8515625" style="8" customWidth="1"/>
    <col min="9" max="16384" width="9.140625" style="8" customWidth="1"/>
  </cols>
  <sheetData>
    <row r="1" ht="12.75">
      <c r="H1" s="316"/>
    </row>
    <row r="2" spans="1:8" ht="24.75" customHeight="1">
      <c r="A2" s="456" t="s">
        <v>627</v>
      </c>
      <c r="B2" s="456"/>
      <c r="C2" s="456"/>
      <c r="D2" s="456"/>
      <c r="E2" s="456"/>
      <c r="F2" s="456"/>
      <c r="G2" s="400"/>
      <c r="H2" s="400"/>
    </row>
    <row r="3" spans="1:8" ht="21" customHeight="1">
      <c r="A3" s="456" t="s">
        <v>707</v>
      </c>
      <c r="B3" s="456"/>
      <c r="C3" s="456"/>
      <c r="D3" s="456"/>
      <c r="E3" s="456"/>
      <c r="F3" s="456"/>
      <c r="G3" s="400"/>
      <c r="H3" s="400"/>
    </row>
    <row r="4" spans="1:6" ht="21" customHeight="1">
      <c r="A4" s="458"/>
      <c r="B4" s="458"/>
      <c r="C4" s="458"/>
      <c r="D4" s="458"/>
      <c r="E4" s="458"/>
      <c r="F4" s="458"/>
    </row>
    <row r="5" spans="1:8" ht="21" customHeight="1">
      <c r="A5" s="456" t="s">
        <v>598</v>
      </c>
      <c r="B5" s="456"/>
      <c r="C5" s="456"/>
      <c r="D5" s="456"/>
      <c r="E5" s="456"/>
      <c r="F5" s="456"/>
      <c r="G5" s="400"/>
      <c r="H5" s="400"/>
    </row>
    <row r="6" ht="21" customHeight="1"/>
    <row r="7" spans="1:8" ht="32.25" customHeight="1">
      <c r="A7" s="87" t="s">
        <v>624</v>
      </c>
      <c r="B7" s="87" t="s">
        <v>1</v>
      </c>
      <c r="C7" s="355" t="s">
        <v>710</v>
      </c>
      <c r="D7" s="355"/>
      <c r="E7" s="355"/>
      <c r="F7" s="355"/>
      <c r="G7" s="172" t="s">
        <v>711</v>
      </c>
      <c r="H7" s="172" t="s">
        <v>557</v>
      </c>
    </row>
    <row r="8" spans="1:8" ht="36" customHeight="1">
      <c r="A8" s="324" t="s">
        <v>860</v>
      </c>
      <c r="B8" s="89" t="s">
        <v>599</v>
      </c>
      <c r="C8" s="457">
        <v>1</v>
      </c>
      <c r="D8" s="457"/>
      <c r="E8" s="457"/>
      <c r="F8" s="457"/>
      <c r="G8" s="173">
        <v>10.25</v>
      </c>
      <c r="H8" s="173">
        <v>11.25</v>
      </c>
    </row>
    <row r="9" spans="1:8" ht="36" customHeight="1">
      <c r="A9" s="324" t="s">
        <v>861</v>
      </c>
      <c r="B9" s="89" t="s">
        <v>708</v>
      </c>
      <c r="C9" s="457">
        <v>1</v>
      </c>
      <c r="D9" s="461"/>
      <c r="E9" s="461"/>
      <c r="F9" s="461"/>
      <c r="G9" s="174"/>
      <c r="H9" s="173">
        <v>1</v>
      </c>
    </row>
    <row r="10" spans="1:8" ht="36" customHeight="1">
      <c r="A10" s="324" t="s">
        <v>862</v>
      </c>
      <c r="B10" s="89" t="s">
        <v>709</v>
      </c>
      <c r="C10" s="457">
        <v>44</v>
      </c>
      <c r="D10" s="461"/>
      <c r="E10" s="461"/>
      <c r="F10" s="461"/>
      <c r="G10" s="175"/>
      <c r="H10" s="173">
        <f>SUM(C10:G10)</f>
        <v>44</v>
      </c>
    </row>
    <row r="11" spans="1:8" ht="24" customHeight="1">
      <c r="A11" s="324" t="s">
        <v>859</v>
      </c>
      <c r="B11" s="89" t="s">
        <v>706</v>
      </c>
      <c r="C11" s="457">
        <v>6</v>
      </c>
      <c r="D11" s="457"/>
      <c r="E11" s="457"/>
      <c r="F11" s="457"/>
      <c r="G11" s="174"/>
      <c r="H11" s="173">
        <v>6</v>
      </c>
    </row>
    <row r="12" spans="1:8" ht="21" customHeight="1">
      <c r="A12" s="88">
        <v>107051</v>
      </c>
      <c r="B12" s="89" t="s">
        <v>699</v>
      </c>
      <c r="C12" s="459">
        <v>1</v>
      </c>
      <c r="D12" s="459"/>
      <c r="E12" s="459"/>
      <c r="F12" s="459"/>
      <c r="G12" s="174"/>
      <c r="H12" s="173">
        <v>1</v>
      </c>
    </row>
    <row r="13" spans="1:8" ht="32.25" customHeight="1">
      <c r="A13" s="324" t="s">
        <v>863</v>
      </c>
      <c r="B13" s="89" t="s">
        <v>600</v>
      </c>
      <c r="C13" s="459">
        <v>1</v>
      </c>
      <c r="D13" s="459"/>
      <c r="E13" s="459"/>
      <c r="F13" s="459"/>
      <c r="G13" s="174"/>
      <c r="H13" s="173">
        <v>1</v>
      </c>
    </row>
    <row r="14" spans="1:8" ht="21" customHeight="1">
      <c r="A14" s="355" t="s">
        <v>601</v>
      </c>
      <c r="B14" s="355"/>
      <c r="C14" s="460">
        <f>SUM(C8:F13)</f>
        <v>54</v>
      </c>
      <c r="D14" s="460"/>
      <c r="E14" s="460"/>
      <c r="F14" s="460"/>
      <c r="G14" s="175">
        <v>10.25</v>
      </c>
      <c r="H14" s="173">
        <f>SUM(H8:H13)</f>
        <v>64.25</v>
      </c>
    </row>
    <row r="15" spans="1:2" ht="21" customHeight="1">
      <c r="A15" s="90"/>
      <c r="B15" s="90"/>
    </row>
    <row r="16" ht="21" customHeight="1"/>
    <row r="17" ht="21" customHeight="1"/>
  </sheetData>
  <sheetProtection/>
  <mergeCells count="13">
    <mergeCell ref="C11:F11"/>
    <mergeCell ref="C12:F12"/>
    <mergeCell ref="C13:F13"/>
    <mergeCell ref="A14:B14"/>
    <mergeCell ref="C14:F14"/>
    <mergeCell ref="C9:F9"/>
    <mergeCell ref="C10:F10"/>
    <mergeCell ref="A2:H2"/>
    <mergeCell ref="A3:H3"/>
    <mergeCell ref="A5:H5"/>
    <mergeCell ref="C8:F8"/>
    <mergeCell ref="A4:F4"/>
    <mergeCell ref="C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&amp;R12. számú melléklet a 2/2015.(II.13.) számú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39.8515625" style="105" customWidth="1"/>
    <col min="2" max="13" width="8.28125" style="105" customWidth="1"/>
    <col min="14" max="14" width="9.8515625" style="105" bestFit="1" customWidth="1"/>
    <col min="15" max="16384" width="9.140625" style="91" customWidth="1"/>
  </cols>
  <sheetData>
    <row r="1" spans="1:14" ht="24" customHeight="1">
      <c r="A1" s="462" t="s">
        <v>803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</row>
    <row r="2" spans="1:14" ht="23.25" customHeight="1">
      <c r="A2" s="462" t="s">
        <v>847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</row>
    <row r="3" spans="1:14" ht="12.75" customHeight="1">
      <c r="A3" s="462"/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</row>
    <row r="4" spans="1:14" ht="11.25" customHeight="1">
      <c r="A4" s="462"/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</row>
    <row r="5" spans="1:14" ht="11.2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463" t="s">
        <v>602</v>
      </c>
      <c r="N5" s="463"/>
    </row>
    <row r="6" spans="1:14" ht="18" customHeight="1">
      <c r="A6" s="93" t="s">
        <v>1</v>
      </c>
      <c r="B6" s="94" t="s">
        <v>603</v>
      </c>
      <c r="C6" s="94" t="s">
        <v>604</v>
      </c>
      <c r="D6" s="94" t="s">
        <v>605</v>
      </c>
      <c r="E6" s="94" t="s">
        <v>606</v>
      </c>
      <c r="F6" s="94" t="s">
        <v>607</v>
      </c>
      <c r="G6" s="94" t="s">
        <v>608</v>
      </c>
      <c r="H6" s="94" t="s">
        <v>609</v>
      </c>
      <c r="I6" s="94" t="s">
        <v>610</v>
      </c>
      <c r="J6" s="94" t="s">
        <v>611</v>
      </c>
      <c r="K6" s="94" t="s">
        <v>612</v>
      </c>
      <c r="L6" s="94" t="s">
        <v>613</v>
      </c>
      <c r="M6" s="94" t="s">
        <v>614</v>
      </c>
      <c r="N6" s="93" t="s">
        <v>615</v>
      </c>
    </row>
    <row r="7" spans="1:14" ht="18" customHeight="1">
      <c r="A7" s="95" t="s">
        <v>397</v>
      </c>
      <c r="B7" s="96">
        <v>5436</v>
      </c>
      <c r="C7" s="96">
        <v>5436</v>
      </c>
      <c r="D7" s="96">
        <v>8727</v>
      </c>
      <c r="E7" s="96">
        <v>8727</v>
      </c>
      <c r="F7" s="96">
        <v>8728</v>
      </c>
      <c r="G7" s="96">
        <v>8727</v>
      </c>
      <c r="H7" s="96">
        <v>8728</v>
      </c>
      <c r="I7" s="96">
        <v>8727</v>
      </c>
      <c r="J7" s="96">
        <v>8727</v>
      </c>
      <c r="K7" s="96">
        <v>8727</v>
      </c>
      <c r="L7" s="96">
        <v>8268</v>
      </c>
      <c r="M7" s="96">
        <v>8733</v>
      </c>
      <c r="N7" s="97">
        <f aca="true" t="shared" si="0" ref="N7:N13">SUM(B7:M7)</f>
        <v>97691</v>
      </c>
    </row>
    <row r="8" spans="1:14" ht="18" customHeight="1">
      <c r="A8" s="95" t="s">
        <v>616</v>
      </c>
      <c r="B8" s="96">
        <v>1050</v>
      </c>
      <c r="C8" s="96">
        <v>1050</v>
      </c>
      <c r="D8" s="96">
        <v>1859</v>
      </c>
      <c r="E8" s="96">
        <v>1859</v>
      </c>
      <c r="F8" s="96">
        <v>1859</v>
      </c>
      <c r="G8" s="96">
        <v>1859</v>
      </c>
      <c r="H8" s="96">
        <v>1859</v>
      </c>
      <c r="I8" s="96">
        <v>1859</v>
      </c>
      <c r="J8" s="96">
        <v>1859</v>
      </c>
      <c r="K8" s="96">
        <v>1859</v>
      </c>
      <c r="L8" s="96">
        <v>1859</v>
      </c>
      <c r="M8" s="96">
        <v>1861</v>
      </c>
      <c r="N8" s="97">
        <f t="shared" si="0"/>
        <v>20692</v>
      </c>
    </row>
    <row r="9" spans="1:14" ht="18" customHeight="1">
      <c r="A9" s="95" t="s">
        <v>628</v>
      </c>
      <c r="B9" s="96">
        <v>3790</v>
      </c>
      <c r="C9" s="96">
        <v>3850</v>
      </c>
      <c r="D9" s="96">
        <v>4560</v>
      </c>
      <c r="E9" s="96">
        <v>4390</v>
      </c>
      <c r="F9" s="96">
        <v>4417</v>
      </c>
      <c r="G9" s="96">
        <v>4450</v>
      </c>
      <c r="H9" s="96">
        <v>3890</v>
      </c>
      <c r="I9" s="96">
        <v>4122</v>
      </c>
      <c r="J9" s="96">
        <v>4450</v>
      </c>
      <c r="K9" s="96">
        <v>4417</v>
      </c>
      <c r="L9" s="96">
        <v>4560</v>
      </c>
      <c r="M9" s="96">
        <v>5818</v>
      </c>
      <c r="N9" s="97">
        <f t="shared" si="0"/>
        <v>52714</v>
      </c>
    </row>
    <row r="10" spans="1:14" ht="18" customHeight="1">
      <c r="A10" s="95" t="s">
        <v>620</v>
      </c>
      <c r="B10" s="96">
        <v>1460</v>
      </c>
      <c r="C10" s="96">
        <v>1490</v>
      </c>
      <c r="D10" s="96">
        <v>1480</v>
      </c>
      <c r="E10" s="96">
        <v>1510</v>
      </c>
      <c r="F10" s="96">
        <v>1490</v>
      </c>
      <c r="G10" s="96">
        <v>1450</v>
      </c>
      <c r="H10" s="96">
        <v>1510</v>
      </c>
      <c r="I10" s="96">
        <v>1790</v>
      </c>
      <c r="J10" s="96">
        <v>1750</v>
      </c>
      <c r="K10" s="96">
        <v>1540</v>
      </c>
      <c r="L10" s="96">
        <v>1560</v>
      </c>
      <c r="M10" s="96">
        <v>1515</v>
      </c>
      <c r="N10" s="97">
        <f t="shared" si="0"/>
        <v>18545</v>
      </c>
    </row>
    <row r="11" spans="1:14" ht="18" customHeight="1">
      <c r="A11" s="95" t="s">
        <v>400</v>
      </c>
      <c r="B11" s="96">
        <v>4050</v>
      </c>
      <c r="C11" s="96">
        <v>4210</v>
      </c>
      <c r="D11" s="96">
        <v>4060</v>
      </c>
      <c r="E11" s="96">
        <v>4250</v>
      </c>
      <c r="F11" s="96">
        <v>4110</v>
      </c>
      <c r="G11" s="96">
        <v>4050</v>
      </c>
      <c r="H11" s="96">
        <v>4150</v>
      </c>
      <c r="I11" s="96">
        <v>4120</v>
      </c>
      <c r="J11" s="96">
        <v>4160</v>
      </c>
      <c r="K11" s="96">
        <v>4260</v>
      </c>
      <c r="L11" s="96">
        <v>4150</v>
      </c>
      <c r="M11" s="96">
        <v>3191</v>
      </c>
      <c r="N11" s="97">
        <f t="shared" si="0"/>
        <v>48761</v>
      </c>
    </row>
    <row r="12" spans="1:14" ht="18" customHeight="1">
      <c r="A12" s="95" t="s">
        <v>617</v>
      </c>
      <c r="B12" s="96"/>
      <c r="C12" s="96"/>
      <c r="D12" s="96"/>
      <c r="E12" s="96"/>
      <c r="F12" s="96"/>
      <c r="G12" s="96">
        <v>5700</v>
      </c>
      <c r="H12" s="96">
        <v>5800</v>
      </c>
      <c r="I12" s="96">
        <v>8709</v>
      </c>
      <c r="J12" s="96"/>
      <c r="K12" s="96"/>
      <c r="L12" s="96"/>
      <c r="M12" s="96"/>
      <c r="N12" s="97">
        <f t="shared" si="0"/>
        <v>20209</v>
      </c>
    </row>
    <row r="13" spans="1:14" ht="18" customHeight="1">
      <c r="A13" s="95" t="s">
        <v>512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7">
        <f t="shared" si="0"/>
        <v>0</v>
      </c>
    </row>
    <row r="14" spans="1:14" ht="18" customHeight="1">
      <c r="A14" s="98" t="s">
        <v>618</v>
      </c>
      <c r="B14" s="96">
        <f>SUM(B7:B13)</f>
        <v>15786</v>
      </c>
      <c r="C14" s="96">
        <f aca="true" t="shared" si="1" ref="C14:M14">SUM(C7:C13)</f>
        <v>16036</v>
      </c>
      <c r="D14" s="96">
        <f t="shared" si="1"/>
        <v>20686</v>
      </c>
      <c r="E14" s="96">
        <f t="shared" si="1"/>
        <v>20736</v>
      </c>
      <c r="F14" s="96">
        <f t="shared" si="1"/>
        <v>20604</v>
      </c>
      <c r="G14" s="96">
        <f t="shared" si="1"/>
        <v>26236</v>
      </c>
      <c r="H14" s="96">
        <f t="shared" si="1"/>
        <v>25937</v>
      </c>
      <c r="I14" s="96">
        <f t="shared" si="1"/>
        <v>29327</v>
      </c>
      <c r="J14" s="96">
        <f t="shared" si="1"/>
        <v>20946</v>
      </c>
      <c r="K14" s="96">
        <f t="shared" si="1"/>
        <v>20803</v>
      </c>
      <c r="L14" s="96">
        <f t="shared" si="1"/>
        <v>20397</v>
      </c>
      <c r="M14" s="96">
        <f t="shared" si="1"/>
        <v>21118</v>
      </c>
      <c r="N14" s="97">
        <f>SUM(N7:N13)</f>
        <v>258612</v>
      </c>
    </row>
    <row r="15" spans="1:14" ht="18" customHeight="1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</row>
    <row r="16" spans="1:14" ht="18" customHeight="1">
      <c r="A16" s="95" t="s">
        <v>621</v>
      </c>
      <c r="B16" s="96">
        <v>15578</v>
      </c>
      <c r="C16" s="96">
        <v>15600</v>
      </c>
      <c r="D16" s="96">
        <v>15200</v>
      </c>
      <c r="E16" s="96">
        <v>15120</v>
      </c>
      <c r="F16" s="96">
        <v>15500</v>
      </c>
      <c r="G16" s="96">
        <v>15300</v>
      </c>
      <c r="H16" s="96">
        <v>15200</v>
      </c>
      <c r="I16" s="96">
        <v>15100</v>
      </c>
      <c r="J16" s="96">
        <v>15200</v>
      </c>
      <c r="K16" s="96">
        <v>15500</v>
      </c>
      <c r="L16" s="96">
        <v>15200</v>
      </c>
      <c r="M16" s="96">
        <v>17553</v>
      </c>
      <c r="N16" s="97">
        <f aca="true" t="shared" si="2" ref="N16:N22">SUM(B16:M16)</f>
        <v>186051</v>
      </c>
    </row>
    <row r="17" spans="1:14" ht="24" customHeight="1">
      <c r="A17" s="102" t="s">
        <v>622</v>
      </c>
      <c r="B17" s="96"/>
      <c r="C17" s="96">
        <v>1592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>
        <f t="shared" si="2"/>
        <v>1592</v>
      </c>
    </row>
    <row r="18" spans="1:14" ht="18" customHeight="1">
      <c r="A18" s="95" t="s">
        <v>406</v>
      </c>
      <c r="B18" s="96">
        <v>1500</v>
      </c>
      <c r="C18" s="96">
        <v>1650</v>
      </c>
      <c r="D18" s="96">
        <v>6500</v>
      </c>
      <c r="E18" s="96">
        <v>6200</v>
      </c>
      <c r="F18" s="96">
        <v>3200</v>
      </c>
      <c r="G18" s="96">
        <v>1200</v>
      </c>
      <c r="H18" s="96">
        <v>500</v>
      </c>
      <c r="I18" s="96">
        <v>550</v>
      </c>
      <c r="J18" s="96">
        <v>6100</v>
      </c>
      <c r="K18" s="96">
        <v>1200</v>
      </c>
      <c r="L18" s="96">
        <v>500</v>
      </c>
      <c r="M18" s="96">
        <v>410</v>
      </c>
      <c r="N18" s="97">
        <f t="shared" si="2"/>
        <v>29510</v>
      </c>
    </row>
    <row r="19" spans="1:14" ht="18" customHeight="1">
      <c r="A19" s="95" t="s">
        <v>804</v>
      </c>
      <c r="B19" s="96">
        <v>1810</v>
      </c>
      <c r="C19" s="96">
        <v>1750</v>
      </c>
      <c r="D19" s="96">
        <v>1780</v>
      </c>
      <c r="E19" s="96">
        <v>1750</v>
      </c>
      <c r="F19" s="96">
        <v>1760</v>
      </c>
      <c r="G19" s="96">
        <v>1750</v>
      </c>
      <c r="H19" s="96">
        <v>1650</v>
      </c>
      <c r="I19" s="96">
        <v>1659</v>
      </c>
      <c r="J19" s="96">
        <v>1750</v>
      </c>
      <c r="K19" s="96">
        <v>1790</v>
      </c>
      <c r="L19" s="96">
        <v>1850</v>
      </c>
      <c r="M19" s="96">
        <v>1950</v>
      </c>
      <c r="N19" s="97">
        <f t="shared" si="2"/>
        <v>21249</v>
      </c>
    </row>
    <row r="20" spans="1:14" ht="18" customHeight="1">
      <c r="A20" s="95" t="s">
        <v>408</v>
      </c>
      <c r="B20" s="96">
        <v>29</v>
      </c>
      <c r="C20" s="96">
        <v>29</v>
      </c>
      <c r="D20" s="96">
        <v>29</v>
      </c>
      <c r="E20" s="96">
        <v>29</v>
      </c>
      <c r="F20" s="96">
        <v>29</v>
      </c>
      <c r="G20" s="96">
        <v>29</v>
      </c>
      <c r="H20" s="96">
        <v>30</v>
      </c>
      <c r="I20" s="96">
        <v>29</v>
      </c>
      <c r="J20" s="96">
        <v>29</v>
      </c>
      <c r="K20" s="96">
        <v>30</v>
      </c>
      <c r="L20" s="96">
        <v>29</v>
      </c>
      <c r="M20" s="96">
        <v>29</v>
      </c>
      <c r="N20" s="97">
        <f t="shared" si="2"/>
        <v>350</v>
      </c>
    </row>
    <row r="21" spans="1:14" ht="18" customHeight="1">
      <c r="A21" s="95" t="s">
        <v>623</v>
      </c>
      <c r="B21" s="96">
        <v>11</v>
      </c>
      <c r="C21" s="96">
        <v>11</v>
      </c>
      <c r="D21" s="96">
        <v>11</v>
      </c>
      <c r="E21" s="96">
        <v>11</v>
      </c>
      <c r="F21" s="96">
        <v>11</v>
      </c>
      <c r="G21" s="96">
        <v>11</v>
      </c>
      <c r="H21" s="96">
        <v>11</v>
      </c>
      <c r="I21" s="96">
        <v>11</v>
      </c>
      <c r="J21" s="96">
        <v>11</v>
      </c>
      <c r="K21" s="96">
        <v>11</v>
      </c>
      <c r="L21" s="96">
        <v>10</v>
      </c>
      <c r="M21" s="96">
        <v>11</v>
      </c>
      <c r="N21" s="97">
        <f t="shared" si="2"/>
        <v>131</v>
      </c>
    </row>
    <row r="22" spans="1:14" ht="18" customHeight="1">
      <c r="A22" s="95" t="s">
        <v>518</v>
      </c>
      <c r="B22" s="96"/>
      <c r="C22" s="96"/>
      <c r="D22" s="96"/>
      <c r="E22" s="96"/>
      <c r="F22" s="96"/>
      <c r="G22" s="96">
        <v>5532</v>
      </c>
      <c r="H22" s="96">
        <v>5530</v>
      </c>
      <c r="I22" s="96">
        <v>8667</v>
      </c>
      <c r="J22" s="96"/>
      <c r="K22" s="96"/>
      <c r="L22" s="96"/>
      <c r="M22" s="96"/>
      <c r="N22" s="97">
        <f t="shared" si="2"/>
        <v>19729</v>
      </c>
    </row>
    <row r="23" spans="1:14" ht="18" customHeight="1">
      <c r="A23" s="104" t="s">
        <v>619</v>
      </c>
      <c r="B23" s="103">
        <f>SUM(B16:B22)</f>
        <v>18928</v>
      </c>
      <c r="C23" s="103">
        <f>SUM(C16:C22)</f>
        <v>20632</v>
      </c>
      <c r="D23" s="103">
        <f>SUM(D16:D22)</f>
        <v>23520</v>
      </c>
      <c r="E23" s="103">
        <f>SUM(E16:E21)</f>
        <v>23110</v>
      </c>
      <c r="F23" s="103">
        <f>SUM(F16:F21)</f>
        <v>20500</v>
      </c>
      <c r="G23" s="103">
        <f aca="true" t="shared" si="3" ref="G23:N23">SUM(G16:G22)</f>
        <v>23822</v>
      </c>
      <c r="H23" s="103">
        <f t="shared" si="3"/>
        <v>22921</v>
      </c>
      <c r="I23" s="103">
        <f t="shared" si="3"/>
        <v>26016</v>
      </c>
      <c r="J23" s="103">
        <f t="shared" si="3"/>
        <v>23090</v>
      </c>
      <c r="K23" s="103">
        <f t="shared" si="3"/>
        <v>18531</v>
      </c>
      <c r="L23" s="103">
        <f t="shared" si="3"/>
        <v>17589</v>
      </c>
      <c r="M23" s="103">
        <f t="shared" si="3"/>
        <v>19953</v>
      </c>
      <c r="N23" s="97">
        <f t="shared" si="3"/>
        <v>258612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&amp;R13. számú melléklet a 2/2015.(II.13.) számú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2" sqref="A22:A25"/>
    </sheetView>
  </sheetViews>
  <sheetFormatPr defaultColWidth="8.00390625" defaultRowHeight="15"/>
  <cols>
    <col min="1" max="1" width="5.8515625" style="267" customWidth="1"/>
    <col min="2" max="2" width="42.57421875" style="266" customWidth="1"/>
    <col min="3" max="8" width="11.00390625" style="266" customWidth="1"/>
    <col min="9" max="9" width="11.8515625" style="266" customWidth="1"/>
    <col min="10" max="16384" width="8.00390625" style="266" customWidth="1"/>
  </cols>
  <sheetData>
    <row r="1" spans="1:9" ht="25.5" customHeight="1">
      <c r="A1" s="470" t="s">
        <v>768</v>
      </c>
      <c r="B1" s="470"/>
      <c r="C1" s="470"/>
      <c r="D1" s="470"/>
      <c r="E1" s="470"/>
      <c r="F1" s="470"/>
      <c r="G1" s="470"/>
      <c r="H1" s="470"/>
      <c r="I1" s="470"/>
    </row>
    <row r="2" spans="1:9" ht="25.5" customHeight="1">
      <c r="A2" s="470" t="s">
        <v>824</v>
      </c>
      <c r="B2" s="470"/>
      <c r="C2" s="470"/>
      <c r="D2" s="470"/>
      <c r="E2" s="470"/>
      <c r="F2" s="470"/>
      <c r="G2" s="470"/>
      <c r="H2" s="470"/>
      <c r="I2" s="470"/>
    </row>
    <row r="3" spans="1:9" ht="24.75" customHeight="1">
      <c r="A3" s="470" t="s">
        <v>787</v>
      </c>
      <c r="B3" s="470"/>
      <c r="C3" s="470"/>
      <c r="D3" s="470"/>
      <c r="E3" s="470"/>
      <c r="F3" s="470"/>
      <c r="G3" s="470"/>
      <c r="H3" s="470"/>
      <c r="I3" s="470"/>
    </row>
    <row r="4" ht="33.75" customHeight="1" thickBot="1">
      <c r="I4" s="268" t="s">
        <v>576</v>
      </c>
    </row>
    <row r="5" spans="1:9" s="269" customFormat="1" ht="26.25" customHeight="1">
      <c r="A5" s="466" t="s">
        <v>3</v>
      </c>
      <c r="B5" s="468" t="s">
        <v>788</v>
      </c>
      <c r="C5" s="466" t="s">
        <v>789</v>
      </c>
      <c r="D5" s="466" t="s">
        <v>790</v>
      </c>
      <c r="E5" s="471" t="s">
        <v>791</v>
      </c>
      <c r="F5" s="472"/>
      <c r="G5" s="472"/>
      <c r="H5" s="473"/>
      <c r="I5" s="468" t="s">
        <v>557</v>
      </c>
    </row>
    <row r="6" spans="1:9" s="273" customFormat="1" ht="32.25" customHeight="1" thickBot="1">
      <c r="A6" s="467"/>
      <c r="B6" s="469"/>
      <c r="C6" s="469"/>
      <c r="D6" s="467"/>
      <c r="E6" s="270">
        <v>2014</v>
      </c>
      <c r="F6" s="271">
        <v>2015</v>
      </c>
      <c r="G6" s="271">
        <v>2016</v>
      </c>
      <c r="H6" s="272" t="s">
        <v>792</v>
      </c>
      <c r="I6" s="469"/>
    </row>
    <row r="7" spans="1:9" s="279" customFormat="1" ht="12.75" customHeight="1" thickBot="1">
      <c r="A7" s="274">
        <v>1</v>
      </c>
      <c r="B7" s="275">
        <v>2</v>
      </c>
      <c r="C7" s="276">
        <v>3</v>
      </c>
      <c r="D7" s="275">
        <v>4</v>
      </c>
      <c r="E7" s="274">
        <v>5</v>
      </c>
      <c r="F7" s="276">
        <v>6</v>
      </c>
      <c r="G7" s="276">
        <v>7</v>
      </c>
      <c r="H7" s="277">
        <v>8</v>
      </c>
      <c r="I7" s="278" t="s">
        <v>793</v>
      </c>
    </row>
    <row r="8" spans="1:9" ht="19.5" customHeight="1" thickBot="1">
      <c r="A8" s="280" t="s">
        <v>7</v>
      </c>
      <c r="B8" s="281" t="s">
        <v>794</v>
      </c>
      <c r="C8" s="282"/>
      <c r="D8" s="283">
        <f>SUM(D9:D10)</f>
        <v>0</v>
      </c>
      <c r="E8" s="284">
        <f>SUM(E9:E10)</f>
        <v>0</v>
      </c>
      <c r="F8" s="285">
        <f>SUM(F9:F10)</f>
        <v>0</v>
      </c>
      <c r="G8" s="285">
        <f>SUM(G9:G10)</f>
        <v>0</v>
      </c>
      <c r="H8" s="34">
        <f>SUM(H9:H10)</f>
        <v>0</v>
      </c>
      <c r="I8" s="286">
        <f>SUM(D8:H8)</f>
        <v>0</v>
      </c>
    </row>
    <row r="9" spans="1:9" ht="19.5" customHeight="1">
      <c r="A9" s="287" t="s">
        <v>8</v>
      </c>
      <c r="B9" s="288"/>
      <c r="C9" s="289"/>
      <c r="D9" s="290"/>
      <c r="E9" s="291"/>
      <c r="F9" s="21"/>
      <c r="G9" s="21"/>
      <c r="H9" s="22"/>
      <c r="I9" s="292">
        <f>SUM(D9:H9)</f>
        <v>0</v>
      </c>
    </row>
    <row r="10" spans="1:9" ht="19.5" customHeight="1" thickBot="1">
      <c r="A10" s="287" t="s">
        <v>9</v>
      </c>
      <c r="B10" s="288"/>
      <c r="C10" s="289"/>
      <c r="D10" s="290"/>
      <c r="E10" s="291"/>
      <c r="F10" s="21"/>
      <c r="G10" s="21"/>
      <c r="H10" s="22"/>
      <c r="I10" s="292">
        <f>SUM(D10:H10)</f>
        <v>0</v>
      </c>
    </row>
    <row r="11" spans="1:9" ht="25.5" customHeight="1" thickBot="1">
      <c r="A11" s="280" t="s">
        <v>10</v>
      </c>
      <c r="B11" s="293" t="s">
        <v>795</v>
      </c>
      <c r="C11" s="294"/>
      <c r="D11" s="283">
        <f aca="true" t="shared" si="0" ref="D11:I11">SUM(D12:D14)</f>
        <v>0</v>
      </c>
      <c r="E11" s="283">
        <f t="shared" si="0"/>
        <v>0</v>
      </c>
      <c r="F11" s="283">
        <f t="shared" si="0"/>
        <v>0</v>
      </c>
      <c r="G11" s="283">
        <f t="shared" si="0"/>
        <v>0</v>
      </c>
      <c r="H11" s="283">
        <f t="shared" si="0"/>
        <v>0</v>
      </c>
      <c r="I11" s="283">
        <f t="shared" si="0"/>
        <v>0</v>
      </c>
    </row>
    <row r="12" spans="1:9" ht="19.5" customHeight="1">
      <c r="A12" s="287" t="s">
        <v>527</v>
      </c>
      <c r="B12" s="288"/>
      <c r="C12" s="289"/>
      <c r="D12" s="290"/>
      <c r="E12" s="291"/>
      <c r="F12" s="21"/>
      <c r="G12" s="21"/>
      <c r="H12" s="22"/>
      <c r="I12" s="292">
        <f aca="true" t="shared" si="1" ref="I12:I26">SUM(D12:H12)</f>
        <v>0</v>
      </c>
    </row>
    <row r="13" spans="1:9" ht="19.5" customHeight="1">
      <c r="A13" s="287" t="s">
        <v>528</v>
      </c>
      <c r="B13" s="288"/>
      <c r="C13" s="289"/>
      <c r="D13" s="290"/>
      <c r="E13" s="291"/>
      <c r="F13" s="21"/>
      <c r="G13" s="21"/>
      <c r="H13" s="22"/>
      <c r="I13" s="292">
        <f t="shared" si="1"/>
        <v>0</v>
      </c>
    </row>
    <row r="14" spans="1:9" ht="19.5" customHeight="1" thickBot="1">
      <c r="A14" s="295">
        <v>7</v>
      </c>
      <c r="B14" s="296"/>
      <c r="C14" s="297"/>
      <c r="D14" s="298">
        <v>0</v>
      </c>
      <c r="E14" s="299"/>
      <c r="F14" s="300"/>
      <c r="G14" s="300"/>
      <c r="H14" s="301"/>
      <c r="I14" s="292">
        <f t="shared" si="1"/>
        <v>0</v>
      </c>
    </row>
    <row r="15" spans="1:9" ht="19.5" customHeight="1" thickBot="1">
      <c r="A15" s="280" t="s">
        <v>530</v>
      </c>
      <c r="B15" s="293" t="s">
        <v>796</v>
      </c>
      <c r="C15" s="329"/>
      <c r="D15" s="330">
        <f>SUM(D16:D16)</f>
        <v>0</v>
      </c>
      <c r="E15" s="331"/>
      <c r="F15" s="331">
        <f>SUM(F16:F20)</f>
        <v>11292</v>
      </c>
      <c r="G15" s="331">
        <f>SUM(G16:G20)</f>
        <v>0</v>
      </c>
      <c r="H15" s="331">
        <f>SUM(H16:H20)</f>
        <v>0</v>
      </c>
      <c r="I15" s="286">
        <f>SUM(I16:I20)</f>
        <v>11292</v>
      </c>
    </row>
    <row r="16" spans="1:9" ht="19.5" customHeight="1">
      <c r="A16" s="287" t="s">
        <v>531</v>
      </c>
      <c r="B16" s="325" t="s">
        <v>848</v>
      </c>
      <c r="C16" s="289">
        <v>2015</v>
      </c>
      <c r="D16" s="21">
        <v>0</v>
      </c>
      <c r="E16" s="335"/>
      <c r="F16" s="21">
        <v>1592</v>
      </c>
      <c r="G16" s="21"/>
      <c r="H16" s="21"/>
      <c r="I16" s="327">
        <f t="shared" si="1"/>
        <v>1592</v>
      </c>
    </row>
    <row r="17" spans="1:9" ht="19.5" customHeight="1">
      <c r="A17" s="295" t="s">
        <v>532</v>
      </c>
      <c r="B17" s="326" t="s">
        <v>849</v>
      </c>
      <c r="C17" s="289">
        <v>2015</v>
      </c>
      <c r="D17" s="21"/>
      <c r="E17" s="335"/>
      <c r="F17" s="21">
        <v>300</v>
      </c>
      <c r="G17" s="21"/>
      <c r="H17" s="21"/>
      <c r="I17" s="328">
        <f t="shared" si="1"/>
        <v>300</v>
      </c>
    </row>
    <row r="18" spans="1:9" ht="19.5" customHeight="1">
      <c r="A18" s="295" t="s">
        <v>533</v>
      </c>
      <c r="B18" s="326" t="s">
        <v>799</v>
      </c>
      <c r="C18" s="289">
        <v>2015</v>
      </c>
      <c r="D18" s="21"/>
      <c r="E18" s="335"/>
      <c r="F18" s="21">
        <v>5000</v>
      </c>
      <c r="G18" s="21"/>
      <c r="H18" s="21"/>
      <c r="I18" s="328">
        <f t="shared" si="1"/>
        <v>5000</v>
      </c>
    </row>
    <row r="19" spans="1:9" ht="19.5" customHeight="1">
      <c r="A19" s="295" t="s">
        <v>536</v>
      </c>
      <c r="B19" s="326" t="s">
        <v>842</v>
      </c>
      <c r="C19" s="289">
        <v>2015</v>
      </c>
      <c r="D19" s="21"/>
      <c r="E19" s="335"/>
      <c r="F19" s="21">
        <v>4000</v>
      </c>
      <c r="G19" s="21"/>
      <c r="H19" s="21"/>
      <c r="I19" s="328">
        <f t="shared" si="1"/>
        <v>4000</v>
      </c>
    </row>
    <row r="20" spans="1:9" ht="19.5" customHeight="1" thickBot="1">
      <c r="A20" s="295" t="s">
        <v>540</v>
      </c>
      <c r="B20" s="326" t="s">
        <v>805</v>
      </c>
      <c r="C20" s="289">
        <v>2015</v>
      </c>
      <c r="D20" s="21"/>
      <c r="E20" s="335"/>
      <c r="F20" s="21">
        <v>400</v>
      </c>
      <c r="G20" s="21"/>
      <c r="H20" s="21"/>
      <c r="I20" s="328">
        <f t="shared" si="1"/>
        <v>400</v>
      </c>
    </row>
    <row r="21" spans="1:10" ht="19.5" customHeight="1" thickBot="1">
      <c r="A21" s="295" t="s">
        <v>541</v>
      </c>
      <c r="B21" s="293" t="s">
        <v>797</v>
      </c>
      <c r="C21" s="332"/>
      <c r="D21" s="333">
        <f>SUM(D22:D22)</f>
        <v>0</v>
      </c>
      <c r="E21" s="334"/>
      <c r="F21" s="334">
        <f>SUM(F22:F25)</f>
        <v>8917</v>
      </c>
      <c r="G21" s="334">
        <f>SUM(G22:G25)</f>
        <v>0</v>
      </c>
      <c r="H21" s="334">
        <f>SUM(H22:H25)</f>
        <v>0</v>
      </c>
      <c r="I21" s="286">
        <f>SUM(I22:I25)</f>
        <v>8917</v>
      </c>
      <c r="J21" s="302"/>
    </row>
    <row r="22" spans="1:9" ht="19.5" customHeight="1">
      <c r="A22" s="295" t="s">
        <v>542</v>
      </c>
      <c r="B22" s="303" t="s">
        <v>845</v>
      </c>
      <c r="C22" s="304">
        <v>2015</v>
      </c>
      <c r="D22" s="305"/>
      <c r="F22" s="306">
        <v>2000</v>
      </c>
      <c r="G22" s="307"/>
      <c r="H22" s="308"/>
      <c r="I22" s="309">
        <f t="shared" si="1"/>
        <v>2000</v>
      </c>
    </row>
    <row r="23" spans="1:9" ht="19.5" customHeight="1">
      <c r="A23" s="295" t="s">
        <v>543</v>
      </c>
      <c r="B23" s="296" t="s">
        <v>865</v>
      </c>
      <c r="C23" s="297">
        <v>2015</v>
      </c>
      <c r="D23" s="298"/>
      <c r="F23" s="299">
        <v>3000</v>
      </c>
      <c r="G23" s="300"/>
      <c r="H23" s="301"/>
      <c r="I23" s="309">
        <f t="shared" si="1"/>
        <v>3000</v>
      </c>
    </row>
    <row r="24" spans="1:9" ht="19.5" customHeight="1">
      <c r="A24" s="295" t="s">
        <v>544</v>
      </c>
      <c r="B24" s="296" t="s">
        <v>844</v>
      </c>
      <c r="C24" s="297">
        <v>2015</v>
      </c>
      <c r="D24" s="298"/>
      <c r="F24" s="299">
        <v>1917</v>
      </c>
      <c r="G24" s="300"/>
      <c r="H24" s="301"/>
      <c r="I24" s="309">
        <f t="shared" si="1"/>
        <v>1917</v>
      </c>
    </row>
    <row r="25" spans="1:9" ht="19.5" customHeight="1" thickBot="1">
      <c r="A25" s="295" t="s">
        <v>545</v>
      </c>
      <c r="B25" s="296" t="s">
        <v>850</v>
      </c>
      <c r="C25" s="297">
        <v>2015</v>
      </c>
      <c r="D25" s="298"/>
      <c r="F25" s="299">
        <v>2000</v>
      </c>
      <c r="G25" s="300"/>
      <c r="H25" s="301"/>
      <c r="I25" s="309">
        <f t="shared" si="1"/>
        <v>2000</v>
      </c>
    </row>
    <row r="26" spans="1:9" ht="19.5" customHeight="1" thickBot="1">
      <c r="A26" s="464" t="s">
        <v>798</v>
      </c>
      <c r="B26" s="465"/>
      <c r="C26" s="310"/>
      <c r="D26" s="283"/>
      <c r="E26" s="283"/>
      <c r="F26" s="283">
        <f>SUM(F15+F21)</f>
        <v>20209</v>
      </c>
      <c r="G26" s="283"/>
      <c r="H26" s="283"/>
      <c r="I26" s="286">
        <f t="shared" si="1"/>
        <v>20209</v>
      </c>
    </row>
  </sheetData>
  <sheetProtection/>
  <mergeCells count="10">
    <mergeCell ref="A26:B26"/>
    <mergeCell ref="A5:A6"/>
    <mergeCell ref="B5:B6"/>
    <mergeCell ref="C5:C6"/>
    <mergeCell ref="A3:I3"/>
    <mergeCell ref="A1:I1"/>
    <mergeCell ref="A2:I2"/>
    <mergeCell ref="E5:H5"/>
    <mergeCell ref="I5:I6"/>
    <mergeCell ref="D5:D6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82" r:id="rId1"/>
  <headerFooter alignWithMargins="0">
    <oddHeader>&amp;R&amp;"Times New Roman CE,Normál" 14. számú melléklet a 2/2015.(II.13.) számú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.8515625" style="251" customWidth="1"/>
    <col min="2" max="2" width="58.8515625" style="251" customWidth="1"/>
    <col min="3" max="3" width="16.7109375" style="251" customWidth="1"/>
    <col min="4" max="16384" width="9.140625" style="251" customWidth="1"/>
  </cols>
  <sheetData>
    <row r="1" spans="1:3" ht="33" customHeight="1">
      <c r="A1" s="474" t="s">
        <v>786</v>
      </c>
      <c r="B1" s="474"/>
      <c r="C1" s="474"/>
    </row>
    <row r="2" spans="1:4" ht="15.75" customHeight="1" thickBot="1">
      <c r="A2" s="252"/>
      <c r="B2" s="252"/>
      <c r="C2" s="253" t="s">
        <v>776</v>
      </c>
      <c r="D2" s="254"/>
    </row>
    <row r="3" spans="1:3" ht="26.25" customHeight="1" thickBot="1">
      <c r="A3" s="255" t="s">
        <v>577</v>
      </c>
      <c r="B3" s="256" t="s">
        <v>777</v>
      </c>
      <c r="C3" s="311" t="s">
        <v>851</v>
      </c>
    </row>
    <row r="4" spans="1:3" ht="15.75" thickBot="1">
      <c r="A4" s="257">
        <v>1</v>
      </c>
      <c r="B4" s="258">
        <v>2</v>
      </c>
      <c r="C4" s="312">
        <v>3</v>
      </c>
    </row>
    <row r="5" spans="1:3" ht="15">
      <c r="A5" s="259" t="s">
        <v>7</v>
      </c>
      <c r="B5" s="260" t="s">
        <v>778</v>
      </c>
      <c r="C5" s="313">
        <v>29010</v>
      </c>
    </row>
    <row r="6" spans="1:3" ht="24.75">
      <c r="A6" s="261" t="s">
        <v>8</v>
      </c>
      <c r="B6" s="262" t="s">
        <v>779</v>
      </c>
      <c r="C6" s="314">
        <v>2543</v>
      </c>
    </row>
    <row r="7" spans="1:3" ht="15">
      <c r="A7" s="261" t="s">
        <v>9</v>
      </c>
      <c r="B7" s="263" t="s">
        <v>780</v>
      </c>
      <c r="C7" s="313"/>
    </row>
    <row r="8" spans="1:3" ht="24.75">
      <c r="A8" s="261" t="s">
        <v>10</v>
      </c>
      <c r="B8" s="263" t="s">
        <v>781</v>
      </c>
      <c r="C8" s="313"/>
    </row>
    <row r="9" spans="1:3" ht="15">
      <c r="A9" s="264" t="s">
        <v>527</v>
      </c>
      <c r="B9" s="263" t="s">
        <v>782</v>
      </c>
      <c r="C9" s="313">
        <v>500</v>
      </c>
    </row>
    <row r="10" spans="1:3" ht="15.75" thickBot="1">
      <c r="A10" s="261" t="s">
        <v>528</v>
      </c>
      <c r="B10" s="265" t="s">
        <v>783</v>
      </c>
      <c r="C10" s="313"/>
    </row>
    <row r="11" spans="1:3" ht="15.75" thickBot="1">
      <c r="A11" s="475" t="s">
        <v>784</v>
      </c>
      <c r="B11" s="476"/>
      <c r="C11" s="315">
        <f>SUM(C5:C10)</f>
        <v>32053</v>
      </c>
    </row>
    <row r="12" spans="1:3" ht="23.25" customHeight="1">
      <c r="A12" s="477" t="s">
        <v>785</v>
      </c>
      <c r="B12" s="477"/>
      <c r="C12" s="478"/>
    </row>
  </sheetData>
  <sheetProtection/>
  <mergeCells count="3">
    <mergeCell ref="A1:C1"/>
    <mergeCell ref="A11:B11"/>
    <mergeCell ref="A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&amp;R15. számú melléklet a 2/2015.(II.13.) számú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X105"/>
  <sheetViews>
    <sheetView view="pageBreakPreview" zoomScaleSheetLayoutView="100" zoomScalePageLayoutView="0" workbookViewId="0" topLeftCell="A1">
      <pane xSplit="31" topLeftCell="AF1" activePane="topRight" state="frozen"/>
      <selection pane="topLeft" activeCell="A1" sqref="A1"/>
      <selection pane="topRight" activeCell="AN74" sqref="AN74"/>
    </sheetView>
  </sheetViews>
  <sheetFormatPr defaultColWidth="9.140625" defaultRowHeight="15"/>
  <cols>
    <col min="1" max="2" width="2.7109375" style="4" customWidth="1"/>
    <col min="3" max="36" width="2.7109375" style="1" customWidth="1"/>
    <col min="37" max="37" width="12.421875" style="1" customWidth="1"/>
    <col min="38" max="38" width="13.28125" style="1" customWidth="1"/>
    <col min="39" max="41" width="11.140625" style="137" customWidth="1"/>
    <col min="42" max="42" width="12.140625" style="5" customWidth="1"/>
    <col min="43" max="43" width="12.8515625" style="1" customWidth="1"/>
    <col min="44" max="44" width="11.57421875" style="1" customWidth="1"/>
    <col min="45" max="49" width="2.7109375" style="1" customWidth="1"/>
    <col min="50" max="16384" width="9.140625" style="1" customWidth="1"/>
  </cols>
  <sheetData>
    <row r="1" spans="39:42" ht="23.25" customHeight="1">
      <c r="AM1" s="494"/>
      <c r="AN1" s="494"/>
      <c r="AO1" s="494"/>
      <c r="AP1" s="495"/>
    </row>
    <row r="2" spans="1:76" ht="31.5" customHeight="1">
      <c r="A2" s="496" t="s">
        <v>648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8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ht="33" customHeight="1">
      <c r="A3" s="496" t="s">
        <v>871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497"/>
      <c r="AJ3" s="497"/>
      <c r="AK3" s="497"/>
      <c r="AL3" s="497"/>
      <c r="AM3" s="497"/>
      <c r="AN3" s="497"/>
      <c r="AO3" s="497"/>
      <c r="AP3" s="497"/>
      <c r="AQ3" s="497"/>
      <c r="AR3" s="498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</row>
    <row r="4" spans="1:44" ht="25.5" customHeight="1">
      <c r="A4" s="499" t="s">
        <v>0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500"/>
      <c r="AL4" s="500"/>
      <c r="AM4" s="500"/>
      <c r="AN4" s="500"/>
      <c r="AO4" s="500"/>
      <c r="AP4" s="500"/>
      <c r="AQ4" s="500"/>
      <c r="AR4" s="501"/>
    </row>
    <row r="5" spans="1:44" ht="27.75" customHeight="1">
      <c r="A5" s="396" t="s">
        <v>645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7" t="s">
        <v>557</v>
      </c>
      <c r="AH5" s="397"/>
      <c r="AI5" s="397"/>
      <c r="AJ5" s="397"/>
      <c r="AK5" s="397"/>
      <c r="AL5" s="397"/>
      <c r="AM5" s="502" t="s">
        <v>872</v>
      </c>
      <c r="AN5" s="502"/>
      <c r="AO5" s="502"/>
      <c r="AP5" s="503" t="s">
        <v>643</v>
      </c>
      <c r="AQ5" s="504"/>
      <c r="AR5" s="505"/>
    </row>
    <row r="6" spans="1:44" ht="34.5" customHeight="1">
      <c r="A6" s="398" t="s">
        <v>3</v>
      </c>
      <c r="B6" s="389"/>
      <c r="C6" s="386" t="s">
        <v>4</v>
      </c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8" t="s">
        <v>5</v>
      </c>
      <c r="AD6" s="387"/>
      <c r="AE6" s="387"/>
      <c r="AF6" s="387"/>
      <c r="AG6" s="389" t="s">
        <v>6</v>
      </c>
      <c r="AH6" s="387"/>
      <c r="AI6" s="387"/>
      <c r="AJ6" s="387"/>
      <c r="AK6" s="338" t="s">
        <v>873</v>
      </c>
      <c r="AL6" s="130" t="s">
        <v>874</v>
      </c>
      <c r="AM6" s="133" t="s">
        <v>642</v>
      </c>
      <c r="AN6" s="338" t="s">
        <v>873</v>
      </c>
      <c r="AO6" s="130" t="s">
        <v>874</v>
      </c>
      <c r="AP6" s="130" t="s">
        <v>642</v>
      </c>
      <c r="AQ6" s="338" t="s">
        <v>873</v>
      </c>
      <c r="AR6" s="130" t="s">
        <v>874</v>
      </c>
    </row>
    <row r="7" spans="1:44" ht="12.75">
      <c r="A7" s="390" t="s">
        <v>7</v>
      </c>
      <c r="B7" s="390"/>
      <c r="C7" s="391" t="s">
        <v>8</v>
      </c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 t="s">
        <v>9</v>
      </c>
      <c r="AD7" s="391"/>
      <c r="AE7" s="391"/>
      <c r="AF7" s="391"/>
      <c r="AG7" s="391" t="s">
        <v>10</v>
      </c>
      <c r="AH7" s="391"/>
      <c r="AI7" s="391"/>
      <c r="AJ7" s="391"/>
      <c r="AK7" s="132"/>
      <c r="AL7" s="132"/>
      <c r="AM7" s="134"/>
      <c r="AN7" s="134"/>
      <c r="AO7" s="134"/>
      <c r="AP7" s="138"/>
      <c r="AQ7" s="145"/>
      <c r="AR7" s="145"/>
    </row>
    <row r="8" spans="1:44" ht="19.5" customHeight="1">
      <c r="A8" s="371" t="s">
        <v>11</v>
      </c>
      <c r="B8" s="371"/>
      <c r="C8" s="385" t="s">
        <v>12</v>
      </c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95" t="s">
        <v>13</v>
      </c>
      <c r="AD8" s="395"/>
      <c r="AE8" s="395"/>
      <c r="AF8" s="395"/>
      <c r="AG8" s="370">
        <f>SUM(AM8+AP8)</f>
        <v>86386</v>
      </c>
      <c r="AH8" s="370"/>
      <c r="AI8" s="370"/>
      <c r="AJ8" s="370"/>
      <c r="AK8" s="336">
        <f>SUM(AN8+AQ8)</f>
        <v>26704</v>
      </c>
      <c r="AL8" s="336">
        <f>SUM(AO8+AR8)</f>
        <v>113090</v>
      </c>
      <c r="AM8" s="135">
        <v>60643</v>
      </c>
      <c r="AN8" s="135">
        <v>26704</v>
      </c>
      <c r="AO8" s="135">
        <f>SUM(AM8:AN8)</f>
        <v>87347</v>
      </c>
      <c r="AP8" s="135">
        <v>25743</v>
      </c>
      <c r="AQ8" s="145"/>
      <c r="AR8" s="134">
        <f>SUM(AP8:AQ8)</f>
        <v>25743</v>
      </c>
    </row>
    <row r="9" spans="1:44" ht="19.5" customHeight="1">
      <c r="A9" s="371" t="s">
        <v>14</v>
      </c>
      <c r="B9" s="371"/>
      <c r="C9" s="385" t="s">
        <v>15</v>
      </c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73" t="s">
        <v>16</v>
      </c>
      <c r="AD9" s="373"/>
      <c r="AE9" s="373"/>
      <c r="AF9" s="373"/>
      <c r="AG9" s="370">
        <f aca="true" t="shared" si="0" ref="AG9:AG72">SUM(AM9+AP9)</f>
        <v>2056</v>
      </c>
      <c r="AH9" s="370"/>
      <c r="AI9" s="370"/>
      <c r="AJ9" s="370"/>
      <c r="AK9" s="336">
        <f aca="true" t="shared" si="1" ref="AK9:AK72">SUM(AN9+AQ9)</f>
        <v>0</v>
      </c>
      <c r="AL9" s="336">
        <f aca="true" t="shared" si="2" ref="AL9:AL72">SUM(AO9+AR9)</f>
        <v>2056</v>
      </c>
      <c r="AM9" s="135">
        <v>1415</v>
      </c>
      <c r="AN9" s="135"/>
      <c r="AO9" s="135">
        <f aca="true" t="shared" si="3" ref="AO9:AO72">SUM(AM9:AN9)</f>
        <v>1415</v>
      </c>
      <c r="AP9" s="135">
        <v>641</v>
      </c>
      <c r="AQ9" s="145"/>
      <c r="AR9" s="134">
        <f aca="true" t="shared" si="4" ref="AR9:AR72">SUM(AP9:AQ9)</f>
        <v>641</v>
      </c>
    </row>
    <row r="10" spans="1:44" ht="19.5" customHeight="1">
      <c r="A10" s="371" t="s">
        <v>17</v>
      </c>
      <c r="B10" s="371"/>
      <c r="C10" s="385" t="s">
        <v>18</v>
      </c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73" t="s">
        <v>19</v>
      </c>
      <c r="AD10" s="373"/>
      <c r="AE10" s="373"/>
      <c r="AF10" s="373"/>
      <c r="AG10" s="370">
        <f t="shared" si="0"/>
        <v>0</v>
      </c>
      <c r="AH10" s="370"/>
      <c r="AI10" s="370"/>
      <c r="AJ10" s="370"/>
      <c r="AK10" s="336">
        <f t="shared" si="1"/>
        <v>0</v>
      </c>
      <c r="AL10" s="336">
        <f t="shared" si="2"/>
        <v>0</v>
      </c>
      <c r="AM10" s="135"/>
      <c r="AN10" s="135"/>
      <c r="AO10" s="135">
        <f t="shared" si="3"/>
        <v>0</v>
      </c>
      <c r="AP10" s="135"/>
      <c r="AQ10" s="145"/>
      <c r="AR10" s="134">
        <f t="shared" si="4"/>
        <v>0</v>
      </c>
    </row>
    <row r="11" spans="1:44" ht="19.5" customHeight="1">
      <c r="A11" s="371" t="s">
        <v>20</v>
      </c>
      <c r="B11" s="371"/>
      <c r="C11" s="384" t="s">
        <v>21</v>
      </c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73" t="s">
        <v>22</v>
      </c>
      <c r="AD11" s="373"/>
      <c r="AE11" s="373"/>
      <c r="AF11" s="373"/>
      <c r="AG11" s="370">
        <f t="shared" si="0"/>
        <v>0</v>
      </c>
      <c r="AH11" s="370"/>
      <c r="AI11" s="370"/>
      <c r="AJ11" s="370"/>
      <c r="AK11" s="336">
        <f t="shared" si="1"/>
        <v>0</v>
      </c>
      <c r="AL11" s="336">
        <f t="shared" si="2"/>
        <v>0</v>
      </c>
      <c r="AM11" s="135"/>
      <c r="AN11" s="135"/>
      <c r="AO11" s="135">
        <f t="shared" si="3"/>
        <v>0</v>
      </c>
      <c r="AP11" s="135"/>
      <c r="AQ11" s="145"/>
      <c r="AR11" s="134">
        <f t="shared" si="4"/>
        <v>0</v>
      </c>
    </row>
    <row r="12" spans="1:44" ht="19.5" customHeight="1">
      <c r="A12" s="371" t="s">
        <v>23</v>
      </c>
      <c r="B12" s="371"/>
      <c r="C12" s="384" t="s">
        <v>24</v>
      </c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73" t="s">
        <v>25</v>
      </c>
      <c r="AD12" s="373"/>
      <c r="AE12" s="373"/>
      <c r="AF12" s="373"/>
      <c r="AG12" s="370">
        <f t="shared" si="0"/>
        <v>0</v>
      </c>
      <c r="AH12" s="370"/>
      <c r="AI12" s="370"/>
      <c r="AJ12" s="370"/>
      <c r="AK12" s="336">
        <f t="shared" si="1"/>
        <v>0</v>
      </c>
      <c r="AL12" s="336">
        <f t="shared" si="2"/>
        <v>0</v>
      </c>
      <c r="AM12" s="135"/>
      <c r="AN12" s="135"/>
      <c r="AO12" s="135">
        <f t="shared" si="3"/>
        <v>0</v>
      </c>
      <c r="AP12" s="135"/>
      <c r="AQ12" s="145"/>
      <c r="AR12" s="134">
        <f t="shared" si="4"/>
        <v>0</v>
      </c>
    </row>
    <row r="13" spans="1:44" ht="19.5" customHeight="1">
      <c r="A13" s="371" t="s">
        <v>26</v>
      </c>
      <c r="B13" s="371"/>
      <c r="C13" s="384" t="s">
        <v>27</v>
      </c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73" t="s">
        <v>28</v>
      </c>
      <c r="AD13" s="373"/>
      <c r="AE13" s="373"/>
      <c r="AF13" s="373"/>
      <c r="AG13" s="370">
        <f t="shared" si="0"/>
        <v>838</v>
      </c>
      <c r="AH13" s="370"/>
      <c r="AI13" s="370"/>
      <c r="AJ13" s="370"/>
      <c r="AK13" s="336">
        <f t="shared" si="1"/>
        <v>0</v>
      </c>
      <c r="AL13" s="336">
        <f t="shared" si="2"/>
        <v>838</v>
      </c>
      <c r="AM13" s="135">
        <v>402</v>
      </c>
      <c r="AN13" s="135"/>
      <c r="AO13" s="135">
        <f t="shared" si="3"/>
        <v>402</v>
      </c>
      <c r="AP13" s="135">
        <v>436</v>
      </c>
      <c r="AQ13" s="145"/>
      <c r="AR13" s="134">
        <f t="shared" si="4"/>
        <v>436</v>
      </c>
    </row>
    <row r="14" spans="1:44" ht="19.5" customHeight="1">
      <c r="A14" s="371" t="s">
        <v>29</v>
      </c>
      <c r="B14" s="371"/>
      <c r="C14" s="384" t="s">
        <v>30</v>
      </c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73" t="s">
        <v>31</v>
      </c>
      <c r="AD14" s="373"/>
      <c r="AE14" s="373"/>
      <c r="AF14" s="373"/>
      <c r="AG14" s="370">
        <f t="shared" si="0"/>
        <v>3100</v>
      </c>
      <c r="AH14" s="370"/>
      <c r="AI14" s="370"/>
      <c r="AJ14" s="370"/>
      <c r="AK14" s="336">
        <f t="shared" si="1"/>
        <v>0</v>
      </c>
      <c r="AL14" s="336">
        <f t="shared" si="2"/>
        <v>3100</v>
      </c>
      <c r="AM14" s="135">
        <v>1577</v>
      </c>
      <c r="AN14" s="135"/>
      <c r="AO14" s="135">
        <f t="shared" si="3"/>
        <v>1577</v>
      </c>
      <c r="AP14" s="135">
        <v>1523</v>
      </c>
      <c r="AQ14" s="145"/>
      <c r="AR14" s="134">
        <f t="shared" si="4"/>
        <v>1523</v>
      </c>
    </row>
    <row r="15" spans="1:44" ht="19.5" customHeight="1">
      <c r="A15" s="371" t="s">
        <v>32</v>
      </c>
      <c r="B15" s="371"/>
      <c r="C15" s="384" t="s">
        <v>33</v>
      </c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73" t="s">
        <v>34</v>
      </c>
      <c r="AD15" s="373"/>
      <c r="AE15" s="373"/>
      <c r="AF15" s="373"/>
      <c r="AG15" s="370">
        <f t="shared" si="0"/>
        <v>0</v>
      </c>
      <c r="AH15" s="370"/>
      <c r="AI15" s="370"/>
      <c r="AJ15" s="370"/>
      <c r="AK15" s="336">
        <f t="shared" si="1"/>
        <v>0</v>
      </c>
      <c r="AL15" s="336">
        <f t="shared" si="2"/>
        <v>0</v>
      </c>
      <c r="AM15" s="135"/>
      <c r="AN15" s="135"/>
      <c r="AO15" s="135">
        <f t="shared" si="3"/>
        <v>0</v>
      </c>
      <c r="AP15" s="135"/>
      <c r="AQ15" s="145"/>
      <c r="AR15" s="134">
        <f t="shared" si="4"/>
        <v>0</v>
      </c>
    </row>
    <row r="16" spans="1:44" ht="19.5" customHeight="1">
      <c r="A16" s="371" t="s">
        <v>35</v>
      </c>
      <c r="B16" s="371"/>
      <c r="C16" s="381" t="s">
        <v>36</v>
      </c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73" t="s">
        <v>37</v>
      </c>
      <c r="AD16" s="373"/>
      <c r="AE16" s="373"/>
      <c r="AF16" s="373"/>
      <c r="AG16" s="370">
        <f t="shared" si="0"/>
        <v>584</v>
      </c>
      <c r="AH16" s="370"/>
      <c r="AI16" s="370"/>
      <c r="AJ16" s="370"/>
      <c r="AK16" s="336">
        <f t="shared" si="1"/>
        <v>0</v>
      </c>
      <c r="AL16" s="336">
        <f t="shared" si="2"/>
        <v>584</v>
      </c>
      <c r="AM16" s="135"/>
      <c r="AN16" s="135"/>
      <c r="AO16" s="135">
        <f t="shared" si="3"/>
        <v>0</v>
      </c>
      <c r="AP16" s="135">
        <v>584</v>
      </c>
      <c r="AQ16" s="145"/>
      <c r="AR16" s="134">
        <f t="shared" si="4"/>
        <v>584</v>
      </c>
    </row>
    <row r="17" spans="1:44" ht="19.5" customHeight="1">
      <c r="A17" s="371" t="s">
        <v>38</v>
      </c>
      <c r="B17" s="371"/>
      <c r="C17" s="381" t="s">
        <v>39</v>
      </c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73" t="s">
        <v>40</v>
      </c>
      <c r="AD17" s="373"/>
      <c r="AE17" s="373"/>
      <c r="AF17" s="373"/>
      <c r="AG17" s="370">
        <f t="shared" si="0"/>
        <v>374</v>
      </c>
      <c r="AH17" s="370"/>
      <c r="AI17" s="370"/>
      <c r="AJ17" s="370"/>
      <c r="AK17" s="336">
        <f t="shared" si="1"/>
        <v>0</v>
      </c>
      <c r="AL17" s="336">
        <f t="shared" si="2"/>
        <v>374</v>
      </c>
      <c r="AM17" s="135"/>
      <c r="AN17" s="135"/>
      <c r="AO17" s="135">
        <f t="shared" si="3"/>
        <v>0</v>
      </c>
      <c r="AP17" s="135">
        <v>374</v>
      </c>
      <c r="AQ17" s="145"/>
      <c r="AR17" s="134">
        <f t="shared" si="4"/>
        <v>374</v>
      </c>
    </row>
    <row r="18" spans="1:44" ht="19.5" customHeight="1">
      <c r="A18" s="371" t="s">
        <v>41</v>
      </c>
      <c r="B18" s="371"/>
      <c r="C18" s="381" t="s">
        <v>42</v>
      </c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73" t="s">
        <v>43</v>
      </c>
      <c r="AD18" s="373"/>
      <c r="AE18" s="373"/>
      <c r="AF18" s="373"/>
      <c r="AG18" s="370">
        <f t="shared" si="0"/>
        <v>0</v>
      </c>
      <c r="AH18" s="370"/>
      <c r="AI18" s="370"/>
      <c r="AJ18" s="370"/>
      <c r="AK18" s="336">
        <f t="shared" si="1"/>
        <v>0</v>
      </c>
      <c r="AL18" s="336">
        <f t="shared" si="2"/>
        <v>0</v>
      </c>
      <c r="AM18" s="135"/>
      <c r="AN18" s="135"/>
      <c r="AO18" s="135">
        <f t="shared" si="3"/>
        <v>0</v>
      </c>
      <c r="AP18" s="135"/>
      <c r="AQ18" s="145"/>
      <c r="AR18" s="134">
        <f t="shared" si="4"/>
        <v>0</v>
      </c>
    </row>
    <row r="19" spans="1:44" s="2" customFormat="1" ht="19.5" customHeight="1">
      <c r="A19" s="371" t="s">
        <v>44</v>
      </c>
      <c r="B19" s="371"/>
      <c r="C19" s="381" t="s">
        <v>45</v>
      </c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73" t="s">
        <v>46</v>
      </c>
      <c r="AD19" s="373"/>
      <c r="AE19" s="373"/>
      <c r="AF19" s="373"/>
      <c r="AG19" s="370">
        <f t="shared" si="0"/>
        <v>0</v>
      </c>
      <c r="AH19" s="370"/>
      <c r="AI19" s="370"/>
      <c r="AJ19" s="370"/>
      <c r="AK19" s="336">
        <f t="shared" si="1"/>
        <v>0</v>
      </c>
      <c r="AL19" s="336">
        <f t="shared" si="2"/>
        <v>0</v>
      </c>
      <c r="AM19" s="135"/>
      <c r="AN19" s="135"/>
      <c r="AO19" s="135">
        <f t="shared" si="3"/>
        <v>0</v>
      </c>
      <c r="AP19" s="135"/>
      <c r="AQ19" s="145"/>
      <c r="AR19" s="134">
        <f t="shared" si="4"/>
        <v>0</v>
      </c>
    </row>
    <row r="20" spans="1:44" s="2" customFormat="1" ht="19.5" customHeight="1">
      <c r="A20" s="371" t="s">
        <v>47</v>
      </c>
      <c r="B20" s="371"/>
      <c r="C20" s="381" t="s">
        <v>48</v>
      </c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73" t="s">
        <v>49</v>
      </c>
      <c r="AD20" s="373"/>
      <c r="AE20" s="373"/>
      <c r="AF20" s="373"/>
      <c r="AG20" s="370">
        <f t="shared" si="0"/>
        <v>0</v>
      </c>
      <c r="AH20" s="370"/>
      <c r="AI20" s="370"/>
      <c r="AJ20" s="370"/>
      <c r="AK20" s="336">
        <f t="shared" si="1"/>
        <v>0</v>
      </c>
      <c r="AL20" s="336">
        <f t="shared" si="2"/>
        <v>0</v>
      </c>
      <c r="AM20" s="135"/>
      <c r="AN20" s="135"/>
      <c r="AO20" s="135">
        <f t="shared" si="3"/>
        <v>0</v>
      </c>
      <c r="AP20" s="135"/>
      <c r="AQ20" s="145"/>
      <c r="AR20" s="134">
        <f t="shared" si="4"/>
        <v>0</v>
      </c>
    </row>
    <row r="21" spans="1:44" s="2" customFormat="1" ht="19.5" customHeight="1">
      <c r="A21" s="367" t="s">
        <v>50</v>
      </c>
      <c r="B21" s="367"/>
      <c r="C21" s="383" t="s">
        <v>51</v>
      </c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69" t="s">
        <v>52</v>
      </c>
      <c r="AD21" s="369"/>
      <c r="AE21" s="369"/>
      <c r="AF21" s="369"/>
      <c r="AG21" s="370">
        <f t="shared" si="0"/>
        <v>93338</v>
      </c>
      <c r="AH21" s="370"/>
      <c r="AI21" s="370"/>
      <c r="AJ21" s="370"/>
      <c r="AK21" s="336">
        <f t="shared" si="1"/>
        <v>26704</v>
      </c>
      <c r="AL21" s="336">
        <f t="shared" si="2"/>
        <v>120042</v>
      </c>
      <c r="AM21" s="136">
        <f>SUM(AM8:AM20)</f>
        <v>64037</v>
      </c>
      <c r="AN21" s="136">
        <f>SUM(AN8:AN20)</f>
        <v>26704</v>
      </c>
      <c r="AO21" s="135">
        <f t="shared" si="3"/>
        <v>90741</v>
      </c>
      <c r="AP21" s="136">
        <f>SUM(AP8:AP20)</f>
        <v>29301</v>
      </c>
      <c r="AQ21" s="145"/>
      <c r="AR21" s="134">
        <f t="shared" si="4"/>
        <v>29301</v>
      </c>
    </row>
    <row r="22" spans="1:44" ht="19.5" customHeight="1">
      <c r="A22" s="371" t="s">
        <v>53</v>
      </c>
      <c r="B22" s="371"/>
      <c r="C22" s="381" t="s">
        <v>54</v>
      </c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73" t="s">
        <v>55</v>
      </c>
      <c r="AD22" s="373"/>
      <c r="AE22" s="373"/>
      <c r="AF22" s="373"/>
      <c r="AG22" s="370">
        <f t="shared" si="0"/>
        <v>1824</v>
      </c>
      <c r="AH22" s="370"/>
      <c r="AI22" s="370"/>
      <c r="AJ22" s="370"/>
      <c r="AK22" s="336">
        <f t="shared" si="1"/>
        <v>4440</v>
      </c>
      <c r="AL22" s="336">
        <f t="shared" si="2"/>
        <v>6264</v>
      </c>
      <c r="AM22" s="135">
        <v>1824</v>
      </c>
      <c r="AN22" s="135">
        <v>4440</v>
      </c>
      <c r="AO22" s="135">
        <f t="shared" si="3"/>
        <v>6264</v>
      </c>
      <c r="AP22" s="135"/>
      <c r="AQ22" s="145"/>
      <c r="AR22" s="134">
        <f t="shared" si="4"/>
        <v>0</v>
      </c>
    </row>
    <row r="23" spans="1:44" ht="29.25" customHeight="1">
      <c r="A23" s="371" t="s">
        <v>56</v>
      </c>
      <c r="B23" s="371"/>
      <c r="C23" s="381" t="s">
        <v>57</v>
      </c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73" t="s">
        <v>58</v>
      </c>
      <c r="AD23" s="373"/>
      <c r="AE23" s="373"/>
      <c r="AF23" s="373"/>
      <c r="AG23" s="370">
        <f t="shared" si="0"/>
        <v>1929</v>
      </c>
      <c r="AH23" s="370"/>
      <c r="AI23" s="370"/>
      <c r="AJ23" s="370"/>
      <c r="AK23" s="336">
        <f t="shared" si="1"/>
        <v>-1677</v>
      </c>
      <c r="AL23" s="336">
        <f t="shared" si="2"/>
        <v>252</v>
      </c>
      <c r="AM23" s="135">
        <v>1929</v>
      </c>
      <c r="AN23" s="135">
        <v>-1677</v>
      </c>
      <c r="AO23" s="135">
        <f t="shared" si="3"/>
        <v>252</v>
      </c>
      <c r="AP23" s="135"/>
      <c r="AQ23" s="145"/>
      <c r="AR23" s="134">
        <f t="shared" si="4"/>
        <v>0</v>
      </c>
    </row>
    <row r="24" spans="1:44" ht="19.5" customHeight="1">
      <c r="A24" s="371" t="s">
        <v>59</v>
      </c>
      <c r="B24" s="371"/>
      <c r="C24" s="375" t="s">
        <v>60</v>
      </c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3" t="s">
        <v>61</v>
      </c>
      <c r="AD24" s="373"/>
      <c r="AE24" s="373"/>
      <c r="AF24" s="373"/>
      <c r="AG24" s="370">
        <f t="shared" si="0"/>
        <v>600</v>
      </c>
      <c r="AH24" s="370"/>
      <c r="AI24" s="370"/>
      <c r="AJ24" s="370"/>
      <c r="AK24" s="336">
        <f t="shared" si="1"/>
        <v>1677</v>
      </c>
      <c r="AL24" s="336">
        <f t="shared" si="2"/>
        <v>2277</v>
      </c>
      <c r="AM24" s="135">
        <v>600</v>
      </c>
      <c r="AN24" s="135">
        <v>1677</v>
      </c>
      <c r="AO24" s="135">
        <f t="shared" si="3"/>
        <v>2277</v>
      </c>
      <c r="AP24" s="135"/>
      <c r="AQ24" s="145"/>
      <c r="AR24" s="134">
        <f t="shared" si="4"/>
        <v>0</v>
      </c>
    </row>
    <row r="25" spans="1:44" ht="19.5" customHeight="1">
      <c r="A25" s="367" t="s">
        <v>62</v>
      </c>
      <c r="B25" s="367"/>
      <c r="C25" s="380" t="s">
        <v>63</v>
      </c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69" t="s">
        <v>64</v>
      </c>
      <c r="AD25" s="369"/>
      <c r="AE25" s="369"/>
      <c r="AF25" s="369"/>
      <c r="AG25" s="370">
        <f t="shared" si="0"/>
        <v>4353</v>
      </c>
      <c r="AH25" s="370"/>
      <c r="AI25" s="370"/>
      <c r="AJ25" s="370"/>
      <c r="AK25" s="336">
        <f t="shared" si="1"/>
        <v>4440</v>
      </c>
      <c r="AL25" s="336">
        <f t="shared" si="2"/>
        <v>8793</v>
      </c>
      <c r="AM25" s="135">
        <f>SUM(AM22:AM24)</f>
        <v>4353</v>
      </c>
      <c r="AN25" s="135">
        <f>SUM(AN22:AN24)</f>
        <v>4440</v>
      </c>
      <c r="AO25" s="135">
        <f t="shared" si="3"/>
        <v>8793</v>
      </c>
      <c r="AP25" s="135">
        <f>SUM(AP22:AP24)</f>
        <v>0</v>
      </c>
      <c r="AQ25" s="145"/>
      <c r="AR25" s="134">
        <f t="shared" si="4"/>
        <v>0</v>
      </c>
    </row>
    <row r="26" spans="1:44" ht="19.5" customHeight="1">
      <c r="A26" s="367" t="s">
        <v>65</v>
      </c>
      <c r="B26" s="367"/>
      <c r="C26" s="383" t="s">
        <v>66</v>
      </c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69" t="s">
        <v>67</v>
      </c>
      <c r="AD26" s="369"/>
      <c r="AE26" s="369"/>
      <c r="AF26" s="369"/>
      <c r="AG26" s="370">
        <f t="shared" si="0"/>
        <v>97691</v>
      </c>
      <c r="AH26" s="370"/>
      <c r="AI26" s="370"/>
      <c r="AJ26" s="370"/>
      <c r="AK26" s="336">
        <f t="shared" si="1"/>
        <v>31144</v>
      </c>
      <c r="AL26" s="336">
        <f t="shared" si="2"/>
        <v>128835</v>
      </c>
      <c r="AM26" s="136">
        <f>SUM(AM25,AM21)</f>
        <v>68390</v>
      </c>
      <c r="AN26" s="136">
        <f>SUM(AN25,AN21)</f>
        <v>31144</v>
      </c>
      <c r="AO26" s="135">
        <f t="shared" si="3"/>
        <v>99534</v>
      </c>
      <c r="AP26" s="136">
        <f>SUM(AP25,AP21)</f>
        <v>29301</v>
      </c>
      <c r="AQ26" s="145"/>
      <c r="AR26" s="134">
        <f t="shared" si="4"/>
        <v>29301</v>
      </c>
    </row>
    <row r="27" spans="1:44" s="3" customFormat="1" ht="19.5" customHeight="1">
      <c r="A27" s="367" t="s">
        <v>68</v>
      </c>
      <c r="B27" s="367"/>
      <c r="C27" s="380" t="s">
        <v>69</v>
      </c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69" t="s">
        <v>70</v>
      </c>
      <c r="AD27" s="369"/>
      <c r="AE27" s="369"/>
      <c r="AF27" s="369"/>
      <c r="AG27" s="370">
        <f t="shared" si="0"/>
        <v>20692</v>
      </c>
      <c r="AH27" s="370"/>
      <c r="AI27" s="370"/>
      <c r="AJ27" s="370"/>
      <c r="AK27" s="336">
        <f t="shared" si="1"/>
        <v>4198</v>
      </c>
      <c r="AL27" s="336">
        <f t="shared" si="2"/>
        <v>24890</v>
      </c>
      <c r="AM27" s="136">
        <v>13054</v>
      </c>
      <c r="AN27" s="136">
        <v>4198</v>
      </c>
      <c r="AO27" s="135">
        <f t="shared" si="3"/>
        <v>17252</v>
      </c>
      <c r="AP27" s="136">
        <v>7638</v>
      </c>
      <c r="AQ27" s="488"/>
      <c r="AR27" s="134">
        <f t="shared" si="4"/>
        <v>7638</v>
      </c>
    </row>
    <row r="28" spans="1:44" ht="19.5" customHeight="1">
      <c r="A28" s="371" t="s">
        <v>71</v>
      </c>
      <c r="B28" s="371"/>
      <c r="C28" s="381" t="s">
        <v>72</v>
      </c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73" t="s">
        <v>73</v>
      </c>
      <c r="AD28" s="373"/>
      <c r="AE28" s="373"/>
      <c r="AF28" s="373"/>
      <c r="AG28" s="370">
        <f t="shared" si="0"/>
        <v>233</v>
      </c>
      <c r="AH28" s="370"/>
      <c r="AI28" s="370"/>
      <c r="AJ28" s="370"/>
      <c r="AK28" s="336">
        <f t="shared" si="1"/>
        <v>0</v>
      </c>
      <c r="AL28" s="336">
        <f t="shared" si="2"/>
        <v>233</v>
      </c>
      <c r="AM28" s="135">
        <v>153</v>
      </c>
      <c r="AN28" s="135"/>
      <c r="AO28" s="135">
        <f t="shared" si="3"/>
        <v>153</v>
      </c>
      <c r="AP28" s="135">
        <v>80</v>
      </c>
      <c r="AQ28" s="145"/>
      <c r="AR28" s="134">
        <f t="shared" si="4"/>
        <v>80</v>
      </c>
    </row>
    <row r="29" spans="1:44" ht="19.5" customHeight="1">
      <c r="A29" s="371" t="s">
        <v>74</v>
      </c>
      <c r="B29" s="371"/>
      <c r="C29" s="381" t="s">
        <v>75</v>
      </c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73" t="s">
        <v>76</v>
      </c>
      <c r="AD29" s="373"/>
      <c r="AE29" s="373"/>
      <c r="AF29" s="373"/>
      <c r="AG29" s="370">
        <f t="shared" si="0"/>
        <v>27968</v>
      </c>
      <c r="AH29" s="370"/>
      <c r="AI29" s="370"/>
      <c r="AJ29" s="370"/>
      <c r="AK29" s="336">
        <f t="shared" si="1"/>
        <v>6191</v>
      </c>
      <c r="AL29" s="336">
        <f t="shared" si="2"/>
        <v>34159</v>
      </c>
      <c r="AM29" s="135">
        <v>26968</v>
      </c>
      <c r="AN29" s="135">
        <v>6191</v>
      </c>
      <c r="AO29" s="135">
        <f t="shared" si="3"/>
        <v>33159</v>
      </c>
      <c r="AP29" s="135">
        <v>1000</v>
      </c>
      <c r="AQ29" s="145"/>
      <c r="AR29" s="134">
        <f t="shared" si="4"/>
        <v>1000</v>
      </c>
    </row>
    <row r="30" spans="1:44" ht="19.5" customHeight="1">
      <c r="A30" s="371" t="s">
        <v>77</v>
      </c>
      <c r="B30" s="371"/>
      <c r="C30" s="381" t="s">
        <v>78</v>
      </c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73" t="s">
        <v>79</v>
      </c>
      <c r="AD30" s="373"/>
      <c r="AE30" s="373"/>
      <c r="AF30" s="373"/>
      <c r="AG30" s="370">
        <f t="shared" si="0"/>
        <v>0</v>
      </c>
      <c r="AH30" s="370"/>
      <c r="AI30" s="370"/>
      <c r="AJ30" s="370"/>
      <c r="AK30" s="336">
        <f t="shared" si="1"/>
        <v>0</v>
      </c>
      <c r="AL30" s="336">
        <f t="shared" si="2"/>
        <v>0</v>
      </c>
      <c r="AM30" s="135"/>
      <c r="AN30" s="135"/>
      <c r="AO30" s="135">
        <f t="shared" si="3"/>
        <v>0</v>
      </c>
      <c r="AP30" s="135"/>
      <c r="AQ30" s="145"/>
      <c r="AR30" s="134">
        <f t="shared" si="4"/>
        <v>0</v>
      </c>
    </row>
    <row r="31" spans="1:44" ht="19.5" customHeight="1">
      <c r="A31" s="367" t="s">
        <v>80</v>
      </c>
      <c r="B31" s="367"/>
      <c r="C31" s="380" t="s">
        <v>81</v>
      </c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69" t="s">
        <v>82</v>
      </c>
      <c r="AD31" s="369"/>
      <c r="AE31" s="369"/>
      <c r="AF31" s="369"/>
      <c r="AG31" s="370">
        <f t="shared" si="0"/>
        <v>28201</v>
      </c>
      <c r="AH31" s="370"/>
      <c r="AI31" s="370"/>
      <c r="AJ31" s="370"/>
      <c r="AK31" s="336">
        <f t="shared" si="1"/>
        <v>6191</v>
      </c>
      <c r="AL31" s="336">
        <f t="shared" si="2"/>
        <v>34392</v>
      </c>
      <c r="AM31" s="135">
        <f>SUM(AM28:AM30)</f>
        <v>27121</v>
      </c>
      <c r="AN31" s="135">
        <f>SUM(AN28:AN30)</f>
        <v>6191</v>
      </c>
      <c r="AO31" s="135">
        <f t="shared" si="3"/>
        <v>33312</v>
      </c>
      <c r="AP31" s="135">
        <f>SUM(AP28:AP30)</f>
        <v>1080</v>
      </c>
      <c r="AQ31" s="145"/>
      <c r="AR31" s="134">
        <f t="shared" si="4"/>
        <v>1080</v>
      </c>
    </row>
    <row r="32" spans="1:44" ht="19.5" customHeight="1">
      <c r="A32" s="371" t="s">
        <v>83</v>
      </c>
      <c r="B32" s="371"/>
      <c r="C32" s="381" t="s">
        <v>84</v>
      </c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73" t="s">
        <v>85</v>
      </c>
      <c r="AD32" s="373"/>
      <c r="AE32" s="373"/>
      <c r="AF32" s="373"/>
      <c r="AG32" s="370">
        <f t="shared" si="0"/>
        <v>106</v>
      </c>
      <c r="AH32" s="370"/>
      <c r="AI32" s="370"/>
      <c r="AJ32" s="370"/>
      <c r="AK32" s="336">
        <f t="shared" si="1"/>
        <v>0</v>
      </c>
      <c r="AL32" s="336">
        <f t="shared" si="2"/>
        <v>106</v>
      </c>
      <c r="AM32" s="135">
        <v>51</v>
      </c>
      <c r="AN32" s="135"/>
      <c r="AO32" s="135">
        <f t="shared" si="3"/>
        <v>51</v>
      </c>
      <c r="AP32" s="135">
        <v>55</v>
      </c>
      <c r="AQ32" s="145"/>
      <c r="AR32" s="134">
        <f t="shared" si="4"/>
        <v>55</v>
      </c>
    </row>
    <row r="33" spans="1:44" ht="19.5" customHeight="1">
      <c r="A33" s="371" t="s">
        <v>86</v>
      </c>
      <c r="B33" s="371"/>
      <c r="C33" s="381" t="s">
        <v>87</v>
      </c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73" t="s">
        <v>88</v>
      </c>
      <c r="AD33" s="373"/>
      <c r="AE33" s="373"/>
      <c r="AF33" s="373"/>
      <c r="AG33" s="370">
        <f t="shared" si="0"/>
        <v>1698</v>
      </c>
      <c r="AH33" s="370"/>
      <c r="AI33" s="370"/>
      <c r="AJ33" s="370"/>
      <c r="AK33" s="336">
        <f t="shared" si="1"/>
        <v>0</v>
      </c>
      <c r="AL33" s="336">
        <f t="shared" si="2"/>
        <v>1698</v>
      </c>
      <c r="AM33" s="135">
        <v>848</v>
      </c>
      <c r="AN33" s="135"/>
      <c r="AO33" s="135">
        <f t="shared" si="3"/>
        <v>848</v>
      </c>
      <c r="AP33" s="135">
        <v>850</v>
      </c>
      <c r="AQ33" s="145"/>
      <c r="AR33" s="134">
        <f t="shared" si="4"/>
        <v>850</v>
      </c>
    </row>
    <row r="34" spans="1:44" ht="19.5" customHeight="1">
      <c r="A34" s="367" t="s">
        <v>89</v>
      </c>
      <c r="B34" s="367"/>
      <c r="C34" s="380" t="s">
        <v>90</v>
      </c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69" t="s">
        <v>91</v>
      </c>
      <c r="AD34" s="369"/>
      <c r="AE34" s="369"/>
      <c r="AF34" s="369"/>
      <c r="AG34" s="370">
        <f t="shared" si="0"/>
        <v>1804</v>
      </c>
      <c r="AH34" s="370"/>
      <c r="AI34" s="370"/>
      <c r="AJ34" s="370"/>
      <c r="AK34" s="336">
        <f t="shared" si="1"/>
        <v>0</v>
      </c>
      <c r="AL34" s="336">
        <f t="shared" si="2"/>
        <v>1804</v>
      </c>
      <c r="AM34" s="136">
        <f>SUM(AM32:AM33)</f>
        <v>899</v>
      </c>
      <c r="AN34" s="136">
        <f>SUM(AN32:AN33)</f>
        <v>0</v>
      </c>
      <c r="AO34" s="135">
        <f t="shared" si="3"/>
        <v>899</v>
      </c>
      <c r="AP34" s="136">
        <f>SUM(AP32:AP33)</f>
        <v>905</v>
      </c>
      <c r="AQ34" s="145"/>
      <c r="AR34" s="134">
        <f t="shared" si="4"/>
        <v>905</v>
      </c>
    </row>
    <row r="35" spans="1:44" ht="19.5" customHeight="1">
      <c r="A35" s="371" t="s">
        <v>92</v>
      </c>
      <c r="B35" s="371"/>
      <c r="C35" s="381" t="s">
        <v>93</v>
      </c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73" t="s">
        <v>94</v>
      </c>
      <c r="AD35" s="373"/>
      <c r="AE35" s="373"/>
      <c r="AF35" s="373"/>
      <c r="AG35" s="370">
        <f t="shared" si="0"/>
        <v>4374</v>
      </c>
      <c r="AH35" s="370"/>
      <c r="AI35" s="370"/>
      <c r="AJ35" s="370"/>
      <c r="AK35" s="336">
        <f t="shared" si="1"/>
        <v>0</v>
      </c>
      <c r="AL35" s="336">
        <f t="shared" si="2"/>
        <v>4374</v>
      </c>
      <c r="AM35" s="135">
        <v>3669</v>
      </c>
      <c r="AN35" s="135"/>
      <c r="AO35" s="135">
        <f t="shared" si="3"/>
        <v>3669</v>
      </c>
      <c r="AP35" s="135">
        <v>705</v>
      </c>
      <c r="AQ35" s="145"/>
      <c r="AR35" s="134">
        <f t="shared" si="4"/>
        <v>705</v>
      </c>
    </row>
    <row r="36" spans="1:44" ht="19.5" customHeight="1">
      <c r="A36" s="371" t="s">
        <v>95</v>
      </c>
      <c r="B36" s="371"/>
      <c r="C36" s="381" t="s">
        <v>96</v>
      </c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73" t="s">
        <v>97</v>
      </c>
      <c r="AD36" s="373"/>
      <c r="AE36" s="373"/>
      <c r="AF36" s="373"/>
      <c r="AG36" s="370">
        <f t="shared" si="0"/>
        <v>0</v>
      </c>
      <c r="AH36" s="370"/>
      <c r="AI36" s="370"/>
      <c r="AJ36" s="370"/>
      <c r="AK36" s="336">
        <f t="shared" si="1"/>
        <v>461</v>
      </c>
      <c r="AL36" s="336">
        <f t="shared" si="2"/>
        <v>461</v>
      </c>
      <c r="AM36" s="135"/>
      <c r="AN36" s="135">
        <v>461</v>
      </c>
      <c r="AO36" s="135">
        <f t="shared" si="3"/>
        <v>461</v>
      </c>
      <c r="AP36" s="135"/>
      <c r="AQ36" s="145"/>
      <c r="AR36" s="134">
        <f t="shared" si="4"/>
        <v>0</v>
      </c>
    </row>
    <row r="37" spans="1:44" ht="19.5" customHeight="1">
      <c r="A37" s="371" t="s">
        <v>98</v>
      </c>
      <c r="B37" s="371"/>
      <c r="C37" s="381" t="s">
        <v>99</v>
      </c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73" t="s">
        <v>100</v>
      </c>
      <c r="AD37" s="373"/>
      <c r="AE37" s="373"/>
      <c r="AF37" s="373"/>
      <c r="AG37" s="370">
        <f t="shared" si="0"/>
        <v>480</v>
      </c>
      <c r="AH37" s="370"/>
      <c r="AI37" s="370"/>
      <c r="AJ37" s="370"/>
      <c r="AK37" s="336">
        <f t="shared" si="1"/>
        <v>0</v>
      </c>
      <c r="AL37" s="336">
        <f t="shared" si="2"/>
        <v>480</v>
      </c>
      <c r="AM37" s="135">
        <v>100</v>
      </c>
      <c r="AN37" s="135"/>
      <c r="AO37" s="135">
        <f t="shared" si="3"/>
        <v>100</v>
      </c>
      <c r="AP37" s="135">
        <v>380</v>
      </c>
      <c r="AQ37" s="145"/>
      <c r="AR37" s="134">
        <f t="shared" si="4"/>
        <v>380</v>
      </c>
    </row>
    <row r="38" spans="1:44" ht="19.5" customHeight="1">
      <c r="A38" s="371" t="s">
        <v>101</v>
      </c>
      <c r="B38" s="371"/>
      <c r="C38" s="381" t="s">
        <v>102</v>
      </c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73" t="s">
        <v>103</v>
      </c>
      <c r="AD38" s="373"/>
      <c r="AE38" s="373"/>
      <c r="AF38" s="373"/>
      <c r="AG38" s="370">
        <f t="shared" si="0"/>
        <v>1180</v>
      </c>
      <c r="AH38" s="370"/>
      <c r="AI38" s="370"/>
      <c r="AJ38" s="370"/>
      <c r="AK38" s="336">
        <f t="shared" si="1"/>
        <v>0</v>
      </c>
      <c r="AL38" s="336">
        <f t="shared" si="2"/>
        <v>1180</v>
      </c>
      <c r="AM38" s="135">
        <v>1080</v>
      </c>
      <c r="AN38" s="135"/>
      <c r="AO38" s="135">
        <f t="shared" si="3"/>
        <v>1080</v>
      </c>
      <c r="AP38" s="135">
        <v>100</v>
      </c>
      <c r="AQ38" s="145"/>
      <c r="AR38" s="134">
        <f t="shared" si="4"/>
        <v>100</v>
      </c>
    </row>
    <row r="39" spans="1:44" ht="19.5" customHeight="1">
      <c r="A39" s="371" t="s">
        <v>104</v>
      </c>
      <c r="B39" s="371"/>
      <c r="C39" s="382" t="s">
        <v>105</v>
      </c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73" t="s">
        <v>106</v>
      </c>
      <c r="AD39" s="373"/>
      <c r="AE39" s="373"/>
      <c r="AF39" s="373"/>
      <c r="AG39" s="370">
        <f t="shared" si="0"/>
        <v>1110</v>
      </c>
      <c r="AH39" s="370"/>
      <c r="AI39" s="370"/>
      <c r="AJ39" s="370"/>
      <c r="AK39" s="336">
        <f t="shared" si="1"/>
        <v>0</v>
      </c>
      <c r="AL39" s="336">
        <f t="shared" si="2"/>
        <v>1110</v>
      </c>
      <c r="AM39" s="135">
        <v>1110</v>
      </c>
      <c r="AN39" s="135"/>
      <c r="AO39" s="135">
        <f t="shared" si="3"/>
        <v>1110</v>
      </c>
      <c r="AP39" s="135"/>
      <c r="AQ39" s="145"/>
      <c r="AR39" s="134">
        <f t="shared" si="4"/>
        <v>0</v>
      </c>
    </row>
    <row r="40" spans="1:44" ht="19.5" customHeight="1">
      <c r="A40" s="371" t="s">
        <v>107</v>
      </c>
      <c r="B40" s="371"/>
      <c r="C40" s="375" t="s">
        <v>108</v>
      </c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3" t="s">
        <v>109</v>
      </c>
      <c r="AD40" s="373"/>
      <c r="AE40" s="373"/>
      <c r="AF40" s="373"/>
      <c r="AG40" s="370">
        <f t="shared" si="0"/>
        <v>701</v>
      </c>
      <c r="AH40" s="370"/>
      <c r="AI40" s="370"/>
      <c r="AJ40" s="370"/>
      <c r="AK40" s="336">
        <f t="shared" si="1"/>
        <v>0</v>
      </c>
      <c r="AL40" s="336">
        <f t="shared" si="2"/>
        <v>701</v>
      </c>
      <c r="AM40" s="135">
        <v>301</v>
      </c>
      <c r="AN40" s="135"/>
      <c r="AO40" s="135">
        <f t="shared" si="3"/>
        <v>301</v>
      </c>
      <c r="AP40" s="135">
        <v>400</v>
      </c>
      <c r="AQ40" s="145"/>
      <c r="AR40" s="134">
        <f t="shared" si="4"/>
        <v>400</v>
      </c>
    </row>
    <row r="41" spans="1:44" ht="19.5" customHeight="1">
      <c r="A41" s="371" t="s">
        <v>110</v>
      </c>
      <c r="B41" s="371"/>
      <c r="C41" s="381" t="s">
        <v>111</v>
      </c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73" t="s">
        <v>112</v>
      </c>
      <c r="AD41" s="373"/>
      <c r="AE41" s="373"/>
      <c r="AF41" s="373"/>
      <c r="AG41" s="370">
        <f t="shared" si="0"/>
        <v>5108</v>
      </c>
      <c r="AH41" s="370"/>
      <c r="AI41" s="370"/>
      <c r="AJ41" s="370"/>
      <c r="AK41" s="336">
        <f t="shared" si="1"/>
        <v>0</v>
      </c>
      <c r="AL41" s="336">
        <f t="shared" si="2"/>
        <v>5108</v>
      </c>
      <c r="AM41" s="135">
        <v>4108</v>
      </c>
      <c r="AN41" s="135"/>
      <c r="AO41" s="135">
        <f t="shared" si="3"/>
        <v>4108</v>
      </c>
      <c r="AP41" s="135">
        <v>1000</v>
      </c>
      <c r="AQ41" s="145"/>
      <c r="AR41" s="134">
        <f t="shared" si="4"/>
        <v>1000</v>
      </c>
    </row>
    <row r="42" spans="1:44" ht="19.5" customHeight="1">
      <c r="A42" s="367" t="s">
        <v>113</v>
      </c>
      <c r="B42" s="367"/>
      <c r="C42" s="380" t="s">
        <v>114</v>
      </c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69" t="s">
        <v>115</v>
      </c>
      <c r="AD42" s="369"/>
      <c r="AE42" s="369"/>
      <c r="AF42" s="369"/>
      <c r="AG42" s="370">
        <f t="shared" si="0"/>
        <v>12953</v>
      </c>
      <c r="AH42" s="370"/>
      <c r="AI42" s="370"/>
      <c r="AJ42" s="370"/>
      <c r="AK42" s="336">
        <f t="shared" si="1"/>
        <v>461</v>
      </c>
      <c r="AL42" s="336">
        <f t="shared" si="2"/>
        <v>13414</v>
      </c>
      <c r="AM42" s="136">
        <f>SUM(AM35:AM41)</f>
        <v>10368</v>
      </c>
      <c r="AN42" s="136">
        <f>SUM(AN35:AN41)</f>
        <v>461</v>
      </c>
      <c r="AO42" s="135">
        <f t="shared" si="3"/>
        <v>10829</v>
      </c>
      <c r="AP42" s="136">
        <f>SUM(AP35:AP41)</f>
        <v>2585</v>
      </c>
      <c r="AQ42" s="145"/>
      <c r="AR42" s="134">
        <f t="shared" si="4"/>
        <v>2585</v>
      </c>
    </row>
    <row r="43" spans="1:44" ht="19.5" customHeight="1">
      <c r="A43" s="371" t="s">
        <v>116</v>
      </c>
      <c r="B43" s="371"/>
      <c r="C43" s="381" t="s">
        <v>117</v>
      </c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73" t="s">
        <v>118</v>
      </c>
      <c r="AD43" s="373"/>
      <c r="AE43" s="373"/>
      <c r="AF43" s="373"/>
      <c r="AG43" s="370">
        <f t="shared" si="0"/>
        <v>182</v>
      </c>
      <c r="AH43" s="370"/>
      <c r="AI43" s="370"/>
      <c r="AJ43" s="370"/>
      <c r="AK43" s="336">
        <f t="shared" si="1"/>
        <v>0</v>
      </c>
      <c r="AL43" s="336">
        <f t="shared" si="2"/>
        <v>182</v>
      </c>
      <c r="AM43" s="135">
        <v>12</v>
      </c>
      <c r="AN43" s="135"/>
      <c r="AO43" s="135">
        <f t="shared" si="3"/>
        <v>12</v>
      </c>
      <c r="AP43" s="135">
        <v>170</v>
      </c>
      <c r="AQ43" s="145"/>
      <c r="AR43" s="134">
        <f t="shared" si="4"/>
        <v>170</v>
      </c>
    </row>
    <row r="44" spans="1:44" ht="19.5" customHeight="1">
      <c r="A44" s="371" t="s">
        <v>119</v>
      </c>
      <c r="B44" s="371"/>
      <c r="C44" s="381" t="s">
        <v>120</v>
      </c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73" t="s">
        <v>121</v>
      </c>
      <c r="AD44" s="373"/>
      <c r="AE44" s="373"/>
      <c r="AF44" s="373"/>
      <c r="AG44" s="370">
        <f t="shared" si="0"/>
        <v>0</v>
      </c>
      <c r="AH44" s="370"/>
      <c r="AI44" s="370"/>
      <c r="AJ44" s="370"/>
      <c r="AK44" s="336">
        <f t="shared" si="1"/>
        <v>0</v>
      </c>
      <c r="AL44" s="336">
        <f t="shared" si="2"/>
        <v>0</v>
      </c>
      <c r="AM44" s="135"/>
      <c r="AN44" s="135"/>
      <c r="AO44" s="135">
        <f t="shared" si="3"/>
        <v>0</v>
      </c>
      <c r="AP44" s="135"/>
      <c r="AQ44" s="145"/>
      <c r="AR44" s="134">
        <f t="shared" si="4"/>
        <v>0</v>
      </c>
    </row>
    <row r="45" spans="1:44" ht="19.5" customHeight="1">
      <c r="A45" s="367" t="s">
        <v>122</v>
      </c>
      <c r="B45" s="367"/>
      <c r="C45" s="380" t="s">
        <v>123</v>
      </c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69" t="s">
        <v>124</v>
      </c>
      <c r="AD45" s="369"/>
      <c r="AE45" s="369"/>
      <c r="AF45" s="369"/>
      <c r="AG45" s="370">
        <f t="shared" si="0"/>
        <v>182</v>
      </c>
      <c r="AH45" s="370"/>
      <c r="AI45" s="370"/>
      <c r="AJ45" s="370"/>
      <c r="AK45" s="336">
        <f t="shared" si="1"/>
        <v>0</v>
      </c>
      <c r="AL45" s="336">
        <f t="shared" si="2"/>
        <v>182</v>
      </c>
      <c r="AM45" s="136">
        <f>SUM(AM43:AM44)</f>
        <v>12</v>
      </c>
      <c r="AN45" s="136">
        <f>SUM(AN43:AN44)</f>
        <v>0</v>
      </c>
      <c r="AO45" s="135">
        <f t="shared" si="3"/>
        <v>12</v>
      </c>
      <c r="AP45" s="136">
        <f>SUM(AP43:AP44)</f>
        <v>170</v>
      </c>
      <c r="AQ45" s="145"/>
      <c r="AR45" s="134">
        <f t="shared" si="4"/>
        <v>170</v>
      </c>
    </row>
    <row r="46" spans="1:44" ht="19.5" customHeight="1">
      <c r="A46" s="371" t="s">
        <v>125</v>
      </c>
      <c r="B46" s="371"/>
      <c r="C46" s="381" t="s">
        <v>126</v>
      </c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  <c r="AB46" s="381"/>
      <c r="AC46" s="373" t="s">
        <v>127</v>
      </c>
      <c r="AD46" s="373"/>
      <c r="AE46" s="373"/>
      <c r="AF46" s="373"/>
      <c r="AG46" s="370">
        <f t="shared" si="0"/>
        <v>8974</v>
      </c>
      <c r="AH46" s="370"/>
      <c r="AI46" s="370"/>
      <c r="AJ46" s="370"/>
      <c r="AK46" s="336">
        <f t="shared" si="1"/>
        <v>868</v>
      </c>
      <c r="AL46" s="336">
        <f t="shared" si="2"/>
        <v>9842</v>
      </c>
      <c r="AM46" s="135">
        <v>7944</v>
      </c>
      <c r="AN46" s="135">
        <v>868</v>
      </c>
      <c r="AO46" s="135">
        <f t="shared" si="3"/>
        <v>8812</v>
      </c>
      <c r="AP46" s="135">
        <v>1030</v>
      </c>
      <c r="AQ46" s="145"/>
      <c r="AR46" s="134">
        <f t="shared" si="4"/>
        <v>1030</v>
      </c>
    </row>
    <row r="47" spans="1:44" ht="19.5" customHeight="1">
      <c r="A47" s="371" t="s">
        <v>128</v>
      </c>
      <c r="B47" s="371"/>
      <c r="C47" s="381" t="s">
        <v>129</v>
      </c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73" t="s">
        <v>130</v>
      </c>
      <c r="AD47" s="373"/>
      <c r="AE47" s="373"/>
      <c r="AF47" s="373"/>
      <c r="AG47" s="370">
        <f t="shared" si="0"/>
        <v>600</v>
      </c>
      <c r="AH47" s="370"/>
      <c r="AI47" s="370"/>
      <c r="AJ47" s="370"/>
      <c r="AK47" s="336">
        <f t="shared" si="1"/>
        <v>850</v>
      </c>
      <c r="AL47" s="336">
        <f t="shared" si="2"/>
        <v>1450</v>
      </c>
      <c r="AM47" s="135">
        <v>600</v>
      </c>
      <c r="AN47" s="135">
        <v>850</v>
      </c>
      <c r="AO47" s="135">
        <f t="shared" si="3"/>
        <v>1450</v>
      </c>
      <c r="AP47" s="135"/>
      <c r="AQ47" s="145"/>
      <c r="AR47" s="134">
        <f t="shared" si="4"/>
        <v>0</v>
      </c>
    </row>
    <row r="48" spans="1:44" ht="19.5" customHeight="1">
      <c r="A48" s="371" t="s">
        <v>131</v>
      </c>
      <c r="B48" s="371"/>
      <c r="C48" s="381" t="s">
        <v>132</v>
      </c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73" t="s">
        <v>133</v>
      </c>
      <c r="AD48" s="373"/>
      <c r="AE48" s="373"/>
      <c r="AF48" s="373"/>
      <c r="AG48" s="370">
        <f t="shared" si="0"/>
        <v>0</v>
      </c>
      <c r="AH48" s="370"/>
      <c r="AI48" s="370"/>
      <c r="AJ48" s="370"/>
      <c r="AK48" s="336">
        <f t="shared" si="1"/>
        <v>0</v>
      </c>
      <c r="AL48" s="336">
        <f t="shared" si="2"/>
        <v>0</v>
      </c>
      <c r="AM48" s="135"/>
      <c r="AN48" s="135"/>
      <c r="AO48" s="135">
        <f t="shared" si="3"/>
        <v>0</v>
      </c>
      <c r="AP48" s="135"/>
      <c r="AQ48" s="145"/>
      <c r="AR48" s="134">
        <f t="shared" si="4"/>
        <v>0</v>
      </c>
    </row>
    <row r="49" spans="1:44" ht="19.5" customHeight="1">
      <c r="A49" s="371" t="s">
        <v>134</v>
      </c>
      <c r="B49" s="371"/>
      <c r="C49" s="381" t="s">
        <v>135</v>
      </c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1"/>
      <c r="Z49" s="381"/>
      <c r="AA49" s="381"/>
      <c r="AB49" s="381"/>
      <c r="AC49" s="373" t="s">
        <v>136</v>
      </c>
      <c r="AD49" s="373"/>
      <c r="AE49" s="373"/>
      <c r="AF49" s="373"/>
      <c r="AG49" s="370">
        <f t="shared" si="0"/>
        <v>0</v>
      </c>
      <c r="AH49" s="370"/>
      <c r="AI49" s="370"/>
      <c r="AJ49" s="370"/>
      <c r="AK49" s="336">
        <f t="shared" si="1"/>
        <v>28</v>
      </c>
      <c r="AL49" s="336">
        <f t="shared" si="2"/>
        <v>28</v>
      </c>
      <c r="AM49" s="135"/>
      <c r="AN49" s="135">
        <v>28</v>
      </c>
      <c r="AO49" s="135">
        <f t="shared" si="3"/>
        <v>28</v>
      </c>
      <c r="AP49" s="135"/>
      <c r="AQ49" s="145"/>
      <c r="AR49" s="134">
        <f t="shared" si="4"/>
        <v>0</v>
      </c>
    </row>
    <row r="50" spans="1:44" ht="19.5" customHeight="1">
      <c r="A50" s="371" t="s">
        <v>137</v>
      </c>
      <c r="B50" s="371"/>
      <c r="C50" s="381" t="s">
        <v>138</v>
      </c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73" t="s">
        <v>139</v>
      </c>
      <c r="AD50" s="373"/>
      <c r="AE50" s="373"/>
      <c r="AF50" s="373"/>
      <c r="AG50" s="370">
        <f t="shared" si="0"/>
        <v>0</v>
      </c>
      <c r="AH50" s="370"/>
      <c r="AI50" s="370"/>
      <c r="AJ50" s="370"/>
      <c r="AK50" s="336">
        <f t="shared" si="1"/>
        <v>50</v>
      </c>
      <c r="AL50" s="336">
        <f t="shared" si="2"/>
        <v>50</v>
      </c>
      <c r="AM50" s="135"/>
      <c r="AN50" s="135">
        <v>50</v>
      </c>
      <c r="AO50" s="135">
        <f t="shared" si="3"/>
        <v>50</v>
      </c>
      <c r="AP50" s="135"/>
      <c r="AQ50" s="145"/>
      <c r="AR50" s="134">
        <f t="shared" si="4"/>
        <v>0</v>
      </c>
    </row>
    <row r="51" spans="1:44" ht="19.5" customHeight="1">
      <c r="A51" s="367" t="s">
        <v>140</v>
      </c>
      <c r="B51" s="367"/>
      <c r="C51" s="380" t="s">
        <v>141</v>
      </c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380"/>
      <c r="AC51" s="369" t="s">
        <v>142</v>
      </c>
      <c r="AD51" s="369"/>
      <c r="AE51" s="369"/>
      <c r="AF51" s="369"/>
      <c r="AG51" s="370">
        <f t="shared" si="0"/>
        <v>9574</v>
      </c>
      <c r="AH51" s="370"/>
      <c r="AI51" s="370"/>
      <c r="AJ51" s="370"/>
      <c r="AK51" s="336">
        <f t="shared" si="1"/>
        <v>1796</v>
      </c>
      <c r="AL51" s="336">
        <f t="shared" si="2"/>
        <v>11370</v>
      </c>
      <c r="AM51" s="136">
        <f>SUM(AM46:AM50)</f>
        <v>8544</v>
      </c>
      <c r="AN51" s="136">
        <f>SUM(AN46:AN50)</f>
        <v>1796</v>
      </c>
      <c r="AO51" s="135">
        <f t="shared" si="3"/>
        <v>10340</v>
      </c>
      <c r="AP51" s="136">
        <f>SUM(AP46:AP50)</f>
        <v>1030</v>
      </c>
      <c r="AQ51" s="145"/>
      <c r="AR51" s="134">
        <f t="shared" si="4"/>
        <v>1030</v>
      </c>
    </row>
    <row r="52" spans="1:44" ht="19.5" customHeight="1">
      <c r="A52" s="367" t="s">
        <v>143</v>
      </c>
      <c r="B52" s="367"/>
      <c r="C52" s="380" t="s">
        <v>144</v>
      </c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0"/>
      <c r="X52" s="380"/>
      <c r="Y52" s="380"/>
      <c r="Z52" s="380"/>
      <c r="AA52" s="380"/>
      <c r="AB52" s="380"/>
      <c r="AC52" s="369" t="s">
        <v>145</v>
      </c>
      <c r="AD52" s="369"/>
      <c r="AE52" s="369"/>
      <c r="AF52" s="369"/>
      <c r="AG52" s="370">
        <f t="shared" si="0"/>
        <v>52714</v>
      </c>
      <c r="AH52" s="370"/>
      <c r="AI52" s="370"/>
      <c r="AJ52" s="370"/>
      <c r="AK52" s="336">
        <f t="shared" si="1"/>
        <v>8448</v>
      </c>
      <c r="AL52" s="336">
        <f t="shared" si="2"/>
        <v>61162</v>
      </c>
      <c r="AM52" s="136">
        <f>SUM(AM31+AM34+AM42+AM45+AM51)</f>
        <v>46944</v>
      </c>
      <c r="AN52" s="136">
        <f>SUM(AN31+AN34+AN42+AN45+AN51)</f>
        <v>8448</v>
      </c>
      <c r="AO52" s="135">
        <f t="shared" si="3"/>
        <v>55392</v>
      </c>
      <c r="AP52" s="136">
        <f>SUM(AP31+AP34+AP42+AP45+AP51)</f>
        <v>5770</v>
      </c>
      <c r="AQ52" s="145"/>
      <c r="AR52" s="134">
        <f t="shared" si="4"/>
        <v>5770</v>
      </c>
    </row>
    <row r="53" spans="1:44" ht="19.5" customHeight="1">
      <c r="A53" s="371" t="s">
        <v>146</v>
      </c>
      <c r="B53" s="371"/>
      <c r="C53" s="372" t="s">
        <v>147</v>
      </c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3" t="s">
        <v>148</v>
      </c>
      <c r="AD53" s="373"/>
      <c r="AE53" s="373"/>
      <c r="AF53" s="373"/>
      <c r="AG53" s="370">
        <f t="shared" si="0"/>
        <v>0</v>
      </c>
      <c r="AH53" s="370"/>
      <c r="AI53" s="370"/>
      <c r="AJ53" s="370"/>
      <c r="AK53" s="336">
        <f t="shared" si="1"/>
        <v>0</v>
      </c>
      <c r="AL53" s="336">
        <f t="shared" si="2"/>
        <v>0</v>
      </c>
      <c r="AM53" s="135"/>
      <c r="AN53" s="135"/>
      <c r="AO53" s="135">
        <f t="shared" si="3"/>
        <v>0</v>
      </c>
      <c r="AP53" s="135"/>
      <c r="AQ53" s="145"/>
      <c r="AR53" s="134">
        <f t="shared" si="4"/>
        <v>0</v>
      </c>
    </row>
    <row r="54" spans="1:44" ht="19.5" customHeight="1">
      <c r="A54" s="371" t="s">
        <v>149</v>
      </c>
      <c r="B54" s="371"/>
      <c r="C54" s="372" t="s">
        <v>150</v>
      </c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2"/>
      <c r="AA54" s="372"/>
      <c r="AB54" s="372"/>
      <c r="AC54" s="373" t="s">
        <v>151</v>
      </c>
      <c r="AD54" s="373"/>
      <c r="AE54" s="373"/>
      <c r="AF54" s="373"/>
      <c r="AG54" s="370">
        <f t="shared" si="0"/>
        <v>0</v>
      </c>
      <c r="AH54" s="370"/>
      <c r="AI54" s="370"/>
      <c r="AJ54" s="370"/>
      <c r="AK54" s="336">
        <f t="shared" si="1"/>
        <v>1181</v>
      </c>
      <c r="AL54" s="336">
        <f t="shared" si="2"/>
        <v>1181</v>
      </c>
      <c r="AM54" s="135"/>
      <c r="AN54" s="135">
        <v>1181</v>
      </c>
      <c r="AO54" s="135">
        <f t="shared" si="3"/>
        <v>1181</v>
      </c>
      <c r="AP54" s="135"/>
      <c r="AQ54" s="145"/>
      <c r="AR54" s="134">
        <f t="shared" si="4"/>
        <v>0</v>
      </c>
    </row>
    <row r="55" spans="1:44" ht="19.5" customHeight="1">
      <c r="A55" s="371" t="s">
        <v>152</v>
      </c>
      <c r="B55" s="371"/>
      <c r="C55" s="379" t="s">
        <v>153</v>
      </c>
      <c r="D55" s="379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3" t="s">
        <v>154</v>
      </c>
      <c r="AD55" s="373"/>
      <c r="AE55" s="373"/>
      <c r="AF55" s="373"/>
      <c r="AG55" s="370">
        <f t="shared" si="0"/>
        <v>0</v>
      </c>
      <c r="AH55" s="370"/>
      <c r="AI55" s="370"/>
      <c r="AJ55" s="370"/>
      <c r="AK55" s="336">
        <f t="shared" si="1"/>
        <v>0</v>
      </c>
      <c r="AL55" s="336">
        <f t="shared" si="2"/>
        <v>0</v>
      </c>
      <c r="AM55" s="135"/>
      <c r="AN55" s="135"/>
      <c r="AO55" s="135">
        <f t="shared" si="3"/>
        <v>0</v>
      </c>
      <c r="AP55" s="135"/>
      <c r="AQ55" s="145"/>
      <c r="AR55" s="134">
        <f t="shared" si="4"/>
        <v>0</v>
      </c>
    </row>
    <row r="56" spans="1:44" ht="19.5" customHeight="1">
      <c r="A56" s="371" t="s">
        <v>155</v>
      </c>
      <c r="B56" s="371"/>
      <c r="C56" s="379" t="s">
        <v>156</v>
      </c>
      <c r="D56" s="379"/>
      <c r="E56" s="379"/>
      <c r="F56" s="379"/>
      <c r="G56" s="379"/>
      <c r="H56" s="379"/>
      <c r="I56" s="379"/>
      <c r="J56" s="379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73" t="s">
        <v>157</v>
      </c>
      <c r="AD56" s="373"/>
      <c r="AE56" s="373"/>
      <c r="AF56" s="373"/>
      <c r="AG56" s="370">
        <f t="shared" si="0"/>
        <v>510</v>
      </c>
      <c r="AH56" s="370"/>
      <c r="AI56" s="370"/>
      <c r="AJ56" s="370"/>
      <c r="AK56" s="336">
        <f t="shared" si="1"/>
        <v>0</v>
      </c>
      <c r="AL56" s="336">
        <f t="shared" si="2"/>
        <v>510</v>
      </c>
      <c r="AM56" s="135">
        <v>510</v>
      </c>
      <c r="AN56" s="135"/>
      <c r="AO56" s="135">
        <f t="shared" si="3"/>
        <v>510</v>
      </c>
      <c r="AP56" s="135"/>
      <c r="AQ56" s="145"/>
      <c r="AR56" s="134">
        <f t="shared" si="4"/>
        <v>0</v>
      </c>
    </row>
    <row r="57" spans="1:44" ht="19.5" customHeight="1">
      <c r="A57" s="371" t="s">
        <v>158</v>
      </c>
      <c r="B57" s="371"/>
      <c r="C57" s="379" t="s">
        <v>159</v>
      </c>
      <c r="D57" s="379"/>
      <c r="E57" s="379"/>
      <c r="F57" s="379"/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3" t="s">
        <v>160</v>
      </c>
      <c r="AD57" s="373"/>
      <c r="AE57" s="373"/>
      <c r="AF57" s="373"/>
      <c r="AG57" s="370">
        <f t="shared" si="0"/>
        <v>2745</v>
      </c>
      <c r="AH57" s="370"/>
      <c r="AI57" s="370"/>
      <c r="AJ57" s="370"/>
      <c r="AK57" s="336">
        <f t="shared" si="1"/>
        <v>0</v>
      </c>
      <c r="AL57" s="336">
        <f t="shared" si="2"/>
        <v>2745</v>
      </c>
      <c r="AM57" s="135">
        <v>2745</v>
      </c>
      <c r="AN57" s="135"/>
      <c r="AO57" s="135">
        <f t="shared" si="3"/>
        <v>2745</v>
      </c>
      <c r="AP57" s="135"/>
      <c r="AQ57" s="145"/>
      <c r="AR57" s="134">
        <f t="shared" si="4"/>
        <v>0</v>
      </c>
    </row>
    <row r="58" spans="1:44" ht="19.5" customHeight="1">
      <c r="A58" s="371" t="s">
        <v>161</v>
      </c>
      <c r="B58" s="371"/>
      <c r="C58" s="372" t="s">
        <v>162</v>
      </c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3" t="s">
        <v>163</v>
      </c>
      <c r="AD58" s="373"/>
      <c r="AE58" s="373"/>
      <c r="AF58" s="373"/>
      <c r="AG58" s="370">
        <f t="shared" si="0"/>
        <v>2350</v>
      </c>
      <c r="AH58" s="370"/>
      <c r="AI58" s="370"/>
      <c r="AJ58" s="370"/>
      <c r="AK58" s="336">
        <f t="shared" si="1"/>
        <v>0</v>
      </c>
      <c r="AL58" s="336">
        <f t="shared" si="2"/>
        <v>2350</v>
      </c>
      <c r="AM58" s="135">
        <v>2350</v>
      </c>
      <c r="AN58" s="135"/>
      <c r="AO58" s="135">
        <f t="shared" si="3"/>
        <v>2350</v>
      </c>
      <c r="AP58" s="135"/>
      <c r="AQ58" s="145"/>
      <c r="AR58" s="134">
        <f t="shared" si="4"/>
        <v>0</v>
      </c>
    </row>
    <row r="59" spans="1:44" ht="19.5" customHeight="1">
      <c r="A59" s="371" t="s">
        <v>164</v>
      </c>
      <c r="B59" s="371"/>
      <c r="C59" s="372" t="s">
        <v>875</v>
      </c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372"/>
      <c r="AC59" s="373" t="s">
        <v>165</v>
      </c>
      <c r="AD59" s="373"/>
      <c r="AE59" s="373"/>
      <c r="AF59" s="373"/>
      <c r="AG59" s="370">
        <f t="shared" si="0"/>
        <v>11278</v>
      </c>
      <c r="AH59" s="370"/>
      <c r="AI59" s="370"/>
      <c r="AJ59" s="370"/>
      <c r="AK59" s="336">
        <f t="shared" si="1"/>
        <v>-11278</v>
      </c>
      <c r="AL59" s="336">
        <f t="shared" si="2"/>
        <v>0</v>
      </c>
      <c r="AM59" s="135">
        <v>11278</v>
      </c>
      <c r="AN59" s="135">
        <v>-11278</v>
      </c>
      <c r="AO59" s="135">
        <f t="shared" si="3"/>
        <v>0</v>
      </c>
      <c r="AP59" s="135"/>
      <c r="AQ59" s="145"/>
      <c r="AR59" s="134">
        <f t="shared" si="4"/>
        <v>0</v>
      </c>
    </row>
    <row r="60" spans="1:44" ht="19.5" customHeight="1">
      <c r="A60" s="371" t="s">
        <v>166</v>
      </c>
      <c r="B60" s="371"/>
      <c r="C60" s="372" t="s">
        <v>876</v>
      </c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372"/>
      <c r="AC60" s="373" t="s">
        <v>167</v>
      </c>
      <c r="AD60" s="373"/>
      <c r="AE60" s="373"/>
      <c r="AF60" s="373"/>
      <c r="AG60" s="370">
        <f t="shared" si="0"/>
        <v>1662</v>
      </c>
      <c r="AH60" s="370"/>
      <c r="AI60" s="370"/>
      <c r="AJ60" s="370"/>
      <c r="AK60" s="336">
        <f t="shared" si="1"/>
        <v>11278</v>
      </c>
      <c r="AL60" s="336">
        <f t="shared" si="2"/>
        <v>12940</v>
      </c>
      <c r="AM60" s="135">
        <v>1662</v>
      </c>
      <c r="AN60" s="135">
        <v>11278</v>
      </c>
      <c r="AO60" s="135">
        <f t="shared" si="3"/>
        <v>12940</v>
      </c>
      <c r="AP60" s="135"/>
      <c r="AQ60" s="145"/>
      <c r="AR60" s="134">
        <f t="shared" si="4"/>
        <v>0</v>
      </c>
    </row>
    <row r="61" spans="1:44" ht="19.5" customHeight="1">
      <c r="A61" s="367" t="s">
        <v>168</v>
      </c>
      <c r="B61" s="367"/>
      <c r="C61" s="374" t="s">
        <v>169</v>
      </c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4"/>
      <c r="Y61" s="374"/>
      <c r="Z61" s="374"/>
      <c r="AA61" s="374"/>
      <c r="AB61" s="374"/>
      <c r="AC61" s="369" t="s">
        <v>170</v>
      </c>
      <c r="AD61" s="369"/>
      <c r="AE61" s="369"/>
      <c r="AF61" s="369"/>
      <c r="AG61" s="370">
        <f t="shared" si="0"/>
        <v>18545</v>
      </c>
      <c r="AH61" s="370"/>
      <c r="AI61" s="370"/>
      <c r="AJ61" s="370"/>
      <c r="AK61" s="336">
        <f t="shared" si="1"/>
        <v>1181</v>
      </c>
      <c r="AL61" s="336">
        <f t="shared" si="2"/>
        <v>19726</v>
      </c>
      <c r="AM61" s="136">
        <f>SUM(AM56:AM60)</f>
        <v>18545</v>
      </c>
      <c r="AN61" s="136">
        <f>SUM(AN53:AN60)</f>
        <v>1181</v>
      </c>
      <c r="AO61" s="135">
        <f t="shared" si="3"/>
        <v>19726</v>
      </c>
      <c r="AP61" s="136"/>
      <c r="AQ61" s="145"/>
      <c r="AR61" s="134">
        <f t="shared" si="4"/>
        <v>0</v>
      </c>
    </row>
    <row r="62" spans="1:44" ht="19.5" customHeight="1">
      <c r="A62" s="371" t="s">
        <v>171</v>
      </c>
      <c r="B62" s="371"/>
      <c r="C62" s="378" t="s">
        <v>172</v>
      </c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3" t="s">
        <v>173</v>
      </c>
      <c r="AD62" s="373"/>
      <c r="AE62" s="373"/>
      <c r="AF62" s="373"/>
      <c r="AG62" s="370">
        <f t="shared" si="0"/>
        <v>0</v>
      </c>
      <c r="AH62" s="370"/>
      <c r="AI62" s="370"/>
      <c r="AJ62" s="370"/>
      <c r="AK62" s="336">
        <f t="shared" si="1"/>
        <v>0</v>
      </c>
      <c r="AL62" s="336">
        <f t="shared" si="2"/>
        <v>0</v>
      </c>
      <c r="AM62" s="135"/>
      <c r="AN62" s="135"/>
      <c r="AO62" s="135">
        <f t="shared" si="3"/>
        <v>0</v>
      </c>
      <c r="AP62" s="135"/>
      <c r="AQ62" s="145"/>
      <c r="AR62" s="134">
        <f t="shared" si="4"/>
        <v>0</v>
      </c>
    </row>
    <row r="63" spans="1:44" ht="19.5" customHeight="1">
      <c r="A63" s="371" t="s">
        <v>174</v>
      </c>
      <c r="B63" s="371"/>
      <c r="C63" s="378" t="s">
        <v>175</v>
      </c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3" t="s">
        <v>176</v>
      </c>
      <c r="AD63" s="373"/>
      <c r="AE63" s="373"/>
      <c r="AF63" s="373"/>
      <c r="AG63" s="370">
        <f t="shared" si="0"/>
        <v>0</v>
      </c>
      <c r="AH63" s="370"/>
      <c r="AI63" s="370"/>
      <c r="AJ63" s="370"/>
      <c r="AK63" s="336">
        <f t="shared" si="1"/>
        <v>839</v>
      </c>
      <c r="AL63" s="336">
        <f t="shared" si="2"/>
        <v>839</v>
      </c>
      <c r="AM63" s="135"/>
      <c r="AN63" s="135">
        <v>839</v>
      </c>
      <c r="AO63" s="135">
        <f t="shared" si="3"/>
        <v>839</v>
      </c>
      <c r="AP63" s="135"/>
      <c r="AQ63" s="145"/>
      <c r="AR63" s="134">
        <f t="shared" si="4"/>
        <v>0</v>
      </c>
    </row>
    <row r="64" spans="1:44" ht="29.25" customHeight="1">
      <c r="A64" s="371" t="s">
        <v>177</v>
      </c>
      <c r="B64" s="371"/>
      <c r="C64" s="378" t="s">
        <v>178</v>
      </c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3" t="s">
        <v>179</v>
      </c>
      <c r="AD64" s="373"/>
      <c r="AE64" s="373"/>
      <c r="AF64" s="373"/>
      <c r="AG64" s="370">
        <f t="shared" si="0"/>
        <v>0</v>
      </c>
      <c r="AH64" s="370"/>
      <c r="AI64" s="370"/>
      <c r="AJ64" s="370"/>
      <c r="AK64" s="336">
        <f t="shared" si="1"/>
        <v>0</v>
      </c>
      <c r="AL64" s="336">
        <f t="shared" si="2"/>
        <v>0</v>
      </c>
      <c r="AM64" s="135"/>
      <c r="AN64" s="135"/>
      <c r="AO64" s="135">
        <f t="shared" si="3"/>
        <v>0</v>
      </c>
      <c r="AP64" s="135"/>
      <c r="AQ64" s="145"/>
      <c r="AR64" s="134">
        <f t="shared" si="4"/>
        <v>0</v>
      </c>
    </row>
    <row r="65" spans="1:44" ht="29.25" customHeight="1">
      <c r="A65" s="371" t="s">
        <v>180</v>
      </c>
      <c r="B65" s="371"/>
      <c r="C65" s="378" t="s">
        <v>181</v>
      </c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3" t="s">
        <v>182</v>
      </c>
      <c r="AD65" s="373"/>
      <c r="AE65" s="373"/>
      <c r="AF65" s="373"/>
      <c r="AG65" s="370">
        <f t="shared" si="0"/>
        <v>0</v>
      </c>
      <c r="AH65" s="370"/>
      <c r="AI65" s="370"/>
      <c r="AJ65" s="370"/>
      <c r="AK65" s="336">
        <f t="shared" si="1"/>
        <v>1979</v>
      </c>
      <c r="AL65" s="336">
        <f t="shared" si="2"/>
        <v>1979</v>
      </c>
      <c r="AM65" s="135"/>
      <c r="AN65" s="135">
        <v>1979</v>
      </c>
      <c r="AO65" s="135">
        <f t="shared" si="3"/>
        <v>1979</v>
      </c>
      <c r="AP65" s="135"/>
      <c r="AQ65" s="145"/>
      <c r="AR65" s="134">
        <f t="shared" si="4"/>
        <v>0</v>
      </c>
    </row>
    <row r="66" spans="1:44" ht="29.25" customHeight="1">
      <c r="A66" s="371" t="s">
        <v>183</v>
      </c>
      <c r="B66" s="371"/>
      <c r="C66" s="378" t="s">
        <v>184</v>
      </c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3" t="s">
        <v>185</v>
      </c>
      <c r="AD66" s="373"/>
      <c r="AE66" s="373"/>
      <c r="AF66" s="373"/>
      <c r="AG66" s="370">
        <f t="shared" si="0"/>
        <v>0</v>
      </c>
      <c r="AH66" s="370"/>
      <c r="AI66" s="370"/>
      <c r="AJ66" s="370"/>
      <c r="AK66" s="336">
        <f t="shared" si="1"/>
        <v>0</v>
      </c>
      <c r="AL66" s="336">
        <f t="shared" si="2"/>
        <v>0</v>
      </c>
      <c r="AM66" s="135"/>
      <c r="AN66" s="135"/>
      <c r="AO66" s="135">
        <f t="shared" si="3"/>
        <v>0</v>
      </c>
      <c r="AP66" s="135"/>
      <c r="AQ66" s="145"/>
      <c r="AR66" s="134">
        <f t="shared" si="4"/>
        <v>0</v>
      </c>
    </row>
    <row r="67" spans="1:44" ht="19.5" customHeight="1">
      <c r="A67" s="371" t="s">
        <v>186</v>
      </c>
      <c r="B67" s="371"/>
      <c r="C67" s="378" t="s">
        <v>187</v>
      </c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  <c r="AA67" s="378"/>
      <c r="AB67" s="378"/>
      <c r="AC67" s="373" t="s">
        <v>188</v>
      </c>
      <c r="AD67" s="373"/>
      <c r="AE67" s="373"/>
      <c r="AF67" s="373"/>
      <c r="AG67" s="370">
        <f t="shared" si="0"/>
        <v>44881</v>
      </c>
      <c r="AH67" s="370"/>
      <c r="AI67" s="370"/>
      <c r="AJ67" s="370"/>
      <c r="AK67" s="336">
        <f t="shared" si="1"/>
        <v>311</v>
      </c>
      <c r="AL67" s="336">
        <f t="shared" si="2"/>
        <v>45192</v>
      </c>
      <c r="AM67" s="135">
        <v>44881</v>
      </c>
      <c r="AN67" s="135">
        <v>311</v>
      </c>
      <c r="AO67" s="135">
        <f t="shared" si="3"/>
        <v>45192</v>
      </c>
      <c r="AP67" s="135"/>
      <c r="AQ67" s="145"/>
      <c r="AR67" s="134">
        <f t="shared" si="4"/>
        <v>0</v>
      </c>
    </row>
    <row r="68" spans="1:44" ht="29.25" customHeight="1">
      <c r="A68" s="371" t="s">
        <v>189</v>
      </c>
      <c r="B68" s="371"/>
      <c r="C68" s="378" t="s">
        <v>190</v>
      </c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3" t="s">
        <v>191</v>
      </c>
      <c r="AD68" s="373"/>
      <c r="AE68" s="373"/>
      <c r="AF68" s="373"/>
      <c r="AG68" s="370">
        <f t="shared" si="0"/>
        <v>0</v>
      </c>
      <c r="AH68" s="370"/>
      <c r="AI68" s="370"/>
      <c r="AJ68" s="370"/>
      <c r="AK68" s="336">
        <f t="shared" si="1"/>
        <v>0</v>
      </c>
      <c r="AL68" s="336">
        <f t="shared" si="2"/>
        <v>0</v>
      </c>
      <c r="AM68" s="135"/>
      <c r="AN68" s="135"/>
      <c r="AO68" s="135">
        <f t="shared" si="3"/>
        <v>0</v>
      </c>
      <c r="AP68" s="135"/>
      <c r="AQ68" s="145"/>
      <c r="AR68" s="134">
        <f t="shared" si="4"/>
        <v>0</v>
      </c>
    </row>
    <row r="69" spans="1:44" ht="29.25" customHeight="1">
      <c r="A69" s="371" t="s">
        <v>192</v>
      </c>
      <c r="B69" s="371"/>
      <c r="C69" s="378" t="s">
        <v>193</v>
      </c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  <c r="AA69" s="378"/>
      <c r="AB69" s="378"/>
      <c r="AC69" s="373" t="s">
        <v>194</v>
      </c>
      <c r="AD69" s="373"/>
      <c r="AE69" s="373"/>
      <c r="AF69" s="373"/>
      <c r="AG69" s="370">
        <f t="shared" si="0"/>
        <v>0</v>
      </c>
      <c r="AH69" s="370"/>
      <c r="AI69" s="370"/>
      <c r="AJ69" s="370"/>
      <c r="AK69" s="336">
        <f t="shared" si="1"/>
        <v>480</v>
      </c>
      <c r="AL69" s="336">
        <f t="shared" si="2"/>
        <v>480</v>
      </c>
      <c r="AM69" s="135"/>
      <c r="AN69" s="135">
        <v>480</v>
      </c>
      <c r="AO69" s="135">
        <f t="shared" si="3"/>
        <v>480</v>
      </c>
      <c r="AP69" s="135"/>
      <c r="AQ69" s="145"/>
      <c r="AR69" s="134">
        <f t="shared" si="4"/>
        <v>0</v>
      </c>
    </row>
    <row r="70" spans="1:44" ht="19.5" customHeight="1">
      <c r="A70" s="371" t="s">
        <v>195</v>
      </c>
      <c r="B70" s="371"/>
      <c r="C70" s="378" t="s">
        <v>196</v>
      </c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  <c r="AA70" s="378"/>
      <c r="AB70" s="378"/>
      <c r="AC70" s="373" t="s">
        <v>197</v>
      </c>
      <c r="AD70" s="373"/>
      <c r="AE70" s="373"/>
      <c r="AF70" s="373"/>
      <c r="AG70" s="370">
        <f t="shared" si="0"/>
        <v>0</v>
      </c>
      <c r="AH70" s="370"/>
      <c r="AI70" s="370"/>
      <c r="AJ70" s="370"/>
      <c r="AK70" s="336">
        <f t="shared" si="1"/>
        <v>0</v>
      </c>
      <c r="AL70" s="336">
        <f t="shared" si="2"/>
        <v>0</v>
      </c>
      <c r="AM70" s="135"/>
      <c r="AN70" s="135"/>
      <c r="AO70" s="135">
        <f t="shared" si="3"/>
        <v>0</v>
      </c>
      <c r="AP70" s="135"/>
      <c r="AQ70" s="145"/>
      <c r="AR70" s="134">
        <f t="shared" si="4"/>
        <v>0</v>
      </c>
    </row>
    <row r="71" spans="1:44" ht="19.5" customHeight="1">
      <c r="A71" s="371" t="s">
        <v>198</v>
      </c>
      <c r="B71" s="371"/>
      <c r="C71" s="377" t="s">
        <v>199</v>
      </c>
      <c r="D71" s="377"/>
      <c r="E71" s="377"/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Q71" s="377"/>
      <c r="R71" s="377"/>
      <c r="S71" s="377"/>
      <c r="T71" s="377"/>
      <c r="U71" s="377"/>
      <c r="V71" s="377"/>
      <c r="W71" s="377"/>
      <c r="X71" s="377"/>
      <c r="Y71" s="377"/>
      <c r="Z71" s="377"/>
      <c r="AA71" s="377"/>
      <c r="AB71" s="377"/>
      <c r="AC71" s="373" t="s">
        <v>200</v>
      </c>
      <c r="AD71" s="373"/>
      <c r="AE71" s="373"/>
      <c r="AF71" s="373"/>
      <c r="AG71" s="370">
        <f t="shared" si="0"/>
        <v>0</v>
      </c>
      <c r="AH71" s="370"/>
      <c r="AI71" s="370"/>
      <c r="AJ71" s="370"/>
      <c r="AK71" s="336">
        <f t="shared" si="1"/>
        <v>0</v>
      </c>
      <c r="AL71" s="336">
        <f t="shared" si="2"/>
        <v>0</v>
      </c>
      <c r="AM71" s="135"/>
      <c r="AN71" s="135"/>
      <c r="AO71" s="135">
        <f t="shared" si="3"/>
        <v>0</v>
      </c>
      <c r="AP71" s="135"/>
      <c r="AQ71" s="145"/>
      <c r="AR71" s="134">
        <f t="shared" si="4"/>
        <v>0</v>
      </c>
    </row>
    <row r="72" spans="1:44" ht="19.5" customHeight="1">
      <c r="A72" s="371" t="s">
        <v>201</v>
      </c>
      <c r="B72" s="371"/>
      <c r="C72" s="378" t="s">
        <v>202</v>
      </c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3" t="s">
        <v>203</v>
      </c>
      <c r="AD72" s="373"/>
      <c r="AE72" s="373"/>
      <c r="AF72" s="373"/>
      <c r="AG72" s="370">
        <f t="shared" si="0"/>
        <v>3880</v>
      </c>
      <c r="AH72" s="370"/>
      <c r="AI72" s="370"/>
      <c r="AJ72" s="370"/>
      <c r="AK72" s="336">
        <f t="shared" si="1"/>
        <v>0</v>
      </c>
      <c r="AL72" s="336">
        <f t="shared" si="2"/>
        <v>3880</v>
      </c>
      <c r="AM72" s="135">
        <v>3880</v>
      </c>
      <c r="AN72" s="135"/>
      <c r="AO72" s="135">
        <f t="shared" si="3"/>
        <v>3880</v>
      </c>
      <c r="AP72" s="135"/>
      <c r="AQ72" s="145"/>
      <c r="AR72" s="134">
        <f t="shared" si="4"/>
        <v>0</v>
      </c>
    </row>
    <row r="73" spans="1:44" ht="19.5" customHeight="1">
      <c r="A73" s="371" t="s">
        <v>204</v>
      </c>
      <c r="B73" s="371"/>
      <c r="C73" s="377" t="s">
        <v>205</v>
      </c>
      <c r="D73" s="377"/>
      <c r="E73" s="377"/>
      <c r="F73" s="377"/>
      <c r="G73" s="377"/>
      <c r="H73" s="377"/>
      <c r="I73" s="377"/>
      <c r="J73" s="377"/>
      <c r="K73" s="377"/>
      <c r="L73" s="377"/>
      <c r="M73" s="377"/>
      <c r="N73" s="377"/>
      <c r="O73" s="377"/>
      <c r="P73" s="377"/>
      <c r="Q73" s="377"/>
      <c r="R73" s="377"/>
      <c r="S73" s="377"/>
      <c r="T73" s="377"/>
      <c r="U73" s="377"/>
      <c r="V73" s="377"/>
      <c r="W73" s="377"/>
      <c r="X73" s="377"/>
      <c r="Y73" s="377"/>
      <c r="Z73" s="377"/>
      <c r="AA73" s="377"/>
      <c r="AB73" s="377"/>
      <c r="AC73" s="373" t="s">
        <v>206</v>
      </c>
      <c r="AD73" s="373"/>
      <c r="AE73" s="373"/>
      <c r="AF73" s="373"/>
      <c r="AG73" s="370">
        <f aca="true" t="shared" si="5" ref="AG73:AG97">SUM(AM73+AP73)</f>
        <v>0</v>
      </c>
      <c r="AH73" s="370"/>
      <c r="AI73" s="370"/>
      <c r="AJ73" s="370"/>
      <c r="AK73" s="336">
        <f aca="true" t="shared" si="6" ref="AK73:AK97">SUM(AN73+AQ73)</f>
        <v>1794</v>
      </c>
      <c r="AL73" s="336">
        <f aca="true" t="shared" si="7" ref="AL73:AL97">SUM(AO73+AR73)</f>
        <v>1794</v>
      </c>
      <c r="AM73" s="135"/>
      <c r="AN73" s="135">
        <v>1794</v>
      </c>
      <c r="AO73" s="135">
        <f aca="true" t="shared" si="8" ref="AO73:AO97">SUM(AM73:AN73)</f>
        <v>1794</v>
      </c>
      <c r="AP73" s="135"/>
      <c r="AQ73" s="145"/>
      <c r="AR73" s="134">
        <f aca="true" t="shared" si="9" ref="AR73:AR97">SUM(AP73:AQ73)</f>
        <v>0</v>
      </c>
    </row>
    <row r="74" spans="1:44" ht="19.5" customHeight="1">
      <c r="A74" s="367" t="s">
        <v>207</v>
      </c>
      <c r="B74" s="367"/>
      <c r="C74" s="374" t="s">
        <v>208</v>
      </c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374"/>
      <c r="X74" s="374"/>
      <c r="Y74" s="374"/>
      <c r="Z74" s="374"/>
      <c r="AA74" s="374"/>
      <c r="AB74" s="374"/>
      <c r="AC74" s="369" t="s">
        <v>209</v>
      </c>
      <c r="AD74" s="369"/>
      <c r="AE74" s="369"/>
      <c r="AF74" s="369"/>
      <c r="AG74" s="370">
        <f t="shared" si="5"/>
        <v>48761</v>
      </c>
      <c r="AH74" s="370"/>
      <c r="AI74" s="370"/>
      <c r="AJ74" s="370"/>
      <c r="AK74" s="336">
        <f t="shared" si="6"/>
        <v>5403</v>
      </c>
      <c r="AL74" s="336">
        <f t="shared" si="7"/>
        <v>54164</v>
      </c>
      <c r="AM74" s="135">
        <f>SUM(AM62:AM73)</f>
        <v>48761</v>
      </c>
      <c r="AN74" s="135">
        <f>SUM(AN63:AN73)</f>
        <v>5403</v>
      </c>
      <c r="AO74" s="135">
        <f t="shared" si="8"/>
        <v>54164</v>
      </c>
      <c r="AP74" s="135"/>
      <c r="AQ74" s="145"/>
      <c r="AR74" s="134">
        <f t="shared" si="9"/>
        <v>0</v>
      </c>
    </row>
    <row r="75" spans="1:44" ht="19.5" customHeight="1">
      <c r="A75" s="371" t="s">
        <v>210</v>
      </c>
      <c r="B75" s="371"/>
      <c r="C75" s="376" t="s">
        <v>211</v>
      </c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76"/>
      <c r="AC75" s="373" t="s">
        <v>212</v>
      </c>
      <c r="AD75" s="373"/>
      <c r="AE75" s="373"/>
      <c r="AF75" s="373"/>
      <c r="AG75" s="370">
        <f t="shared" si="5"/>
        <v>0</v>
      </c>
      <c r="AH75" s="370"/>
      <c r="AI75" s="370"/>
      <c r="AJ75" s="370"/>
      <c r="AK75" s="336">
        <f t="shared" si="6"/>
        <v>0</v>
      </c>
      <c r="AL75" s="336">
        <f t="shared" si="7"/>
        <v>0</v>
      </c>
      <c r="AM75" s="135"/>
      <c r="AN75" s="135"/>
      <c r="AO75" s="135">
        <f t="shared" si="8"/>
        <v>0</v>
      </c>
      <c r="AP75" s="135"/>
      <c r="AQ75" s="145"/>
      <c r="AR75" s="134">
        <f t="shared" si="9"/>
        <v>0</v>
      </c>
    </row>
    <row r="76" spans="1:44" ht="19.5" customHeight="1">
      <c r="A76" s="371" t="s">
        <v>213</v>
      </c>
      <c r="B76" s="371"/>
      <c r="C76" s="376" t="s">
        <v>214</v>
      </c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  <c r="AA76" s="376"/>
      <c r="AB76" s="376"/>
      <c r="AC76" s="373" t="s">
        <v>215</v>
      </c>
      <c r="AD76" s="373"/>
      <c r="AE76" s="373"/>
      <c r="AF76" s="373"/>
      <c r="AG76" s="370">
        <f t="shared" si="5"/>
        <v>3150</v>
      </c>
      <c r="AH76" s="370"/>
      <c r="AI76" s="370"/>
      <c r="AJ76" s="370"/>
      <c r="AK76" s="336">
        <f t="shared" si="6"/>
        <v>315</v>
      </c>
      <c r="AL76" s="336">
        <f t="shared" si="7"/>
        <v>3465</v>
      </c>
      <c r="AM76" s="135">
        <v>3150</v>
      </c>
      <c r="AN76" s="135">
        <v>315</v>
      </c>
      <c r="AO76" s="135">
        <f t="shared" si="8"/>
        <v>3465</v>
      </c>
      <c r="AP76" s="135"/>
      <c r="AQ76" s="145"/>
      <c r="AR76" s="134">
        <f t="shared" si="9"/>
        <v>0</v>
      </c>
    </row>
    <row r="77" spans="1:44" ht="19.5" customHeight="1">
      <c r="A77" s="371" t="s">
        <v>216</v>
      </c>
      <c r="B77" s="371"/>
      <c r="C77" s="376" t="s">
        <v>217</v>
      </c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  <c r="Z77" s="376"/>
      <c r="AA77" s="376"/>
      <c r="AB77" s="376"/>
      <c r="AC77" s="373" t="s">
        <v>218</v>
      </c>
      <c r="AD77" s="373"/>
      <c r="AE77" s="373"/>
      <c r="AF77" s="373"/>
      <c r="AG77" s="370">
        <f t="shared" si="5"/>
        <v>551</v>
      </c>
      <c r="AH77" s="370"/>
      <c r="AI77" s="370"/>
      <c r="AJ77" s="370"/>
      <c r="AK77" s="336">
        <f t="shared" si="6"/>
        <v>252</v>
      </c>
      <c r="AL77" s="336">
        <f t="shared" si="7"/>
        <v>803</v>
      </c>
      <c r="AM77" s="135">
        <v>236</v>
      </c>
      <c r="AN77" s="135">
        <v>252</v>
      </c>
      <c r="AO77" s="135">
        <f t="shared" si="8"/>
        <v>488</v>
      </c>
      <c r="AP77" s="135">
        <v>315</v>
      </c>
      <c r="AQ77" s="145"/>
      <c r="AR77" s="134">
        <f t="shared" si="9"/>
        <v>315</v>
      </c>
    </row>
    <row r="78" spans="1:44" ht="19.5" customHeight="1">
      <c r="A78" s="371" t="s">
        <v>219</v>
      </c>
      <c r="B78" s="371"/>
      <c r="C78" s="376" t="s">
        <v>220</v>
      </c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376"/>
      <c r="AB78" s="376"/>
      <c r="AC78" s="373" t="s">
        <v>221</v>
      </c>
      <c r="AD78" s="373"/>
      <c r="AE78" s="373"/>
      <c r="AF78" s="373"/>
      <c r="AG78" s="370">
        <f t="shared" si="5"/>
        <v>5191</v>
      </c>
      <c r="AH78" s="370"/>
      <c r="AI78" s="370"/>
      <c r="AJ78" s="370"/>
      <c r="AK78" s="336">
        <f t="shared" si="6"/>
        <v>2304</v>
      </c>
      <c r="AL78" s="336">
        <f t="shared" si="7"/>
        <v>7495</v>
      </c>
      <c r="AM78" s="135">
        <v>5191</v>
      </c>
      <c r="AN78" s="135">
        <v>2304</v>
      </c>
      <c r="AO78" s="135">
        <f t="shared" si="8"/>
        <v>7495</v>
      </c>
      <c r="AP78" s="135"/>
      <c r="AQ78" s="145"/>
      <c r="AR78" s="134">
        <f t="shared" si="9"/>
        <v>0</v>
      </c>
    </row>
    <row r="79" spans="1:44" ht="19.5" customHeight="1">
      <c r="A79" s="371" t="s">
        <v>222</v>
      </c>
      <c r="B79" s="371"/>
      <c r="C79" s="375" t="s">
        <v>223</v>
      </c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375"/>
      <c r="V79" s="375"/>
      <c r="W79" s="375"/>
      <c r="X79" s="375"/>
      <c r="Y79" s="375"/>
      <c r="Z79" s="375"/>
      <c r="AA79" s="375"/>
      <c r="AB79" s="375"/>
      <c r="AC79" s="373" t="s">
        <v>224</v>
      </c>
      <c r="AD79" s="373"/>
      <c r="AE79" s="373"/>
      <c r="AF79" s="373"/>
      <c r="AG79" s="370">
        <f t="shared" si="5"/>
        <v>0</v>
      </c>
      <c r="AH79" s="370"/>
      <c r="AI79" s="370"/>
      <c r="AJ79" s="370"/>
      <c r="AK79" s="336">
        <f t="shared" si="6"/>
        <v>0</v>
      </c>
      <c r="AL79" s="336">
        <f t="shared" si="7"/>
        <v>0</v>
      </c>
      <c r="AM79" s="135"/>
      <c r="AN79" s="135"/>
      <c r="AO79" s="135">
        <f t="shared" si="8"/>
        <v>0</v>
      </c>
      <c r="AP79" s="135"/>
      <c r="AQ79" s="145"/>
      <c r="AR79" s="134">
        <f t="shared" si="9"/>
        <v>0</v>
      </c>
    </row>
    <row r="80" spans="1:44" ht="19.5" customHeight="1">
      <c r="A80" s="371" t="s">
        <v>225</v>
      </c>
      <c r="B80" s="371"/>
      <c r="C80" s="375" t="s">
        <v>226</v>
      </c>
      <c r="D80" s="375"/>
      <c r="E80" s="375"/>
      <c r="F80" s="375"/>
      <c r="G80" s="375"/>
      <c r="H80" s="375"/>
      <c r="I80" s="375"/>
      <c r="J80" s="375"/>
      <c r="K80" s="375"/>
      <c r="L80" s="375"/>
      <c r="M80" s="375"/>
      <c r="N80" s="375"/>
      <c r="O80" s="375"/>
      <c r="P80" s="375"/>
      <c r="Q80" s="375"/>
      <c r="R80" s="375"/>
      <c r="S80" s="375"/>
      <c r="T80" s="375"/>
      <c r="U80" s="375"/>
      <c r="V80" s="375"/>
      <c r="W80" s="375"/>
      <c r="X80" s="375"/>
      <c r="Y80" s="375"/>
      <c r="Z80" s="375"/>
      <c r="AA80" s="375"/>
      <c r="AB80" s="375"/>
      <c r="AC80" s="373" t="s">
        <v>227</v>
      </c>
      <c r="AD80" s="373"/>
      <c r="AE80" s="373"/>
      <c r="AF80" s="373"/>
      <c r="AG80" s="370">
        <f t="shared" si="5"/>
        <v>0</v>
      </c>
      <c r="AH80" s="370"/>
      <c r="AI80" s="370"/>
      <c r="AJ80" s="370"/>
      <c r="AK80" s="336">
        <f t="shared" si="6"/>
        <v>0</v>
      </c>
      <c r="AL80" s="336">
        <f t="shared" si="7"/>
        <v>0</v>
      </c>
      <c r="AM80" s="135"/>
      <c r="AN80" s="135"/>
      <c r="AO80" s="135">
        <f t="shared" si="8"/>
        <v>0</v>
      </c>
      <c r="AP80" s="135"/>
      <c r="AQ80" s="145"/>
      <c r="AR80" s="134">
        <f t="shared" si="9"/>
        <v>0</v>
      </c>
    </row>
    <row r="81" spans="1:44" ht="19.5" customHeight="1">
      <c r="A81" s="371" t="s">
        <v>228</v>
      </c>
      <c r="B81" s="371"/>
      <c r="C81" s="375" t="s">
        <v>229</v>
      </c>
      <c r="D81" s="375"/>
      <c r="E81" s="375"/>
      <c r="F81" s="375"/>
      <c r="G81" s="375"/>
      <c r="H81" s="375"/>
      <c r="I81" s="375"/>
      <c r="J81" s="375"/>
      <c r="K81" s="375"/>
      <c r="L81" s="375"/>
      <c r="M81" s="375"/>
      <c r="N81" s="375"/>
      <c r="O81" s="375"/>
      <c r="P81" s="375"/>
      <c r="Q81" s="375"/>
      <c r="R81" s="375"/>
      <c r="S81" s="375"/>
      <c r="T81" s="375"/>
      <c r="U81" s="375"/>
      <c r="V81" s="375"/>
      <c r="W81" s="375"/>
      <c r="X81" s="375"/>
      <c r="Y81" s="375"/>
      <c r="Z81" s="375"/>
      <c r="AA81" s="375"/>
      <c r="AB81" s="375"/>
      <c r="AC81" s="373" t="s">
        <v>230</v>
      </c>
      <c r="AD81" s="373"/>
      <c r="AE81" s="373"/>
      <c r="AF81" s="373"/>
      <c r="AG81" s="370">
        <f t="shared" si="5"/>
        <v>2400</v>
      </c>
      <c r="AH81" s="370"/>
      <c r="AI81" s="370"/>
      <c r="AJ81" s="370"/>
      <c r="AK81" s="336">
        <f t="shared" si="6"/>
        <v>776</v>
      </c>
      <c r="AL81" s="336">
        <f t="shared" si="7"/>
        <v>3176</v>
      </c>
      <c r="AM81" s="135">
        <v>2315</v>
      </c>
      <c r="AN81" s="135">
        <v>776</v>
      </c>
      <c r="AO81" s="135">
        <f t="shared" si="8"/>
        <v>3091</v>
      </c>
      <c r="AP81" s="135">
        <v>85</v>
      </c>
      <c r="AQ81" s="145"/>
      <c r="AR81" s="134">
        <f t="shared" si="9"/>
        <v>85</v>
      </c>
    </row>
    <row r="82" spans="1:44" s="3" customFormat="1" ht="19.5" customHeight="1">
      <c r="A82" s="367" t="s">
        <v>231</v>
      </c>
      <c r="B82" s="367"/>
      <c r="C82" s="368" t="s">
        <v>232</v>
      </c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  <c r="W82" s="368"/>
      <c r="X82" s="368"/>
      <c r="Y82" s="368"/>
      <c r="Z82" s="368"/>
      <c r="AA82" s="368"/>
      <c r="AB82" s="368"/>
      <c r="AC82" s="369" t="s">
        <v>233</v>
      </c>
      <c r="AD82" s="369"/>
      <c r="AE82" s="369"/>
      <c r="AF82" s="369"/>
      <c r="AG82" s="370">
        <f t="shared" si="5"/>
        <v>11292</v>
      </c>
      <c r="AH82" s="370"/>
      <c r="AI82" s="370"/>
      <c r="AJ82" s="370"/>
      <c r="AK82" s="336">
        <f t="shared" si="6"/>
        <v>3647</v>
      </c>
      <c r="AL82" s="336">
        <f t="shared" si="7"/>
        <v>14939</v>
      </c>
      <c r="AM82" s="136">
        <f>SUM(AM75:AM81)</f>
        <v>10892</v>
      </c>
      <c r="AN82" s="136">
        <f>SUM(AN75:AN81)</f>
        <v>3647</v>
      </c>
      <c r="AO82" s="135">
        <f t="shared" si="8"/>
        <v>14539</v>
      </c>
      <c r="AP82" s="136">
        <f>SUM(AP75:AP81)</f>
        <v>400</v>
      </c>
      <c r="AQ82" s="488"/>
      <c r="AR82" s="134">
        <f t="shared" si="9"/>
        <v>400</v>
      </c>
    </row>
    <row r="83" spans="1:44" ht="19.5" customHeight="1">
      <c r="A83" s="371" t="s">
        <v>234</v>
      </c>
      <c r="B83" s="371"/>
      <c r="C83" s="372" t="s">
        <v>235</v>
      </c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372"/>
      <c r="O83" s="372"/>
      <c r="P83" s="372"/>
      <c r="Q83" s="372"/>
      <c r="R83" s="372"/>
      <c r="S83" s="372"/>
      <c r="T83" s="372"/>
      <c r="U83" s="372"/>
      <c r="V83" s="372"/>
      <c r="W83" s="372"/>
      <c r="X83" s="372"/>
      <c r="Y83" s="372"/>
      <c r="Z83" s="372"/>
      <c r="AA83" s="372"/>
      <c r="AB83" s="372"/>
      <c r="AC83" s="373" t="s">
        <v>236</v>
      </c>
      <c r="AD83" s="373"/>
      <c r="AE83" s="373"/>
      <c r="AF83" s="373"/>
      <c r="AG83" s="370">
        <f t="shared" si="5"/>
        <v>7021</v>
      </c>
      <c r="AH83" s="370"/>
      <c r="AI83" s="370"/>
      <c r="AJ83" s="370"/>
      <c r="AK83" s="336">
        <f t="shared" si="6"/>
        <v>605</v>
      </c>
      <c r="AL83" s="336">
        <f t="shared" si="7"/>
        <v>7626</v>
      </c>
      <c r="AM83" s="135">
        <v>7021</v>
      </c>
      <c r="AN83" s="135">
        <v>605</v>
      </c>
      <c r="AO83" s="135">
        <f t="shared" si="8"/>
        <v>7626</v>
      </c>
      <c r="AP83" s="135"/>
      <c r="AQ83" s="145"/>
      <c r="AR83" s="134">
        <f t="shared" si="9"/>
        <v>0</v>
      </c>
    </row>
    <row r="84" spans="1:44" ht="19.5" customHeight="1">
      <c r="A84" s="371" t="s">
        <v>237</v>
      </c>
      <c r="B84" s="371"/>
      <c r="C84" s="372" t="s">
        <v>238</v>
      </c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72"/>
      <c r="R84" s="372"/>
      <c r="S84" s="372"/>
      <c r="T84" s="372"/>
      <c r="U84" s="372"/>
      <c r="V84" s="372"/>
      <c r="W84" s="372"/>
      <c r="X84" s="372"/>
      <c r="Y84" s="372"/>
      <c r="Z84" s="372"/>
      <c r="AA84" s="372"/>
      <c r="AB84" s="372"/>
      <c r="AC84" s="373" t="s">
        <v>239</v>
      </c>
      <c r="AD84" s="373"/>
      <c r="AE84" s="373"/>
      <c r="AF84" s="373"/>
      <c r="AG84" s="370">
        <f t="shared" si="5"/>
        <v>0</v>
      </c>
      <c r="AH84" s="370"/>
      <c r="AI84" s="370"/>
      <c r="AJ84" s="370"/>
      <c r="AK84" s="336">
        <f t="shared" si="6"/>
        <v>0</v>
      </c>
      <c r="AL84" s="336">
        <f t="shared" si="7"/>
        <v>0</v>
      </c>
      <c r="AM84" s="135"/>
      <c r="AN84" s="135"/>
      <c r="AO84" s="135">
        <f t="shared" si="8"/>
        <v>0</v>
      </c>
      <c r="AP84" s="135"/>
      <c r="AQ84" s="145"/>
      <c r="AR84" s="134">
        <f t="shared" si="9"/>
        <v>0</v>
      </c>
    </row>
    <row r="85" spans="1:44" ht="19.5" customHeight="1">
      <c r="A85" s="371" t="s">
        <v>240</v>
      </c>
      <c r="B85" s="371"/>
      <c r="C85" s="372" t="s">
        <v>241</v>
      </c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72"/>
      <c r="R85" s="372"/>
      <c r="S85" s="372"/>
      <c r="T85" s="372"/>
      <c r="U85" s="372"/>
      <c r="V85" s="372"/>
      <c r="W85" s="372"/>
      <c r="X85" s="372"/>
      <c r="Y85" s="372"/>
      <c r="Z85" s="372"/>
      <c r="AA85" s="372"/>
      <c r="AB85" s="372"/>
      <c r="AC85" s="373" t="s">
        <v>242</v>
      </c>
      <c r="AD85" s="373"/>
      <c r="AE85" s="373"/>
      <c r="AF85" s="373"/>
      <c r="AG85" s="370">
        <f t="shared" si="5"/>
        <v>0</v>
      </c>
      <c r="AH85" s="370"/>
      <c r="AI85" s="370"/>
      <c r="AJ85" s="370"/>
      <c r="AK85" s="336">
        <f t="shared" si="6"/>
        <v>0</v>
      </c>
      <c r="AL85" s="336">
        <f t="shared" si="7"/>
        <v>0</v>
      </c>
      <c r="AM85" s="135"/>
      <c r="AN85" s="135"/>
      <c r="AO85" s="135">
        <f t="shared" si="8"/>
        <v>0</v>
      </c>
      <c r="AP85" s="135"/>
      <c r="AQ85" s="145"/>
      <c r="AR85" s="134">
        <f t="shared" si="9"/>
        <v>0</v>
      </c>
    </row>
    <row r="86" spans="1:44" ht="19.5" customHeight="1">
      <c r="A86" s="371" t="s">
        <v>243</v>
      </c>
      <c r="B86" s="371"/>
      <c r="C86" s="372" t="s">
        <v>244</v>
      </c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72"/>
      <c r="R86" s="372"/>
      <c r="S86" s="372"/>
      <c r="T86" s="372"/>
      <c r="U86" s="372"/>
      <c r="V86" s="372"/>
      <c r="W86" s="372"/>
      <c r="X86" s="372"/>
      <c r="Y86" s="372"/>
      <c r="Z86" s="372"/>
      <c r="AA86" s="372"/>
      <c r="AB86" s="372"/>
      <c r="AC86" s="373" t="s">
        <v>245</v>
      </c>
      <c r="AD86" s="373"/>
      <c r="AE86" s="373"/>
      <c r="AF86" s="373"/>
      <c r="AG86" s="370">
        <f t="shared" si="5"/>
        <v>1896</v>
      </c>
      <c r="AH86" s="370"/>
      <c r="AI86" s="370"/>
      <c r="AJ86" s="370"/>
      <c r="AK86" s="336">
        <f t="shared" si="6"/>
        <v>162</v>
      </c>
      <c r="AL86" s="336">
        <f t="shared" si="7"/>
        <v>2058</v>
      </c>
      <c r="AM86" s="135">
        <v>1896</v>
      </c>
      <c r="AN86" s="135">
        <v>162</v>
      </c>
      <c r="AO86" s="135">
        <f t="shared" si="8"/>
        <v>2058</v>
      </c>
      <c r="AP86" s="135"/>
      <c r="AQ86" s="145"/>
      <c r="AR86" s="134">
        <f t="shared" si="9"/>
        <v>0</v>
      </c>
    </row>
    <row r="87" spans="1:44" s="3" customFormat="1" ht="19.5" customHeight="1">
      <c r="A87" s="367" t="s">
        <v>246</v>
      </c>
      <c r="B87" s="367"/>
      <c r="C87" s="374" t="s">
        <v>247</v>
      </c>
      <c r="D87" s="374"/>
      <c r="E87" s="374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4"/>
      <c r="R87" s="374"/>
      <c r="S87" s="374"/>
      <c r="T87" s="374"/>
      <c r="U87" s="374"/>
      <c r="V87" s="374"/>
      <c r="W87" s="374"/>
      <c r="X87" s="374"/>
      <c r="Y87" s="374"/>
      <c r="Z87" s="374"/>
      <c r="AA87" s="374"/>
      <c r="AB87" s="374"/>
      <c r="AC87" s="369" t="s">
        <v>248</v>
      </c>
      <c r="AD87" s="369"/>
      <c r="AE87" s="369"/>
      <c r="AF87" s="369"/>
      <c r="AG87" s="370">
        <f t="shared" si="5"/>
        <v>8917</v>
      </c>
      <c r="AH87" s="370"/>
      <c r="AI87" s="370"/>
      <c r="AJ87" s="370"/>
      <c r="AK87" s="336">
        <f t="shared" si="6"/>
        <v>767</v>
      </c>
      <c r="AL87" s="336">
        <f t="shared" si="7"/>
        <v>9684</v>
      </c>
      <c r="AM87" s="136">
        <f>SUM(AM83:AM86)</f>
        <v>8917</v>
      </c>
      <c r="AN87" s="136">
        <f>SUM(AN83:AN86)</f>
        <v>767</v>
      </c>
      <c r="AO87" s="135">
        <f t="shared" si="8"/>
        <v>9684</v>
      </c>
      <c r="AP87" s="136"/>
      <c r="AQ87" s="488"/>
      <c r="AR87" s="134">
        <f t="shared" si="9"/>
        <v>0</v>
      </c>
    </row>
    <row r="88" spans="1:44" ht="29.25" customHeight="1">
      <c r="A88" s="371" t="s">
        <v>249</v>
      </c>
      <c r="B88" s="371"/>
      <c r="C88" s="372" t="s">
        <v>250</v>
      </c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372"/>
      <c r="O88" s="372"/>
      <c r="P88" s="372"/>
      <c r="Q88" s="372"/>
      <c r="R88" s="372"/>
      <c r="S88" s="372"/>
      <c r="T88" s="372"/>
      <c r="U88" s="372"/>
      <c r="V88" s="372"/>
      <c r="W88" s="372"/>
      <c r="X88" s="372"/>
      <c r="Y88" s="372"/>
      <c r="Z88" s="372"/>
      <c r="AA88" s="372"/>
      <c r="AB88" s="372"/>
      <c r="AC88" s="373" t="s">
        <v>251</v>
      </c>
      <c r="AD88" s="373"/>
      <c r="AE88" s="373"/>
      <c r="AF88" s="373"/>
      <c r="AG88" s="370">
        <f t="shared" si="5"/>
        <v>0</v>
      </c>
      <c r="AH88" s="370"/>
      <c r="AI88" s="370"/>
      <c r="AJ88" s="370"/>
      <c r="AK88" s="336">
        <f t="shared" si="6"/>
        <v>0</v>
      </c>
      <c r="AL88" s="336">
        <f t="shared" si="7"/>
        <v>0</v>
      </c>
      <c r="AM88" s="135"/>
      <c r="AN88" s="135"/>
      <c r="AO88" s="135">
        <f t="shared" si="8"/>
        <v>0</v>
      </c>
      <c r="AP88" s="135"/>
      <c r="AQ88" s="145"/>
      <c r="AR88" s="134">
        <f t="shared" si="9"/>
        <v>0</v>
      </c>
    </row>
    <row r="89" spans="1:44" ht="29.25" customHeight="1">
      <c r="A89" s="371" t="s">
        <v>252</v>
      </c>
      <c r="B89" s="371"/>
      <c r="C89" s="372" t="s">
        <v>253</v>
      </c>
      <c r="D89" s="372"/>
      <c r="E89" s="372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72"/>
      <c r="R89" s="372"/>
      <c r="S89" s="372"/>
      <c r="T89" s="372"/>
      <c r="U89" s="372"/>
      <c r="V89" s="372"/>
      <c r="W89" s="372"/>
      <c r="X89" s="372"/>
      <c r="Y89" s="372"/>
      <c r="Z89" s="372"/>
      <c r="AA89" s="372"/>
      <c r="AB89" s="372"/>
      <c r="AC89" s="373" t="s">
        <v>254</v>
      </c>
      <c r="AD89" s="373"/>
      <c r="AE89" s="373"/>
      <c r="AF89" s="373"/>
      <c r="AG89" s="370">
        <f t="shared" si="5"/>
        <v>0</v>
      </c>
      <c r="AH89" s="370"/>
      <c r="AI89" s="370"/>
      <c r="AJ89" s="370"/>
      <c r="AK89" s="336">
        <f t="shared" si="6"/>
        <v>5000</v>
      </c>
      <c r="AL89" s="336">
        <f t="shared" si="7"/>
        <v>5000</v>
      </c>
      <c r="AM89" s="135"/>
      <c r="AN89" s="135">
        <v>5000</v>
      </c>
      <c r="AO89" s="135">
        <f t="shared" si="8"/>
        <v>5000</v>
      </c>
      <c r="AP89" s="135"/>
      <c r="AQ89" s="145"/>
      <c r="AR89" s="134">
        <f t="shared" si="9"/>
        <v>0</v>
      </c>
    </row>
    <row r="90" spans="1:44" ht="29.25" customHeight="1">
      <c r="A90" s="371" t="s">
        <v>255</v>
      </c>
      <c r="B90" s="371"/>
      <c r="C90" s="372" t="s">
        <v>256</v>
      </c>
      <c r="D90" s="372"/>
      <c r="E90" s="372"/>
      <c r="F90" s="372"/>
      <c r="G90" s="372"/>
      <c r="H90" s="372"/>
      <c r="I90" s="372"/>
      <c r="J90" s="372"/>
      <c r="K90" s="372"/>
      <c r="L90" s="372"/>
      <c r="M90" s="372"/>
      <c r="N90" s="372"/>
      <c r="O90" s="372"/>
      <c r="P90" s="372"/>
      <c r="Q90" s="372"/>
      <c r="R90" s="372"/>
      <c r="S90" s="372"/>
      <c r="T90" s="372"/>
      <c r="U90" s="372"/>
      <c r="V90" s="372"/>
      <c r="W90" s="372"/>
      <c r="X90" s="372"/>
      <c r="Y90" s="372"/>
      <c r="Z90" s="372"/>
      <c r="AA90" s="372"/>
      <c r="AB90" s="372"/>
      <c r="AC90" s="373" t="s">
        <v>257</v>
      </c>
      <c r="AD90" s="373"/>
      <c r="AE90" s="373"/>
      <c r="AF90" s="373"/>
      <c r="AG90" s="370">
        <f t="shared" si="5"/>
        <v>0</v>
      </c>
      <c r="AH90" s="370"/>
      <c r="AI90" s="370"/>
      <c r="AJ90" s="370"/>
      <c r="AK90" s="336">
        <f t="shared" si="6"/>
        <v>0</v>
      </c>
      <c r="AL90" s="336">
        <f t="shared" si="7"/>
        <v>0</v>
      </c>
      <c r="AM90" s="135"/>
      <c r="AN90" s="135"/>
      <c r="AO90" s="135">
        <f t="shared" si="8"/>
        <v>0</v>
      </c>
      <c r="AP90" s="135"/>
      <c r="AQ90" s="145"/>
      <c r="AR90" s="134">
        <f t="shared" si="9"/>
        <v>0</v>
      </c>
    </row>
    <row r="91" spans="1:44" ht="19.5" customHeight="1">
      <c r="A91" s="371" t="s">
        <v>258</v>
      </c>
      <c r="B91" s="371"/>
      <c r="C91" s="372" t="s">
        <v>259</v>
      </c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72"/>
      <c r="R91" s="372"/>
      <c r="S91" s="372"/>
      <c r="T91" s="372"/>
      <c r="U91" s="372"/>
      <c r="V91" s="372"/>
      <c r="W91" s="372"/>
      <c r="X91" s="372"/>
      <c r="Y91" s="372"/>
      <c r="Z91" s="372"/>
      <c r="AA91" s="372"/>
      <c r="AB91" s="372"/>
      <c r="AC91" s="373" t="s">
        <v>260</v>
      </c>
      <c r="AD91" s="373"/>
      <c r="AE91" s="373"/>
      <c r="AF91" s="373"/>
      <c r="AG91" s="370">
        <f t="shared" si="5"/>
        <v>0</v>
      </c>
      <c r="AH91" s="370"/>
      <c r="AI91" s="370"/>
      <c r="AJ91" s="370"/>
      <c r="AK91" s="336">
        <f t="shared" si="6"/>
        <v>0</v>
      </c>
      <c r="AL91" s="336">
        <f t="shared" si="7"/>
        <v>0</v>
      </c>
      <c r="AM91" s="135"/>
      <c r="AN91" s="135"/>
      <c r="AO91" s="135">
        <f t="shared" si="8"/>
        <v>0</v>
      </c>
      <c r="AP91" s="135"/>
      <c r="AQ91" s="145"/>
      <c r="AR91" s="134">
        <f t="shared" si="9"/>
        <v>0</v>
      </c>
    </row>
    <row r="92" spans="1:44" ht="29.25" customHeight="1">
      <c r="A92" s="371" t="s">
        <v>261</v>
      </c>
      <c r="B92" s="371"/>
      <c r="C92" s="372" t="s">
        <v>262</v>
      </c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72"/>
      <c r="R92" s="372"/>
      <c r="S92" s="372"/>
      <c r="T92" s="372"/>
      <c r="U92" s="372"/>
      <c r="V92" s="372"/>
      <c r="W92" s="372"/>
      <c r="X92" s="372"/>
      <c r="Y92" s="372"/>
      <c r="Z92" s="372"/>
      <c r="AA92" s="372"/>
      <c r="AB92" s="372"/>
      <c r="AC92" s="373" t="s">
        <v>263</v>
      </c>
      <c r="AD92" s="373"/>
      <c r="AE92" s="373"/>
      <c r="AF92" s="373"/>
      <c r="AG92" s="370">
        <f t="shared" si="5"/>
        <v>0</v>
      </c>
      <c r="AH92" s="370"/>
      <c r="AI92" s="370"/>
      <c r="AJ92" s="370"/>
      <c r="AK92" s="336">
        <f t="shared" si="6"/>
        <v>0</v>
      </c>
      <c r="AL92" s="336">
        <f t="shared" si="7"/>
        <v>0</v>
      </c>
      <c r="AM92" s="135"/>
      <c r="AN92" s="135"/>
      <c r="AO92" s="135">
        <f t="shared" si="8"/>
        <v>0</v>
      </c>
      <c r="AP92" s="135"/>
      <c r="AQ92" s="145"/>
      <c r="AR92" s="134">
        <f t="shared" si="9"/>
        <v>0</v>
      </c>
    </row>
    <row r="93" spans="1:44" ht="29.25" customHeight="1">
      <c r="A93" s="371" t="s">
        <v>264</v>
      </c>
      <c r="B93" s="371"/>
      <c r="C93" s="372" t="s">
        <v>265</v>
      </c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372"/>
      <c r="O93" s="372"/>
      <c r="P93" s="372"/>
      <c r="Q93" s="372"/>
      <c r="R93" s="372"/>
      <c r="S93" s="372"/>
      <c r="T93" s="372"/>
      <c r="U93" s="372"/>
      <c r="V93" s="372"/>
      <c r="W93" s="372"/>
      <c r="X93" s="372"/>
      <c r="Y93" s="372"/>
      <c r="Z93" s="372"/>
      <c r="AA93" s="372"/>
      <c r="AB93" s="372"/>
      <c r="AC93" s="373" t="s">
        <v>266</v>
      </c>
      <c r="AD93" s="373"/>
      <c r="AE93" s="373"/>
      <c r="AF93" s="373"/>
      <c r="AG93" s="370">
        <f t="shared" si="5"/>
        <v>0</v>
      </c>
      <c r="AH93" s="370"/>
      <c r="AI93" s="370"/>
      <c r="AJ93" s="370"/>
      <c r="AK93" s="336">
        <f t="shared" si="6"/>
        <v>0</v>
      </c>
      <c r="AL93" s="336">
        <f t="shared" si="7"/>
        <v>0</v>
      </c>
      <c r="AM93" s="135"/>
      <c r="AN93" s="135"/>
      <c r="AO93" s="135">
        <f t="shared" si="8"/>
        <v>0</v>
      </c>
      <c r="AP93" s="135"/>
      <c r="AQ93" s="145"/>
      <c r="AR93" s="134">
        <f t="shared" si="9"/>
        <v>0</v>
      </c>
    </row>
    <row r="94" spans="1:44" ht="19.5" customHeight="1">
      <c r="A94" s="371" t="s">
        <v>267</v>
      </c>
      <c r="B94" s="371"/>
      <c r="C94" s="372" t="s">
        <v>268</v>
      </c>
      <c r="D94" s="372"/>
      <c r="E94" s="372"/>
      <c r="F94" s="372"/>
      <c r="G94" s="372"/>
      <c r="H94" s="372"/>
      <c r="I94" s="372"/>
      <c r="J94" s="372"/>
      <c r="K94" s="372"/>
      <c r="L94" s="372"/>
      <c r="M94" s="372"/>
      <c r="N94" s="372"/>
      <c r="O94" s="372"/>
      <c r="P94" s="372"/>
      <c r="Q94" s="372"/>
      <c r="R94" s="372"/>
      <c r="S94" s="372"/>
      <c r="T94" s="372"/>
      <c r="U94" s="372"/>
      <c r="V94" s="372"/>
      <c r="W94" s="372"/>
      <c r="X94" s="372"/>
      <c r="Y94" s="372"/>
      <c r="Z94" s="372"/>
      <c r="AA94" s="372"/>
      <c r="AB94" s="372"/>
      <c r="AC94" s="373" t="s">
        <v>269</v>
      </c>
      <c r="AD94" s="373"/>
      <c r="AE94" s="373"/>
      <c r="AF94" s="373"/>
      <c r="AG94" s="370">
        <f t="shared" si="5"/>
        <v>0</v>
      </c>
      <c r="AH94" s="370"/>
      <c r="AI94" s="370"/>
      <c r="AJ94" s="370"/>
      <c r="AK94" s="336">
        <f t="shared" si="6"/>
        <v>0</v>
      </c>
      <c r="AL94" s="336">
        <f t="shared" si="7"/>
        <v>0</v>
      </c>
      <c r="AM94" s="135"/>
      <c r="AN94" s="135"/>
      <c r="AO94" s="135">
        <f t="shared" si="8"/>
        <v>0</v>
      </c>
      <c r="AP94" s="135"/>
      <c r="AQ94" s="145"/>
      <c r="AR94" s="134">
        <f t="shared" si="9"/>
        <v>0</v>
      </c>
    </row>
    <row r="95" spans="1:44" ht="19.5" customHeight="1">
      <c r="A95" s="371" t="s">
        <v>270</v>
      </c>
      <c r="B95" s="371"/>
      <c r="C95" s="372" t="s">
        <v>271</v>
      </c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  <c r="R95" s="372"/>
      <c r="S95" s="372"/>
      <c r="T95" s="372"/>
      <c r="U95" s="372"/>
      <c r="V95" s="372"/>
      <c r="W95" s="372"/>
      <c r="X95" s="372"/>
      <c r="Y95" s="372"/>
      <c r="Z95" s="372"/>
      <c r="AA95" s="372"/>
      <c r="AB95" s="372"/>
      <c r="AC95" s="373" t="s">
        <v>272</v>
      </c>
      <c r="AD95" s="373"/>
      <c r="AE95" s="373"/>
      <c r="AF95" s="373"/>
      <c r="AG95" s="370">
        <f t="shared" si="5"/>
        <v>0</v>
      </c>
      <c r="AH95" s="370"/>
      <c r="AI95" s="370"/>
      <c r="AJ95" s="370"/>
      <c r="AK95" s="336">
        <f t="shared" si="6"/>
        <v>150</v>
      </c>
      <c r="AL95" s="336">
        <f t="shared" si="7"/>
        <v>150</v>
      </c>
      <c r="AM95" s="135"/>
      <c r="AN95" s="135">
        <v>150</v>
      </c>
      <c r="AO95" s="135">
        <f t="shared" si="8"/>
        <v>150</v>
      </c>
      <c r="AP95" s="135"/>
      <c r="AQ95" s="145"/>
      <c r="AR95" s="134">
        <f t="shared" si="9"/>
        <v>0</v>
      </c>
    </row>
    <row r="96" spans="1:44" ht="19.5" customHeight="1">
      <c r="A96" s="367" t="s">
        <v>273</v>
      </c>
      <c r="B96" s="367"/>
      <c r="C96" s="374" t="s">
        <v>274</v>
      </c>
      <c r="D96" s="374"/>
      <c r="E96" s="374"/>
      <c r="F96" s="374"/>
      <c r="G96" s="374"/>
      <c r="H96" s="374"/>
      <c r="I96" s="374"/>
      <c r="J96" s="374"/>
      <c r="K96" s="374"/>
      <c r="L96" s="374"/>
      <c r="M96" s="374"/>
      <c r="N96" s="374"/>
      <c r="O96" s="374"/>
      <c r="P96" s="374"/>
      <c r="Q96" s="374"/>
      <c r="R96" s="374"/>
      <c r="S96" s="374"/>
      <c r="T96" s="374"/>
      <c r="U96" s="374"/>
      <c r="V96" s="374"/>
      <c r="W96" s="374"/>
      <c r="X96" s="374"/>
      <c r="Y96" s="374"/>
      <c r="Z96" s="374"/>
      <c r="AA96" s="374"/>
      <c r="AB96" s="374"/>
      <c r="AC96" s="369" t="s">
        <v>275</v>
      </c>
      <c r="AD96" s="369"/>
      <c r="AE96" s="369"/>
      <c r="AF96" s="369"/>
      <c r="AG96" s="370">
        <f t="shared" si="5"/>
        <v>0</v>
      </c>
      <c r="AH96" s="370"/>
      <c r="AI96" s="370"/>
      <c r="AJ96" s="370"/>
      <c r="AK96" s="336">
        <f t="shared" si="6"/>
        <v>5150</v>
      </c>
      <c r="AL96" s="336">
        <f t="shared" si="7"/>
        <v>5150</v>
      </c>
      <c r="AM96" s="135"/>
      <c r="AN96" s="135">
        <f>SUM(AN88:AN95)</f>
        <v>5150</v>
      </c>
      <c r="AO96" s="135">
        <f t="shared" si="8"/>
        <v>5150</v>
      </c>
      <c r="AP96" s="135"/>
      <c r="AQ96" s="145"/>
      <c r="AR96" s="134">
        <f t="shared" si="9"/>
        <v>0</v>
      </c>
    </row>
    <row r="97" spans="1:44" s="3" customFormat="1" ht="19.5" customHeight="1">
      <c r="A97" s="367" t="s">
        <v>276</v>
      </c>
      <c r="B97" s="367"/>
      <c r="C97" s="368" t="s">
        <v>277</v>
      </c>
      <c r="D97" s="368"/>
      <c r="E97" s="368"/>
      <c r="F97" s="368"/>
      <c r="G97" s="368"/>
      <c r="H97" s="368"/>
      <c r="I97" s="368"/>
      <c r="J97" s="368"/>
      <c r="K97" s="368"/>
      <c r="L97" s="368"/>
      <c r="M97" s="368"/>
      <c r="N97" s="368"/>
      <c r="O97" s="368"/>
      <c r="P97" s="368"/>
      <c r="Q97" s="368"/>
      <c r="R97" s="368"/>
      <c r="S97" s="368"/>
      <c r="T97" s="368"/>
      <c r="U97" s="368"/>
      <c r="V97" s="368"/>
      <c r="W97" s="368"/>
      <c r="X97" s="368"/>
      <c r="Y97" s="368"/>
      <c r="Z97" s="368"/>
      <c r="AA97" s="368"/>
      <c r="AB97" s="368"/>
      <c r="AC97" s="369" t="s">
        <v>278</v>
      </c>
      <c r="AD97" s="369"/>
      <c r="AE97" s="369"/>
      <c r="AF97" s="369"/>
      <c r="AG97" s="370">
        <f t="shared" si="5"/>
        <v>258612</v>
      </c>
      <c r="AH97" s="370"/>
      <c r="AI97" s="506"/>
      <c r="AJ97" s="506"/>
      <c r="AK97" s="507">
        <f t="shared" si="6"/>
        <v>59938</v>
      </c>
      <c r="AL97" s="336">
        <f t="shared" si="7"/>
        <v>318550</v>
      </c>
      <c r="AM97" s="136">
        <f>SUM(AM26+AM27+AM52+AM61+AM74+AM82+AM87+AM96)</f>
        <v>215503</v>
      </c>
      <c r="AN97" s="136">
        <f>SUM(AN26+AN27+AN52+AN61+AN74+AN82+AN87+AN96)</f>
        <v>59938</v>
      </c>
      <c r="AO97" s="135">
        <f t="shared" si="8"/>
        <v>275441</v>
      </c>
      <c r="AP97" s="136">
        <f>SUM(AP26+AP27+AP52+AP61+AP74+AP82+AP87+AP96)</f>
        <v>43109</v>
      </c>
      <c r="AQ97" s="488"/>
      <c r="AR97" s="134">
        <f t="shared" si="9"/>
        <v>43109</v>
      </c>
    </row>
    <row r="98" spans="3:37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I98" s="2"/>
      <c r="AJ98" s="2"/>
      <c r="AK98" s="508"/>
    </row>
    <row r="99" spans="3:37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I99" s="2"/>
      <c r="AJ99" s="2"/>
      <c r="AK99" s="508"/>
    </row>
    <row r="100" spans="3:37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I100" s="2"/>
      <c r="AJ100" s="2"/>
      <c r="AK100" s="508"/>
    </row>
    <row r="101" spans="3:37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I101" s="2"/>
      <c r="AJ101" s="2"/>
      <c r="AK101" s="508"/>
    </row>
    <row r="102" spans="3:37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I102" s="2"/>
      <c r="AJ102" s="2"/>
      <c r="AK102" s="2"/>
    </row>
    <row r="103" spans="3:32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29:32" ht="12.75">
      <c r="AC104" s="5"/>
      <c r="AD104" s="5"/>
      <c r="AE104" s="5"/>
      <c r="AF104" s="5"/>
    </row>
    <row r="105" spans="29:32" ht="12.75">
      <c r="AC105" s="5"/>
      <c r="AD105" s="5"/>
      <c r="AE105" s="5"/>
      <c r="AF105" s="5"/>
    </row>
  </sheetData>
  <sheetProtection/>
  <mergeCells count="376">
    <mergeCell ref="A96:B96"/>
    <mergeCell ref="C96:AB96"/>
    <mergeCell ref="AC96:AF96"/>
    <mergeCell ref="AG96:AJ96"/>
    <mergeCell ref="A97:B97"/>
    <mergeCell ref="C97:AB97"/>
    <mergeCell ref="AC97:AF97"/>
    <mergeCell ref="AG97:AJ97"/>
    <mergeCell ref="A94:B94"/>
    <mergeCell ref="C94:AB94"/>
    <mergeCell ref="AC94:AF94"/>
    <mergeCell ref="AG94:AJ94"/>
    <mergeCell ref="A95:B95"/>
    <mergeCell ref="C95:AB95"/>
    <mergeCell ref="AC95:AF95"/>
    <mergeCell ref="AG95:AJ95"/>
    <mergeCell ref="A92:B92"/>
    <mergeCell ref="C92:AB92"/>
    <mergeCell ref="AC92:AF92"/>
    <mergeCell ref="AG92:AJ92"/>
    <mergeCell ref="A93:B93"/>
    <mergeCell ref="C93:AB93"/>
    <mergeCell ref="AC93:AF93"/>
    <mergeCell ref="AG93:AJ93"/>
    <mergeCell ref="A90:B90"/>
    <mergeCell ref="C90:AB90"/>
    <mergeCell ref="AC90:AF90"/>
    <mergeCell ref="AG90:AJ90"/>
    <mergeCell ref="A91:B91"/>
    <mergeCell ref="C91:AB91"/>
    <mergeCell ref="AC91:AF91"/>
    <mergeCell ref="AG91:AJ91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8:B8"/>
    <mergeCell ref="C8:AB8"/>
    <mergeCell ref="AC8:AF8"/>
    <mergeCell ref="AG8:AJ8"/>
    <mergeCell ref="A9:B9"/>
    <mergeCell ref="C9:AB9"/>
    <mergeCell ref="AC9:AF9"/>
    <mergeCell ref="AG9:AJ9"/>
    <mergeCell ref="A6:B6"/>
    <mergeCell ref="C6:AB6"/>
    <mergeCell ref="AC6:AF6"/>
    <mergeCell ref="AG6:AJ6"/>
    <mergeCell ref="A7:B7"/>
    <mergeCell ref="C7:AB7"/>
    <mergeCell ref="AC7:AF7"/>
    <mergeCell ref="AG7:AJ7"/>
    <mergeCell ref="AM1:AP1"/>
    <mergeCell ref="A2:AR2"/>
    <mergeCell ref="A3:AR3"/>
    <mergeCell ref="A4:AR4"/>
    <mergeCell ref="A5:AF5"/>
    <mergeCell ref="AG5:AL5"/>
    <mergeCell ref="AM5:AO5"/>
    <mergeCell ref="AP5:AR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50" r:id="rId1"/>
  <headerFooter alignWithMargins="0">
    <oddHeader>&amp;R2. számú melléklet a 2/2015.(II.13.) számú rendelethez &amp;X2</oddHeader>
    <oddFooter>&amp;R&amp;X2 &amp;XMódosította: 14/2015.(IX.30.)  sz. ör. 2. §-a</oddFooter>
  </headerFooter>
  <rowBreaks count="1" manualBreakCount="1">
    <brk id="46" max="4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5.57421875" style="320" customWidth="1"/>
    <col min="2" max="2" width="71.140625" style="0" customWidth="1"/>
    <col min="3" max="3" width="18.57421875" style="0" customWidth="1"/>
  </cols>
  <sheetData>
    <row r="1" spans="1:3" ht="37.5" customHeight="1">
      <c r="A1" s="479" t="s">
        <v>858</v>
      </c>
      <c r="B1" s="479"/>
      <c r="C1" s="479"/>
    </row>
    <row r="2" spans="1:3" ht="27.75" customHeight="1">
      <c r="A2" s="319"/>
      <c r="B2" s="317" t="s">
        <v>730</v>
      </c>
      <c r="C2" s="317" t="s">
        <v>806</v>
      </c>
    </row>
    <row r="3" spans="1:3" ht="27.75" customHeight="1">
      <c r="A3" s="319" t="s">
        <v>7</v>
      </c>
      <c r="B3" s="317" t="s">
        <v>807</v>
      </c>
      <c r="C3" s="318">
        <v>35540800</v>
      </c>
    </row>
    <row r="4" spans="1:3" ht="27.75" customHeight="1">
      <c r="A4" s="319" t="s">
        <v>8</v>
      </c>
      <c r="B4" s="317" t="s">
        <v>808</v>
      </c>
      <c r="C4" s="318">
        <v>13126051</v>
      </c>
    </row>
    <row r="5" spans="1:3" ht="27.75" customHeight="1">
      <c r="A5" s="319" t="s">
        <v>809</v>
      </c>
      <c r="B5" s="317" t="s">
        <v>810</v>
      </c>
      <c r="C5" s="318">
        <v>4180231</v>
      </c>
    </row>
    <row r="6" spans="1:3" ht="27.75" customHeight="1">
      <c r="A6" s="319" t="s">
        <v>811</v>
      </c>
      <c r="B6" s="317" t="s">
        <v>812</v>
      </c>
      <c r="C6" s="318">
        <v>6880000</v>
      </c>
    </row>
    <row r="7" spans="1:3" ht="27.75" customHeight="1">
      <c r="A7" s="319" t="s">
        <v>813</v>
      </c>
      <c r="B7" s="317" t="s">
        <v>814</v>
      </c>
      <c r="C7" s="318">
        <v>100000</v>
      </c>
    </row>
    <row r="8" spans="1:3" ht="27.75" customHeight="1">
      <c r="A8" s="319" t="s">
        <v>815</v>
      </c>
      <c r="B8" s="317" t="s">
        <v>816</v>
      </c>
      <c r="C8" s="318">
        <v>1965820</v>
      </c>
    </row>
    <row r="9" spans="1:3" ht="27.75" customHeight="1">
      <c r="A9" s="319" t="s">
        <v>9</v>
      </c>
      <c r="B9" s="317" t="s">
        <v>852</v>
      </c>
      <c r="C9" s="318">
        <v>5000000</v>
      </c>
    </row>
    <row r="10" spans="1:3" ht="27.75" customHeight="1">
      <c r="A10" s="319" t="s">
        <v>10</v>
      </c>
      <c r="B10" s="317" t="s">
        <v>853</v>
      </c>
      <c r="C10" s="318">
        <v>109650</v>
      </c>
    </row>
    <row r="11" spans="1:3" ht="27.75" customHeight="1">
      <c r="A11" s="319" t="s">
        <v>527</v>
      </c>
      <c r="B11" s="317" t="s">
        <v>854</v>
      </c>
      <c r="C11" s="318">
        <v>2024300</v>
      </c>
    </row>
    <row r="12" spans="1:3" ht="27.75" customHeight="1">
      <c r="A12" s="319" t="s">
        <v>528</v>
      </c>
      <c r="B12" s="317" t="s">
        <v>855</v>
      </c>
      <c r="C12" s="318">
        <v>-548874</v>
      </c>
    </row>
    <row r="13" spans="1:3" ht="27.75" customHeight="1">
      <c r="A13" s="321" t="s">
        <v>529</v>
      </c>
      <c r="B13" s="322" t="s">
        <v>817</v>
      </c>
      <c r="C13" s="323">
        <v>55251927</v>
      </c>
    </row>
    <row r="14" spans="1:3" ht="27.75" customHeight="1">
      <c r="A14" s="319" t="s">
        <v>530</v>
      </c>
      <c r="B14" s="317" t="s">
        <v>818</v>
      </c>
      <c r="C14" s="318">
        <v>37634733</v>
      </c>
    </row>
    <row r="15" spans="1:3" ht="27.75" customHeight="1">
      <c r="A15" s="319" t="s">
        <v>531</v>
      </c>
      <c r="B15" s="317" t="s">
        <v>819</v>
      </c>
      <c r="C15" s="318">
        <v>1146334</v>
      </c>
    </row>
    <row r="16" spans="1:3" ht="27.75" customHeight="1">
      <c r="A16" s="319" t="s">
        <v>532</v>
      </c>
      <c r="B16" s="317" t="s">
        <v>856</v>
      </c>
      <c r="C16" s="318">
        <v>20746466</v>
      </c>
    </row>
    <row r="17" spans="1:3" ht="27.75" customHeight="1">
      <c r="A17" s="319" t="s">
        <v>533</v>
      </c>
      <c r="B17" s="317" t="s">
        <v>857</v>
      </c>
      <c r="C17" s="318">
        <v>12616890</v>
      </c>
    </row>
    <row r="18" spans="1:3" ht="27.75" customHeight="1">
      <c r="A18" s="319" t="s">
        <v>536</v>
      </c>
      <c r="B18" s="317" t="s">
        <v>820</v>
      </c>
      <c r="C18" s="318">
        <v>2103680</v>
      </c>
    </row>
    <row r="19" spans="1:3" ht="27.75" customHeight="1">
      <c r="A19" s="321" t="s">
        <v>538</v>
      </c>
      <c r="B19" s="322" t="s">
        <v>821</v>
      </c>
      <c r="C19" s="323">
        <v>129500030</v>
      </c>
    </row>
    <row r="20" spans="1:3" ht="27.75" customHeight="1">
      <c r="A20" s="319" t="s">
        <v>539</v>
      </c>
      <c r="B20" s="317" t="s">
        <v>822</v>
      </c>
      <c r="C20" s="318">
        <v>1526460</v>
      </c>
    </row>
    <row r="21" spans="1:3" ht="27.75" customHeight="1">
      <c r="A21" s="321" t="s">
        <v>540</v>
      </c>
      <c r="B21" s="322" t="s">
        <v>823</v>
      </c>
      <c r="C21" s="323">
        <v>131026490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Header>&amp;R16. számú melléklet a 2/2015.(II.13.) számú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7">
      <selection activeCell="D21" sqref="D21"/>
    </sheetView>
  </sheetViews>
  <sheetFormatPr defaultColWidth="9.140625" defaultRowHeight="15"/>
  <cols>
    <col min="1" max="1" width="63.140625" style="0" customWidth="1"/>
    <col min="2" max="2" width="17.421875" style="0" customWidth="1"/>
    <col min="3" max="3" width="18.00390625" style="0" customWidth="1"/>
  </cols>
  <sheetData>
    <row r="1" spans="1:2" ht="15">
      <c r="A1" s="399" t="s">
        <v>802</v>
      </c>
      <c r="B1" s="400"/>
    </row>
    <row r="2" spans="1:3" ht="36.75" customHeight="1">
      <c r="A2" s="401" t="s">
        <v>828</v>
      </c>
      <c r="B2" s="401"/>
      <c r="C2" s="179"/>
    </row>
    <row r="3" spans="1:3" ht="18">
      <c r="A3" s="182"/>
      <c r="B3" s="182"/>
      <c r="C3" s="182"/>
    </row>
    <row r="4" spans="1:3" ht="18">
      <c r="A4" s="182"/>
      <c r="B4" s="182"/>
      <c r="C4" s="182"/>
    </row>
    <row r="5" spans="1:3" ht="18">
      <c r="A5" s="182"/>
      <c r="B5" s="182"/>
      <c r="C5" s="182"/>
    </row>
    <row r="6" spans="1:2" ht="18">
      <c r="A6" s="183"/>
      <c r="B6" s="184" t="s">
        <v>712</v>
      </c>
    </row>
    <row r="7" spans="1:2" ht="45.75" customHeight="1">
      <c r="A7" s="185" t="s">
        <v>730</v>
      </c>
      <c r="B7" s="211" t="s">
        <v>731</v>
      </c>
    </row>
    <row r="8" spans="1:2" ht="18">
      <c r="A8" s="212"/>
      <c r="B8" s="213"/>
    </row>
    <row r="9" spans="1:4" ht="18">
      <c r="A9" s="212" t="s">
        <v>732</v>
      </c>
      <c r="B9" s="198">
        <f>SUM(B10)</f>
        <v>2745</v>
      </c>
      <c r="D9" s="214"/>
    </row>
    <row r="10" spans="1:2" ht="18">
      <c r="A10" s="215" t="s">
        <v>733</v>
      </c>
      <c r="B10" s="213">
        <v>2745</v>
      </c>
    </row>
    <row r="11" spans="1:4" s="217" customFormat="1" ht="18">
      <c r="A11" s="216" t="s">
        <v>734</v>
      </c>
      <c r="B11" s="198">
        <f>SUM(B12:B13)</f>
        <v>462</v>
      </c>
      <c r="D11" s="218"/>
    </row>
    <row r="12" spans="1:2" ht="18">
      <c r="A12" s="215" t="s">
        <v>735</v>
      </c>
      <c r="B12" s="213">
        <v>231</v>
      </c>
    </row>
    <row r="13" spans="1:2" ht="18">
      <c r="A13" s="215" t="s">
        <v>736</v>
      </c>
      <c r="B13" s="213">
        <v>231</v>
      </c>
    </row>
    <row r="14" spans="1:2" ht="18">
      <c r="A14" s="216" t="s">
        <v>737</v>
      </c>
      <c r="B14" s="198">
        <f>SUM(B15)</f>
        <v>510</v>
      </c>
    </row>
    <row r="15" spans="1:2" ht="18">
      <c r="A15" s="215" t="s">
        <v>738</v>
      </c>
      <c r="B15" s="213">
        <v>510</v>
      </c>
    </row>
    <row r="16" spans="1:4" ht="18">
      <c r="A16" s="219" t="s">
        <v>162</v>
      </c>
      <c r="B16" s="198">
        <f>SUM(B17)</f>
        <v>2350</v>
      </c>
      <c r="D16" s="214"/>
    </row>
    <row r="17" spans="1:2" ht="18">
      <c r="A17" s="215" t="s">
        <v>739</v>
      </c>
      <c r="B17" s="220">
        <v>2350</v>
      </c>
    </row>
    <row r="18" spans="1:2" ht="18">
      <c r="A18" s="212" t="s">
        <v>826</v>
      </c>
      <c r="B18" s="198">
        <v>11278</v>
      </c>
    </row>
    <row r="19" spans="1:2" ht="18">
      <c r="A19" s="216" t="s">
        <v>827</v>
      </c>
      <c r="B19" s="198">
        <v>1200</v>
      </c>
    </row>
    <row r="20" spans="1:2" ht="18">
      <c r="A20" s="215"/>
      <c r="B20" s="213"/>
    </row>
    <row r="21" spans="1:2" ht="18">
      <c r="A21" s="215"/>
      <c r="B21" s="187"/>
    </row>
    <row r="22" spans="1:2" ht="18">
      <c r="A22" s="215"/>
      <c r="B22" s="187"/>
    </row>
    <row r="23" spans="1:2" ht="18">
      <c r="A23" s="212" t="s">
        <v>620</v>
      </c>
      <c r="B23" s="221">
        <f>SUM(B9+B11+B14+B16+B18+B19)</f>
        <v>18545</v>
      </c>
    </row>
    <row r="27" spans="1:3" ht="15.75">
      <c r="A27" s="201"/>
      <c r="B27" s="201"/>
      <c r="C27" s="210"/>
    </row>
    <row r="28" spans="1:3" ht="15">
      <c r="A28" s="222"/>
      <c r="B28" s="222"/>
      <c r="C28" s="222"/>
    </row>
    <row r="29" spans="1:3" ht="15">
      <c r="A29" s="222"/>
      <c r="B29" s="222"/>
      <c r="C29" s="222"/>
    </row>
  </sheetData>
  <sheetProtection/>
  <mergeCells count="2"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&amp;R2.1. számú melléklet a 2/2015.(II.13.) számú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8.7109375" style="0" customWidth="1"/>
    <col min="2" max="2" width="14.140625" style="0" customWidth="1"/>
    <col min="3" max="3" width="16.28125" style="0" customWidth="1"/>
  </cols>
  <sheetData>
    <row r="1" spans="1:4" ht="18">
      <c r="A1" s="402" t="s">
        <v>801</v>
      </c>
      <c r="B1" s="403"/>
      <c r="C1" s="177"/>
      <c r="D1" s="178"/>
    </row>
    <row r="2" spans="1:4" ht="33.75" customHeight="1">
      <c r="A2" s="401" t="s">
        <v>825</v>
      </c>
      <c r="B2" s="404"/>
      <c r="C2" s="180"/>
      <c r="D2" s="181"/>
    </row>
    <row r="3" spans="1:4" ht="18">
      <c r="A3" s="182"/>
      <c r="B3" s="182"/>
      <c r="C3" s="182"/>
      <c r="D3" s="178"/>
    </row>
    <row r="4" spans="1:4" ht="18">
      <c r="A4" s="182"/>
      <c r="B4" s="182"/>
      <c r="C4" s="182"/>
      <c r="D4" s="178"/>
    </row>
    <row r="5" spans="1:4" ht="18">
      <c r="A5" s="183"/>
      <c r="B5" s="184" t="s">
        <v>712</v>
      </c>
      <c r="C5" s="182"/>
      <c r="D5" s="178"/>
    </row>
    <row r="6" spans="1:4" ht="36">
      <c r="A6" s="185" t="s">
        <v>713</v>
      </c>
      <c r="B6" s="186" t="s">
        <v>714</v>
      </c>
      <c r="D6" s="178"/>
    </row>
    <row r="7" spans="1:4" ht="18">
      <c r="A7" s="340" t="s">
        <v>866</v>
      </c>
      <c r="B7" s="188">
        <v>1141</v>
      </c>
      <c r="D7" s="178"/>
    </row>
    <row r="8" spans="1:4" ht="18">
      <c r="A8" s="189" t="s">
        <v>715</v>
      </c>
      <c r="B8" s="188">
        <v>67</v>
      </c>
      <c r="D8" s="178"/>
    </row>
    <row r="9" spans="1:4" ht="18">
      <c r="A9" s="187" t="s">
        <v>716</v>
      </c>
      <c r="B9" s="188">
        <v>657</v>
      </c>
      <c r="D9" s="178"/>
    </row>
    <row r="10" spans="1:4" ht="18">
      <c r="A10" s="187" t="s">
        <v>717</v>
      </c>
      <c r="B10" s="188">
        <v>70</v>
      </c>
      <c r="D10" s="178"/>
    </row>
    <row r="11" spans="1:4" ht="18">
      <c r="A11" s="188" t="s">
        <v>718</v>
      </c>
      <c r="B11" s="188">
        <v>42946</v>
      </c>
      <c r="D11" s="178"/>
    </row>
    <row r="12" spans="1:4" ht="18">
      <c r="A12" s="187" t="s">
        <v>719</v>
      </c>
      <c r="B12" s="188">
        <v>290</v>
      </c>
      <c r="D12" s="178"/>
    </row>
    <row r="13" spans="1:4" ht="18">
      <c r="A13" s="190" t="s">
        <v>720</v>
      </c>
      <c r="B13" s="188">
        <v>13</v>
      </c>
      <c r="D13" s="178"/>
    </row>
    <row r="14" spans="1:4" ht="18">
      <c r="A14" s="188" t="s">
        <v>721</v>
      </c>
      <c r="B14" s="188">
        <v>40</v>
      </c>
      <c r="D14" s="178"/>
    </row>
    <row r="15" spans="1:4" ht="18">
      <c r="A15" s="187" t="s">
        <v>722</v>
      </c>
      <c r="B15" s="188">
        <v>130</v>
      </c>
      <c r="D15" s="178"/>
    </row>
    <row r="16" spans="1:4" ht="18">
      <c r="A16" s="187" t="s">
        <v>723</v>
      </c>
      <c r="B16" s="188">
        <v>27</v>
      </c>
      <c r="D16" s="178"/>
    </row>
    <row r="17" spans="1:4" ht="18">
      <c r="A17" s="187" t="s">
        <v>724</v>
      </c>
      <c r="B17" s="188">
        <v>80</v>
      </c>
      <c r="D17" s="191"/>
    </row>
    <row r="18" spans="1:5" ht="18">
      <c r="A18" s="187" t="s">
        <v>725</v>
      </c>
      <c r="B18" s="188">
        <v>500</v>
      </c>
      <c r="D18" s="191"/>
      <c r="E18" s="191"/>
    </row>
    <row r="19" spans="1:5" ht="18">
      <c r="A19" s="187" t="s">
        <v>726</v>
      </c>
      <c r="B19" s="188">
        <v>300</v>
      </c>
      <c r="D19" s="191"/>
      <c r="E19" s="191"/>
    </row>
    <row r="20" spans="1:5" ht="18">
      <c r="A20" s="187" t="s">
        <v>727</v>
      </c>
      <c r="B20" s="188">
        <v>2500</v>
      </c>
      <c r="D20" s="191"/>
      <c r="E20" s="191"/>
    </row>
    <row r="21" spans="1:5" ht="18">
      <c r="A21" s="192" t="s">
        <v>728</v>
      </c>
      <c r="B21" s="193">
        <f>SUM(B7:B20)</f>
        <v>48761</v>
      </c>
      <c r="D21" s="194"/>
      <c r="E21" s="195"/>
    </row>
    <row r="22" spans="1:5" ht="15.75">
      <c r="A22" s="196"/>
      <c r="B22" s="196"/>
      <c r="C22" s="195"/>
      <c r="D22" s="195"/>
      <c r="E22" s="195"/>
    </row>
    <row r="23" spans="1:5" ht="18">
      <c r="A23" s="197" t="s">
        <v>729</v>
      </c>
      <c r="B23" s="198">
        <v>42179</v>
      </c>
      <c r="C23" s="199"/>
      <c r="D23" s="200"/>
      <c r="E23" s="201"/>
    </row>
    <row r="24" spans="1:5" ht="15.75">
      <c r="A24" s="201"/>
      <c r="B24" s="201"/>
      <c r="C24" s="201"/>
      <c r="D24" s="201"/>
      <c r="E24" s="201"/>
    </row>
    <row r="25" spans="1:5" ht="15.75">
      <c r="A25" s="201"/>
      <c r="B25" s="201"/>
      <c r="C25" s="201"/>
      <c r="D25" s="201"/>
      <c r="E25" s="201"/>
    </row>
    <row r="26" spans="1:5" ht="18">
      <c r="A26" s="202"/>
      <c r="B26" s="203"/>
      <c r="C26" s="199"/>
      <c r="D26" s="200"/>
      <c r="E26" s="201"/>
    </row>
    <row r="27" spans="1:5" ht="18">
      <c r="A27" s="202"/>
      <c r="B27" s="203"/>
      <c r="C27" s="199"/>
      <c r="D27" s="200"/>
      <c r="E27" s="201"/>
    </row>
    <row r="28" spans="1:5" ht="15.75">
      <c r="A28" s="195"/>
      <c r="B28" s="195"/>
      <c r="C28" s="195"/>
      <c r="D28" s="195"/>
      <c r="E28" s="195"/>
    </row>
    <row r="29" spans="1:5" ht="18">
      <c r="A29" s="195"/>
      <c r="B29" s="195"/>
      <c r="C29" s="195"/>
      <c r="D29" s="204"/>
      <c r="E29" s="195"/>
    </row>
    <row r="30" spans="1:5" ht="18">
      <c r="A30" s="195"/>
      <c r="B30" s="195"/>
      <c r="C30" s="195"/>
      <c r="D30" s="204"/>
      <c r="E30" s="195"/>
    </row>
    <row r="31" spans="1:5" ht="18">
      <c r="A31" s="195"/>
      <c r="B31" s="195"/>
      <c r="C31" s="195"/>
      <c r="D31" s="204"/>
      <c r="E31" s="195"/>
    </row>
    <row r="32" spans="1:5" ht="18">
      <c r="A32" s="195"/>
      <c r="B32" s="195"/>
      <c r="C32" s="195"/>
      <c r="D32" s="204"/>
      <c r="E32" s="195"/>
    </row>
    <row r="33" spans="1:5" ht="18">
      <c r="A33" s="195"/>
      <c r="B33" s="195"/>
      <c r="C33" s="195"/>
      <c r="D33" s="204"/>
      <c r="E33" s="195"/>
    </row>
    <row r="50" ht="15">
      <c r="C50" s="176"/>
    </row>
    <row r="51" spans="2:3" ht="18">
      <c r="B51" s="401"/>
      <c r="C51" s="401"/>
    </row>
    <row r="54" spans="2:3" ht="18">
      <c r="B54" s="183"/>
      <c r="C54" s="205"/>
    </row>
    <row r="55" spans="2:3" ht="15.75">
      <c r="B55" s="206"/>
      <c r="C55" s="206"/>
    </row>
    <row r="56" spans="2:3" ht="15.75">
      <c r="B56" s="207"/>
      <c r="C56" s="208"/>
    </row>
    <row r="57" spans="2:3" ht="15.75">
      <c r="B57" s="207"/>
      <c r="C57" s="208"/>
    </row>
    <row r="58" spans="2:3" ht="15.75">
      <c r="B58" s="207"/>
      <c r="C58" s="208"/>
    </row>
    <row r="59" spans="2:3" ht="15.75">
      <c r="B59" s="207"/>
      <c r="C59" s="208"/>
    </row>
    <row r="60" spans="2:3" ht="15.75">
      <c r="B60" s="207"/>
      <c r="C60" s="208"/>
    </row>
    <row r="61" spans="2:3" ht="15.75">
      <c r="B61" s="207"/>
      <c r="C61" s="208"/>
    </row>
    <row r="62" spans="2:3" ht="15.75">
      <c r="B62" s="207"/>
      <c r="C62" s="208"/>
    </row>
    <row r="63" spans="2:3" ht="15.75">
      <c r="B63" s="207"/>
      <c r="C63" s="208"/>
    </row>
    <row r="64" spans="2:3" ht="15.75">
      <c r="B64" s="207"/>
      <c r="C64" s="208"/>
    </row>
    <row r="65" spans="2:3" ht="15">
      <c r="B65" s="209"/>
      <c r="C65" s="209"/>
    </row>
    <row r="66" spans="2:3" ht="15">
      <c r="B66" s="209"/>
      <c r="C66" s="209"/>
    </row>
    <row r="67" spans="2:3" ht="15">
      <c r="B67" s="209"/>
      <c r="C67" s="209"/>
    </row>
    <row r="68" spans="2:3" ht="15">
      <c r="B68" s="209"/>
      <c r="C68" s="209"/>
    </row>
    <row r="69" spans="2:3" ht="15.75">
      <c r="B69" s="201"/>
      <c r="C69" s="210"/>
    </row>
  </sheetData>
  <sheetProtection/>
  <mergeCells count="3">
    <mergeCell ref="A1:B1"/>
    <mergeCell ref="A2:B2"/>
    <mergeCell ref="B51:C5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&amp;R2.2. számú melléklet a 2/2015.(II.13.) számú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S67"/>
  <sheetViews>
    <sheetView zoomScaleSheetLayoutView="100" zoomScalePageLayoutView="0" workbookViewId="0" topLeftCell="A1">
      <selection activeCell="C63" sqref="C63:AB63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36" width="2.7109375" style="1" customWidth="1"/>
    <col min="37" max="37" width="11.28125" style="1" customWidth="1"/>
    <col min="38" max="38" width="10.421875" style="1" customWidth="1"/>
    <col min="39" max="41" width="11.421875" style="1" customWidth="1"/>
    <col min="42" max="42" width="10.8515625" style="1" customWidth="1"/>
    <col min="43" max="43" width="11.140625" style="1" customWidth="1"/>
    <col min="44" max="44" width="11.421875" style="1" customWidth="1"/>
    <col min="45" max="50" width="2.7109375" style="1" customWidth="1"/>
    <col min="51" max="16384" width="9.140625" style="1" customWidth="1"/>
  </cols>
  <sheetData>
    <row r="1" spans="39:42" ht="21.75" customHeight="1">
      <c r="AM1" s="341"/>
      <c r="AN1" s="341"/>
      <c r="AO1" s="341"/>
      <c r="AP1" s="341"/>
    </row>
    <row r="2" spans="1:42" ht="31.5" customHeight="1">
      <c r="A2" s="366" t="s">
        <v>648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400"/>
      <c r="AN2" s="400"/>
      <c r="AO2" s="400"/>
      <c r="AP2" s="400"/>
    </row>
    <row r="3" spans="1:42" ht="31.5" customHeight="1">
      <c r="A3" s="407" t="s">
        <v>871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0"/>
      <c r="AN3" s="400"/>
      <c r="AO3" s="400"/>
      <c r="AP3" s="400"/>
    </row>
    <row r="4" spans="1:42" ht="25.5" customHeight="1">
      <c r="A4" s="408" t="s">
        <v>279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0"/>
      <c r="AN4" s="400"/>
      <c r="AO4" s="400"/>
      <c r="AP4" s="400"/>
    </row>
    <row r="5" spans="1:42" ht="19.5" customHeight="1">
      <c r="A5" s="410"/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00"/>
      <c r="AN5" s="400"/>
      <c r="AO5" s="400"/>
      <c r="AP5" s="400"/>
    </row>
    <row r="6" spans="1:44" ht="40.5" customHeight="1">
      <c r="A6" s="396" t="s">
        <v>2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509" t="s">
        <v>557</v>
      </c>
      <c r="AH6" s="510"/>
      <c r="AI6" s="510"/>
      <c r="AJ6" s="510"/>
      <c r="AK6" s="510"/>
      <c r="AL6" s="511"/>
      <c r="AM6" s="503" t="s">
        <v>644</v>
      </c>
      <c r="AN6" s="504"/>
      <c r="AO6" s="505"/>
      <c r="AP6" s="503" t="s">
        <v>643</v>
      </c>
      <c r="AQ6" s="504"/>
      <c r="AR6" s="505"/>
    </row>
    <row r="7" spans="1:44" ht="34.5" customHeight="1">
      <c r="A7" s="398" t="s">
        <v>3</v>
      </c>
      <c r="B7" s="389"/>
      <c r="C7" s="386" t="s">
        <v>4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8" t="s">
        <v>5</v>
      </c>
      <c r="AD7" s="387"/>
      <c r="AE7" s="387"/>
      <c r="AF7" s="387"/>
      <c r="AG7" s="389" t="s">
        <v>6</v>
      </c>
      <c r="AH7" s="397"/>
      <c r="AI7" s="397"/>
      <c r="AJ7" s="397"/>
      <c r="AK7" s="337" t="s">
        <v>869</v>
      </c>
      <c r="AL7" s="512" t="s">
        <v>870</v>
      </c>
      <c r="AM7" s="130" t="s">
        <v>642</v>
      </c>
      <c r="AN7" s="337" t="s">
        <v>869</v>
      </c>
      <c r="AO7" s="512" t="s">
        <v>870</v>
      </c>
      <c r="AP7" s="130" t="s">
        <v>646</v>
      </c>
      <c r="AQ7" s="337" t="s">
        <v>869</v>
      </c>
      <c r="AR7" s="512" t="s">
        <v>870</v>
      </c>
    </row>
    <row r="8" spans="1:45" ht="12.75">
      <c r="A8" s="390" t="s">
        <v>7</v>
      </c>
      <c r="B8" s="390"/>
      <c r="C8" s="391" t="s">
        <v>8</v>
      </c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 t="s">
        <v>9</v>
      </c>
      <c r="AD8" s="397"/>
      <c r="AE8" s="397"/>
      <c r="AF8" s="397"/>
      <c r="AG8" s="391" t="s">
        <v>10</v>
      </c>
      <c r="AH8" s="391"/>
      <c r="AI8" s="391"/>
      <c r="AJ8" s="391"/>
      <c r="AK8" s="132"/>
      <c r="AL8" s="132"/>
      <c r="AM8" s="132" t="s">
        <v>527</v>
      </c>
      <c r="AN8" s="132"/>
      <c r="AO8" s="132"/>
      <c r="AP8" s="132" t="s">
        <v>528</v>
      </c>
      <c r="AQ8" s="132"/>
      <c r="AR8" s="132"/>
      <c r="AS8" s="2"/>
    </row>
    <row r="9" spans="1:44" s="3" customFormat="1" ht="19.5" customHeight="1">
      <c r="A9" s="405" t="s">
        <v>11</v>
      </c>
      <c r="B9" s="391"/>
      <c r="C9" s="384" t="s">
        <v>280</v>
      </c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75" t="s">
        <v>281</v>
      </c>
      <c r="AD9" s="375"/>
      <c r="AE9" s="375"/>
      <c r="AF9" s="375"/>
      <c r="AG9" s="370">
        <f>SUM(AM9+AP9)</f>
        <v>55252</v>
      </c>
      <c r="AH9" s="370"/>
      <c r="AI9" s="370"/>
      <c r="AJ9" s="370"/>
      <c r="AK9" s="336">
        <f>SUM(AN9+AQ9)</f>
        <v>0</v>
      </c>
      <c r="AL9" s="336">
        <f>SUM(AO9+AR9)</f>
        <v>55252</v>
      </c>
      <c r="AM9" s="140">
        <v>55252</v>
      </c>
      <c r="AN9" s="140"/>
      <c r="AO9" s="140">
        <f>SUM(AM9:AN9)</f>
        <v>55252</v>
      </c>
      <c r="AP9" s="141"/>
      <c r="AQ9" s="488"/>
      <c r="AR9" s="488"/>
    </row>
    <row r="10" spans="1:44" s="3" customFormat="1" ht="19.5" customHeight="1">
      <c r="A10" s="405" t="s">
        <v>14</v>
      </c>
      <c r="B10" s="391"/>
      <c r="C10" s="381" t="s">
        <v>282</v>
      </c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75" t="s">
        <v>283</v>
      </c>
      <c r="AD10" s="375"/>
      <c r="AE10" s="375"/>
      <c r="AF10" s="375"/>
      <c r="AG10" s="370">
        <f aca="true" t="shared" si="0" ref="AG10:AG66">SUM(AM10+AP10)</f>
        <v>38781</v>
      </c>
      <c r="AH10" s="370"/>
      <c r="AI10" s="370"/>
      <c r="AJ10" s="370"/>
      <c r="AK10" s="336">
        <f aca="true" t="shared" si="1" ref="AK10:AK66">SUM(AN10+AQ10)</f>
        <v>0</v>
      </c>
      <c r="AL10" s="336">
        <f aca="true" t="shared" si="2" ref="AL10:AL66">SUM(AO10+AR10)</f>
        <v>38781</v>
      </c>
      <c r="AM10" s="140">
        <v>38781</v>
      </c>
      <c r="AN10" s="140"/>
      <c r="AO10" s="140">
        <f aca="true" t="shared" si="3" ref="AO10:AO66">SUM(AM10:AN10)</f>
        <v>38781</v>
      </c>
      <c r="AP10" s="141"/>
      <c r="AQ10" s="488"/>
      <c r="AR10" s="488"/>
    </row>
    <row r="11" spans="1:44" s="3" customFormat="1" ht="30.75" customHeight="1">
      <c r="A11" s="405" t="s">
        <v>17</v>
      </c>
      <c r="B11" s="391"/>
      <c r="C11" s="381" t="s">
        <v>284</v>
      </c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75" t="s">
        <v>285</v>
      </c>
      <c r="AD11" s="375"/>
      <c r="AE11" s="375"/>
      <c r="AF11" s="375"/>
      <c r="AG11" s="370">
        <f t="shared" si="0"/>
        <v>35467</v>
      </c>
      <c r="AH11" s="370"/>
      <c r="AI11" s="370"/>
      <c r="AJ11" s="370"/>
      <c r="AK11" s="336">
        <f t="shared" si="1"/>
        <v>410</v>
      </c>
      <c r="AL11" s="336">
        <f t="shared" si="2"/>
        <v>35877</v>
      </c>
      <c r="AM11" s="140">
        <v>35467</v>
      </c>
      <c r="AN11" s="140">
        <v>410</v>
      </c>
      <c r="AO11" s="140">
        <f t="shared" si="3"/>
        <v>35877</v>
      </c>
      <c r="AP11" s="141"/>
      <c r="AQ11" s="488"/>
      <c r="AR11" s="488"/>
    </row>
    <row r="12" spans="1:44" ht="19.5" customHeight="1">
      <c r="A12" s="405" t="s">
        <v>20</v>
      </c>
      <c r="B12" s="391"/>
      <c r="C12" s="381" t="s">
        <v>286</v>
      </c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75" t="s">
        <v>287</v>
      </c>
      <c r="AD12" s="375"/>
      <c r="AE12" s="375"/>
      <c r="AF12" s="375"/>
      <c r="AG12" s="370">
        <f t="shared" si="0"/>
        <v>1526</v>
      </c>
      <c r="AH12" s="370"/>
      <c r="AI12" s="370"/>
      <c r="AJ12" s="370"/>
      <c r="AK12" s="336">
        <f t="shared" si="1"/>
        <v>0</v>
      </c>
      <c r="AL12" s="336">
        <f t="shared" si="2"/>
        <v>1526</v>
      </c>
      <c r="AM12" s="140">
        <v>1526</v>
      </c>
      <c r="AN12" s="140"/>
      <c r="AO12" s="140">
        <f t="shared" si="3"/>
        <v>1526</v>
      </c>
      <c r="AP12" s="140"/>
      <c r="AQ12" s="145"/>
      <c r="AR12" s="145"/>
    </row>
    <row r="13" spans="1:44" s="2" customFormat="1" ht="19.5" customHeight="1">
      <c r="A13" s="405" t="s">
        <v>26</v>
      </c>
      <c r="B13" s="391"/>
      <c r="C13" s="381" t="s">
        <v>877</v>
      </c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75" t="s">
        <v>288</v>
      </c>
      <c r="AD13" s="375"/>
      <c r="AE13" s="375"/>
      <c r="AF13" s="375"/>
      <c r="AG13" s="370">
        <f t="shared" si="0"/>
        <v>0</v>
      </c>
      <c r="AH13" s="370"/>
      <c r="AI13" s="370"/>
      <c r="AJ13" s="370"/>
      <c r="AK13" s="336">
        <f t="shared" si="1"/>
        <v>1632</v>
      </c>
      <c r="AL13" s="336">
        <f t="shared" si="2"/>
        <v>1632</v>
      </c>
      <c r="AM13" s="140"/>
      <c r="AN13" s="140">
        <v>1632</v>
      </c>
      <c r="AO13" s="140">
        <f t="shared" si="3"/>
        <v>1632</v>
      </c>
      <c r="AP13" s="140"/>
      <c r="AQ13" s="145"/>
      <c r="AR13" s="145"/>
    </row>
    <row r="14" spans="1:44" ht="19.5" customHeight="1">
      <c r="A14" s="406" t="s">
        <v>29</v>
      </c>
      <c r="B14" s="386"/>
      <c r="C14" s="380" t="s">
        <v>289</v>
      </c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68" t="s">
        <v>290</v>
      </c>
      <c r="AD14" s="368"/>
      <c r="AE14" s="368"/>
      <c r="AF14" s="368"/>
      <c r="AG14" s="370">
        <f t="shared" si="0"/>
        <v>131026</v>
      </c>
      <c r="AH14" s="370"/>
      <c r="AI14" s="370"/>
      <c r="AJ14" s="370"/>
      <c r="AK14" s="336">
        <f t="shared" si="1"/>
        <v>2042</v>
      </c>
      <c r="AL14" s="336">
        <f t="shared" si="2"/>
        <v>133068</v>
      </c>
      <c r="AM14" s="140">
        <f>SUM(AM9:AM13)</f>
        <v>131026</v>
      </c>
      <c r="AN14" s="140">
        <f>SUM(AN9:AN13)</f>
        <v>2042</v>
      </c>
      <c r="AO14" s="140">
        <f t="shared" si="3"/>
        <v>133068</v>
      </c>
      <c r="AP14" s="140"/>
      <c r="AQ14" s="145"/>
      <c r="AR14" s="145"/>
    </row>
    <row r="15" spans="1:44" ht="19.5" customHeight="1">
      <c r="A15" s="405" t="s">
        <v>32</v>
      </c>
      <c r="B15" s="391"/>
      <c r="C15" s="381" t="s">
        <v>291</v>
      </c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75" t="s">
        <v>292</v>
      </c>
      <c r="AD15" s="375"/>
      <c r="AE15" s="375"/>
      <c r="AF15" s="375"/>
      <c r="AG15" s="370">
        <f t="shared" si="0"/>
        <v>0</v>
      </c>
      <c r="AH15" s="370"/>
      <c r="AI15" s="370"/>
      <c r="AJ15" s="370"/>
      <c r="AK15" s="336">
        <f t="shared" si="1"/>
        <v>0</v>
      </c>
      <c r="AL15" s="336">
        <f t="shared" si="2"/>
        <v>0</v>
      </c>
      <c r="AM15" s="140"/>
      <c r="AN15" s="140"/>
      <c r="AO15" s="140">
        <f t="shared" si="3"/>
        <v>0</v>
      </c>
      <c r="AP15" s="140"/>
      <c r="AQ15" s="145"/>
      <c r="AR15" s="145"/>
    </row>
    <row r="16" spans="1:44" ht="29.25" customHeight="1">
      <c r="A16" s="405" t="s">
        <v>35</v>
      </c>
      <c r="B16" s="391"/>
      <c r="C16" s="381" t="s">
        <v>293</v>
      </c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75" t="s">
        <v>294</v>
      </c>
      <c r="AD16" s="375"/>
      <c r="AE16" s="375"/>
      <c r="AF16" s="375"/>
      <c r="AG16" s="370">
        <f t="shared" si="0"/>
        <v>0</v>
      </c>
      <c r="AH16" s="370"/>
      <c r="AI16" s="370"/>
      <c r="AJ16" s="370"/>
      <c r="AK16" s="336">
        <f t="shared" si="1"/>
        <v>0</v>
      </c>
      <c r="AL16" s="336">
        <f t="shared" si="2"/>
        <v>0</v>
      </c>
      <c r="AM16" s="140"/>
      <c r="AN16" s="140"/>
      <c r="AO16" s="140">
        <f t="shared" si="3"/>
        <v>0</v>
      </c>
      <c r="AP16" s="140"/>
      <c r="AQ16" s="145"/>
      <c r="AR16" s="145"/>
    </row>
    <row r="17" spans="1:44" ht="29.25" customHeight="1">
      <c r="A17" s="405" t="s">
        <v>38</v>
      </c>
      <c r="B17" s="391"/>
      <c r="C17" s="381" t="s">
        <v>295</v>
      </c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75" t="s">
        <v>296</v>
      </c>
      <c r="AD17" s="375"/>
      <c r="AE17" s="375"/>
      <c r="AF17" s="375"/>
      <c r="AG17" s="370">
        <f t="shared" si="0"/>
        <v>0</v>
      </c>
      <c r="AH17" s="370"/>
      <c r="AI17" s="370"/>
      <c r="AJ17" s="370"/>
      <c r="AK17" s="336">
        <f t="shared" si="1"/>
        <v>1979</v>
      </c>
      <c r="AL17" s="336">
        <f t="shared" si="2"/>
        <v>1979</v>
      </c>
      <c r="AM17" s="140"/>
      <c r="AN17" s="140">
        <v>1979</v>
      </c>
      <c r="AO17" s="140">
        <f t="shared" si="3"/>
        <v>1979</v>
      </c>
      <c r="AP17" s="140"/>
      <c r="AQ17" s="145"/>
      <c r="AR17" s="145"/>
    </row>
    <row r="18" spans="1:44" ht="29.25" customHeight="1">
      <c r="A18" s="405" t="s">
        <v>41</v>
      </c>
      <c r="B18" s="391"/>
      <c r="C18" s="381" t="s">
        <v>297</v>
      </c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75" t="s">
        <v>298</v>
      </c>
      <c r="AD18" s="375"/>
      <c r="AE18" s="375"/>
      <c r="AF18" s="375"/>
      <c r="AG18" s="370">
        <f t="shared" si="0"/>
        <v>0</v>
      </c>
      <c r="AH18" s="370"/>
      <c r="AI18" s="370"/>
      <c r="AJ18" s="370"/>
      <c r="AK18" s="336">
        <f t="shared" si="1"/>
        <v>0</v>
      </c>
      <c r="AL18" s="336">
        <f t="shared" si="2"/>
        <v>0</v>
      </c>
      <c r="AM18" s="140"/>
      <c r="AN18" s="140"/>
      <c r="AO18" s="140">
        <f t="shared" si="3"/>
        <v>0</v>
      </c>
      <c r="AP18" s="140"/>
      <c r="AQ18" s="145"/>
      <c r="AR18" s="145"/>
    </row>
    <row r="19" spans="1:44" ht="19.5" customHeight="1">
      <c r="A19" s="405" t="s">
        <v>44</v>
      </c>
      <c r="B19" s="391"/>
      <c r="C19" s="381" t="s">
        <v>299</v>
      </c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75" t="s">
        <v>300</v>
      </c>
      <c r="AD19" s="375"/>
      <c r="AE19" s="375"/>
      <c r="AF19" s="375"/>
      <c r="AG19" s="370">
        <f t="shared" si="0"/>
        <v>55025</v>
      </c>
      <c r="AH19" s="370"/>
      <c r="AI19" s="370"/>
      <c r="AJ19" s="370"/>
      <c r="AK19" s="336">
        <f t="shared" si="1"/>
        <v>42929</v>
      </c>
      <c r="AL19" s="336">
        <f t="shared" si="2"/>
        <v>97954</v>
      </c>
      <c r="AM19" s="140">
        <v>55025</v>
      </c>
      <c r="AN19" s="140">
        <v>42929</v>
      </c>
      <c r="AO19" s="140">
        <f t="shared" si="3"/>
        <v>97954</v>
      </c>
      <c r="AP19" s="140"/>
      <c r="AQ19" s="145"/>
      <c r="AR19" s="145"/>
    </row>
    <row r="20" spans="1:44" ht="19.5" customHeight="1">
      <c r="A20" s="406" t="s">
        <v>47</v>
      </c>
      <c r="B20" s="386"/>
      <c r="C20" s="380" t="s">
        <v>301</v>
      </c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68" t="s">
        <v>302</v>
      </c>
      <c r="AD20" s="368"/>
      <c r="AE20" s="368"/>
      <c r="AF20" s="368"/>
      <c r="AG20" s="370">
        <f t="shared" si="0"/>
        <v>186051</v>
      </c>
      <c r="AH20" s="370"/>
      <c r="AI20" s="370"/>
      <c r="AJ20" s="370"/>
      <c r="AK20" s="336">
        <f t="shared" si="1"/>
        <v>46950</v>
      </c>
      <c r="AL20" s="336">
        <f t="shared" si="2"/>
        <v>233001</v>
      </c>
      <c r="AM20" s="140">
        <f>SUM(AM14:AM19)</f>
        <v>186051</v>
      </c>
      <c r="AN20" s="140">
        <f>SUM(AN14:AN19)</f>
        <v>46950</v>
      </c>
      <c r="AO20" s="140">
        <f t="shared" si="3"/>
        <v>233001</v>
      </c>
      <c r="AP20" s="140"/>
      <c r="AQ20" s="145"/>
      <c r="AR20" s="145"/>
    </row>
    <row r="21" spans="1:44" ht="19.5" customHeight="1">
      <c r="A21" s="405" t="s">
        <v>50</v>
      </c>
      <c r="B21" s="391"/>
      <c r="C21" s="381" t="s">
        <v>303</v>
      </c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75" t="s">
        <v>304</v>
      </c>
      <c r="AD21" s="375"/>
      <c r="AE21" s="375"/>
      <c r="AF21" s="375"/>
      <c r="AG21" s="370">
        <f t="shared" si="0"/>
        <v>0</v>
      </c>
      <c r="AH21" s="370"/>
      <c r="AI21" s="370"/>
      <c r="AJ21" s="370"/>
      <c r="AK21" s="336">
        <f t="shared" si="1"/>
        <v>0</v>
      </c>
      <c r="AL21" s="336">
        <f t="shared" si="2"/>
        <v>0</v>
      </c>
      <c r="AM21" s="140"/>
      <c r="AN21" s="140"/>
      <c r="AO21" s="140">
        <f t="shared" si="3"/>
        <v>0</v>
      </c>
      <c r="AP21" s="140"/>
      <c r="AQ21" s="145"/>
      <c r="AR21" s="145"/>
    </row>
    <row r="22" spans="1:44" ht="29.25" customHeight="1">
      <c r="A22" s="405" t="s">
        <v>53</v>
      </c>
      <c r="B22" s="391"/>
      <c r="C22" s="381" t="s">
        <v>305</v>
      </c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75" t="s">
        <v>306</v>
      </c>
      <c r="AD22" s="375"/>
      <c r="AE22" s="375"/>
      <c r="AF22" s="375"/>
      <c r="AG22" s="370">
        <f t="shared" si="0"/>
        <v>0</v>
      </c>
      <c r="AH22" s="370"/>
      <c r="AI22" s="370"/>
      <c r="AJ22" s="370"/>
      <c r="AK22" s="336">
        <f t="shared" si="1"/>
        <v>0</v>
      </c>
      <c r="AL22" s="336">
        <f t="shared" si="2"/>
        <v>0</v>
      </c>
      <c r="AM22" s="140"/>
      <c r="AN22" s="140"/>
      <c r="AO22" s="140">
        <f t="shared" si="3"/>
        <v>0</v>
      </c>
      <c r="AP22" s="140"/>
      <c r="AQ22" s="145"/>
      <c r="AR22" s="145"/>
    </row>
    <row r="23" spans="1:44" ht="29.25" customHeight="1">
      <c r="A23" s="405" t="s">
        <v>56</v>
      </c>
      <c r="B23" s="391"/>
      <c r="C23" s="381" t="s">
        <v>307</v>
      </c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75" t="s">
        <v>308</v>
      </c>
      <c r="AD23" s="375"/>
      <c r="AE23" s="375"/>
      <c r="AF23" s="375"/>
      <c r="AG23" s="370">
        <f t="shared" si="0"/>
        <v>0</v>
      </c>
      <c r="AH23" s="370"/>
      <c r="AI23" s="370"/>
      <c r="AJ23" s="370"/>
      <c r="AK23" s="336">
        <f t="shared" si="1"/>
        <v>5000</v>
      </c>
      <c r="AL23" s="336">
        <f t="shared" si="2"/>
        <v>5000</v>
      </c>
      <c r="AM23" s="140"/>
      <c r="AN23" s="140">
        <v>5000</v>
      </c>
      <c r="AO23" s="140">
        <f t="shared" si="3"/>
        <v>5000</v>
      </c>
      <c r="AP23" s="140"/>
      <c r="AQ23" s="145"/>
      <c r="AR23" s="145"/>
    </row>
    <row r="24" spans="1:44" ht="29.25" customHeight="1">
      <c r="A24" s="405" t="s">
        <v>59</v>
      </c>
      <c r="B24" s="391"/>
      <c r="C24" s="381" t="s">
        <v>309</v>
      </c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75" t="s">
        <v>310</v>
      </c>
      <c r="AD24" s="375"/>
      <c r="AE24" s="375"/>
      <c r="AF24" s="375"/>
      <c r="AG24" s="370">
        <f t="shared" si="0"/>
        <v>0</v>
      </c>
      <c r="AH24" s="370"/>
      <c r="AI24" s="370"/>
      <c r="AJ24" s="370"/>
      <c r="AK24" s="336">
        <f t="shared" si="1"/>
        <v>0</v>
      </c>
      <c r="AL24" s="336">
        <f t="shared" si="2"/>
        <v>0</v>
      </c>
      <c r="AM24" s="140"/>
      <c r="AN24" s="140"/>
      <c r="AO24" s="140">
        <f t="shared" si="3"/>
        <v>0</v>
      </c>
      <c r="AP24" s="140"/>
      <c r="AQ24" s="145"/>
      <c r="AR24" s="145"/>
    </row>
    <row r="25" spans="1:44" ht="19.5" customHeight="1">
      <c r="A25" s="405" t="s">
        <v>62</v>
      </c>
      <c r="B25" s="391"/>
      <c r="C25" s="381" t="s">
        <v>311</v>
      </c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75" t="s">
        <v>312</v>
      </c>
      <c r="AD25" s="375"/>
      <c r="AE25" s="375"/>
      <c r="AF25" s="375"/>
      <c r="AG25" s="370">
        <f t="shared" si="0"/>
        <v>1592</v>
      </c>
      <c r="AH25" s="370"/>
      <c r="AI25" s="370"/>
      <c r="AJ25" s="370"/>
      <c r="AK25" s="336">
        <f t="shared" si="1"/>
        <v>2572</v>
      </c>
      <c r="AL25" s="336">
        <f t="shared" si="2"/>
        <v>4164</v>
      </c>
      <c r="AM25" s="140">
        <v>1592</v>
      </c>
      <c r="AN25" s="140">
        <v>2572</v>
      </c>
      <c r="AO25" s="140">
        <f t="shared" si="3"/>
        <v>4164</v>
      </c>
      <c r="AP25" s="140"/>
      <c r="AQ25" s="145"/>
      <c r="AR25" s="145"/>
    </row>
    <row r="26" spans="1:44" ht="19.5" customHeight="1">
      <c r="A26" s="406" t="s">
        <v>65</v>
      </c>
      <c r="B26" s="386"/>
      <c r="C26" s="380" t="s">
        <v>313</v>
      </c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68" t="s">
        <v>314</v>
      </c>
      <c r="AD26" s="368"/>
      <c r="AE26" s="368"/>
      <c r="AF26" s="368"/>
      <c r="AG26" s="370">
        <f t="shared" si="0"/>
        <v>1592</v>
      </c>
      <c r="AH26" s="370"/>
      <c r="AI26" s="370"/>
      <c r="AJ26" s="370"/>
      <c r="AK26" s="336">
        <f t="shared" si="1"/>
        <v>7572</v>
      </c>
      <c r="AL26" s="336">
        <f t="shared" si="2"/>
        <v>9164</v>
      </c>
      <c r="AM26" s="140">
        <f>SUM(AM21:AM25)</f>
        <v>1592</v>
      </c>
      <c r="AN26" s="140">
        <f>SUM(AN21:AN25)</f>
        <v>7572</v>
      </c>
      <c r="AO26" s="140">
        <f t="shared" si="3"/>
        <v>9164</v>
      </c>
      <c r="AP26" s="140"/>
      <c r="AQ26" s="145"/>
      <c r="AR26" s="145"/>
    </row>
    <row r="27" spans="1:44" ht="19.5" customHeight="1">
      <c r="A27" s="405" t="s">
        <v>68</v>
      </c>
      <c r="B27" s="391"/>
      <c r="C27" s="381" t="s">
        <v>315</v>
      </c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75" t="s">
        <v>316</v>
      </c>
      <c r="AD27" s="375"/>
      <c r="AE27" s="375"/>
      <c r="AF27" s="375"/>
      <c r="AG27" s="370">
        <f t="shared" si="0"/>
        <v>0</v>
      </c>
      <c r="AH27" s="370"/>
      <c r="AI27" s="370"/>
      <c r="AJ27" s="370"/>
      <c r="AK27" s="336">
        <f t="shared" si="1"/>
        <v>0</v>
      </c>
      <c r="AL27" s="336">
        <f t="shared" si="2"/>
        <v>0</v>
      </c>
      <c r="AM27" s="141"/>
      <c r="AN27" s="141"/>
      <c r="AO27" s="140">
        <f t="shared" si="3"/>
        <v>0</v>
      </c>
      <c r="AP27" s="140"/>
      <c r="AQ27" s="145"/>
      <c r="AR27" s="145"/>
    </row>
    <row r="28" spans="1:44" ht="19.5" customHeight="1">
      <c r="A28" s="405" t="s">
        <v>71</v>
      </c>
      <c r="B28" s="391"/>
      <c r="C28" s="381" t="s">
        <v>317</v>
      </c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75" t="s">
        <v>318</v>
      </c>
      <c r="AD28" s="375"/>
      <c r="AE28" s="375"/>
      <c r="AF28" s="375"/>
      <c r="AG28" s="370">
        <f t="shared" si="0"/>
        <v>0</v>
      </c>
      <c r="AH28" s="370"/>
      <c r="AI28" s="370"/>
      <c r="AJ28" s="370"/>
      <c r="AK28" s="336">
        <f t="shared" si="1"/>
        <v>0</v>
      </c>
      <c r="AL28" s="336">
        <f t="shared" si="2"/>
        <v>0</v>
      </c>
      <c r="AM28" s="140"/>
      <c r="AN28" s="140"/>
      <c r="AO28" s="140">
        <f t="shared" si="3"/>
        <v>0</v>
      </c>
      <c r="AP28" s="140"/>
      <c r="AQ28" s="145"/>
      <c r="AR28" s="145"/>
    </row>
    <row r="29" spans="1:44" s="6" customFormat="1" ht="19.5" customHeight="1">
      <c r="A29" s="406" t="s">
        <v>74</v>
      </c>
      <c r="B29" s="386"/>
      <c r="C29" s="380" t="s">
        <v>319</v>
      </c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68" t="s">
        <v>320</v>
      </c>
      <c r="AD29" s="368"/>
      <c r="AE29" s="368"/>
      <c r="AF29" s="368"/>
      <c r="AG29" s="370">
        <f t="shared" si="0"/>
        <v>0</v>
      </c>
      <c r="AH29" s="370"/>
      <c r="AI29" s="370"/>
      <c r="AJ29" s="370"/>
      <c r="AK29" s="336">
        <f t="shared" si="1"/>
        <v>0</v>
      </c>
      <c r="AL29" s="336">
        <f t="shared" si="2"/>
        <v>0</v>
      </c>
      <c r="AM29" s="140"/>
      <c r="AN29" s="140"/>
      <c r="AO29" s="140">
        <f t="shared" si="3"/>
        <v>0</v>
      </c>
      <c r="AP29" s="140"/>
      <c r="AQ29" s="513"/>
      <c r="AR29" s="513"/>
    </row>
    <row r="30" spans="1:44" ht="19.5" customHeight="1">
      <c r="A30" s="405" t="s">
        <v>77</v>
      </c>
      <c r="B30" s="391"/>
      <c r="C30" s="381" t="s">
        <v>321</v>
      </c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75" t="s">
        <v>322</v>
      </c>
      <c r="AD30" s="375"/>
      <c r="AE30" s="375"/>
      <c r="AF30" s="375"/>
      <c r="AG30" s="370">
        <f t="shared" si="0"/>
        <v>0</v>
      </c>
      <c r="AH30" s="370"/>
      <c r="AI30" s="370"/>
      <c r="AJ30" s="370"/>
      <c r="AK30" s="336">
        <f t="shared" si="1"/>
        <v>0</v>
      </c>
      <c r="AL30" s="336">
        <f t="shared" si="2"/>
        <v>0</v>
      </c>
      <c r="AM30" s="140"/>
      <c r="AN30" s="140"/>
      <c r="AO30" s="140">
        <f t="shared" si="3"/>
        <v>0</v>
      </c>
      <c r="AP30" s="140"/>
      <c r="AQ30" s="145"/>
      <c r="AR30" s="145"/>
    </row>
    <row r="31" spans="1:44" ht="19.5" customHeight="1">
      <c r="A31" s="405" t="s">
        <v>80</v>
      </c>
      <c r="B31" s="391"/>
      <c r="C31" s="381" t="s">
        <v>323</v>
      </c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1"/>
      <c r="Z31" s="381"/>
      <c r="AA31" s="381"/>
      <c r="AB31" s="381"/>
      <c r="AC31" s="375" t="s">
        <v>324</v>
      </c>
      <c r="AD31" s="375"/>
      <c r="AE31" s="375"/>
      <c r="AF31" s="375"/>
      <c r="AG31" s="370">
        <f t="shared" si="0"/>
        <v>0</v>
      </c>
      <c r="AH31" s="370"/>
      <c r="AI31" s="370"/>
      <c r="AJ31" s="370"/>
      <c r="AK31" s="336">
        <f t="shared" si="1"/>
        <v>0</v>
      </c>
      <c r="AL31" s="336">
        <f t="shared" si="2"/>
        <v>0</v>
      </c>
      <c r="AM31" s="140"/>
      <c r="AN31" s="140"/>
      <c r="AO31" s="140">
        <f t="shared" si="3"/>
        <v>0</v>
      </c>
      <c r="AP31" s="140"/>
      <c r="AQ31" s="145"/>
      <c r="AR31" s="145"/>
    </row>
    <row r="32" spans="1:44" ht="19.5" customHeight="1">
      <c r="A32" s="405" t="s">
        <v>83</v>
      </c>
      <c r="B32" s="391"/>
      <c r="C32" s="381" t="s">
        <v>325</v>
      </c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75" t="s">
        <v>326</v>
      </c>
      <c r="AD32" s="375"/>
      <c r="AE32" s="375"/>
      <c r="AF32" s="375"/>
      <c r="AG32" s="370">
        <f t="shared" si="0"/>
        <v>5500</v>
      </c>
      <c r="AH32" s="370"/>
      <c r="AI32" s="370"/>
      <c r="AJ32" s="370"/>
      <c r="AK32" s="336">
        <f t="shared" si="1"/>
        <v>0</v>
      </c>
      <c r="AL32" s="336">
        <f t="shared" si="2"/>
        <v>5500</v>
      </c>
      <c r="AM32" s="140">
        <v>5500</v>
      </c>
      <c r="AN32" s="140"/>
      <c r="AO32" s="140">
        <f t="shared" si="3"/>
        <v>5500</v>
      </c>
      <c r="AP32" s="140"/>
      <c r="AQ32" s="145"/>
      <c r="AR32" s="145"/>
    </row>
    <row r="33" spans="1:44" ht="19.5" customHeight="1">
      <c r="A33" s="405" t="s">
        <v>86</v>
      </c>
      <c r="B33" s="391"/>
      <c r="C33" s="381" t="s">
        <v>327</v>
      </c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75" t="s">
        <v>328</v>
      </c>
      <c r="AD33" s="375"/>
      <c r="AE33" s="375"/>
      <c r="AF33" s="375"/>
      <c r="AG33" s="370">
        <f t="shared" si="0"/>
        <v>19000</v>
      </c>
      <c r="AH33" s="370"/>
      <c r="AI33" s="370"/>
      <c r="AJ33" s="370"/>
      <c r="AK33" s="336">
        <f t="shared" si="1"/>
        <v>0</v>
      </c>
      <c r="AL33" s="336">
        <f t="shared" si="2"/>
        <v>19000</v>
      </c>
      <c r="AM33" s="140">
        <v>19000</v>
      </c>
      <c r="AN33" s="140"/>
      <c r="AO33" s="140">
        <f t="shared" si="3"/>
        <v>19000</v>
      </c>
      <c r="AP33" s="140"/>
      <c r="AQ33" s="145"/>
      <c r="AR33" s="145"/>
    </row>
    <row r="34" spans="1:44" ht="19.5" customHeight="1">
      <c r="A34" s="405" t="s">
        <v>89</v>
      </c>
      <c r="B34" s="391"/>
      <c r="C34" s="381" t="s">
        <v>329</v>
      </c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75" t="s">
        <v>330</v>
      </c>
      <c r="AD34" s="375"/>
      <c r="AE34" s="375"/>
      <c r="AF34" s="375"/>
      <c r="AG34" s="370">
        <f t="shared" si="0"/>
        <v>0</v>
      </c>
      <c r="AH34" s="370"/>
      <c r="AI34" s="370"/>
      <c r="AJ34" s="370"/>
      <c r="AK34" s="336">
        <f t="shared" si="1"/>
        <v>0</v>
      </c>
      <c r="AL34" s="336">
        <f t="shared" si="2"/>
        <v>0</v>
      </c>
      <c r="AM34" s="140"/>
      <c r="AN34" s="140"/>
      <c r="AO34" s="140">
        <f t="shared" si="3"/>
        <v>0</v>
      </c>
      <c r="AP34" s="140"/>
      <c r="AQ34" s="145"/>
      <c r="AR34" s="145"/>
    </row>
    <row r="35" spans="1:44" ht="19.5" customHeight="1">
      <c r="A35" s="405" t="s">
        <v>92</v>
      </c>
      <c r="B35" s="391"/>
      <c r="C35" s="381" t="s">
        <v>331</v>
      </c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75" t="s">
        <v>332</v>
      </c>
      <c r="AD35" s="375"/>
      <c r="AE35" s="375"/>
      <c r="AF35" s="375"/>
      <c r="AG35" s="370">
        <f t="shared" si="0"/>
        <v>0</v>
      </c>
      <c r="AH35" s="370"/>
      <c r="AI35" s="370"/>
      <c r="AJ35" s="370"/>
      <c r="AK35" s="336">
        <f t="shared" si="1"/>
        <v>0</v>
      </c>
      <c r="AL35" s="336">
        <f t="shared" si="2"/>
        <v>0</v>
      </c>
      <c r="AM35" s="140"/>
      <c r="AN35" s="140"/>
      <c r="AO35" s="140">
        <f t="shared" si="3"/>
        <v>0</v>
      </c>
      <c r="AP35" s="140"/>
      <c r="AQ35" s="145"/>
      <c r="AR35" s="145"/>
    </row>
    <row r="36" spans="1:44" ht="19.5" customHeight="1">
      <c r="A36" s="405" t="s">
        <v>95</v>
      </c>
      <c r="B36" s="391"/>
      <c r="C36" s="381" t="s">
        <v>333</v>
      </c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75" t="s">
        <v>334</v>
      </c>
      <c r="AD36" s="375"/>
      <c r="AE36" s="375"/>
      <c r="AF36" s="375"/>
      <c r="AG36" s="370">
        <f t="shared" si="0"/>
        <v>2900</v>
      </c>
      <c r="AH36" s="370"/>
      <c r="AI36" s="370"/>
      <c r="AJ36" s="370"/>
      <c r="AK36" s="336">
        <f t="shared" si="1"/>
        <v>0</v>
      </c>
      <c r="AL36" s="336">
        <f t="shared" si="2"/>
        <v>2900</v>
      </c>
      <c r="AM36" s="140">
        <v>2900</v>
      </c>
      <c r="AN36" s="140"/>
      <c r="AO36" s="140">
        <f t="shared" si="3"/>
        <v>2900</v>
      </c>
      <c r="AP36" s="140"/>
      <c r="AQ36" s="145"/>
      <c r="AR36" s="145"/>
    </row>
    <row r="37" spans="1:44" ht="19.5" customHeight="1">
      <c r="A37" s="405" t="s">
        <v>98</v>
      </c>
      <c r="B37" s="391"/>
      <c r="C37" s="381" t="s">
        <v>335</v>
      </c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75" t="s">
        <v>336</v>
      </c>
      <c r="AD37" s="375"/>
      <c r="AE37" s="375"/>
      <c r="AF37" s="375"/>
      <c r="AG37" s="370">
        <f t="shared" si="0"/>
        <v>1100</v>
      </c>
      <c r="AH37" s="370"/>
      <c r="AI37" s="370"/>
      <c r="AJ37" s="370"/>
      <c r="AK37" s="336">
        <f t="shared" si="1"/>
        <v>0</v>
      </c>
      <c r="AL37" s="336">
        <f t="shared" si="2"/>
        <v>1100</v>
      </c>
      <c r="AM37" s="140">
        <v>1100</v>
      </c>
      <c r="AN37" s="140"/>
      <c r="AO37" s="140">
        <f t="shared" si="3"/>
        <v>1100</v>
      </c>
      <c r="AP37" s="140"/>
      <c r="AQ37" s="145"/>
      <c r="AR37" s="145"/>
    </row>
    <row r="38" spans="1:44" ht="19.5" customHeight="1">
      <c r="A38" s="406" t="s">
        <v>101</v>
      </c>
      <c r="B38" s="386"/>
      <c r="C38" s="380" t="s">
        <v>337</v>
      </c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68" t="s">
        <v>338</v>
      </c>
      <c r="AD38" s="368"/>
      <c r="AE38" s="368"/>
      <c r="AF38" s="368"/>
      <c r="AG38" s="370">
        <f>SUM(AM38+AP38)</f>
        <v>23000</v>
      </c>
      <c r="AH38" s="370"/>
      <c r="AI38" s="370"/>
      <c r="AJ38" s="370"/>
      <c r="AK38" s="336">
        <f>SUM(AN38+AQ38)</f>
        <v>0</v>
      </c>
      <c r="AL38" s="336">
        <f t="shared" si="2"/>
        <v>23000</v>
      </c>
      <c r="AM38" s="140">
        <f>SUM(AM33:AM37)</f>
        <v>23000</v>
      </c>
      <c r="AN38" s="140">
        <f>SUM(AN33:AN37)</f>
        <v>0</v>
      </c>
      <c r="AO38" s="140">
        <f>SUM(AM38:AN38)</f>
        <v>23000</v>
      </c>
      <c r="AP38" s="140"/>
      <c r="AQ38" s="145"/>
      <c r="AR38" s="145"/>
    </row>
    <row r="39" spans="1:44" ht="19.5" customHeight="1">
      <c r="A39" s="405" t="s">
        <v>104</v>
      </c>
      <c r="B39" s="391"/>
      <c r="C39" s="381" t="s">
        <v>339</v>
      </c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75" t="s">
        <v>340</v>
      </c>
      <c r="AD39" s="375"/>
      <c r="AE39" s="375"/>
      <c r="AF39" s="375"/>
      <c r="AG39" s="370">
        <f t="shared" si="0"/>
        <v>1010</v>
      </c>
      <c r="AH39" s="370"/>
      <c r="AI39" s="370"/>
      <c r="AJ39" s="370"/>
      <c r="AK39" s="336">
        <f t="shared" si="1"/>
        <v>0</v>
      </c>
      <c r="AL39" s="336">
        <f t="shared" si="2"/>
        <v>1010</v>
      </c>
      <c r="AM39" s="140">
        <v>1010</v>
      </c>
      <c r="AN39" s="140"/>
      <c r="AO39" s="140">
        <f t="shared" si="3"/>
        <v>1010</v>
      </c>
      <c r="AP39" s="140"/>
      <c r="AQ39" s="145"/>
      <c r="AR39" s="145"/>
    </row>
    <row r="40" spans="1:44" ht="19.5" customHeight="1">
      <c r="A40" s="406" t="s">
        <v>107</v>
      </c>
      <c r="B40" s="386"/>
      <c r="C40" s="380" t="s">
        <v>341</v>
      </c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68" t="s">
        <v>342</v>
      </c>
      <c r="AD40" s="368"/>
      <c r="AE40" s="368"/>
      <c r="AF40" s="368"/>
      <c r="AG40" s="370">
        <f t="shared" si="0"/>
        <v>29510</v>
      </c>
      <c r="AH40" s="370"/>
      <c r="AI40" s="370"/>
      <c r="AJ40" s="370"/>
      <c r="AK40" s="336">
        <f t="shared" si="1"/>
        <v>0</v>
      </c>
      <c r="AL40" s="336">
        <f t="shared" si="2"/>
        <v>29510</v>
      </c>
      <c r="AM40" s="140">
        <f>SUM(AM32+AM38+AM39)</f>
        <v>29510</v>
      </c>
      <c r="AN40" s="140">
        <f>SUM(AN32+AN38+AN39)</f>
        <v>0</v>
      </c>
      <c r="AO40" s="140">
        <f t="shared" si="3"/>
        <v>29510</v>
      </c>
      <c r="AP40" s="140"/>
      <c r="AQ40" s="145"/>
      <c r="AR40" s="145"/>
    </row>
    <row r="41" spans="1:44" ht="19.5" customHeight="1">
      <c r="A41" s="405" t="s">
        <v>110</v>
      </c>
      <c r="B41" s="391"/>
      <c r="C41" s="372" t="s">
        <v>343</v>
      </c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5" t="s">
        <v>344</v>
      </c>
      <c r="AD41" s="375"/>
      <c r="AE41" s="375"/>
      <c r="AF41" s="375"/>
      <c r="AG41" s="370">
        <f t="shared" si="0"/>
        <v>0</v>
      </c>
      <c r="AH41" s="370"/>
      <c r="AI41" s="370"/>
      <c r="AJ41" s="370"/>
      <c r="AK41" s="336">
        <f t="shared" si="1"/>
        <v>0</v>
      </c>
      <c r="AL41" s="336">
        <f t="shared" si="2"/>
        <v>0</v>
      </c>
      <c r="AM41" s="140"/>
      <c r="AN41" s="140"/>
      <c r="AO41" s="140">
        <f t="shared" si="3"/>
        <v>0</v>
      </c>
      <c r="AP41" s="140"/>
      <c r="AQ41" s="145"/>
      <c r="AR41" s="145"/>
    </row>
    <row r="42" spans="1:44" ht="19.5" customHeight="1">
      <c r="A42" s="405" t="s">
        <v>113</v>
      </c>
      <c r="B42" s="391"/>
      <c r="C42" s="372" t="s">
        <v>345</v>
      </c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5" t="s">
        <v>346</v>
      </c>
      <c r="AD42" s="375"/>
      <c r="AE42" s="375"/>
      <c r="AF42" s="375"/>
      <c r="AG42" s="370">
        <f t="shared" si="0"/>
        <v>11808</v>
      </c>
      <c r="AH42" s="370"/>
      <c r="AI42" s="370"/>
      <c r="AJ42" s="370"/>
      <c r="AK42" s="336">
        <f t="shared" si="1"/>
        <v>0</v>
      </c>
      <c r="AL42" s="336">
        <f t="shared" si="2"/>
        <v>11808</v>
      </c>
      <c r="AM42" s="140">
        <v>11808</v>
      </c>
      <c r="AN42" s="140"/>
      <c r="AO42" s="140">
        <f t="shared" si="3"/>
        <v>11808</v>
      </c>
      <c r="AP42" s="140"/>
      <c r="AQ42" s="145"/>
      <c r="AR42" s="145"/>
    </row>
    <row r="43" spans="1:44" ht="19.5" customHeight="1">
      <c r="A43" s="405" t="s">
        <v>116</v>
      </c>
      <c r="B43" s="391"/>
      <c r="C43" s="372" t="s">
        <v>347</v>
      </c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5" t="s">
        <v>348</v>
      </c>
      <c r="AD43" s="375"/>
      <c r="AE43" s="375"/>
      <c r="AF43" s="375"/>
      <c r="AG43" s="370">
        <f t="shared" si="0"/>
        <v>2527</v>
      </c>
      <c r="AH43" s="370"/>
      <c r="AI43" s="370"/>
      <c r="AJ43" s="370"/>
      <c r="AK43" s="336">
        <f t="shared" si="1"/>
        <v>0</v>
      </c>
      <c r="AL43" s="336">
        <f t="shared" si="2"/>
        <v>2527</v>
      </c>
      <c r="AM43" s="140">
        <v>2527</v>
      </c>
      <c r="AN43" s="140"/>
      <c r="AO43" s="140">
        <f t="shared" si="3"/>
        <v>2527</v>
      </c>
      <c r="AP43" s="140"/>
      <c r="AQ43" s="145"/>
      <c r="AR43" s="145"/>
    </row>
    <row r="44" spans="1:44" ht="19.5" customHeight="1">
      <c r="A44" s="405" t="s">
        <v>119</v>
      </c>
      <c r="B44" s="391"/>
      <c r="C44" s="372" t="s">
        <v>349</v>
      </c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5" t="s">
        <v>350</v>
      </c>
      <c r="AD44" s="375"/>
      <c r="AE44" s="375"/>
      <c r="AF44" s="375"/>
      <c r="AG44" s="370">
        <f t="shared" si="0"/>
        <v>2543</v>
      </c>
      <c r="AH44" s="370"/>
      <c r="AI44" s="370"/>
      <c r="AJ44" s="370"/>
      <c r="AK44" s="336">
        <f t="shared" si="1"/>
        <v>0</v>
      </c>
      <c r="AL44" s="336">
        <f t="shared" si="2"/>
        <v>2543</v>
      </c>
      <c r="AM44" s="140">
        <v>2543</v>
      </c>
      <c r="AN44" s="140"/>
      <c r="AO44" s="140">
        <f t="shared" si="3"/>
        <v>2543</v>
      </c>
      <c r="AP44" s="140"/>
      <c r="AQ44" s="145"/>
      <c r="AR44" s="145"/>
    </row>
    <row r="45" spans="1:44" ht="19.5" customHeight="1">
      <c r="A45" s="405" t="s">
        <v>122</v>
      </c>
      <c r="B45" s="391"/>
      <c r="C45" s="372" t="s">
        <v>351</v>
      </c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372"/>
      <c r="AC45" s="375" t="s">
        <v>352</v>
      </c>
      <c r="AD45" s="375"/>
      <c r="AE45" s="375"/>
      <c r="AF45" s="375"/>
      <c r="AG45" s="370">
        <f t="shared" si="0"/>
        <v>0</v>
      </c>
      <c r="AH45" s="370"/>
      <c r="AI45" s="370"/>
      <c r="AJ45" s="370"/>
      <c r="AK45" s="336">
        <f t="shared" si="1"/>
        <v>0</v>
      </c>
      <c r="AL45" s="336">
        <f t="shared" si="2"/>
        <v>0</v>
      </c>
      <c r="AM45" s="140"/>
      <c r="AN45" s="140"/>
      <c r="AO45" s="140">
        <f t="shared" si="3"/>
        <v>0</v>
      </c>
      <c r="AP45" s="140"/>
      <c r="AQ45" s="145"/>
      <c r="AR45" s="145"/>
    </row>
    <row r="46" spans="1:44" ht="19.5" customHeight="1">
      <c r="A46" s="405" t="s">
        <v>125</v>
      </c>
      <c r="B46" s="391"/>
      <c r="C46" s="372" t="s">
        <v>353</v>
      </c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5" t="s">
        <v>354</v>
      </c>
      <c r="AD46" s="375"/>
      <c r="AE46" s="375"/>
      <c r="AF46" s="375"/>
      <c r="AG46" s="370">
        <f t="shared" si="0"/>
        <v>3871</v>
      </c>
      <c r="AH46" s="370"/>
      <c r="AI46" s="370"/>
      <c r="AJ46" s="370"/>
      <c r="AK46" s="336">
        <f t="shared" si="1"/>
        <v>0</v>
      </c>
      <c r="AL46" s="336">
        <f t="shared" si="2"/>
        <v>3871</v>
      </c>
      <c r="AM46" s="140">
        <v>3871</v>
      </c>
      <c r="AN46" s="140"/>
      <c r="AO46" s="140">
        <f t="shared" si="3"/>
        <v>3871</v>
      </c>
      <c r="AP46" s="140"/>
      <c r="AQ46" s="145"/>
      <c r="AR46" s="145"/>
    </row>
    <row r="47" spans="1:44" ht="19.5" customHeight="1">
      <c r="A47" s="405" t="s">
        <v>128</v>
      </c>
      <c r="B47" s="391"/>
      <c r="C47" s="372" t="s">
        <v>355</v>
      </c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2"/>
      <c r="V47" s="372"/>
      <c r="W47" s="372"/>
      <c r="X47" s="372"/>
      <c r="Y47" s="372"/>
      <c r="Z47" s="372"/>
      <c r="AA47" s="372"/>
      <c r="AB47" s="372"/>
      <c r="AC47" s="375" t="s">
        <v>356</v>
      </c>
      <c r="AD47" s="375"/>
      <c r="AE47" s="375"/>
      <c r="AF47" s="375"/>
      <c r="AG47" s="370">
        <f t="shared" si="0"/>
        <v>0</v>
      </c>
      <c r="AH47" s="370"/>
      <c r="AI47" s="370"/>
      <c r="AJ47" s="370"/>
      <c r="AK47" s="336">
        <f t="shared" si="1"/>
        <v>0</v>
      </c>
      <c r="AL47" s="336">
        <f t="shared" si="2"/>
        <v>0</v>
      </c>
      <c r="AM47" s="140"/>
      <c r="AN47" s="140"/>
      <c r="AO47" s="140">
        <f t="shared" si="3"/>
        <v>0</v>
      </c>
      <c r="AP47" s="140"/>
      <c r="AQ47" s="145"/>
      <c r="AR47" s="145"/>
    </row>
    <row r="48" spans="1:44" ht="19.5" customHeight="1">
      <c r="A48" s="405" t="s">
        <v>131</v>
      </c>
      <c r="B48" s="391"/>
      <c r="C48" s="372" t="s">
        <v>357</v>
      </c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5" t="s">
        <v>358</v>
      </c>
      <c r="AD48" s="375"/>
      <c r="AE48" s="375"/>
      <c r="AF48" s="375"/>
      <c r="AG48" s="370">
        <f t="shared" si="0"/>
        <v>500</v>
      </c>
      <c r="AH48" s="370"/>
      <c r="AI48" s="370"/>
      <c r="AJ48" s="370"/>
      <c r="AK48" s="336">
        <f t="shared" si="1"/>
        <v>0</v>
      </c>
      <c r="AL48" s="336">
        <f t="shared" si="2"/>
        <v>500</v>
      </c>
      <c r="AM48" s="140">
        <v>500</v>
      </c>
      <c r="AN48" s="140"/>
      <c r="AO48" s="140">
        <f t="shared" si="3"/>
        <v>500</v>
      </c>
      <c r="AP48" s="140"/>
      <c r="AQ48" s="145"/>
      <c r="AR48" s="145"/>
    </row>
    <row r="49" spans="1:44" ht="19.5" customHeight="1">
      <c r="A49" s="405" t="s">
        <v>134</v>
      </c>
      <c r="B49" s="391"/>
      <c r="C49" s="372" t="s">
        <v>359</v>
      </c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5" t="s">
        <v>360</v>
      </c>
      <c r="AD49" s="375"/>
      <c r="AE49" s="375"/>
      <c r="AF49" s="375"/>
      <c r="AG49" s="370">
        <f t="shared" si="0"/>
        <v>0</v>
      </c>
      <c r="AH49" s="370"/>
      <c r="AI49" s="370"/>
      <c r="AJ49" s="370"/>
      <c r="AK49" s="336">
        <f t="shared" si="1"/>
        <v>0</v>
      </c>
      <c r="AL49" s="336">
        <f t="shared" si="2"/>
        <v>0</v>
      </c>
      <c r="AM49" s="140"/>
      <c r="AN49" s="140"/>
      <c r="AO49" s="140">
        <f t="shared" si="3"/>
        <v>0</v>
      </c>
      <c r="AP49" s="140"/>
      <c r="AQ49" s="145"/>
      <c r="AR49" s="145"/>
    </row>
    <row r="50" spans="1:44" ht="19.5" customHeight="1">
      <c r="A50" s="405" t="s">
        <v>137</v>
      </c>
      <c r="B50" s="391"/>
      <c r="C50" s="372" t="s">
        <v>361</v>
      </c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372"/>
      <c r="AC50" s="375" t="s">
        <v>362</v>
      </c>
      <c r="AD50" s="375"/>
      <c r="AE50" s="375"/>
      <c r="AF50" s="375"/>
      <c r="AG50" s="370">
        <f t="shared" si="0"/>
        <v>0</v>
      </c>
      <c r="AH50" s="370"/>
      <c r="AI50" s="370"/>
      <c r="AJ50" s="370"/>
      <c r="AK50" s="336">
        <f t="shared" si="1"/>
        <v>0</v>
      </c>
      <c r="AL50" s="336">
        <f t="shared" si="2"/>
        <v>0</v>
      </c>
      <c r="AM50" s="140"/>
      <c r="AN50" s="140"/>
      <c r="AO50" s="140">
        <f t="shared" si="3"/>
        <v>0</v>
      </c>
      <c r="AP50" s="140"/>
      <c r="AQ50" s="145"/>
      <c r="AR50" s="145"/>
    </row>
    <row r="51" spans="1:44" ht="19.5" customHeight="1">
      <c r="A51" s="406" t="s">
        <v>140</v>
      </c>
      <c r="B51" s="386"/>
      <c r="C51" s="374" t="s">
        <v>363</v>
      </c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68" t="s">
        <v>364</v>
      </c>
      <c r="AD51" s="368"/>
      <c r="AE51" s="368"/>
      <c r="AF51" s="368"/>
      <c r="AG51" s="370">
        <f t="shared" si="0"/>
        <v>21249</v>
      </c>
      <c r="AH51" s="370"/>
      <c r="AI51" s="370"/>
      <c r="AJ51" s="370"/>
      <c r="AK51" s="336">
        <f t="shared" si="1"/>
        <v>0</v>
      </c>
      <c r="AL51" s="336">
        <f t="shared" si="2"/>
        <v>21249</v>
      </c>
      <c r="AM51" s="140">
        <f>SUM(AM42:AM50)</f>
        <v>21249</v>
      </c>
      <c r="AN51" s="140">
        <f>SUM(AN42:AN50)</f>
        <v>0</v>
      </c>
      <c r="AO51" s="140">
        <f t="shared" si="3"/>
        <v>21249</v>
      </c>
      <c r="AP51" s="140"/>
      <c r="AQ51" s="145"/>
      <c r="AR51" s="145"/>
    </row>
    <row r="52" spans="1:44" ht="19.5" customHeight="1">
      <c r="A52" s="405">
        <v>45</v>
      </c>
      <c r="B52" s="405"/>
      <c r="C52" s="372" t="s">
        <v>365</v>
      </c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5" t="s">
        <v>366</v>
      </c>
      <c r="AD52" s="375"/>
      <c r="AE52" s="375"/>
      <c r="AF52" s="375"/>
      <c r="AG52" s="370">
        <f t="shared" si="0"/>
        <v>0</v>
      </c>
      <c r="AH52" s="370"/>
      <c r="AI52" s="370"/>
      <c r="AJ52" s="370"/>
      <c r="AK52" s="336">
        <f t="shared" si="1"/>
        <v>0</v>
      </c>
      <c r="AL52" s="336">
        <f t="shared" si="2"/>
        <v>0</v>
      </c>
      <c r="AM52" s="140"/>
      <c r="AN52" s="140"/>
      <c r="AO52" s="140">
        <f t="shared" si="3"/>
        <v>0</v>
      </c>
      <c r="AP52" s="140"/>
      <c r="AQ52" s="145"/>
      <c r="AR52" s="145"/>
    </row>
    <row r="53" spans="1:44" ht="19.5" customHeight="1">
      <c r="A53" s="405">
        <v>46</v>
      </c>
      <c r="B53" s="405"/>
      <c r="C53" s="372" t="s">
        <v>367</v>
      </c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5" t="s">
        <v>368</v>
      </c>
      <c r="AD53" s="375"/>
      <c r="AE53" s="375"/>
      <c r="AF53" s="375"/>
      <c r="AG53" s="370">
        <f t="shared" si="0"/>
        <v>0</v>
      </c>
      <c r="AH53" s="370"/>
      <c r="AI53" s="370"/>
      <c r="AJ53" s="370"/>
      <c r="AK53" s="336">
        <f t="shared" si="1"/>
        <v>0</v>
      </c>
      <c r="AL53" s="336">
        <f t="shared" si="2"/>
        <v>0</v>
      </c>
      <c r="AM53" s="140"/>
      <c r="AN53" s="140"/>
      <c r="AO53" s="140">
        <f t="shared" si="3"/>
        <v>0</v>
      </c>
      <c r="AP53" s="140"/>
      <c r="AQ53" s="145"/>
      <c r="AR53" s="145"/>
    </row>
    <row r="54" spans="1:44" ht="19.5" customHeight="1">
      <c r="A54" s="405">
        <v>47</v>
      </c>
      <c r="B54" s="405"/>
      <c r="C54" s="372" t="s">
        <v>369</v>
      </c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2"/>
      <c r="AA54" s="372"/>
      <c r="AB54" s="372"/>
      <c r="AC54" s="375" t="s">
        <v>370</v>
      </c>
      <c r="AD54" s="375"/>
      <c r="AE54" s="375"/>
      <c r="AF54" s="375"/>
      <c r="AG54" s="370">
        <f t="shared" si="0"/>
        <v>0</v>
      </c>
      <c r="AH54" s="370"/>
      <c r="AI54" s="370"/>
      <c r="AJ54" s="370"/>
      <c r="AK54" s="336">
        <f t="shared" si="1"/>
        <v>0</v>
      </c>
      <c r="AL54" s="336">
        <f t="shared" si="2"/>
        <v>0</v>
      </c>
      <c r="AM54" s="140"/>
      <c r="AN54" s="140"/>
      <c r="AO54" s="140">
        <f t="shared" si="3"/>
        <v>0</v>
      </c>
      <c r="AP54" s="140"/>
      <c r="AQ54" s="145"/>
      <c r="AR54" s="145"/>
    </row>
    <row r="55" spans="1:44" ht="19.5" customHeight="1">
      <c r="A55" s="405">
        <v>48</v>
      </c>
      <c r="B55" s="405"/>
      <c r="C55" s="372" t="s">
        <v>371</v>
      </c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5" t="s">
        <v>372</v>
      </c>
      <c r="AD55" s="375"/>
      <c r="AE55" s="375"/>
      <c r="AF55" s="375"/>
      <c r="AG55" s="370">
        <f t="shared" si="0"/>
        <v>0</v>
      </c>
      <c r="AH55" s="370"/>
      <c r="AI55" s="370"/>
      <c r="AJ55" s="370"/>
      <c r="AK55" s="336">
        <f t="shared" si="1"/>
        <v>0</v>
      </c>
      <c r="AL55" s="336">
        <f t="shared" si="2"/>
        <v>0</v>
      </c>
      <c r="AM55" s="140"/>
      <c r="AN55" s="140"/>
      <c r="AO55" s="140">
        <f t="shared" si="3"/>
        <v>0</v>
      </c>
      <c r="AP55" s="140"/>
      <c r="AQ55" s="145"/>
      <c r="AR55" s="145"/>
    </row>
    <row r="56" spans="1:44" ht="19.5" customHeight="1">
      <c r="A56" s="405">
        <v>49</v>
      </c>
      <c r="B56" s="405"/>
      <c r="C56" s="372" t="s">
        <v>373</v>
      </c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372"/>
      <c r="AC56" s="375" t="s">
        <v>374</v>
      </c>
      <c r="AD56" s="375"/>
      <c r="AE56" s="375"/>
      <c r="AF56" s="375"/>
      <c r="AG56" s="370">
        <f t="shared" si="0"/>
        <v>0</v>
      </c>
      <c r="AH56" s="370"/>
      <c r="AI56" s="370"/>
      <c r="AJ56" s="370"/>
      <c r="AK56" s="336">
        <f t="shared" si="1"/>
        <v>0</v>
      </c>
      <c r="AL56" s="336">
        <f t="shared" si="2"/>
        <v>0</v>
      </c>
      <c r="AM56" s="140"/>
      <c r="AN56" s="140"/>
      <c r="AO56" s="140">
        <f t="shared" si="3"/>
        <v>0</v>
      </c>
      <c r="AP56" s="140"/>
      <c r="AQ56" s="145"/>
      <c r="AR56" s="145"/>
    </row>
    <row r="57" spans="1:44" ht="19.5" customHeight="1">
      <c r="A57" s="406">
        <v>50</v>
      </c>
      <c r="B57" s="406"/>
      <c r="C57" s="380" t="s">
        <v>375</v>
      </c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80"/>
      <c r="AB57" s="380"/>
      <c r="AC57" s="368" t="s">
        <v>376</v>
      </c>
      <c r="AD57" s="368"/>
      <c r="AE57" s="368"/>
      <c r="AF57" s="368"/>
      <c r="AG57" s="370">
        <f t="shared" si="0"/>
        <v>0</v>
      </c>
      <c r="AH57" s="370"/>
      <c r="AI57" s="370"/>
      <c r="AJ57" s="370"/>
      <c r="AK57" s="336">
        <f t="shared" si="1"/>
        <v>0</v>
      </c>
      <c r="AL57" s="336">
        <f t="shared" si="2"/>
        <v>0</v>
      </c>
      <c r="AM57" s="140">
        <f>SUM(AM52:AM56)</f>
        <v>0</v>
      </c>
      <c r="AN57" s="140">
        <f>SUM(AN52:AN56)</f>
        <v>0</v>
      </c>
      <c r="AO57" s="140">
        <f t="shared" si="3"/>
        <v>0</v>
      </c>
      <c r="AP57" s="140"/>
      <c r="AQ57" s="145"/>
      <c r="AR57" s="145"/>
    </row>
    <row r="58" spans="1:44" ht="29.25" customHeight="1">
      <c r="A58" s="405">
        <v>51</v>
      </c>
      <c r="B58" s="405"/>
      <c r="C58" s="372" t="s">
        <v>377</v>
      </c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5" t="s">
        <v>378</v>
      </c>
      <c r="AD58" s="375"/>
      <c r="AE58" s="375"/>
      <c r="AF58" s="375"/>
      <c r="AG58" s="370">
        <f t="shared" si="0"/>
        <v>0</v>
      </c>
      <c r="AH58" s="370"/>
      <c r="AI58" s="370"/>
      <c r="AJ58" s="370"/>
      <c r="AK58" s="336">
        <f t="shared" si="1"/>
        <v>0</v>
      </c>
      <c r="AL58" s="336">
        <f t="shared" si="2"/>
        <v>0</v>
      </c>
      <c r="AM58" s="140"/>
      <c r="AN58" s="140"/>
      <c r="AO58" s="140">
        <f t="shared" si="3"/>
        <v>0</v>
      </c>
      <c r="AP58" s="140"/>
      <c r="AQ58" s="145"/>
      <c r="AR58" s="145"/>
    </row>
    <row r="59" spans="1:44" ht="29.25" customHeight="1">
      <c r="A59" s="405">
        <v>52</v>
      </c>
      <c r="B59" s="405"/>
      <c r="C59" s="381" t="s">
        <v>379</v>
      </c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381"/>
      <c r="Y59" s="381"/>
      <c r="Z59" s="381"/>
      <c r="AA59" s="381"/>
      <c r="AB59" s="381"/>
      <c r="AC59" s="375" t="s">
        <v>380</v>
      </c>
      <c r="AD59" s="375"/>
      <c r="AE59" s="375"/>
      <c r="AF59" s="375"/>
      <c r="AG59" s="370">
        <f t="shared" si="0"/>
        <v>131</v>
      </c>
      <c r="AH59" s="370"/>
      <c r="AI59" s="370"/>
      <c r="AJ59" s="370"/>
      <c r="AK59" s="336">
        <f t="shared" si="1"/>
        <v>0</v>
      </c>
      <c r="AL59" s="336">
        <f t="shared" si="2"/>
        <v>131</v>
      </c>
      <c r="AM59" s="140">
        <v>131</v>
      </c>
      <c r="AN59" s="140"/>
      <c r="AO59" s="140">
        <f t="shared" si="3"/>
        <v>131</v>
      </c>
      <c r="AP59" s="140"/>
      <c r="AQ59" s="145"/>
      <c r="AR59" s="145"/>
    </row>
    <row r="60" spans="1:44" ht="19.5" customHeight="1">
      <c r="A60" s="405">
        <v>53</v>
      </c>
      <c r="B60" s="405"/>
      <c r="C60" s="372" t="s">
        <v>381</v>
      </c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372"/>
      <c r="AC60" s="375" t="s">
        <v>382</v>
      </c>
      <c r="AD60" s="375"/>
      <c r="AE60" s="375"/>
      <c r="AF60" s="375"/>
      <c r="AG60" s="370">
        <f t="shared" si="0"/>
        <v>0</v>
      </c>
      <c r="AH60" s="370"/>
      <c r="AI60" s="370"/>
      <c r="AJ60" s="370"/>
      <c r="AK60" s="336">
        <f t="shared" si="1"/>
        <v>0</v>
      </c>
      <c r="AL60" s="336">
        <f t="shared" si="2"/>
        <v>0</v>
      </c>
      <c r="AM60" s="140"/>
      <c r="AN60" s="140"/>
      <c r="AO60" s="140">
        <f t="shared" si="3"/>
        <v>0</v>
      </c>
      <c r="AP60" s="140"/>
      <c r="AQ60" s="145"/>
      <c r="AR60" s="145"/>
    </row>
    <row r="61" spans="1:44" ht="19.5" customHeight="1">
      <c r="A61" s="406">
        <v>54</v>
      </c>
      <c r="B61" s="406"/>
      <c r="C61" s="380" t="s">
        <v>383</v>
      </c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380"/>
      <c r="Q61" s="380"/>
      <c r="R61" s="380"/>
      <c r="S61" s="380"/>
      <c r="T61" s="380"/>
      <c r="U61" s="380"/>
      <c r="V61" s="380"/>
      <c r="W61" s="380"/>
      <c r="X61" s="380"/>
      <c r="Y61" s="380"/>
      <c r="Z61" s="380"/>
      <c r="AA61" s="380"/>
      <c r="AB61" s="380"/>
      <c r="AC61" s="368" t="s">
        <v>384</v>
      </c>
      <c r="AD61" s="368"/>
      <c r="AE61" s="368"/>
      <c r="AF61" s="368"/>
      <c r="AG61" s="370">
        <f t="shared" si="0"/>
        <v>131</v>
      </c>
      <c r="AH61" s="370"/>
      <c r="AI61" s="370"/>
      <c r="AJ61" s="370"/>
      <c r="AK61" s="336">
        <f t="shared" si="1"/>
        <v>0</v>
      </c>
      <c r="AL61" s="336">
        <f t="shared" si="2"/>
        <v>131</v>
      </c>
      <c r="AM61" s="140">
        <f>SUM(AM58:AM60)</f>
        <v>131</v>
      </c>
      <c r="AN61" s="140">
        <f>SUM(AN58:AN60)</f>
        <v>0</v>
      </c>
      <c r="AO61" s="140">
        <f t="shared" si="3"/>
        <v>131</v>
      </c>
      <c r="AP61" s="140"/>
      <c r="AQ61" s="145"/>
      <c r="AR61" s="145"/>
    </row>
    <row r="62" spans="1:44" ht="29.25" customHeight="1">
      <c r="A62" s="405">
        <v>55</v>
      </c>
      <c r="B62" s="405"/>
      <c r="C62" s="372" t="s">
        <v>385</v>
      </c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372"/>
      <c r="AC62" s="375" t="s">
        <v>386</v>
      </c>
      <c r="AD62" s="375"/>
      <c r="AE62" s="375"/>
      <c r="AF62" s="375"/>
      <c r="AG62" s="370">
        <f t="shared" si="0"/>
        <v>0</v>
      </c>
      <c r="AH62" s="370"/>
      <c r="AI62" s="370"/>
      <c r="AJ62" s="370"/>
      <c r="AK62" s="336">
        <f t="shared" si="1"/>
        <v>0</v>
      </c>
      <c r="AL62" s="336">
        <f t="shared" si="2"/>
        <v>0</v>
      </c>
      <c r="AM62" s="140"/>
      <c r="AN62" s="140"/>
      <c r="AO62" s="140">
        <f t="shared" si="3"/>
        <v>0</v>
      </c>
      <c r="AP62" s="140"/>
      <c r="AQ62" s="145"/>
      <c r="AR62" s="145"/>
    </row>
    <row r="63" spans="1:44" ht="29.25" customHeight="1">
      <c r="A63" s="405">
        <v>56</v>
      </c>
      <c r="B63" s="405"/>
      <c r="C63" s="381" t="s">
        <v>387</v>
      </c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1"/>
      <c r="U63" s="381"/>
      <c r="V63" s="381"/>
      <c r="W63" s="381"/>
      <c r="X63" s="381"/>
      <c r="Y63" s="381"/>
      <c r="Z63" s="381"/>
      <c r="AA63" s="381"/>
      <c r="AB63" s="381"/>
      <c r="AC63" s="375" t="s">
        <v>388</v>
      </c>
      <c r="AD63" s="375"/>
      <c r="AE63" s="375"/>
      <c r="AF63" s="375"/>
      <c r="AG63" s="370">
        <f t="shared" si="0"/>
        <v>350</v>
      </c>
      <c r="AH63" s="370"/>
      <c r="AI63" s="370"/>
      <c r="AJ63" s="370"/>
      <c r="AK63" s="336">
        <f t="shared" si="1"/>
        <v>0</v>
      </c>
      <c r="AL63" s="336">
        <f t="shared" si="2"/>
        <v>350</v>
      </c>
      <c r="AM63" s="140">
        <v>350</v>
      </c>
      <c r="AN63" s="140"/>
      <c r="AO63" s="140">
        <f t="shared" si="3"/>
        <v>350</v>
      </c>
      <c r="AP63" s="140"/>
      <c r="AQ63" s="145"/>
      <c r="AR63" s="145"/>
    </row>
    <row r="64" spans="1:44" ht="19.5" customHeight="1">
      <c r="A64" s="405">
        <v>57</v>
      </c>
      <c r="B64" s="405"/>
      <c r="C64" s="372" t="s">
        <v>389</v>
      </c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5" t="s">
        <v>390</v>
      </c>
      <c r="AD64" s="375"/>
      <c r="AE64" s="375"/>
      <c r="AF64" s="375"/>
      <c r="AG64" s="370">
        <f t="shared" si="0"/>
        <v>0</v>
      </c>
      <c r="AH64" s="370"/>
      <c r="AI64" s="370"/>
      <c r="AJ64" s="370"/>
      <c r="AK64" s="336">
        <f t="shared" si="1"/>
        <v>900</v>
      </c>
      <c r="AL64" s="336">
        <f t="shared" si="2"/>
        <v>900</v>
      </c>
      <c r="AM64" s="140"/>
      <c r="AN64" s="140">
        <v>900</v>
      </c>
      <c r="AO64" s="140">
        <f t="shared" si="3"/>
        <v>900</v>
      </c>
      <c r="AP64" s="140"/>
      <c r="AQ64" s="145"/>
      <c r="AR64" s="145"/>
    </row>
    <row r="65" spans="1:44" ht="19.5" customHeight="1">
      <c r="A65" s="406">
        <v>58</v>
      </c>
      <c r="B65" s="406"/>
      <c r="C65" s="380" t="s">
        <v>391</v>
      </c>
      <c r="D65" s="380"/>
      <c r="E65" s="380"/>
      <c r="F65" s="380"/>
      <c r="G65" s="380"/>
      <c r="H65" s="380"/>
      <c r="I65" s="380"/>
      <c r="J65" s="380"/>
      <c r="K65" s="380"/>
      <c r="L65" s="380"/>
      <c r="M65" s="380"/>
      <c r="N65" s="380"/>
      <c r="O65" s="380"/>
      <c r="P65" s="380"/>
      <c r="Q65" s="380"/>
      <c r="R65" s="380"/>
      <c r="S65" s="380"/>
      <c r="T65" s="380"/>
      <c r="U65" s="380"/>
      <c r="V65" s="380"/>
      <c r="W65" s="380"/>
      <c r="X65" s="380"/>
      <c r="Y65" s="380"/>
      <c r="Z65" s="380"/>
      <c r="AA65" s="380"/>
      <c r="AB65" s="380"/>
      <c r="AC65" s="368" t="s">
        <v>392</v>
      </c>
      <c r="AD65" s="368"/>
      <c r="AE65" s="368"/>
      <c r="AF65" s="368"/>
      <c r="AG65" s="370">
        <f t="shared" si="0"/>
        <v>350</v>
      </c>
      <c r="AH65" s="370"/>
      <c r="AI65" s="370"/>
      <c r="AJ65" s="370"/>
      <c r="AK65" s="336">
        <f t="shared" si="1"/>
        <v>900</v>
      </c>
      <c r="AL65" s="336">
        <f t="shared" si="2"/>
        <v>1250</v>
      </c>
      <c r="AM65" s="140">
        <f>SUM(AM62:AM64)</f>
        <v>350</v>
      </c>
      <c r="AN65" s="140">
        <f>SUM(AN62:AN64)</f>
        <v>900</v>
      </c>
      <c r="AO65" s="140">
        <f t="shared" si="3"/>
        <v>1250</v>
      </c>
      <c r="AP65" s="140"/>
      <c r="AQ65" s="145"/>
      <c r="AR65" s="145"/>
    </row>
    <row r="66" spans="1:44" ht="19.5" customHeight="1">
      <c r="A66" s="406">
        <v>59</v>
      </c>
      <c r="B66" s="406"/>
      <c r="C66" s="374" t="s">
        <v>393</v>
      </c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68" t="s">
        <v>394</v>
      </c>
      <c r="AD66" s="368"/>
      <c r="AE66" s="368"/>
      <c r="AF66" s="368"/>
      <c r="AG66" s="370">
        <f t="shared" si="0"/>
        <v>238883</v>
      </c>
      <c r="AH66" s="370"/>
      <c r="AI66" s="370"/>
      <c r="AJ66" s="370"/>
      <c r="AK66" s="336">
        <f t="shared" si="1"/>
        <v>55422</v>
      </c>
      <c r="AL66" s="336">
        <f t="shared" si="2"/>
        <v>294305</v>
      </c>
      <c r="AM66" s="140">
        <f>SUM(AM20+AM26+AM40+AM51+AM57+AM61+AM65)</f>
        <v>238883</v>
      </c>
      <c r="AN66" s="140">
        <f>SUM(AN20+AN26+AN40+AN51+AN57+AN61+AN65)</f>
        <v>55422</v>
      </c>
      <c r="AO66" s="140">
        <f t="shared" si="3"/>
        <v>294305</v>
      </c>
      <c r="AP66" s="140">
        <f>SUM(AP14+AP20+AP26+AP29+AP40+AP51+AP57+AP61+AP65)</f>
        <v>0</v>
      </c>
      <c r="AQ66" s="145"/>
      <c r="AR66" s="138">
        <v>0</v>
      </c>
    </row>
    <row r="67" ht="12.75">
      <c r="AR67" s="5"/>
    </row>
  </sheetData>
  <sheetProtection/>
  <mergeCells count="249"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9:B9"/>
    <mergeCell ref="C9:AB9"/>
    <mergeCell ref="AC9:AF9"/>
    <mergeCell ref="AG9:AJ9"/>
    <mergeCell ref="A10:B10"/>
    <mergeCell ref="C10:AB10"/>
    <mergeCell ref="AC10:AF10"/>
    <mergeCell ref="AG10:AJ10"/>
    <mergeCell ref="A7:B7"/>
    <mergeCell ref="C7:AB7"/>
    <mergeCell ref="AC7:AF7"/>
    <mergeCell ref="AG7:AJ7"/>
    <mergeCell ref="A8:B8"/>
    <mergeCell ref="C8:AB8"/>
    <mergeCell ref="AC8:AF8"/>
    <mergeCell ref="AG8:AJ8"/>
    <mergeCell ref="AM1:AP1"/>
    <mergeCell ref="A2:AP2"/>
    <mergeCell ref="A3:AP3"/>
    <mergeCell ref="A4:AP4"/>
    <mergeCell ref="A5:AP5"/>
    <mergeCell ref="A6:AF6"/>
    <mergeCell ref="AG6:AL6"/>
    <mergeCell ref="AM6:AO6"/>
    <mergeCell ref="AP6:AR6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landscape" paperSize="9" scale="76" r:id="rId1"/>
  <headerFooter alignWithMargins="0">
    <oddHeader>&amp;R3. számú melléklet a 2/2015.(II.13.) számú rendelethez&amp;X 3</oddHeader>
    <oddFooter>&amp;R&amp;X3 &amp;XMódosította: 14/2015.(IX.30.) sz. ör. 2.§-a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55.140625" style="0" customWidth="1"/>
    <col min="2" max="2" width="13.57421875" style="0" customWidth="1"/>
    <col min="3" max="3" width="14.7109375" style="0" customWidth="1"/>
  </cols>
  <sheetData>
    <row r="1" spans="2:3" ht="15">
      <c r="B1" s="402" t="s">
        <v>740</v>
      </c>
      <c r="C1" s="400"/>
    </row>
    <row r="2" spans="1:3" ht="33.75" customHeight="1">
      <c r="A2" s="401" t="s">
        <v>831</v>
      </c>
      <c r="B2" s="401"/>
      <c r="C2" s="404"/>
    </row>
    <row r="4" spans="1:3" ht="18">
      <c r="A4" s="183"/>
      <c r="C4" s="223" t="s">
        <v>712</v>
      </c>
    </row>
    <row r="5" spans="1:3" ht="36">
      <c r="A5" s="185" t="s">
        <v>741</v>
      </c>
      <c r="B5" s="211" t="s">
        <v>832</v>
      </c>
      <c r="C5" s="224" t="s">
        <v>833</v>
      </c>
    </row>
    <row r="6" spans="1:3" ht="15.75">
      <c r="A6" s="225" t="s">
        <v>742</v>
      </c>
      <c r="B6" s="226">
        <f>SUM(B7:B8)</f>
        <v>5601</v>
      </c>
      <c r="C6" s="226">
        <f>SUM(C7:C8)</f>
        <v>5500</v>
      </c>
    </row>
    <row r="7" spans="1:3" ht="15.75">
      <c r="A7" s="227" t="s">
        <v>743</v>
      </c>
      <c r="B7" s="228"/>
      <c r="C7" s="215"/>
    </row>
    <row r="8" spans="1:3" ht="15.75">
      <c r="A8" s="215" t="s">
        <v>744</v>
      </c>
      <c r="B8" s="215">
        <v>5601</v>
      </c>
      <c r="C8" s="215">
        <v>5500</v>
      </c>
    </row>
    <row r="9" spans="1:3" ht="15.75">
      <c r="A9" s="212" t="s">
        <v>745</v>
      </c>
      <c r="B9" s="216">
        <f>SUM(B10:B11)</f>
        <v>1264</v>
      </c>
      <c r="C9" s="216">
        <f>SUM(C10:C11)</f>
        <v>1100</v>
      </c>
    </row>
    <row r="10" spans="1:3" ht="15.75">
      <c r="A10" s="215" t="s">
        <v>746</v>
      </c>
      <c r="B10" s="215">
        <v>1089</v>
      </c>
      <c r="C10" s="215">
        <v>1000</v>
      </c>
    </row>
    <row r="11" spans="1:3" ht="15.75">
      <c r="A11" s="215" t="s">
        <v>747</v>
      </c>
      <c r="B11" s="215">
        <v>175</v>
      </c>
      <c r="C11" s="215">
        <v>100</v>
      </c>
    </row>
    <row r="12" spans="1:3" ht="15.75">
      <c r="A12" s="212" t="s">
        <v>748</v>
      </c>
      <c r="B12" s="216">
        <f>SUM(B13)</f>
        <v>19026</v>
      </c>
      <c r="C12" s="216">
        <f>SUM(C13)</f>
        <v>19000</v>
      </c>
    </row>
    <row r="13" spans="1:3" ht="15.75">
      <c r="A13" s="215" t="s">
        <v>749</v>
      </c>
      <c r="B13" s="215">
        <v>19026</v>
      </c>
      <c r="C13" s="215">
        <v>19000</v>
      </c>
    </row>
    <row r="14" spans="1:3" ht="15.75">
      <c r="A14" s="212" t="s">
        <v>750</v>
      </c>
      <c r="B14" s="216">
        <f>SUM(B15:B17)</f>
        <v>1099</v>
      </c>
      <c r="C14" s="216">
        <f>SUM(C15:C17)</f>
        <v>1010</v>
      </c>
    </row>
    <row r="15" spans="1:3" ht="15.75">
      <c r="A15" s="215" t="s">
        <v>751</v>
      </c>
      <c r="B15" s="215">
        <v>363</v>
      </c>
      <c r="C15" s="215">
        <v>360</v>
      </c>
    </row>
    <row r="16" spans="1:3" ht="18" customHeight="1">
      <c r="A16" s="229" t="s">
        <v>752</v>
      </c>
      <c r="B16" s="215">
        <v>538</v>
      </c>
      <c r="C16" s="215">
        <v>500</v>
      </c>
    </row>
    <row r="17" spans="1:3" ht="15.75">
      <c r="A17" s="230" t="s">
        <v>753</v>
      </c>
      <c r="B17" s="215">
        <v>198</v>
      </c>
      <c r="C17" s="215">
        <v>150</v>
      </c>
    </row>
    <row r="18" spans="1:3" ht="15.75">
      <c r="A18" s="216" t="s">
        <v>754</v>
      </c>
      <c r="B18" s="215">
        <v>2930</v>
      </c>
      <c r="C18" s="215">
        <v>2900</v>
      </c>
    </row>
    <row r="19" spans="1:3" ht="15.75">
      <c r="A19" s="216" t="s">
        <v>755</v>
      </c>
      <c r="B19" s="231">
        <f>SUM(B6+B9+B12+B14+B18)</f>
        <v>29920</v>
      </c>
      <c r="C19" s="231">
        <f>SUM(C6+C9+C12+C14+C18)</f>
        <v>29510</v>
      </c>
    </row>
    <row r="20" spans="1:3" ht="15">
      <c r="A20" s="222"/>
      <c r="B20" s="232"/>
      <c r="C20" s="233"/>
    </row>
    <row r="22" ht="18" customHeight="1"/>
    <row r="23" ht="17.25" customHeight="1"/>
    <row r="31" ht="21" customHeight="1"/>
    <row r="32" ht="18" customHeight="1"/>
  </sheetData>
  <sheetProtection/>
  <mergeCells count="2">
    <mergeCell ref="B1:C1"/>
    <mergeCell ref="A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&amp;R3.1. számú melléklet a 2/2015.(II.13.) számú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6.57421875" style="0" customWidth="1"/>
    <col min="2" max="2" width="18.421875" style="233" customWidth="1"/>
  </cols>
  <sheetData>
    <row r="1" ht="15">
      <c r="B1" s="233" t="s">
        <v>756</v>
      </c>
    </row>
    <row r="2" spans="1:2" ht="59.25" customHeight="1">
      <c r="A2" s="412" t="s">
        <v>830</v>
      </c>
      <c r="B2" s="413"/>
    </row>
    <row r="3" spans="1:2" ht="20.25" customHeight="1">
      <c r="A3" s="188" t="s">
        <v>757</v>
      </c>
      <c r="B3" s="220">
        <v>2233</v>
      </c>
    </row>
    <row r="4" spans="1:2" ht="18">
      <c r="A4" s="188" t="s">
        <v>758</v>
      </c>
      <c r="B4" s="220">
        <v>390</v>
      </c>
    </row>
    <row r="5" spans="1:2" ht="18">
      <c r="A5" s="188" t="s">
        <v>759</v>
      </c>
      <c r="B5" s="220">
        <v>47059</v>
      </c>
    </row>
    <row r="6" spans="1:2" ht="18">
      <c r="A6" s="188" t="s">
        <v>829</v>
      </c>
      <c r="B6" s="220">
        <v>649</v>
      </c>
    </row>
    <row r="7" spans="1:2" ht="18">
      <c r="A7" s="188" t="s">
        <v>760</v>
      </c>
      <c r="B7" s="220">
        <v>4694</v>
      </c>
    </row>
    <row r="8" spans="1:2" ht="18">
      <c r="A8" s="197" t="s">
        <v>761</v>
      </c>
      <c r="B8" s="198">
        <f>SUM(B3:B7)</f>
        <v>55025</v>
      </c>
    </row>
    <row r="9" spans="1:2" ht="18">
      <c r="A9" s="197" t="s">
        <v>762</v>
      </c>
      <c r="B9" s="198">
        <v>1592</v>
      </c>
    </row>
    <row r="10" spans="1:2" ht="18">
      <c r="A10" s="188" t="s">
        <v>763</v>
      </c>
      <c r="B10" s="220">
        <v>1592</v>
      </c>
    </row>
    <row r="11" spans="1:2" ht="15.75">
      <c r="A11" s="234"/>
      <c r="B11" s="235"/>
    </row>
    <row r="13" spans="1:2" ht="15.75">
      <c r="A13" s="234"/>
      <c r="B13" s="235"/>
    </row>
    <row r="14" spans="1:2" ht="15.75">
      <c r="A14" s="236"/>
      <c r="B14" s="237"/>
    </row>
    <row r="15" spans="1:2" ht="15.75">
      <c r="A15" s="236"/>
      <c r="B15" s="238"/>
    </row>
    <row r="16" spans="1:2" ht="15.75">
      <c r="A16" s="236"/>
      <c r="B16" s="237"/>
    </row>
    <row r="17" spans="1:2" ht="15.75">
      <c r="A17" s="236"/>
      <c r="B17" s="237"/>
    </row>
    <row r="18" spans="1:2" ht="15.75">
      <c r="A18" s="234"/>
      <c r="B18" s="235"/>
    </row>
    <row r="19" spans="1:2" ht="15.75">
      <c r="A19" s="234"/>
      <c r="B19" s="235"/>
    </row>
    <row r="20" spans="1:2" ht="15.75">
      <c r="A20" s="234"/>
      <c r="B20" s="235"/>
    </row>
    <row r="21" spans="1:2" ht="15.75">
      <c r="A21" s="234"/>
      <c r="B21" s="235"/>
    </row>
    <row r="27" ht="18">
      <c r="C27" s="178"/>
    </row>
  </sheetData>
  <sheetProtection/>
  <mergeCells count="1"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&amp;R3.2. számú melléklet a 2/2015.(II.13.) számú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N32"/>
  <sheetViews>
    <sheetView zoomScaleSheetLayoutView="100" zoomScalePageLayoutView="0" workbookViewId="0" topLeftCell="A1">
      <selection activeCell="AK24" sqref="AK24:AL24"/>
    </sheetView>
  </sheetViews>
  <sheetFormatPr defaultColWidth="9.140625" defaultRowHeight="15"/>
  <cols>
    <col min="1" max="36" width="2.7109375" style="1" customWidth="1"/>
    <col min="37" max="37" width="11.8515625" style="1" customWidth="1"/>
    <col min="38" max="38" width="11.00390625" style="1" customWidth="1"/>
    <col min="39" max="16384" width="9.140625" style="1" customWidth="1"/>
  </cols>
  <sheetData>
    <row r="1" spans="37:38" ht="22.5" customHeight="1">
      <c r="AK1" s="414"/>
      <c r="AL1" s="414"/>
    </row>
    <row r="2" spans="1:38" ht="31.5" customHeight="1">
      <c r="A2" s="392" t="s">
        <v>648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3"/>
      <c r="AL2" s="393"/>
    </row>
    <row r="3" spans="1:38" ht="31.5" customHeight="1">
      <c r="A3" s="392" t="s">
        <v>878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3"/>
      <c r="AL3" s="393"/>
    </row>
    <row r="4" spans="1:38" ht="25.5" customHeight="1">
      <c r="A4" s="394" t="s">
        <v>410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393"/>
      <c r="AL4" s="393"/>
    </row>
    <row r="5" spans="1:38" ht="19.5" customHeight="1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393"/>
      <c r="AL5" s="393"/>
    </row>
    <row r="6" spans="1:38" ht="27.75" customHeight="1">
      <c r="A6" s="396" t="s">
        <v>2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514" t="s">
        <v>557</v>
      </c>
      <c r="AH6" s="515"/>
      <c r="AI6" s="515"/>
      <c r="AJ6" s="515"/>
      <c r="AK6" s="515"/>
      <c r="AL6" s="516"/>
    </row>
    <row r="7" spans="1:40" ht="34.5" customHeight="1">
      <c r="A7" s="398" t="s">
        <v>3</v>
      </c>
      <c r="B7" s="389"/>
      <c r="C7" s="386" t="s">
        <v>4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8" t="s">
        <v>5</v>
      </c>
      <c r="AD7" s="387"/>
      <c r="AE7" s="387"/>
      <c r="AF7" s="387"/>
      <c r="AG7" s="389" t="s">
        <v>6</v>
      </c>
      <c r="AH7" s="387"/>
      <c r="AI7" s="387"/>
      <c r="AJ7" s="387"/>
      <c r="AK7" s="130" t="s">
        <v>869</v>
      </c>
      <c r="AL7" s="130" t="s">
        <v>870</v>
      </c>
      <c r="AM7" s="131"/>
      <c r="AN7" s="131"/>
    </row>
    <row r="8" spans="1:38" ht="12.75">
      <c r="A8" s="390" t="s">
        <v>7</v>
      </c>
      <c r="B8" s="390"/>
      <c r="C8" s="391" t="s">
        <v>8</v>
      </c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 t="s">
        <v>9</v>
      </c>
      <c r="AD8" s="391"/>
      <c r="AE8" s="391"/>
      <c r="AF8" s="391"/>
      <c r="AG8" s="391" t="s">
        <v>10</v>
      </c>
      <c r="AH8" s="391"/>
      <c r="AI8" s="391"/>
      <c r="AJ8" s="391"/>
      <c r="AK8" s="145"/>
      <c r="AL8" s="145"/>
    </row>
    <row r="9" spans="1:38" ht="19.5" customHeight="1">
      <c r="A9" s="405" t="s">
        <v>11</v>
      </c>
      <c r="B9" s="405"/>
      <c r="C9" s="372" t="s">
        <v>411</v>
      </c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81" t="s">
        <v>412</v>
      </c>
      <c r="AD9" s="381"/>
      <c r="AE9" s="381"/>
      <c r="AF9" s="381"/>
      <c r="AG9" s="419"/>
      <c r="AH9" s="419"/>
      <c r="AI9" s="419"/>
      <c r="AJ9" s="419"/>
      <c r="AK9" s="140"/>
      <c r="AL9" s="140"/>
    </row>
    <row r="10" spans="1:38" ht="19.5" customHeight="1">
      <c r="A10" s="405" t="s">
        <v>14</v>
      </c>
      <c r="B10" s="405"/>
      <c r="C10" s="372" t="s">
        <v>413</v>
      </c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81" t="s">
        <v>414</v>
      </c>
      <c r="AD10" s="381"/>
      <c r="AE10" s="381"/>
      <c r="AF10" s="381"/>
      <c r="AG10" s="419"/>
      <c r="AH10" s="419"/>
      <c r="AI10" s="419"/>
      <c r="AJ10" s="419"/>
      <c r="AK10" s="140"/>
      <c r="AL10" s="140"/>
    </row>
    <row r="11" spans="1:38" ht="19.5" customHeight="1">
      <c r="A11" s="405" t="s">
        <v>17</v>
      </c>
      <c r="B11" s="405"/>
      <c r="C11" s="372" t="s">
        <v>415</v>
      </c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81" t="s">
        <v>416</v>
      </c>
      <c r="AD11" s="381"/>
      <c r="AE11" s="381"/>
      <c r="AF11" s="381"/>
      <c r="AG11" s="419"/>
      <c r="AH11" s="419"/>
      <c r="AI11" s="419"/>
      <c r="AJ11" s="419"/>
      <c r="AK11" s="140"/>
      <c r="AL11" s="140"/>
    </row>
    <row r="12" spans="1:38" ht="19.5" customHeight="1">
      <c r="A12" s="406" t="s">
        <v>20</v>
      </c>
      <c r="B12" s="406"/>
      <c r="C12" s="374" t="s">
        <v>417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80" t="s">
        <v>418</v>
      </c>
      <c r="AD12" s="380"/>
      <c r="AE12" s="380"/>
      <c r="AF12" s="380"/>
      <c r="AG12" s="419"/>
      <c r="AH12" s="419"/>
      <c r="AI12" s="419"/>
      <c r="AJ12" s="419"/>
      <c r="AK12" s="140"/>
      <c r="AL12" s="140"/>
    </row>
    <row r="13" spans="1:38" s="3" customFormat="1" ht="19.5" customHeight="1">
      <c r="A13" s="405" t="s">
        <v>23</v>
      </c>
      <c r="B13" s="405"/>
      <c r="C13" s="418" t="s">
        <v>419</v>
      </c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381" t="s">
        <v>420</v>
      </c>
      <c r="AD13" s="381"/>
      <c r="AE13" s="381"/>
      <c r="AF13" s="381"/>
      <c r="AG13" s="419"/>
      <c r="AH13" s="419"/>
      <c r="AI13" s="419"/>
      <c r="AJ13" s="419"/>
      <c r="AK13" s="141"/>
      <c r="AL13" s="141"/>
    </row>
    <row r="14" spans="1:38" ht="19.5" customHeight="1">
      <c r="A14" s="405" t="s">
        <v>26</v>
      </c>
      <c r="B14" s="405"/>
      <c r="C14" s="418" t="s">
        <v>421</v>
      </c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381" t="s">
        <v>422</v>
      </c>
      <c r="AD14" s="381"/>
      <c r="AE14" s="381"/>
      <c r="AF14" s="381"/>
      <c r="AG14" s="419"/>
      <c r="AH14" s="419"/>
      <c r="AI14" s="419"/>
      <c r="AJ14" s="419"/>
      <c r="AK14" s="140"/>
      <c r="AL14" s="140"/>
    </row>
    <row r="15" spans="1:38" ht="19.5" customHeight="1">
      <c r="A15" s="405" t="s">
        <v>29</v>
      </c>
      <c r="B15" s="405"/>
      <c r="C15" s="372" t="s">
        <v>423</v>
      </c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81" t="s">
        <v>424</v>
      </c>
      <c r="AD15" s="381"/>
      <c r="AE15" s="381"/>
      <c r="AF15" s="381"/>
      <c r="AG15" s="419"/>
      <c r="AH15" s="419"/>
      <c r="AI15" s="419"/>
      <c r="AJ15" s="419"/>
      <c r="AK15" s="140"/>
      <c r="AL15" s="140"/>
    </row>
    <row r="16" spans="1:38" ht="19.5" customHeight="1">
      <c r="A16" s="405" t="s">
        <v>32</v>
      </c>
      <c r="B16" s="405"/>
      <c r="C16" s="372" t="s">
        <v>425</v>
      </c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81" t="s">
        <v>426</v>
      </c>
      <c r="AD16" s="381"/>
      <c r="AE16" s="381"/>
      <c r="AF16" s="381"/>
      <c r="AG16" s="419"/>
      <c r="AH16" s="419"/>
      <c r="AI16" s="419"/>
      <c r="AJ16" s="419"/>
      <c r="AK16" s="140"/>
      <c r="AL16" s="140"/>
    </row>
    <row r="17" spans="1:38" ht="19.5" customHeight="1">
      <c r="A17" s="406" t="s">
        <v>35</v>
      </c>
      <c r="B17" s="406"/>
      <c r="C17" s="420" t="s">
        <v>427</v>
      </c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380" t="s">
        <v>428</v>
      </c>
      <c r="AD17" s="380"/>
      <c r="AE17" s="380"/>
      <c r="AF17" s="380"/>
      <c r="AG17" s="419"/>
      <c r="AH17" s="419"/>
      <c r="AI17" s="419"/>
      <c r="AJ17" s="419"/>
      <c r="AK17" s="140"/>
      <c r="AL17" s="140"/>
    </row>
    <row r="18" spans="1:38" ht="19.5" customHeight="1">
      <c r="A18" s="405" t="s">
        <v>38</v>
      </c>
      <c r="B18" s="405"/>
      <c r="C18" s="418" t="s">
        <v>429</v>
      </c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381" t="s">
        <v>430</v>
      </c>
      <c r="AD18" s="381"/>
      <c r="AE18" s="381"/>
      <c r="AF18" s="381"/>
      <c r="AG18" s="419"/>
      <c r="AH18" s="419"/>
      <c r="AI18" s="419"/>
      <c r="AJ18" s="419"/>
      <c r="AK18" s="140"/>
      <c r="AL18" s="140"/>
    </row>
    <row r="19" spans="1:38" ht="19.5" customHeight="1">
      <c r="A19" s="405" t="s">
        <v>41</v>
      </c>
      <c r="B19" s="405"/>
      <c r="C19" s="418" t="s">
        <v>431</v>
      </c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381" t="s">
        <v>432</v>
      </c>
      <c r="AD19" s="381"/>
      <c r="AE19" s="381"/>
      <c r="AF19" s="381"/>
      <c r="AG19" s="419"/>
      <c r="AH19" s="419"/>
      <c r="AI19" s="419"/>
      <c r="AJ19" s="419"/>
      <c r="AK19" s="140">
        <v>4328</v>
      </c>
      <c r="AL19" s="140">
        <f>SUM(AG19:AK19)</f>
        <v>4328</v>
      </c>
    </row>
    <row r="20" spans="1:38" ht="19.5" customHeight="1">
      <c r="A20" s="405" t="s">
        <v>44</v>
      </c>
      <c r="B20" s="405"/>
      <c r="C20" s="418" t="s">
        <v>433</v>
      </c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381" t="s">
        <v>434</v>
      </c>
      <c r="AD20" s="381"/>
      <c r="AE20" s="381"/>
      <c r="AF20" s="381"/>
      <c r="AG20" s="419"/>
      <c r="AH20" s="419"/>
      <c r="AI20" s="419"/>
      <c r="AJ20" s="419"/>
      <c r="AK20" s="140"/>
      <c r="AL20" s="140"/>
    </row>
    <row r="21" spans="1:38" ht="19.5" customHeight="1">
      <c r="A21" s="405" t="s">
        <v>47</v>
      </c>
      <c r="B21" s="405"/>
      <c r="C21" s="418" t="s">
        <v>435</v>
      </c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381" t="s">
        <v>436</v>
      </c>
      <c r="AD21" s="381"/>
      <c r="AE21" s="381"/>
      <c r="AF21" s="381"/>
      <c r="AG21" s="419"/>
      <c r="AH21" s="419"/>
      <c r="AI21" s="419"/>
      <c r="AJ21" s="419"/>
      <c r="AK21" s="140"/>
      <c r="AL21" s="140"/>
    </row>
    <row r="22" spans="1:38" ht="19.5" customHeight="1">
      <c r="A22" s="405" t="s">
        <v>50</v>
      </c>
      <c r="B22" s="405"/>
      <c r="C22" s="418" t="s">
        <v>437</v>
      </c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381" t="s">
        <v>438</v>
      </c>
      <c r="AD22" s="381"/>
      <c r="AE22" s="381"/>
      <c r="AF22" s="381"/>
      <c r="AG22" s="419"/>
      <c r="AH22" s="419"/>
      <c r="AI22" s="419"/>
      <c r="AJ22" s="419"/>
      <c r="AK22" s="140"/>
      <c r="AL22" s="140"/>
    </row>
    <row r="23" spans="1:38" ht="19.5" customHeight="1">
      <c r="A23" s="405" t="s">
        <v>53</v>
      </c>
      <c r="B23" s="405"/>
      <c r="C23" s="418" t="s">
        <v>439</v>
      </c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381" t="s">
        <v>440</v>
      </c>
      <c r="AD23" s="381"/>
      <c r="AE23" s="381"/>
      <c r="AF23" s="381"/>
      <c r="AG23" s="419"/>
      <c r="AH23" s="419"/>
      <c r="AI23" s="419"/>
      <c r="AJ23" s="419"/>
      <c r="AK23" s="140"/>
      <c r="AL23" s="140"/>
    </row>
    <row r="24" spans="1:38" ht="19.5" customHeight="1">
      <c r="A24" s="406" t="s">
        <v>56</v>
      </c>
      <c r="B24" s="406"/>
      <c r="C24" s="420" t="s">
        <v>441</v>
      </c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380" t="s">
        <v>442</v>
      </c>
      <c r="AD24" s="380"/>
      <c r="AE24" s="380"/>
      <c r="AF24" s="380"/>
      <c r="AG24" s="419"/>
      <c r="AH24" s="419"/>
      <c r="AI24" s="419"/>
      <c r="AJ24" s="419"/>
      <c r="AK24" s="140">
        <f>SUM(AK19:AK23)</f>
        <v>4328</v>
      </c>
      <c r="AL24" s="140">
        <f>SUM(AL19:AL23)</f>
        <v>4328</v>
      </c>
    </row>
    <row r="25" spans="1:38" ht="19.5" customHeight="1">
      <c r="A25" s="405" t="s">
        <v>59</v>
      </c>
      <c r="B25" s="405"/>
      <c r="C25" s="418" t="s">
        <v>443</v>
      </c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381" t="s">
        <v>444</v>
      </c>
      <c r="AD25" s="381"/>
      <c r="AE25" s="381"/>
      <c r="AF25" s="381"/>
      <c r="AG25" s="419"/>
      <c r="AH25" s="419"/>
      <c r="AI25" s="419"/>
      <c r="AJ25" s="419"/>
      <c r="AK25" s="140"/>
      <c r="AL25" s="140"/>
    </row>
    <row r="26" spans="1:38" ht="19.5" customHeight="1">
      <c r="A26" s="405" t="s">
        <v>62</v>
      </c>
      <c r="B26" s="405"/>
      <c r="C26" s="372" t="s">
        <v>445</v>
      </c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81" t="s">
        <v>446</v>
      </c>
      <c r="AD26" s="381"/>
      <c r="AE26" s="381"/>
      <c r="AF26" s="381"/>
      <c r="AG26" s="419"/>
      <c r="AH26" s="419"/>
      <c r="AI26" s="419"/>
      <c r="AJ26" s="419"/>
      <c r="AK26" s="140"/>
      <c r="AL26" s="140"/>
    </row>
    <row r="27" spans="1:38" ht="19.5" customHeight="1">
      <c r="A27" s="405" t="s">
        <v>65</v>
      </c>
      <c r="B27" s="405"/>
      <c r="C27" s="418" t="s">
        <v>447</v>
      </c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381" t="s">
        <v>448</v>
      </c>
      <c r="AD27" s="381"/>
      <c r="AE27" s="381"/>
      <c r="AF27" s="381"/>
      <c r="AG27" s="419"/>
      <c r="AH27" s="419"/>
      <c r="AI27" s="419"/>
      <c r="AJ27" s="419"/>
      <c r="AK27" s="140"/>
      <c r="AL27" s="140"/>
    </row>
    <row r="28" spans="1:38" ht="19.5" customHeight="1">
      <c r="A28" s="405" t="s">
        <v>68</v>
      </c>
      <c r="B28" s="405"/>
      <c r="C28" s="418" t="s">
        <v>449</v>
      </c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381" t="s">
        <v>450</v>
      </c>
      <c r="AD28" s="381"/>
      <c r="AE28" s="381"/>
      <c r="AF28" s="381"/>
      <c r="AG28" s="419"/>
      <c r="AH28" s="419"/>
      <c r="AI28" s="419"/>
      <c r="AJ28" s="419"/>
      <c r="AK28" s="140"/>
      <c r="AL28" s="140"/>
    </row>
    <row r="29" spans="1:38" ht="19.5" customHeight="1">
      <c r="A29" s="406" t="s">
        <v>71</v>
      </c>
      <c r="B29" s="406"/>
      <c r="C29" s="420" t="s">
        <v>451</v>
      </c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B29" s="420"/>
      <c r="AC29" s="380" t="s">
        <v>452</v>
      </c>
      <c r="AD29" s="380"/>
      <c r="AE29" s="380"/>
      <c r="AF29" s="380"/>
      <c r="AG29" s="419"/>
      <c r="AH29" s="419"/>
      <c r="AI29" s="419"/>
      <c r="AJ29" s="419"/>
      <c r="AK29" s="140"/>
      <c r="AL29" s="140"/>
    </row>
    <row r="30" spans="1:38" ht="19.5" customHeight="1">
      <c r="A30" s="405" t="s">
        <v>74</v>
      </c>
      <c r="B30" s="405"/>
      <c r="C30" s="372" t="s">
        <v>453</v>
      </c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81" t="s">
        <v>454</v>
      </c>
      <c r="AD30" s="381"/>
      <c r="AE30" s="381"/>
      <c r="AF30" s="381"/>
      <c r="AG30" s="417"/>
      <c r="AH30" s="417"/>
      <c r="AI30" s="417"/>
      <c r="AJ30" s="417"/>
      <c r="AK30" s="140"/>
      <c r="AL30" s="140"/>
    </row>
    <row r="31" spans="1:38" ht="19.5" customHeight="1">
      <c r="A31" s="406" t="s">
        <v>77</v>
      </c>
      <c r="B31" s="406"/>
      <c r="C31" s="420" t="s">
        <v>455</v>
      </c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380" t="s">
        <v>456</v>
      </c>
      <c r="AD31" s="380"/>
      <c r="AE31" s="380"/>
      <c r="AF31" s="380"/>
      <c r="AG31" s="419"/>
      <c r="AH31" s="419"/>
      <c r="AI31" s="419"/>
      <c r="AJ31" s="419"/>
      <c r="AK31" s="140">
        <f>SUM(AK24+AK29)</f>
        <v>4328</v>
      </c>
      <c r="AL31" s="140">
        <f>SUM(AL24+AL29)</f>
        <v>4328</v>
      </c>
    </row>
    <row r="32" spans="3:25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</sheetData>
  <sheetProtection/>
  <mergeCells count="107"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9:B9"/>
    <mergeCell ref="C9:AB9"/>
    <mergeCell ref="AC9:AF9"/>
    <mergeCell ref="AG9:AJ9"/>
    <mergeCell ref="A10:B10"/>
    <mergeCell ref="C10:AB10"/>
    <mergeCell ref="AC10:AF10"/>
    <mergeCell ref="AG10:AJ10"/>
    <mergeCell ref="A7:B7"/>
    <mergeCell ref="C7:AB7"/>
    <mergeCell ref="AC7:AF7"/>
    <mergeCell ref="AG7:AJ7"/>
    <mergeCell ref="A8:B8"/>
    <mergeCell ref="C8:AB8"/>
    <mergeCell ref="AC8:AF8"/>
    <mergeCell ref="AG8:AJ8"/>
    <mergeCell ref="AK1:AL1"/>
    <mergeCell ref="A2:AL2"/>
    <mergeCell ref="A3:AL3"/>
    <mergeCell ref="A4:AL4"/>
    <mergeCell ref="A5:AL5"/>
    <mergeCell ref="A6:AF6"/>
    <mergeCell ref="AG6:AL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  <headerFooter alignWithMargins="0">
    <oddHeader>&amp;R4. számú melléklet a 2/2015.(II.13.) számú rendelethez &amp;X4</oddHeader>
    <oddFooter>&amp;R&amp;X4 &amp;XMódosította: 14/2015.(IX.30.) sz. ör. 2.§-a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R33"/>
  <sheetViews>
    <sheetView view="pageBreakPreview" zoomScaleSheetLayoutView="100" workbookViewId="0" topLeftCell="A22">
      <selection activeCell="AV10" sqref="AV10"/>
    </sheetView>
  </sheetViews>
  <sheetFormatPr defaultColWidth="9.140625" defaultRowHeight="15"/>
  <cols>
    <col min="1" max="36" width="2.7109375" style="1" customWidth="1"/>
    <col min="37" max="37" width="10.421875" style="1" customWidth="1"/>
    <col min="38" max="38" width="11.28125" style="1" customWidth="1"/>
    <col min="39" max="41" width="11.421875" style="5" customWidth="1"/>
    <col min="42" max="42" width="10.57421875" style="142" customWidth="1"/>
    <col min="43" max="43" width="9.57421875" style="1" customWidth="1"/>
    <col min="44" max="44" width="10.8515625" style="1" customWidth="1"/>
    <col min="45" max="50" width="2.7109375" style="1" customWidth="1"/>
    <col min="51" max="16384" width="9.140625" style="1" customWidth="1"/>
  </cols>
  <sheetData>
    <row r="1" spans="39:42" ht="24.75" customHeight="1">
      <c r="AM1" s="421"/>
      <c r="AN1" s="421"/>
      <c r="AO1" s="421"/>
      <c r="AP1" s="422"/>
    </row>
    <row r="2" spans="1:44" ht="31.5" customHeight="1">
      <c r="A2" s="366" t="s">
        <v>648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</row>
    <row r="3" spans="1:44" ht="31.5" customHeight="1">
      <c r="A3" s="407" t="s">
        <v>878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407"/>
      <c r="AR3" s="407"/>
    </row>
    <row r="4" spans="1:44" ht="25.5" customHeight="1">
      <c r="A4" s="408" t="s">
        <v>457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7"/>
    </row>
    <row r="5" spans="1:42" ht="19.5" customHeight="1">
      <c r="A5" s="410"/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00"/>
      <c r="AN5" s="400"/>
      <c r="AO5" s="400"/>
      <c r="AP5" s="400"/>
    </row>
    <row r="6" spans="1:44" ht="40.5" customHeight="1">
      <c r="A6" s="396" t="s">
        <v>2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509" t="s">
        <v>615</v>
      </c>
      <c r="AH6" s="510"/>
      <c r="AI6" s="510"/>
      <c r="AJ6" s="510"/>
      <c r="AK6" s="510"/>
      <c r="AL6" s="511"/>
      <c r="AM6" s="503" t="s">
        <v>647</v>
      </c>
      <c r="AN6" s="504"/>
      <c r="AO6" s="505"/>
      <c r="AP6" s="503" t="s">
        <v>643</v>
      </c>
      <c r="AQ6" s="504"/>
      <c r="AR6" s="505"/>
    </row>
    <row r="7" spans="1:44" ht="34.5" customHeight="1">
      <c r="A7" s="398" t="s">
        <v>3</v>
      </c>
      <c r="B7" s="389"/>
      <c r="C7" s="386" t="s">
        <v>4</v>
      </c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8" t="s">
        <v>5</v>
      </c>
      <c r="AD7" s="387"/>
      <c r="AE7" s="387"/>
      <c r="AF7" s="387"/>
      <c r="AG7" s="389" t="s">
        <v>6</v>
      </c>
      <c r="AH7" s="387"/>
      <c r="AI7" s="387"/>
      <c r="AJ7" s="387"/>
      <c r="AK7" s="338" t="s">
        <v>869</v>
      </c>
      <c r="AL7" s="130" t="s">
        <v>870</v>
      </c>
      <c r="AM7" s="139" t="s">
        <v>642</v>
      </c>
      <c r="AN7" s="338" t="s">
        <v>869</v>
      </c>
      <c r="AO7" s="130" t="s">
        <v>870</v>
      </c>
      <c r="AP7" s="139" t="s">
        <v>642</v>
      </c>
      <c r="AQ7" s="338" t="s">
        <v>869</v>
      </c>
      <c r="AR7" s="130" t="s">
        <v>870</v>
      </c>
    </row>
    <row r="8" spans="1:44" ht="12.75">
      <c r="A8" s="390" t="s">
        <v>7</v>
      </c>
      <c r="B8" s="390"/>
      <c r="C8" s="391" t="s">
        <v>8</v>
      </c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 t="s">
        <v>9</v>
      </c>
      <c r="AD8" s="391"/>
      <c r="AE8" s="391"/>
      <c r="AF8" s="391"/>
      <c r="AG8" s="391" t="s">
        <v>10</v>
      </c>
      <c r="AH8" s="391"/>
      <c r="AI8" s="391"/>
      <c r="AJ8" s="391"/>
      <c r="AK8" s="132"/>
      <c r="AL8" s="132"/>
      <c r="AM8" s="138"/>
      <c r="AN8" s="138"/>
      <c r="AO8" s="138"/>
      <c r="AP8" s="140"/>
      <c r="AQ8" s="145"/>
      <c r="AR8" s="145"/>
    </row>
    <row r="9" spans="1:44" ht="19.5" customHeight="1">
      <c r="A9" s="405" t="s">
        <v>11</v>
      </c>
      <c r="B9" s="405"/>
      <c r="C9" s="418" t="s">
        <v>458</v>
      </c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381" t="s">
        <v>459</v>
      </c>
      <c r="AD9" s="381"/>
      <c r="AE9" s="381"/>
      <c r="AF9" s="381"/>
      <c r="AG9" s="423">
        <f>SUM(AM9:AP9)</f>
        <v>0</v>
      </c>
      <c r="AH9" s="424"/>
      <c r="AI9" s="424"/>
      <c r="AJ9" s="425"/>
      <c r="AK9" s="339"/>
      <c r="AL9" s="339"/>
      <c r="AM9" s="138"/>
      <c r="AN9" s="138"/>
      <c r="AO9" s="138"/>
      <c r="AP9" s="140"/>
      <c r="AQ9" s="145"/>
      <c r="AR9" s="145"/>
    </row>
    <row r="10" spans="1:44" ht="19.5" customHeight="1">
      <c r="A10" s="405" t="s">
        <v>14</v>
      </c>
      <c r="B10" s="405"/>
      <c r="C10" s="372" t="s">
        <v>460</v>
      </c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81" t="s">
        <v>461</v>
      </c>
      <c r="AD10" s="381"/>
      <c r="AE10" s="381"/>
      <c r="AF10" s="381"/>
      <c r="AG10" s="423">
        <f aca="true" t="shared" si="0" ref="AG10:AG32">SUM(AM10:AP10)</f>
        <v>0</v>
      </c>
      <c r="AH10" s="424"/>
      <c r="AI10" s="424"/>
      <c r="AJ10" s="425"/>
      <c r="AK10" s="339"/>
      <c r="AL10" s="339"/>
      <c r="AM10" s="138"/>
      <c r="AN10" s="138"/>
      <c r="AO10" s="138"/>
      <c r="AP10" s="140"/>
      <c r="AQ10" s="145"/>
      <c r="AR10" s="145"/>
    </row>
    <row r="11" spans="1:44" ht="19.5" customHeight="1">
      <c r="A11" s="405" t="s">
        <v>17</v>
      </c>
      <c r="B11" s="405"/>
      <c r="C11" s="418" t="s">
        <v>462</v>
      </c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381" t="s">
        <v>463</v>
      </c>
      <c r="AD11" s="381"/>
      <c r="AE11" s="381"/>
      <c r="AF11" s="381"/>
      <c r="AG11" s="423">
        <f t="shared" si="0"/>
        <v>0</v>
      </c>
      <c r="AH11" s="424"/>
      <c r="AI11" s="424"/>
      <c r="AJ11" s="425"/>
      <c r="AK11" s="339"/>
      <c r="AL11" s="339"/>
      <c r="AM11" s="138"/>
      <c r="AN11" s="138"/>
      <c r="AO11" s="138"/>
      <c r="AP11" s="140"/>
      <c r="AQ11" s="145"/>
      <c r="AR11" s="145"/>
    </row>
    <row r="12" spans="1:44" ht="19.5" customHeight="1">
      <c r="A12" s="406" t="s">
        <v>20</v>
      </c>
      <c r="B12" s="406"/>
      <c r="C12" s="374" t="s">
        <v>464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80" t="s">
        <v>465</v>
      </c>
      <c r="AD12" s="380"/>
      <c r="AE12" s="380"/>
      <c r="AF12" s="380"/>
      <c r="AG12" s="423">
        <f t="shared" si="0"/>
        <v>0</v>
      </c>
      <c r="AH12" s="424"/>
      <c r="AI12" s="424"/>
      <c r="AJ12" s="425"/>
      <c r="AK12" s="339"/>
      <c r="AL12" s="339"/>
      <c r="AM12" s="138">
        <f>SUM(AM9:AM11)</f>
        <v>0</v>
      </c>
      <c r="AN12" s="138"/>
      <c r="AO12" s="138"/>
      <c r="AP12" s="140">
        <f>SUM(AP9:AP11)</f>
        <v>0</v>
      </c>
      <c r="AQ12" s="145"/>
      <c r="AR12" s="145"/>
    </row>
    <row r="13" spans="1:44" ht="19.5" customHeight="1">
      <c r="A13" s="405" t="s">
        <v>23</v>
      </c>
      <c r="B13" s="405"/>
      <c r="C13" s="372" t="s">
        <v>466</v>
      </c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81" t="s">
        <v>467</v>
      </c>
      <c r="AD13" s="381"/>
      <c r="AE13" s="381"/>
      <c r="AF13" s="381"/>
      <c r="AG13" s="423">
        <f t="shared" si="0"/>
        <v>0</v>
      </c>
      <c r="AH13" s="424"/>
      <c r="AI13" s="424"/>
      <c r="AJ13" s="425"/>
      <c r="AK13" s="339"/>
      <c r="AL13" s="339"/>
      <c r="AM13" s="138"/>
      <c r="AN13" s="138"/>
      <c r="AO13" s="138"/>
      <c r="AP13" s="140"/>
      <c r="AQ13" s="145"/>
      <c r="AR13" s="145"/>
    </row>
    <row r="14" spans="1:44" ht="19.5" customHeight="1">
      <c r="A14" s="405" t="s">
        <v>26</v>
      </c>
      <c r="B14" s="405"/>
      <c r="C14" s="418" t="s">
        <v>468</v>
      </c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381" t="s">
        <v>469</v>
      </c>
      <c r="AD14" s="381"/>
      <c r="AE14" s="381"/>
      <c r="AF14" s="381"/>
      <c r="AG14" s="423">
        <f t="shared" si="0"/>
        <v>0</v>
      </c>
      <c r="AH14" s="424"/>
      <c r="AI14" s="424"/>
      <c r="AJ14" s="425"/>
      <c r="AK14" s="339"/>
      <c r="AL14" s="339"/>
      <c r="AM14" s="138"/>
      <c r="AN14" s="138"/>
      <c r="AO14" s="138"/>
      <c r="AP14" s="140"/>
      <c r="AQ14" s="145"/>
      <c r="AR14" s="145"/>
    </row>
    <row r="15" spans="1:44" ht="19.5" customHeight="1">
      <c r="A15" s="405" t="s">
        <v>29</v>
      </c>
      <c r="B15" s="405"/>
      <c r="C15" s="372" t="s">
        <v>470</v>
      </c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81" t="s">
        <v>471</v>
      </c>
      <c r="AD15" s="381"/>
      <c r="AE15" s="381"/>
      <c r="AF15" s="381"/>
      <c r="AG15" s="423">
        <f t="shared" si="0"/>
        <v>0</v>
      </c>
      <c r="AH15" s="424"/>
      <c r="AI15" s="424"/>
      <c r="AJ15" s="425"/>
      <c r="AK15" s="339"/>
      <c r="AL15" s="339"/>
      <c r="AM15" s="138"/>
      <c r="AN15" s="138"/>
      <c r="AO15" s="138"/>
      <c r="AP15" s="140"/>
      <c r="AQ15" s="145"/>
      <c r="AR15" s="145"/>
    </row>
    <row r="16" spans="1:44" ht="19.5" customHeight="1">
      <c r="A16" s="405" t="s">
        <v>32</v>
      </c>
      <c r="B16" s="405"/>
      <c r="C16" s="418" t="s">
        <v>472</v>
      </c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381" t="s">
        <v>473</v>
      </c>
      <c r="AD16" s="381"/>
      <c r="AE16" s="381"/>
      <c r="AF16" s="381"/>
      <c r="AG16" s="423">
        <f t="shared" si="0"/>
        <v>0</v>
      </c>
      <c r="AH16" s="424"/>
      <c r="AI16" s="424"/>
      <c r="AJ16" s="425"/>
      <c r="AK16" s="339"/>
      <c r="AL16" s="339"/>
      <c r="AM16" s="138"/>
      <c r="AN16" s="138"/>
      <c r="AO16" s="138"/>
      <c r="AP16" s="140"/>
      <c r="AQ16" s="145"/>
      <c r="AR16" s="145"/>
    </row>
    <row r="17" spans="1:44" s="3" customFormat="1" ht="19.5" customHeight="1">
      <c r="A17" s="406" t="s">
        <v>35</v>
      </c>
      <c r="B17" s="406"/>
      <c r="C17" s="420" t="s">
        <v>474</v>
      </c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380" t="s">
        <v>475</v>
      </c>
      <c r="AD17" s="380"/>
      <c r="AE17" s="380"/>
      <c r="AF17" s="380"/>
      <c r="AG17" s="423">
        <f t="shared" si="0"/>
        <v>0</v>
      </c>
      <c r="AH17" s="424"/>
      <c r="AI17" s="424"/>
      <c r="AJ17" s="425"/>
      <c r="AK17" s="339"/>
      <c r="AL17" s="339"/>
      <c r="AM17" s="144">
        <f>SUM(AM9:AM16)</f>
        <v>0</v>
      </c>
      <c r="AN17" s="144"/>
      <c r="AO17" s="144"/>
      <c r="AP17" s="141">
        <f>SUM(AP9:AP16)</f>
        <v>0</v>
      </c>
      <c r="AQ17" s="488"/>
      <c r="AR17" s="488"/>
    </row>
    <row r="18" spans="1:44" s="3" customFormat="1" ht="19.5" customHeight="1">
      <c r="A18" s="405" t="s">
        <v>38</v>
      </c>
      <c r="B18" s="405"/>
      <c r="C18" s="381" t="s">
        <v>476</v>
      </c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 t="s">
        <v>477</v>
      </c>
      <c r="AD18" s="381"/>
      <c r="AE18" s="381"/>
      <c r="AF18" s="381"/>
      <c r="AG18" s="423">
        <f>SUM(AM18+AP18)</f>
        <v>19729</v>
      </c>
      <c r="AH18" s="424"/>
      <c r="AI18" s="424"/>
      <c r="AJ18" s="425"/>
      <c r="AK18" s="339">
        <f>SUM(AN18+AQ18)</f>
        <v>8844</v>
      </c>
      <c r="AL18" s="339">
        <f>SUM(AO18+AR18)</f>
        <v>28573</v>
      </c>
      <c r="AM18" s="144">
        <v>18799</v>
      </c>
      <c r="AN18" s="144">
        <v>8844</v>
      </c>
      <c r="AO18" s="144">
        <f>SUM(AM18:AN18)</f>
        <v>27643</v>
      </c>
      <c r="AP18" s="141">
        <v>930</v>
      </c>
      <c r="AQ18" s="488"/>
      <c r="AR18" s="488">
        <f>SUM(AP18:AQ18)</f>
        <v>930</v>
      </c>
    </row>
    <row r="19" spans="1:44" s="3" customFormat="1" ht="19.5" customHeight="1">
      <c r="A19" s="405" t="s">
        <v>41</v>
      </c>
      <c r="B19" s="405"/>
      <c r="C19" s="381" t="s">
        <v>478</v>
      </c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 t="s">
        <v>479</v>
      </c>
      <c r="AD19" s="381"/>
      <c r="AE19" s="381"/>
      <c r="AF19" s="381"/>
      <c r="AG19" s="423">
        <f t="shared" si="0"/>
        <v>0</v>
      </c>
      <c r="AH19" s="424"/>
      <c r="AI19" s="424"/>
      <c r="AJ19" s="425"/>
      <c r="AK19" s="339"/>
      <c r="AL19" s="339"/>
      <c r="AM19" s="144"/>
      <c r="AN19" s="144"/>
      <c r="AO19" s="144"/>
      <c r="AP19" s="141"/>
      <c r="AQ19" s="488"/>
      <c r="AR19" s="488"/>
    </row>
    <row r="20" spans="1:44" s="3" customFormat="1" ht="19.5" customHeight="1">
      <c r="A20" s="406" t="s">
        <v>44</v>
      </c>
      <c r="B20" s="406"/>
      <c r="C20" s="380" t="s">
        <v>480</v>
      </c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 t="s">
        <v>481</v>
      </c>
      <c r="AD20" s="380"/>
      <c r="AE20" s="380"/>
      <c r="AF20" s="380"/>
      <c r="AG20" s="423">
        <f>SUM(AM20+AP20)</f>
        <v>19729</v>
      </c>
      <c r="AH20" s="424"/>
      <c r="AI20" s="424"/>
      <c r="AJ20" s="425"/>
      <c r="AK20" s="339">
        <f aca="true" t="shared" si="1" ref="AK20:AR20">SUM(AK18:AK19)</f>
        <v>8844</v>
      </c>
      <c r="AL20" s="339">
        <f t="shared" si="1"/>
        <v>28573</v>
      </c>
      <c r="AM20" s="144">
        <f t="shared" si="1"/>
        <v>18799</v>
      </c>
      <c r="AN20" s="144">
        <f t="shared" si="1"/>
        <v>8844</v>
      </c>
      <c r="AO20" s="144">
        <f t="shared" si="1"/>
        <v>27643</v>
      </c>
      <c r="AP20" s="141">
        <f t="shared" si="1"/>
        <v>930</v>
      </c>
      <c r="AQ20" s="488">
        <f t="shared" si="1"/>
        <v>0</v>
      </c>
      <c r="AR20" s="488">
        <f t="shared" si="1"/>
        <v>930</v>
      </c>
    </row>
    <row r="21" spans="1:44" s="3" customFormat="1" ht="19.5" customHeight="1">
      <c r="A21" s="405" t="s">
        <v>47</v>
      </c>
      <c r="B21" s="405"/>
      <c r="C21" s="418" t="s">
        <v>482</v>
      </c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381" t="s">
        <v>483</v>
      </c>
      <c r="AD21" s="381"/>
      <c r="AE21" s="381"/>
      <c r="AF21" s="381"/>
      <c r="AG21" s="423">
        <f t="shared" si="0"/>
        <v>0</v>
      </c>
      <c r="AH21" s="424"/>
      <c r="AI21" s="424"/>
      <c r="AJ21" s="425"/>
      <c r="AK21" s="339"/>
      <c r="AL21" s="339"/>
      <c r="AM21" s="144"/>
      <c r="AN21" s="144"/>
      <c r="AO21" s="144"/>
      <c r="AP21" s="141"/>
      <c r="AQ21" s="488"/>
      <c r="AR21" s="488"/>
    </row>
    <row r="22" spans="1:44" ht="19.5" customHeight="1">
      <c r="A22" s="405" t="s">
        <v>50</v>
      </c>
      <c r="B22" s="405"/>
      <c r="C22" s="418" t="s">
        <v>484</v>
      </c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381" t="s">
        <v>485</v>
      </c>
      <c r="AD22" s="381"/>
      <c r="AE22" s="381"/>
      <c r="AF22" s="381"/>
      <c r="AG22" s="423">
        <f t="shared" si="0"/>
        <v>0</v>
      </c>
      <c r="AH22" s="424"/>
      <c r="AI22" s="424"/>
      <c r="AJ22" s="425"/>
      <c r="AK22" s="339"/>
      <c r="AL22" s="339"/>
      <c r="AM22" s="138"/>
      <c r="AN22" s="138"/>
      <c r="AO22" s="138"/>
      <c r="AP22" s="140"/>
      <c r="AQ22" s="145"/>
      <c r="AR22" s="145"/>
    </row>
    <row r="23" spans="1:44" s="2" customFormat="1" ht="19.5" customHeight="1">
      <c r="A23" s="405" t="s">
        <v>53</v>
      </c>
      <c r="B23" s="405"/>
      <c r="C23" s="418" t="s">
        <v>486</v>
      </c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381" t="s">
        <v>487</v>
      </c>
      <c r="AD23" s="381"/>
      <c r="AE23" s="381"/>
      <c r="AF23" s="381"/>
      <c r="AG23" s="423"/>
      <c r="AH23" s="424"/>
      <c r="AI23" s="424"/>
      <c r="AJ23" s="425"/>
      <c r="AK23" s="339"/>
      <c r="AL23" s="339"/>
      <c r="AM23" s="138"/>
      <c r="AN23" s="138"/>
      <c r="AO23" s="138"/>
      <c r="AP23" s="140"/>
      <c r="AQ23" s="145"/>
      <c r="AR23" s="145"/>
    </row>
    <row r="24" spans="1:44" s="2" customFormat="1" ht="19.5" customHeight="1">
      <c r="A24" s="405" t="s">
        <v>56</v>
      </c>
      <c r="B24" s="405"/>
      <c r="C24" s="418" t="s">
        <v>488</v>
      </c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381" t="s">
        <v>489</v>
      </c>
      <c r="AD24" s="381"/>
      <c r="AE24" s="381"/>
      <c r="AF24" s="381"/>
      <c r="AG24" s="423">
        <f t="shared" si="0"/>
        <v>0</v>
      </c>
      <c r="AH24" s="424"/>
      <c r="AI24" s="424"/>
      <c r="AJ24" s="425"/>
      <c r="AK24" s="339"/>
      <c r="AL24" s="339"/>
      <c r="AM24" s="138"/>
      <c r="AN24" s="138"/>
      <c r="AO24" s="138"/>
      <c r="AP24" s="140"/>
      <c r="AQ24" s="145"/>
      <c r="AR24" s="145"/>
    </row>
    <row r="25" spans="1:44" ht="19.5" customHeight="1">
      <c r="A25" s="405" t="s">
        <v>59</v>
      </c>
      <c r="B25" s="405"/>
      <c r="C25" s="372" t="s">
        <v>490</v>
      </c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372"/>
      <c r="AC25" s="381" t="s">
        <v>491</v>
      </c>
      <c r="AD25" s="381"/>
      <c r="AE25" s="381"/>
      <c r="AF25" s="381"/>
      <c r="AG25" s="423">
        <f t="shared" si="0"/>
        <v>0</v>
      </c>
      <c r="AH25" s="424"/>
      <c r="AI25" s="424"/>
      <c r="AJ25" s="425"/>
      <c r="AK25" s="339"/>
      <c r="AL25" s="339"/>
      <c r="AM25" s="138"/>
      <c r="AN25" s="138"/>
      <c r="AO25" s="138"/>
      <c r="AP25" s="140"/>
      <c r="AQ25" s="145"/>
      <c r="AR25" s="145"/>
    </row>
    <row r="26" spans="1:44" ht="19.5" customHeight="1">
      <c r="A26" s="406" t="s">
        <v>62</v>
      </c>
      <c r="B26" s="406"/>
      <c r="C26" s="374" t="s">
        <v>492</v>
      </c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80" t="s">
        <v>493</v>
      </c>
      <c r="AD26" s="380"/>
      <c r="AE26" s="380"/>
      <c r="AF26" s="380"/>
      <c r="AG26" s="423">
        <f>SUM(AM26+AP26)</f>
        <v>19729</v>
      </c>
      <c r="AH26" s="424"/>
      <c r="AI26" s="424"/>
      <c r="AJ26" s="425"/>
      <c r="AK26" s="339">
        <f>SUM(AN26+AQ26)</f>
        <v>8844</v>
      </c>
      <c r="AL26" s="339">
        <f>SUM(AO26+AR26)</f>
        <v>28573</v>
      </c>
      <c r="AM26" s="140">
        <f aca="true" t="shared" si="2" ref="AM26:AR26">SUM(AM12+AM17+AM20+AM21+AM22+AM23+AM24)</f>
        <v>18799</v>
      </c>
      <c r="AN26" s="140">
        <f t="shared" si="2"/>
        <v>8844</v>
      </c>
      <c r="AO26" s="140">
        <f t="shared" si="2"/>
        <v>27643</v>
      </c>
      <c r="AP26" s="140">
        <f t="shared" si="2"/>
        <v>930</v>
      </c>
      <c r="AQ26" s="140">
        <f t="shared" si="2"/>
        <v>0</v>
      </c>
      <c r="AR26" s="140">
        <f t="shared" si="2"/>
        <v>930</v>
      </c>
    </row>
    <row r="27" spans="1:44" ht="19.5" customHeight="1">
      <c r="A27" s="405" t="s">
        <v>65</v>
      </c>
      <c r="B27" s="405"/>
      <c r="C27" s="372" t="s">
        <v>494</v>
      </c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81" t="s">
        <v>495</v>
      </c>
      <c r="AD27" s="381"/>
      <c r="AE27" s="381"/>
      <c r="AF27" s="381"/>
      <c r="AG27" s="423">
        <f t="shared" si="0"/>
        <v>0</v>
      </c>
      <c r="AH27" s="424"/>
      <c r="AI27" s="424"/>
      <c r="AJ27" s="425"/>
      <c r="AK27" s="339"/>
      <c r="AL27" s="339"/>
      <c r="AM27" s="138"/>
      <c r="AN27" s="138"/>
      <c r="AO27" s="138"/>
      <c r="AP27" s="140"/>
      <c r="AQ27" s="145"/>
      <c r="AR27" s="145"/>
    </row>
    <row r="28" spans="1:44" ht="19.5" customHeight="1">
      <c r="A28" s="405" t="s">
        <v>68</v>
      </c>
      <c r="B28" s="405"/>
      <c r="C28" s="372" t="s">
        <v>496</v>
      </c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81" t="s">
        <v>497</v>
      </c>
      <c r="AD28" s="381"/>
      <c r="AE28" s="381"/>
      <c r="AF28" s="381"/>
      <c r="AG28" s="423">
        <f t="shared" si="0"/>
        <v>0</v>
      </c>
      <c r="AH28" s="424"/>
      <c r="AI28" s="424"/>
      <c r="AJ28" s="425"/>
      <c r="AK28" s="339"/>
      <c r="AL28" s="339"/>
      <c r="AM28" s="138"/>
      <c r="AN28" s="138"/>
      <c r="AO28" s="138"/>
      <c r="AP28" s="140"/>
      <c r="AQ28" s="145"/>
      <c r="AR28" s="145"/>
    </row>
    <row r="29" spans="1:44" ht="19.5" customHeight="1">
      <c r="A29" s="405" t="s">
        <v>71</v>
      </c>
      <c r="B29" s="405"/>
      <c r="C29" s="418" t="s">
        <v>498</v>
      </c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418"/>
      <c r="AC29" s="381" t="s">
        <v>499</v>
      </c>
      <c r="AD29" s="381"/>
      <c r="AE29" s="381"/>
      <c r="AF29" s="381"/>
      <c r="AG29" s="423">
        <f t="shared" si="0"/>
        <v>0</v>
      </c>
      <c r="AH29" s="424"/>
      <c r="AI29" s="424"/>
      <c r="AJ29" s="425"/>
      <c r="AK29" s="339"/>
      <c r="AL29" s="339"/>
      <c r="AM29" s="138"/>
      <c r="AN29" s="138"/>
      <c r="AO29" s="138"/>
      <c r="AP29" s="140"/>
      <c r="AQ29" s="145"/>
      <c r="AR29" s="145"/>
    </row>
    <row r="30" spans="1:44" s="3" customFormat="1" ht="19.5" customHeight="1">
      <c r="A30" s="405" t="s">
        <v>74</v>
      </c>
      <c r="B30" s="405"/>
      <c r="C30" s="418" t="s">
        <v>500</v>
      </c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381" t="s">
        <v>501</v>
      </c>
      <c r="AD30" s="381"/>
      <c r="AE30" s="381"/>
      <c r="AF30" s="381"/>
      <c r="AG30" s="423">
        <f t="shared" si="0"/>
        <v>0</v>
      </c>
      <c r="AH30" s="424"/>
      <c r="AI30" s="424"/>
      <c r="AJ30" s="425"/>
      <c r="AK30" s="339"/>
      <c r="AL30" s="339"/>
      <c r="AM30" s="144"/>
      <c r="AN30" s="144"/>
      <c r="AO30" s="144"/>
      <c r="AP30" s="141"/>
      <c r="AQ30" s="488"/>
      <c r="AR30" s="488"/>
    </row>
    <row r="31" spans="1:44" ht="19.5" customHeight="1">
      <c r="A31" s="406" t="s">
        <v>77</v>
      </c>
      <c r="B31" s="406"/>
      <c r="C31" s="420" t="s">
        <v>502</v>
      </c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380" t="s">
        <v>503</v>
      </c>
      <c r="AD31" s="380"/>
      <c r="AE31" s="380"/>
      <c r="AF31" s="380"/>
      <c r="AG31" s="423">
        <f t="shared" si="0"/>
        <v>0</v>
      </c>
      <c r="AH31" s="424"/>
      <c r="AI31" s="424"/>
      <c r="AJ31" s="425"/>
      <c r="AK31" s="339"/>
      <c r="AL31" s="339"/>
      <c r="AM31" s="140">
        <f>SUM(AM27:AM30)</f>
        <v>0</v>
      </c>
      <c r="AN31" s="140"/>
      <c r="AO31" s="140"/>
      <c r="AP31" s="140">
        <f>SUM(AP27:AP30)</f>
        <v>0</v>
      </c>
      <c r="AQ31" s="145"/>
      <c r="AR31" s="145"/>
    </row>
    <row r="32" spans="1:44" ht="19.5" customHeight="1">
      <c r="A32" s="405" t="s">
        <v>80</v>
      </c>
      <c r="B32" s="405"/>
      <c r="C32" s="372" t="s">
        <v>504</v>
      </c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81" t="s">
        <v>505</v>
      </c>
      <c r="AD32" s="381"/>
      <c r="AE32" s="381"/>
      <c r="AF32" s="381"/>
      <c r="AG32" s="423">
        <f t="shared" si="0"/>
        <v>0</v>
      </c>
      <c r="AH32" s="424"/>
      <c r="AI32" s="424"/>
      <c r="AJ32" s="425"/>
      <c r="AK32" s="339"/>
      <c r="AL32" s="339"/>
      <c r="AM32" s="138"/>
      <c r="AN32" s="138"/>
      <c r="AO32" s="138"/>
      <c r="AP32" s="140"/>
      <c r="AQ32" s="145"/>
      <c r="AR32" s="145"/>
    </row>
    <row r="33" spans="1:44" s="3" customFormat="1" ht="19.5" customHeight="1">
      <c r="A33" s="406" t="s">
        <v>83</v>
      </c>
      <c r="B33" s="406"/>
      <c r="C33" s="420" t="s">
        <v>506</v>
      </c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380" t="s">
        <v>507</v>
      </c>
      <c r="AD33" s="380"/>
      <c r="AE33" s="380"/>
      <c r="AF33" s="380"/>
      <c r="AG33" s="423">
        <f>SUM(AM33+AP33)</f>
        <v>19729</v>
      </c>
      <c r="AH33" s="424"/>
      <c r="AI33" s="424"/>
      <c r="AJ33" s="425"/>
      <c r="AK33" s="339">
        <f>SUM(AN33+AQ33)</f>
        <v>8844</v>
      </c>
      <c r="AL33" s="339">
        <f>SUM(AO33+AR33)</f>
        <v>28573</v>
      </c>
      <c r="AM33" s="143">
        <f aca="true" t="shared" si="3" ref="AM33:AR33">SUM(AM26+AM31+AM32)</f>
        <v>18799</v>
      </c>
      <c r="AN33" s="143">
        <f t="shared" si="3"/>
        <v>8844</v>
      </c>
      <c r="AO33" s="143">
        <f t="shared" si="3"/>
        <v>27643</v>
      </c>
      <c r="AP33" s="143">
        <f t="shared" si="3"/>
        <v>930</v>
      </c>
      <c r="AQ33" s="143">
        <f t="shared" si="3"/>
        <v>0</v>
      </c>
      <c r="AR33" s="143">
        <f t="shared" si="3"/>
        <v>930</v>
      </c>
    </row>
  </sheetData>
  <sheetProtection/>
  <mergeCells count="117">
    <mergeCell ref="A33:B33"/>
    <mergeCell ref="C33:AB33"/>
    <mergeCell ref="AC33:AF33"/>
    <mergeCell ref="AG33:AJ33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9:B9"/>
    <mergeCell ref="C9:AB9"/>
    <mergeCell ref="AC9:AF9"/>
    <mergeCell ref="AG9:AJ9"/>
    <mergeCell ref="A10:B10"/>
    <mergeCell ref="C10:AB10"/>
    <mergeCell ref="AC10:AF10"/>
    <mergeCell ref="AG10:AJ10"/>
    <mergeCell ref="A7:B7"/>
    <mergeCell ref="C7:AB7"/>
    <mergeCell ref="AC7:AF7"/>
    <mergeCell ref="AG7:AJ7"/>
    <mergeCell ref="A8:B8"/>
    <mergeCell ref="C8:AB8"/>
    <mergeCell ref="AC8:AF8"/>
    <mergeCell ref="AG8:AJ8"/>
    <mergeCell ref="AM1:AP1"/>
    <mergeCell ref="A2:AR2"/>
    <mergeCell ref="A3:AR3"/>
    <mergeCell ref="A4:AR4"/>
    <mergeCell ref="A5:AP5"/>
    <mergeCell ref="A6:AF6"/>
    <mergeCell ref="AG6:AL6"/>
    <mergeCell ref="AM6:AO6"/>
    <mergeCell ref="AP6:AR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scale="76" r:id="rId1"/>
  <headerFooter alignWithMargins="0">
    <oddHeader xml:space="preserve">&amp;R5. számú melléklet a 2/2015.(II.13.) számú rendelethez &amp;X5 </oddHeader>
    <oddFooter>&amp;R&amp;X5 &amp;XMódosította: 14/2015.(IX.30.) sz ör. 2.§-a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2014-01-31T09:21:39Z</cp:lastPrinted>
  <dcterms:created xsi:type="dcterms:W3CDTF">2006-09-16T00:00:00Z</dcterms:created>
  <dcterms:modified xsi:type="dcterms:W3CDTF">2015-10-01T13:49:20Z</dcterms:modified>
  <cp:category/>
  <cp:version/>
  <cp:contentType/>
  <cp:contentStatus/>
</cp:coreProperties>
</file>