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Bbóta 2020\REndelet\"/>
    </mc:Choice>
  </mc:AlternateContent>
  <xr:revisionPtr revIDLastSave="0" documentId="8_{64315078-9894-4623-99B1-4221134B5681}" xr6:coauthVersionLast="45" xr6:coauthVersionMax="45" xr10:uidLastSave="{00000000-0000-0000-0000-000000000000}"/>
  <bookViews>
    <workbookView xWindow="-108" yWindow="-108" windowWidth="23256" windowHeight="12576" tabRatio="890" xr2:uid="{00000000-000D-0000-FFFF-FFFF00000000}"/>
  </bookViews>
  <sheets>
    <sheet name="1.sz. mell. összesített mérleg" sheetId="43" r:id="rId1"/>
    <sheet name="2.sz. m. kiadás intézményenként" sheetId="84" r:id="rId2"/>
    <sheet name="3.sz. mell. bev.intézményenként" sheetId="83" r:id="rId3"/>
    <sheet name="4.sz.mell. létszámadatok" sheetId="86" r:id="rId4"/>
    <sheet name="5.sz. mell.normatívák" sheetId="62" r:id="rId5"/>
    <sheet name="6.sz.Maradványkimutatás" sheetId="88" r:id="rId6"/>
    <sheet name="8.sz.mell.vagyonmérleg" sheetId="91" r:id="rId7"/>
    <sheet name="9.sz.mell.UNIÓS fejl." sheetId="92" r:id="rId8"/>
    <sheet name="10.sz.melléklet vagyonkimutatás" sheetId="93" r:id="rId9"/>
    <sheet name="11.mell.Eredménykim." sheetId="94" r:id="rId10"/>
    <sheet name="Munka2" sheetId="95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4" i="93" l="1"/>
  <c r="E124" i="93"/>
  <c r="D124" i="93"/>
  <c r="C124" i="93"/>
  <c r="F104" i="93"/>
  <c r="E104" i="93"/>
  <c r="D104" i="93"/>
  <c r="C104" i="93"/>
  <c r="F66" i="93"/>
  <c r="E66" i="93"/>
  <c r="D66" i="93"/>
  <c r="C66" i="93"/>
  <c r="F55" i="93"/>
  <c r="E55" i="93"/>
  <c r="D55" i="93"/>
  <c r="C55" i="93"/>
  <c r="F45" i="93"/>
  <c r="E45" i="93"/>
  <c r="D45" i="93"/>
  <c r="C45" i="93"/>
  <c r="F29" i="93"/>
  <c r="E29" i="93"/>
  <c r="D29" i="93"/>
  <c r="C29" i="93"/>
  <c r="L22" i="92" l="1"/>
  <c r="F9" i="86" l="1"/>
  <c r="F10" i="86"/>
  <c r="F11" i="86"/>
  <c r="F13" i="86"/>
  <c r="F17" i="86"/>
  <c r="D22" i="86" l="1"/>
  <c r="E22" i="86"/>
  <c r="D18" i="86"/>
  <c r="E18" i="86"/>
  <c r="D16" i="86"/>
  <c r="E16" i="86"/>
  <c r="D12" i="86"/>
  <c r="E12" i="86"/>
  <c r="F12" i="86" l="1"/>
  <c r="F16" i="86"/>
  <c r="F18" i="86"/>
  <c r="D23" i="86"/>
  <c r="E23" i="86"/>
  <c r="C18" i="86"/>
  <c r="F23" i="86" l="1"/>
  <c r="C22" i="86" l="1"/>
  <c r="C16" i="86"/>
  <c r="C12" i="86"/>
  <c r="C23" i="86" l="1"/>
  <c r="C26" i="43" l="1"/>
  <c r="C20" i="43" l="1"/>
  <c r="C9" i="43" l="1"/>
  <c r="C7" i="43" s="1"/>
  <c r="C10" i="43"/>
  <c r="C12" i="43"/>
  <c r="C11" i="43" s="1"/>
  <c r="C14" i="43"/>
  <c r="C13" i="43" s="1"/>
  <c r="C16" i="43"/>
  <c r="C24" i="43"/>
  <c r="C23" i="43" s="1"/>
  <c r="C19" i="43" s="1"/>
  <c r="C25" i="43"/>
  <c r="C6" i="43"/>
  <c r="C5" i="43" l="1"/>
  <c r="C31" i="43" s="1"/>
  <c r="C33" i="43" l="1"/>
</calcChain>
</file>

<file path=xl/sharedStrings.xml><?xml version="1.0" encoding="utf-8"?>
<sst xmlns="http://schemas.openxmlformats.org/spreadsheetml/2006/main" count="466" uniqueCount="364">
  <si>
    <t>Kiadási jogcímek</t>
  </si>
  <si>
    <t>Bevételi jogcím</t>
  </si>
  <si>
    <t>I</t>
  </si>
  <si>
    <t>II.</t>
  </si>
  <si>
    <t>IV.</t>
  </si>
  <si>
    <t>V.</t>
  </si>
  <si>
    <t>I.</t>
  </si>
  <si>
    <t>VI.</t>
  </si>
  <si>
    <t>1.Személyi  juttatások</t>
  </si>
  <si>
    <t>2.Munkaadókat terhelő járulékok</t>
  </si>
  <si>
    <t>1.1.Tárgyi eszk, immateriális javak értékesítése</t>
  </si>
  <si>
    <t>3.Egyéb felhalmozási kiadások:</t>
  </si>
  <si>
    <t>%</t>
  </si>
  <si>
    <t>Összesen</t>
  </si>
  <si>
    <t>Megnevezés</t>
  </si>
  <si>
    <t>1.</t>
  </si>
  <si>
    <t>3.</t>
  </si>
  <si>
    <t>4.</t>
  </si>
  <si>
    <t>5.</t>
  </si>
  <si>
    <t>VII.</t>
  </si>
  <si>
    <t>Helyi önkorm. ált.fenntartott intézmények támogatása</t>
  </si>
  <si>
    <t>Helyi önkorm. Ált.fenntartott intézményeknek átadott támogatás</t>
  </si>
  <si>
    <t>1. Intézményi működési bevételek</t>
  </si>
  <si>
    <t>1.Felhalmozási saját bevételek</t>
  </si>
  <si>
    <t>1.2. Pénzügyi befektetések bevételei</t>
  </si>
  <si>
    <t>1.1. Tárgyi eszköz, immateriális javak értékesítése</t>
  </si>
  <si>
    <t>II. Felhalmozási  bevételek:</t>
  </si>
  <si>
    <t xml:space="preserve"> I. Működési bevételek</t>
  </si>
  <si>
    <t>ÖSSZESEN</t>
  </si>
  <si>
    <t>Önkormányzat</t>
  </si>
  <si>
    <t>Óvoda</t>
  </si>
  <si>
    <t>2. Intézményi beruházási kiadások ÁFÁ-val</t>
  </si>
  <si>
    <t>1. Felújítási kiadások ÁFÁ-val</t>
  </si>
  <si>
    <t xml:space="preserve"> II. Felhalmozási  kiadások</t>
  </si>
  <si>
    <t>7. Ellátottak pénzbeli juttatása</t>
  </si>
  <si>
    <t>3.Dologi kiadások (dologi és dologi jellegű kiadások)</t>
  </si>
  <si>
    <t>I. Működési kiadások</t>
  </si>
  <si>
    <t>BEVÉTELEK ÖSSZESEN község  szinten</t>
  </si>
  <si>
    <t>KIADÁSOK ÖSSZESEN község szinten</t>
  </si>
  <si>
    <t xml:space="preserve"> BEVÉTELEK ÖSSZESEN:</t>
  </si>
  <si>
    <t xml:space="preserve"> KIADÁSOK ÖSSZESEN:</t>
  </si>
  <si>
    <t>2.Munkaadókat terhelő járulékok és szochó</t>
  </si>
  <si>
    <t>3.Dologi kiadások</t>
  </si>
  <si>
    <t>4.Egyéb működési célú kiadások</t>
  </si>
  <si>
    <t>5.Ellátottak pénzbeli juttatásai</t>
  </si>
  <si>
    <t>1.Felújítási kiadások Áfá-val</t>
  </si>
  <si>
    <t>2.Beruházási kiadások ÁFÁ-val</t>
  </si>
  <si>
    <t>2. Működési célú támogatások áll.házt.-on belülről</t>
  </si>
  <si>
    <t>2.1.Önkormányzatok műk. célú ktgvetési tám.</t>
  </si>
  <si>
    <t>2.3. Működési célú tám. értékű bev.</t>
  </si>
  <si>
    <t>2.2. Előző évi ktgvetési visszatérülések</t>
  </si>
  <si>
    <t>3. Működési célú átvett pénzeszközök</t>
  </si>
  <si>
    <t>3.1.Működési célú visszatér. Tám., kölcsönök visszatér. Áh-on kívülről</t>
  </si>
  <si>
    <t>4. Közhatalmi bevételek</t>
  </si>
  <si>
    <t>4.1 Igazgatási szolg. Díj</t>
  </si>
  <si>
    <t>4.2.Gépjárműadó</t>
  </si>
  <si>
    <t>4.5. Egyéb közhatalmi bevételek</t>
  </si>
  <si>
    <t>1.Felhalmozási bevételek</t>
  </si>
  <si>
    <t xml:space="preserve"> Működési bevételek összesen</t>
  </si>
  <si>
    <t>Működési kiadások összesen</t>
  </si>
  <si>
    <t xml:space="preserve"> Felhalmozási  kiadások összesen</t>
  </si>
  <si>
    <t>Felhalmozási  bevételek összesen</t>
  </si>
  <si>
    <t>3. Felhalmozási célú átvett pénzeszközök</t>
  </si>
  <si>
    <t>3.1. Felhalmozási célú visszatér. Tám, kölcsön visszatér áh-on kívülről</t>
  </si>
  <si>
    <t>Finanszírozási bevételek</t>
  </si>
  <si>
    <t>Finanszírozási kiadások:</t>
  </si>
  <si>
    <t>1. Maradvány működési célú igénybevétele</t>
  </si>
  <si>
    <t>2. Működési célú támogatások államháztartáson belülről</t>
  </si>
  <si>
    <t>3.Felhalmozási célú átvett pénzeszközök</t>
  </si>
  <si>
    <t>III. Finanszírozási kiadások</t>
  </si>
  <si>
    <t>IV. Függő átfutó kiadások</t>
  </si>
  <si>
    <t>III. Finanszírozási bevételek</t>
  </si>
  <si>
    <t>IV. Függő, átfutó bevételek</t>
  </si>
  <si>
    <t>III.</t>
  </si>
  <si>
    <t>V</t>
  </si>
  <si>
    <t>V.  KIADÁSOK ÖSSZESEN:</t>
  </si>
  <si>
    <t>V. KÖLTSÉGVETÉSI BEVÉTELEK ÖSSZESEN:</t>
  </si>
  <si>
    <t>2.</t>
  </si>
  <si>
    <t>2013. eredeti előirányzat</t>
  </si>
  <si>
    <t>2. Központi irányítószervi támogatás</t>
  </si>
  <si>
    <t>Mindösszesen:</t>
  </si>
  <si>
    <t>S.sz.</t>
  </si>
  <si>
    <t>6.</t>
  </si>
  <si>
    <t>változás %</t>
  </si>
  <si>
    <t xml:space="preserve"> Önkormányzat összesen:</t>
  </si>
  <si>
    <t>Adatok Fő</t>
  </si>
  <si>
    <t>2..Felhalmozási célú támogatásértékű bevétel</t>
  </si>
  <si>
    <t>2. Felhalmozási célú támogatások</t>
  </si>
  <si>
    <t>Sorsz.</t>
  </si>
  <si>
    <t>Adatok E Ft-ban</t>
  </si>
  <si>
    <t xml:space="preserve">  3.2.Felhalmozási célú pénzeszközök átvétel </t>
  </si>
  <si>
    <t>1</t>
  </si>
  <si>
    <t>2</t>
  </si>
  <si>
    <t>3</t>
  </si>
  <si>
    <t>5.Elvonások befizetések</t>
  </si>
  <si>
    <t xml:space="preserve">  4.1 Elvonások, befizetések</t>
  </si>
  <si>
    <t>6.Tervezett maradvány és tartalék előirányzata</t>
  </si>
  <si>
    <t>1. Államháztartáson belüli megelőlegezések visszafizetése</t>
  </si>
  <si>
    <t>Előző évi állományi érték</t>
  </si>
  <si>
    <t>Tárgyévi állományi érték</t>
  </si>
  <si>
    <t>Eszközök</t>
  </si>
  <si>
    <t>A/I.</t>
  </si>
  <si>
    <t>Immateriális javak</t>
  </si>
  <si>
    <t>A/II.</t>
  </si>
  <si>
    <t>Tárgyi eszközök</t>
  </si>
  <si>
    <t>A/III.</t>
  </si>
  <si>
    <t>Befektetett pénzügyi eszközök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</si>
  <si>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</si>
  <si>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</si>
  <si>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</si>
  <si>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</si>
  <si>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</si>
  <si>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</si>
  <si>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</si>
  <si>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</si>
  <si>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</si>
  <si>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</si>
  <si>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C/II.</t>
  </si>
  <si>
    <t>Pénztárak, csekkek, betétkönyvek</t>
  </si>
  <si>
    <t>C/III.</t>
  </si>
  <si>
    <t>Forintszámlák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</si>
  <si>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</si>
  <si>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</si>
  <si>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</si>
  <si>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</si>
  <si>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</si>
  <si>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</si>
  <si>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</si>
  <si>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Költségvetés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</si>
  <si>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</si>
  <si>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</si>
  <si>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</si>
  <si>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</si>
  <si>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</si>
  <si>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</si>
  <si>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</si>
  <si>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Források</t>
  </si>
  <si>
    <t>G/I.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</si>
  <si>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</si>
  <si>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</si>
  <si>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</si>
  <si>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</si>
  <si>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</si>
  <si>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</si>
  <si>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</si>
  <si>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</si>
  <si>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forrásai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</si>
  <si>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</si>
  <si>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</si>
  <si>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</si>
  <si>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</si>
  <si>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</si>
  <si>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</si>
  <si>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</si>
  <si>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</si>
  <si>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>H/III.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</si>
  <si>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</si>
  <si>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</si>
  <si>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</si>
  <si>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</si>
  <si>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</si>
  <si>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</si>
  <si>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 xml:space="preserve">Passzív időbeli elhatárolások </t>
  </si>
  <si>
    <t>Források összesen</t>
  </si>
  <si>
    <t>Adatok forintban</t>
  </si>
  <si>
    <t>Műk.támog.áht belülre</t>
  </si>
  <si>
    <t>Műk.támog. Áh.tkivülre</t>
  </si>
  <si>
    <t>részesedések vásárlása</t>
  </si>
  <si>
    <t>2.Áht. Belüli megelőlegezések</t>
  </si>
  <si>
    <t>3.. Központi irányítószervi kiadások</t>
  </si>
  <si>
    <t xml:space="preserve">Óvoda </t>
  </si>
  <si>
    <t>3.Közhatalmi bevételek</t>
  </si>
  <si>
    <t>4. Egyéb működési bevétel</t>
  </si>
  <si>
    <t>3.Államházt.megelőlegezések</t>
  </si>
  <si>
    <t>4.Hitel felvétel</t>
  </si>
  <si>
    <t>Napköziotthonos óvoda</t>
  </si>
  <si>
    <t>Közfoglalkoztatottak</t>
  </si>
  <si>
    <t>Napköziotthonos óvoda összesen</t>
  </si>
  <si>
    <t>Önkormányzat összesen</t>
  </si>
  <si>
    <t>Közfoglalkoztatottak összesen</t>
  </si>
  <si>
    <t>Polgármester</t>
  </si>
  <si>
    <t>Alpolgármester</t>
  </si>
  <si>
    <t>Testületi tagok</t>
  </si>
  <si>
    <t>1.1</t>
  </si>
  <si>
    <t>1.2.</t>
  </si>
  <si>
    <t>1.3.</t>
  </si>
  <si>
    <t>Helyi önkormányzatok általános támogatása</t>
  </si>
  <si>
    <t>Települési önk.egyes köznev.fea.támog.</t>
  </si>
  <si>
    <t>települ.önk.szociális,gyjóléti és gyermekétkeztetési fea.tllát.</t>
  </si>
  <si>
    <t>Települési önkormányzatok kulturális fea.támogatása</t>
  </si>
  <si>
    <t>Működ.ktg.vetési támog és kiegészitő támogatások</t>
  </si>
  <si>
    <t>Elszámolásból származó bevételek</t>
  </si>
  <si>
    <t>Alaptevékenység költségvetési bevételei</t>
  </si>
  <si>
    <t>02.</t>
  </si>
  <si>
    <t>Alaptevékenység költségvetési kiadásai</t>
  </si>
  <si>
    <t>Alaptevékenység költségvetési egyenlege</t>
  </si>
  <si>
    <t>03.</t>
  </si>
  <si>
    <t>Alaptevékenység finanszirozási bevétele</t>
  </si>
  <si>
    <t>04.</t>
  </si>
  <si>
    <t>Alaptevékenység finanszirozási kiadása</t>
  </si>
  <si>
    <t>Alaptevékenység finanszirozási egyenlege</t>
  </si>
  <si>
    <t>Alaptevékenység maradványa</t>
  </si>
  <si>
    <t>Összes maradvány</t>
  </si>
  <si>
    <t>Alaptevékenység szabad maradványa</t>
  </si>
  <si>
    <t>VAGYONKIMUTATÁS</t>
  </si>
  <si>
    <t>A könyvviteli mérlegben szereplő eszközökről, forrásokról</t>
  </si>
  <si>
    <t>Bruttó érték</t>
  </si>
  <si>
    <t>4.3. Vagyoni tipusu adók</t>
  </si>
  <si>
    <t>4.4. Értékesitési és forgalmi adók</t>
  </si>
  <si>
    <t>tartalék</t>
  </si>
  <si>
    <t>Előző évi hitel visszafizetése</t>
  </si>
  <si>
    <t>Kötelezettséggel terhelt maradvány</t>
  </si>
  <si>
    <t xml:space="preserve">                                                                                                                                                                  </t>
  </si>
  <si>
    <t>Likvid hitel felvétele</t>
  </si>
  <si>
    <t>Teljesítés</t>
  </si>
  <si>
    <t>Ezer Ftban</t>
  </si>
  <si>
    <t>1.sz. melléklet a …...................rendelethez</t>
  </si>
  <si>
    <t>Uniós fejlesztésekből megvalósuló beruházások, fejlesztések</t>
  </si>
  <si>
    <t>EREDMÉNYKIMUTATÁS</t>
  </si>
  <si>
    <t>Előző időszak</t>
  </si>
  <si>
    <t>Tárgyidőszak</t>
  </si>
  <si>
    <t>Forintban</t>
  </si>
  <si>
    <t>Közhatalmi eredményszemléletű bevételek</t>
  </si>
  <si>
    <t>Eszközök és egyéb szolgált.értékes.nettó eredm.bev.</t>
  </si>
  <si>
    <t>I.Tevékenység nettó eredményszemléletű bevétele</t>
  </si>
  <si>
    <t>Egyéb műküdési célú támog.eredményszeml.bevételei</t>
  </si>
  <si>
    <t>Felhalmozási célú támog.eredményszeml.bevételei</t>
  </si>
  <si>
    <t>Különféle egyéb eredményszemléletű bevételek</t>
  </si>
  <si>
    <t>Anyagköltség</t>
  </si>
  <si>
    <t>Igénybe vett szolgáltatások értéke</t>
  </si>
  <si>
    <t>Eladott (közvetített) szolgált.ellenértéke</t>
  </si>
  <si>
    <t>III.Egyéb eredményszemléletű bevételek</t>
  </si>
  <si>
    <t>IV. Anyagjellegű ráfordítások</t>
  </si>
  <si>
    <t>Bérköltség</t>
  </si>
  <si>
    <t>Személyi jellegű egyéb kifizetések</t>
  </si>
  <si>
    <t>Bérjárulékok</t>
  </si>
  <si>
    <t>V. Személyi jellegű ráfordítások</t>
  </si>
  <si>
    <t>VI. Értékcsökkenési leírás</t>
  </si>
  <si>
    <t>VII. Egyéb ráfordítások</t>
  </si>
  <si>
    <t>A) TEVÉKENYSÉGEK EREDEMÉNYE</t>
  </si>
  <si>
    <t>Egyéb kapott (járó) kamatok és kamatjellegű eredménysz.bev.</t>
  </si>
  <si>
    <t>VIII.Pénzügyi műveletek eredményszemléletű bevételei</t>
  </si>
  <si>
    <t>Fizetendő kamatok és kamatjellegű ráfordítások</t>
  </si>
  <si>
    <t>IX. Pénzügyi műveletek ráfordításai</t>
  </si>
  <si>
    <t>B) PÉNZÜGYI MŰVELETEK EREDMÉNYE</t>
  </si>
  <si>
    <t>C)  MÉRLEG SZERINTI EREDMÉNY</t>
  </si>
  <si>
    <t>2019. eredeti előirányzat</t>
  </si>
  <si>
    <t>2019. módosított előirányzat</t>
  </si>
  <si>
    <t>2019. év teljesítés</t>
  </si>
  <si>
    <t>Intézmény finanszírozás</t>
  </si>
  <si>
    <t>Átfutó bevételek</t>
  </si>
  <si>
    <t>2019. év eredeti előirányzat</t>
  </si>
  <si>
    <t>2019. év módosított előirányzat</t>
  </si>
  <si>
    <t>4.Egyéb műk.célú kiadások</t>
  </si>
  <si>
    <t xml:space="preserve">3. Egyéb felhalmozási kiadások </t>
  </si>
  <si>
    <t xml:space="preserve"> eredeti tervezett létszám             2019. évre</t>
  </si>
  <si>
    <t>módosított tervezett létszám 2019. évre</t>
  </si>
  <si>
    <t>2019. év tény létszám</t>
  </si>
  <si>
    <t>Állami hozzájárulás és támogatás  2019. eredeti előirányzat</t>
  </si>
  <si>
    <t>Állami hozzájárulás és támogatás  2019. módosított előirányzat</t>
  </si>
  <si>
    <t>Állami hozzájárulás és támogatás  2019. év teljesítés</t>
  </si>
  <si>
    <t>MARADVÁNYKIMUTATÁS 2019.</t>
  </si>
  <si>
    <t>2019.december 31.</t>
  </si>
  <si>
    <t>Ravatalozó</t>
  </si>
  <si>
    <t xml:space="preserve">                                                                 BORSODBÓTA  KÖZSÉG ÖNKORMÁNYZATÁNAK 2019. ÉVI ÖSSZESÍTETT MÉRLEGE                                                                                   </t>
  </si>
  <si>
    <t>Pénzügyi lizing kiadása</t>
  </si>
  <si>
    <t>Borsodbóta Községi Önkormányzat kiadásai intézményenként</t>
  </si>
  <si>
    <t>Közös Hivatal</t>
  </si>
  <si>
    <t>Közös hivatal</t>
  </si>
  <si>
    <t>Óvda</t>
  </si>
  <si>
    <t>2. Pénzügyi lizing kiadásai</t>
  </si>
  <si>
    <t>BORSODBÓTA  ÖNKORMÁNYZAT ÉS INTÉZMÉNYE ÖSSZEVONT  VAGYONMÉRLEGE 2019. ÉVBEN</t>
  </si>
  <si>
    <t>Oszlop1</t>
  </si>
  <si>
    <t>Oszlop2</t>
  </si>
  <si>
    <t>Oszlop3</t>
  </si>
  <si>
    <t>Oszlop4</t>
  </si>
  <si>
    <t>Oszlop5</t>
  </si>
  <si>
    <t>BORSODBÓTA KÖZSÉGI ÖNKORMÁNYZAT 2019. ÉVRE VONATKOZÓ ÁLLAMI TÁMOGATÁSOK</t>
  </si>
  <si>
    <t>BORSODBÓTA  Községi Önkormányzat 2019.év bevételei intézményenként</t>
  </si>
  <si>
    <t>Borsodbóta Községi Önkormányzat létszámadatai 2019.évben</t>
  </si>
  <si>
    <t>Szociális étkeztetés</t>
  </si>
  <si>
    <t>Biztos kezdet gyerekház</t>
  </si>
  <si>
    <t>EFOP-os pályázat</t>
  </si>
  <si>
    <t>Szociális étkeztetés, biztos kezdet gyerekház</t>
  </si>
  <si>
    <t>Közös Önkormányzati Hivatal</t>
  </si>
  <si>
    <t>Központi működési célu támogatások eredményszemléletű bevételei</t>
  </si>
  <si>
    <t>9.sz.melléklet</t>
  </si>
  <si>
    <t>10.sz.melléklet</t>
  </si>
  <si>
    <t>11.melléklet</t>
  </si>
  <si>
    <t xml:space="preserve">ÉPÜLETEK </t>
  </si>
  <si>
    <t>écs ÖSSZEGE</t>
  </si>
  <si>
    <t>ÉCS EGYENLEG</t>
  </si>
  <si>
    <t>NETTÓ ÉRTÉK</t>
  </si>
  <si>
    <t>NapköziOtthonos Óvoda</t>
  </si>
  <si>
    <t>Tüzoltószertár</t>
  </si>
  <si>
    <t>Közösségi ház</t>
  </si>
  <si>
    <t>Lakóház(Rákóczi út 92)</t>
  </si>
  <si>
    <t>Önkormányzat épülete</t>
  </si>
  <si>
    <t>Orvosi rendelő és lakás</t>
  </si>
  <si>
    <t>Lakóház( Rákóczi út 55.)</t>
  </si>
  <si>
    <t>Lakóház( Rákóczi út 47.)</t>
  </si>
  <si>
    <t>Melegedő(Széchenyi út 103)</t>
  </si>
  <si>
    <t>Kastély épülete</t>
  </si>
  <si>
    <t>Sátai pihenőház</t>
  </si>
  <si>
    <t>összesen</t>
  </si>
  <si>
    <t>ÉPÍTMÉNYEK</t>
  </si>
  <si>
    <t>Ravalazó kerítése</t>
  </si>
  <si>
    <t>Úthalózat</t>
  </si>
  <si>
    <t>Patakmeder</t>
  </si>
  <si>
    <t>Tenisz és kézilabda pálya</t>
  </si>
  <si>
    <t>Présház</t>
  </si>
  <si>
    <t>Rendelő vízvezeték hálózata</t>
  </si>
  <si>
    <t>Fajátékok</t>
  </si>
  <si>
    <t>Buszmegálló</t>
  </si>
  <si>
    <t>Járdaépítés</t>
  </si>
  <si>
    <t>Műfüves pálya</t>
  </si>
  <si>
    <t>szennyvízhálózat</t>
  </si>
  <si>
    <t>JÁRMŰVEK</t>
  </si>
  <si>
    <t>MTZ traktor</t>
  </si>
  <si>
    <t>Billenthető pótkocsi</t>
  </si>
  <si>
    <t>IFA pótkocsi</t>
  </si>
  <si>
    <t>Gép, berendezés, felszerelés</t>
  </si>
  <si>
    <t>é.cs. Összege</t>
  </si>
  <si>
    <t>é.cs. Egyenlege</t>
  </si>
  <si>
    <t>nettó érték</t>
  </si>
  <si>
    <t>tüzifa daraboló</t>
  </si>
  <si>
    <t>körfűrész</t>
  </si>
  <si>
    <t>Fekvő hasítógép</t>
  </si>
  <si>
    <t>csomagoló gép</t>
  </si>
  <si>
    <t>fűkasza</t>
  </si>
  <si>
    <t>3 fejes váltva forgó eke</t>
  </si>
  <si>
    <t>nehéz tárcsa-traktor után</t>
  </si>
  <si>
    <t>szerszámos készlet</t>
  </si>
  <si>
    <t>véső-fúrógép</t>
  </si>
  <si>
    <t>motoros fűkasza</t>
  </si>
  <si>
    <t>rotációs kapa</t>
  </si>
  <si>
    <t>fólia sátor</t>
  </si>
  <si>
    <t>EKO karbon kazán tartozékok</t>
  </si>
  <si>
    <t>Gáz főzőüst</t>
  </si>
  <si>
    <t>napelemes rendszer(óvoda)</t>
  </si>
  <si>
    <t>napelemes rendszer(hivatal)</t>
  </si>
  <si>
    <t>benzines áramfejlesző</t>
  </si>
  <si>
    <t>FAGOR kombi hűtő</t>
  </si>
  <si>
    <t>kosárlabda palánk konzollal</t>
  </si>
  <si>
    <t>tenisz és röplabda állványpár</t>
  </si>
  <si>
    <t>talajhoz rögzített focikapu</t>
  </si>
  <si>
    <t>betonkeverő</t>
  </si>
  <si>
    <t>szivattyú</t>
  </si>
  <si>
    <t>számítástechnikai eszközök</t>
  </si>
  <si>
    <t>écs. Összege</t>
  </si>
  <si>
    <t>écs. Egyenlege</t>
  </si>
  <si>
    <t>nettó összeg</t>
  </si>
  <si>
    <t>számítógép</t>
  </si>
  <si>
    <t>Adatok  forintban</t>
  </si>
  <si>
    <t>01.</t>
  </si>
  <si>
    <t>EFOP-1.6.2. pályázat kiadásai</t>
  </si>
  <si>
    <t>EFOP-2.4.1. pályázat kiadásai</t>
  </si>
  <si>
    <t>EFOP-3.9.2.páyázat  kiadása</t>
  </si>
  <si>
    <t>A…... sz.rendelet  2. sz.melléklete</t>
  </si>
  <si>
    <t>A…. sz.rendelet 3.számú melléklete</t>
  </si>
  <si>
    <t>A…... sz.rendelet 4.sz. melléklete</t>
  </si>
  <si>
    <t>A….... sz. rendelet 5.sz. melléklete</t>
  </si>
  <si>
    <t>A …...... Számú rendelet 6. számú melléklete</t>
  </si>
  <si>
    <t>A ….... sz. rendelet  8.sz.melléklete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</si>
</sst>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#,###"/>
    <numFmt numFmtId="166" formatCode="0.0"/>
    <numFmt numFmtId="167" formatCode="_-* #,##0\ _F_t_-;\-* #,##0\ _F_t_-;_-* &quot;-&quot;??\ _F_t_-;_-@_-"/>
    <numFmt numFmtId="168" formatCode="#,##0\ &quot;Ft&quot;"/>
    <numFmt numFmtId="169" formatCode="#,##0.00\ &quot;Ft&quot;"/>
    <numFmt numFmtId="170" formatCode="#,##0.00\ _F_t"/>
  </numFmts>
  <fonts count="18" x14ac:knownFonts="1">
    <font>
      <sz val="10"/>
      <name val="Arial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89">
    <xf numFmtId="0" fontId="0" fillId="0" borderId="0" xfId="0"/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 indent="1"/>
    </xf>
    <xf numFmtId="3" fontId="5" fillId="0" borderId="1" xfId="1" applyNumberFormat="1" applyFont="1" applyFill="1" applyBorder="1" applyAlignment="1" applyProtection="1">
      <alignment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center" wrapText="1" inden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16" fontId="6" fillId="0" borderId="1" xfId="1" applyNumberFormat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horizontal="left" vertical="center" wrapText="1" indent="1"/>
    </xf>
    <xf numFmtId="0" fontId="6" fillId="0" borderId="1" xfId="1" applyFont="1" applyFill="1" applyBorder="1" applyAlignment="1" applyProtection="1">
      <alignment vertical="center" wrapText="1"/>
    </xf>
    <xf numFmtId="0" fontId="6" fillId="0" borderId="0" xfId="0" applyFont="1"/>
    <xf numFmtId="3" fontId="5" fillId="0" borderId="0" xfId="1" applyNumberFormat="1" applyFont="1" applyFill="1" applyBorder="1" applyAlignment="1" applyProtection="1">
      <alignment vertical="center" wrapText="1"/>
    </xf>
    <xf numFmtId="3" fontId="5" fillId="0" borderId="0" xfId="1" applyNumberFormat="1" applyFon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/>
    <xf numFmtId="0" fontId="5" fillId="0" borderId="0" xfId="1" applyFont="1" applyFill="1" applyBorder="1" applyAlignment="1" applyProtection="1">
      <alignment vertical="center" wrapText="1"/>
    </xf>
    <xf numFmtId="3" fontId="6" fillId="0" borderId="0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/>
    <xf numFmtId="3" fontId="3" fillId="0" borderId="0" xfId="0" applyNumberFormat="1" applyFont="1" applyFill="1" applyBorder="1"/>
    <xf numFmtId="165" fontId="3" fillId="0" borderId="0" xfId="1" applyNumberFormat="1" applyFont="1" applyFill="1" applyBorder="1" applyAlignment="1" applyProtection="1">
      <alignment vertical="center" wrapText="1"/>
    </xf>
    <xf numFmtId="3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3" fillId="0" borderId="0" xfId="0" applyFont="1" applyFill="1"/>
    <xf numFmtId="0" fontId="5" fillId="0" borderId="0" xfId="0" applyFont="1" applyFill="1"/>
    <xf numFmtId="2" fontId="5" fillId="0" borderId="1" xfId="1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/>
    <xf numFmtId="3" fontId="6" fillId="0" borderId="0" xfId="0" applyNumberFormat="1" applyFont="1" applyFill="1"/>
    <xf numFmtId="0" fontId="6" fillId="0" borderId="1" xfId="1" applyFont="1" applyFill="1" applyBorder="1" applyAlignment="1" applyProtection="1">
      <alignment horizontal="left" indent="1"/>
    </xf>
    <xf numFmtId="3" fontId="5" fillId="0" borderId="1" xfId="0" applyNumberFormat="1" applyFont="1" applyFill="1" applyBorder="1"/>
    <xf numFmtId="3" fontId="6" fillId="0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3" fillId="5" borderId="1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vertical="center" wrapText="1"/>
    </xf>
    <xf numFmtId="3" fontId="5" fillId="4" borderId="1" xfId="1" applyNumberFormat="1" applyFont="1" applyFill="1" applyBorder="1" applyAlignment="1" applyProtection="1">
      <alignment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166" fontId="6" fillId="0" borderId="0" xfId="0" applyNumberFormat="1" applyFont="1" applyFill="1" applyBorder="1" applyAlignment="1">
      <alignment horizontal="right" vertical="center"/>
    </xf>
    <xf numFmtId="2" fontId="5" fillId="4" borderId="1" xfId="1" applyNumberFormat="1" applyFont="1" applyFill="1" applyBorder="1" applyAlignment="1" applyProtection="1">
      <alignment vertical="center" wrapText="1"/>
    </xf>
    <xf numFmtId="2" fontId="5" fillId="4" borderId="1" xfId="1" applyNumberFormat="1" applyFont="1" applyFill="1" applyBorder="1" applyAlignment="1" applyProtection="1">
      <alignment horizontal="left" vertical="center" wrapText="1" indent="1"/>
    </xf>
    <xf numFmtId="3" fontId="5" fillId="4" borderId="1" xfId="1" applyNumberFormat="1" applyFont="1" applyFill="1" applyBorder="1" applyAlignment="1" applyProtection="1">
      <alignment vertical="center" wrapText="1"/>
      <protection locked="0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1" applyFont="1" applyFill="1" applyBorder="1" applyAlignment="1" applyProtection="1">
      <alignment horizontal="left" vertical="center" wrapText="1" indent="1"/>
    </xf>
    <xf numFmtId="2" fontId="5" fillId="4" borderId="2" xfId="1" applyNumberFormat="1" applyFont="1" applyFill="1" applyBorder="1" applyAlignment="1" applyProtection="1">
      <alignment horizontal="left" vertical="center" wrapText="1" indent="1"/>
    </xf>
    <xf numFmtId="3" fontId="5" fillId="4" borderId="2" xfId="1" applyNumberFormat="1" applyFont="1" applyFill="1" applyBorder="1" applyAlignment="1" applyProtection="1">
      <alignment vertical="center" wrapText="1"/>
      <protection locked="0"/>
    </xf>
    <xf numFmtId="3" fontId="5" fillId="4" borderId="2" xfId="0" applyNumberFormat="1" applyFont="1" applyFill="1" applyBorder="1" applyAlignment="1">
      <alignment horizontal="right" vertical="center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 indent="1"/>
    </xf>
    <xf numFmtId="2" fontId="3" fillId="5" borderId="1" xfId="1" applyNumberFormat="1" applyFont="1" applyFill="1" applyBorder="1" applyAlignment="1" applyProtection="1">
      <alignment vertical="center" wrapText="1"/>
    </xf>
    <xf numFmtId="3" fontId="3" fillId="5" borderId="1" xfId="1" applyNumberFormat="1" applyFont="1" applyFill="1" applyBorder="1" applyAlignment="1" applyProtection="1">
      <alignment vertical="center" wrapText="1"/>
    </xf>
    <xf numFmtId="0" fontId="3" fillId="5" borderId="1" xfId="1" applyFont="1" applyFill="1" applyBorder="1" applyAlignment="1" applyProtection="1">
      <alignment vertical="center" wrapText="1"/>
    </xf>
    <xf numFmtId="165" fontId="3" fillId="5" borderId="1" xfId="1" applyNumberFormat="1" applyFont="1" applyFill="1" applyBorder="1" applyAlignment="1" applyProtection="1">
      <alignment vertical="center" wrapText="1"/>
    </xf>
    <xf numFmtId="2" fontId="3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/>
    <xf numFmtId="0" fontId="3" fillId="5" borderId="1" xfId="0" applyFont="1" applyFill="1" applyBorder="1" applyAlignment="1">
      <alignment wrapText="1"/>
    </xf>
    <xf numFmtId="165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1" applyFont="1" applyFill="1" applyBorder="1" applyAlignment="1" applyProtection="1">
      <alignment horizontal="left" indent="1"/>
    </xf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3" fontId="5" fillId="4" borderId="1" xfId="0" applyNumberFormat="1" applyFont="1" applyFill="1" applyBorder="1"/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3" fontId="6" fillId="3" borderId="1" xfId="0" applyNumberFormat="1" applyFont="1" applyFill="1" applyBorder="1"/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5" borderId="1" xfId="1" applyFont="1" applyFill="1" applyBorder="1" applyAlignment="1" applyProtection="1">
      <alignment horizontal="left" vertical="center" wrapText="1"/>
    </xf>
    <xf numFmtId="0" fontId="5" fillId="4" borderId="1" xfId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/>
    </xf>
    <xf numFmtId="3" fontId="6" fillId="0" borderId="1" xfId="2" applyNumberFormat="1" applyFont="1" applyBorder="1" applyAlignment="1">
      <alignment horizontal="center" vertical="center"/>
    </xf>
    <xf numFmtId="0" fontId="5" fillId="4" borderId="1" xfId="1" applyNumberFormat="1" applyFont="1" applyFill="1" applyBorder="1" applyAlignment="1" applyProtection="1">
      <alignment horizontal="left" vertical="center" wrapText="1"/>
    </xf>
    <xf numFmtId="0" fontId="5" fillId="4" borderId="1" xfId="1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Alignment="1">
      <alignment horizontal="center" vertical="center"/>
    </xf>
    <xf numFmtId="165" fontId="5" fillId="5" borderId="1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Alignment="1">
      <alignment horizontal="left" vertical="center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2" applyFont="1" applyFill="1" applyBorder="1" applyAlignment="1">
      <alignment horizontal="center" vertical="center" textRotation="90"/>
    </xf>
    <xf numFmtId="0" fontId="3" fillId="5" borderId="1" xfId="1" applyFont="1" applyFill="1" applyBorder="1" applyAlignment="1" applyProtection="1">
      <alignment horizontal="center" vertical="center" textRotation="90" wrapText="1"/>
    </xf>
    <xf numFmtId="0" fontId="6" fillId="0" borderId="0" xfId="2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 applyProtection="1">
      <alignment horizontal="left" vertical="center" wrapText="1"/>
    </xf>
    <xf numFmtId="3" fontId="5" fillId="4" borderId="1" xfId="1" applyNumberFormat="1" applyFont="1" applyFill="1" applyBorder="1" applyAlignment="1" applyProtection="1">
      <alignment horizontal="right" vertical="center" wrapText="1"/>
    </xf>
    <xf numFmtId="3" fontId="5" fillId="4" borderId="3" xfId="1" applyNumberFormat="1" applyFont="1" applyFill="1" applyBorder="1" applyAlignment="1" applyProtection="1">
      <alignment horizontal="right" vertical="center" wrapText="1"/>
    </xf>
    <xf numFmtId="0" fontId="5" fillId="0" borderId="0" xfId="2" applyFont="1" applyAlignment="1">
      <alignment horizontal="left" vertical="center"/>
    </xf>
    <xf numFmtId="2" fontId="6" fillId="0" borderId="1" xfId="1" applyNumberFormat="1" applyFont="1" applyFill="1" applyBorder="1" applyAlignment="1" applyProtection="1">
      <alignment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</xf>
    <xf numFmtId="3" fontId="6" fillId="3" borderId="3" xfId="1" applyNumberFormat="1" applyFont="1" applyFill="1" applyBorder="1" applyAlignment="1" applyProtection="1">
      <alignment horizontal="right" vertical="center" wrapText="1"/>
    </xf>
    <xf numFmtId="3" fontId="6" fillId="4" borderId="1" xfId="1" applyNumberFormat="1" applyFont="1" applyFill="1" applyBorder="1" applyAlignment="1" applyProtection="1">
      <alignment horizontal="right" vertical="center" wrapText="1"/>
    </xf>
    <xf numFmtId="0" fontId="6" fillId="3" borderId="0" xfId="2" applyFont="1" applyFill="1" applyAlignment="1">
      <alignment horizontal="left" vertical="center"/>
    </xf>
    <xf numFmtId="2" fontId="6" fillId="3" borderId="1" xfId="1" applyNumberFormat="1" applyFont="1" applyFill="1" applyBorder="1" applyAlignment="1" applyProtection="1">
      <alignment horizontal="left" vertical="center" wrapText="1"/>
    </xf>
    <xf numFmtId="3" fontId="6" fillId="3" borderId="1" xfId="1" applyNumberFormat="1" applyFont="1" applyFill="1" applyBorder="1" applyAlignment="1" applyProtection="1">
      <alignment horizontal="right" vertical="center" wrapText="1"/>
      <protection locked="0"/>
    </xf>
    <xf numFmtId="3" fontId="6" fillId="3" borderId="3" xfId="1" applyNumberFormat="1" applyFont="1" applyFill="1" applyBorder="1" applyAlignment="1" applyProtection="1">
      <alignment horizontal="right" vertical="center" wrapText="1"/>
      <protection locked="0"/>
    </xf>
    <xf numFmtId="2" fontId="10" fillId="3" borderId="1" xfId="1" applyNumberFormat="1" applyFont="1" applyFill="1" applyBorder="1" applyAlignment="1" applyProtection="1">
      <alignment horizontal="left" vertical="center" wrapText="1"/>
    </xf>
    <xf numFmtId="3" fontId="10" fillId="3" borderId="1" xfId="1" applyNumberFormat="1" applyFont="1" applyFill="1" applyBorder="1" applyAlignment="1" applyProtection="1">
      <alignment horizontal="right" vertical="center" wrapText="1"/>
    </xf>
    <xf numFmtId="3" fontId="10" fillId="3" borderId="3" xfId="1" applyNumberFormat="1" applyFont="1" applyFill="1" applyBorder="1" applyAlignment="1" applyProtection="1">
      <alignment horizontal="right" vertical="center" wrapText="1"/>
    </xf>
    <xf numFmtId="3" fontId="10" fillId="4" borderId="1" xfId="1" applyNumberFormat="1" applyFont="1" applyFill="1" applyBorder="1" applyAlignment="1" applyProtection="1">
      <alignment horizontal="right" vertical="center" wrapText="1"/>
    </xf>
    <xf numFmtId="0" fontId="10" fillId="3" borderId="0" xfId="2" applyFont="1" applyFill="1" applyAlignment="1">
      <alignment horizontal="left" vertical="center"/>
    </xf>
    <xf numFmtId="3" fontId="5" fillId="4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2" applyFont="1" applyFill="1" applyAlignment="1">
      <alignment horizontal="left" vertical="center"/>
    </xf>
    <xf numFmtId="2" fontId="5" fillId="5" borderId="1" xfId="1" applyNumberFormat="1" applyFont="1" applyFill="1" applyBorder="1" applyAlignment="1" applyProtection="1">
      <alignment horizontal="left" vertical="center" wrapText="1"/>
    </xf>
    <xf numFmtId="3" fontId="5" fillId="5" borderId="1" xfId="1" applyNumberFormat="1" applyFont="1" applyFill="1" applyBorder="1" applyAlignment="1" applyProtection="1">
      <alignment horizontal="right" vertical="center" wrapText="1"/>
    </xf>
    <xf numFmtId="0" fontId="6" fillId="0" borderId="0" xfId="2" applyFont="1" applyBorder="1" applyAlignment="1">
      <alignment horizontal="left" vertical="center"/>
    </xf>
    <xf numFmtId="3" fontId="6" fillId="0" borderId="0" xfId="2" applyNumberFormat="1" applyFont="1" applyBorder="1" applyAlignment="1">
      <alignment horizontal="left" vertical="center"/>
    </xf>
    <xf numFmtId="3" fontId="5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2" fontId="3" fillId="5" borderId="6" xfId="1" applyNumberFormat="1" applyFont="1" applyFill="1" applyBorder="1" applyAlignment="1" applyProtection="1">
      <alignment horizontal="center" vertical="center" wrapText="1"/>
    </xf>
    <xf numFmtId="0" fontId="3" fillId="5" borderId="6" xfId="2" applyFont="1" applyFill="1" applyBorder="1" applyAlignment="1">
      <alignment horizontal="center" vertical="center" textRotation="90"/>
    </xf>
    <xf numFmtId="2" fontId="3" fillId="5" borderId="6" xfId="2" applyNumberFormat="1" applyFont="1" applyFill="1" applyBorder="1" applyAlignment="1">
      <alignment horizontal="center" vertical="center" textRotation="90" wrapText="1"/>
    </xf>
    <xf numFmtId="0" fontId="3" fillId="5" borderId="7" xfId="2" applyFont="1" applyFill="1" applyBorder="1" applyAlignment="1">
      <alignment horizontal="center" vertical="center" textRotation="90"/>
    </xf>
    <xf numFmtId="0" fontId="3" fillId="5" borderId="6" xfId="1" applyFont="1" applyFill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4" borderId="1" xfId="2" applyFont="1" applyFill="1" applyBorder="1" applyAlignment="1" applyProtection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 wrapText="1" shrinkToFit="1"/>
    </xf>
    <xf numFmtId="3" fontId="11" fillId="0" borderId="1" xfId="0" applyNumberFormat="1" applyFont="1" applyFill="1" applyBorder="1" applyAlignment="1">
      <alignment horizontal="right" vertical="center" wrapText="1" shrinkToFi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 shrinkToFit="1"/>
    </xf>
    <xf numFmtId="0" fontId="11" fillId="0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 applyProtection="1">
      <alignment horizontal="right" vertical="center" wrapText="1" shrinkToFit="1"/>
      <protection locked="0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 wrapText="1" shrinkToFi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right"/>
    </xf>
    <xf numFmtId="0" fontId="6" fillId="3" borderId="0" xfId="0" applyFont="1" applyFill="1"/>
    <xf numFmtId="3" fontId="5" fillId="4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/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right" vertical="center"/>
    </xf>
    <xf numFmtId="1" fontId="5" fillId="4" borderId="1" xfId="1" applyNumberFormat="1" applyFont="1" applyFill="1" applyBorder="1" applyAlignment="1" applyProtection="1">
      <alignment vertical="center" wrapText="1"/>
    </xf>
    <xf numFmtId="1" fontId="5" fillId="5" borderId="1" xfId="1" applyNumberFormat="1" applyFont="1" applyFill="1" applyBorder="1" applyAlignment="1" applyProtection="1">
      <alignment vertical="center" wrapText="1"/>
    </xf>
    <xf numFmtId="1" fontId="5" fillId="5" borderId="1" xfId="0" applyNumberFormat="1" applyFont="1" applyFill="1" applyBorder="1" applyAlignment="1">
      <alignment horizontal="right" vertical="center"/>
    </xf>
    <xf numFmtId="0" fontId="3" fillId="5" borderId="3" xfId="1" applyFont="1" applyFill="1" applyBorder="1" applyAlignment="1" applyProtection="1">
      <alignment horizontal="center" vertical="center" textRotation="90" wrapText="1"/>
    </xf>
    <xf numFmtId="3" fontId="5" fillId="4" borderId="3" xfId="1" applyNumberFormat="1" applyFont="1" applyFill="1" applyBorder="1" applyAlignment="1" applyProtection="1">
      <alignment horizontal="center" vertical="center" wrapText="1"/>
    </xf>
    <xf numFmtId="165" fontId="5" fillId="5" borderId="3" xfId="1" applyNumberFormat="1" applyFont="1" applyFill="1" applyBorder="1" applyAlignment="1" applyProtection="1">
      <alignment horizontal="center" vertical="center" wrapText="1"/>
    </xf>
    <xf numFmtId="0" fontId="3" fillId="5" borderId="10" xfId="2" applyFont="1" applyFill="1" applyBorder="1" applyAlignment="1">
      <alignment horizontal="center" vertical="center" textRotation="90"/>
    </xf>
    <xf numFmtId="3" fontId="5" fillId="4" borderId="10" xfId="1" applyNumberFormat="1" applyFont="1" applyFill="1" applyBorder="1" applyAlignment="1" applyProtection="1">
      <alignment horizontal="center" vertical="center" wrapText="1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2" applyNumberFormat="1" applyFont="1" applyBorder="1" applyAlignment="1">
      <alignment horizontal="center" vertical="center"/>
    </xf>
    <xf numFmtId="3" fontId="5" fillId="4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1" applyNumberFormat="1" applyFont="1" applyFill="1" applyBorder="1" applyAlignment="1" applyProtection="1">
      <alignment horizontal="center" vertical="center" wrapText="1"/>
    </xf>
    <xf numFmtId="165" fontId="5" fillId="5" borderId="10" xfId="1" applyNumberFormat="1" applyFont="1" applyFill="1" applyBorder="1" applyAlignment="1" applyProtection="1">
      <alignment horizontal="center" vertical="center" wrapText="1"/>
    </xf>
    <xf numFmtId="0" fontId="3" fillId="5" borderId="7" xfId="1" applyFont="1" applyFill="1" applyBorder="1" applyAlignment="1" applyProtection="1">
      <alignment horizontal="center" vertical="center" textRotation="90" wrapText="1"/>
    </xf>
    <xf numFmtId="3" fontId="6" fillId="4" borderId="3" xfId="1" applyNumberFormat="1" applyFont="1" applyFill="1" applyBorder="1" applyAlignment="1" applyProtection="1">
      <alignment horizontal="right" vertical="center" wrapText="1"/>
    </xf>
    <xf numFmtId="3" fontId="5" fillId="5" borderId="3" xfId="1" applyNumberFormat="1" applyFont="1" applyFill="1" applyBorder="1" applyAlignment="1" applyProtection="1">
      <alignment horizontal="right" vertical="center" wrapText="1"/>
    </xf>
    <xf numFmtId="0" fontId="3" fillId="5" borderId="12" xfId="2" applyFont="1" applyFill="1" applyBorder="1" applyAlignment="1">
      <alignment horizontal="center" vertical="center" textRotation="90" wrapText="1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</xf>
    <xf numFmtId="3" fontId="6" fillId="3" borderId="10" xfId="1" applyNumberFormat="1" applyFont="1" applyFill="1" applyBorder="1" applyAlignment="1" applyProtection="1">
      <alignment horizontal="right" vertical="center" wrapText="1"/>
      <protection locked="0"/>
    </xf>
    <xf numFmtId="3" fontId="10" fillId="3" borderId="10" xfId="1" applyNumberFormat="1" applyFont="1" applyFill="1" applyBorder="1" applyAlignment="1" applyProtection="1">
      <alignment horizontal="right" vertical="center" wrapText="1"/>
    </xf>
    <xf numFmtId="3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3" fontId="5" fillId="5" borderId="10" xfId="1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wrapText="1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center"/>
    </xf>
    <xf numFmtId="0" fontId="3" fillId="4" borderId="10" xfId="2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 applyProtection="1">
      <alignment horizontal="center" vertical="center" wrapText="1"/>
    </xf>
    <xf numFmtId="0" fontId="6" fillId="4" borderId="10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1" fontId="5" fillId="4" borderId="10" xfId="2" applyNumberFormat="1" applyFont="1" applyFill="1" applyBorder="1" applyAlignment="1">
      <alignment horizontal="center" vertical="center"/>
    </xf>
    <xf numFmtId="1" fontId="5" fillId="5" borderId="10" xfId="2" applyNumberFormat="1" applyFont="1" applyFill="1" applyBorder="1" applyAlignment="1">
      <alignment horizontal="center" vertical="center"/>
    </xf>
    <xf numFmtId="3" fontId="10" fillId="4" borderId="3" xfId="1" applyNumberFormat="1" applyFont="1" applyFill="1" applyBorder="1" applyAlignment="1" applyProtection="1">
      <alignment horizontal="right" vertical="center" wrapText="1"/>
    </xf>
    <xf numFmtId="0" fontId="3" fillId="5" borderId="12" xfId="1" applyFont="1" applyFill="1" applyBorder="1" applyAlignment="1" applyProtection="1">
      <alignment horizontal="center" vertical="center" textRotation="90" wrapText="1"/>
    </xf>
    <xf numFmtId="167" fontId="11" fillId="0" borderId="1" xfId="3" applyNumberFormat="1" applyFont="1" applyBorder="1"/>
    <xf numFmtId="167" fontId="3" fillId="4" borderId="1" xfId="3" applyNumberFormat="1" applyFont="1" applyFill="1" applyBorder="1"/>
    <xf numFmtId="0" fontId="14" fillId="0" borderId="0" xfId="0" applyFont="1"/>
    <xf numFmtId="0" fontId="5" fillId="3" borderId="0" xfId="2" applyFont="1" applyFill="1" applyAlignment="1">
      <alignment horizontal="center" vertical="center"/>
    </xf>
    <xf numFmtId="0" fontId="6" fillId="3" borderId="1" xfId="1" applyFont="1" applyFill="1" applyBorder="1" applyAlignment="1" applyProtection="1">
      <alignment horizontal="left" vertical="center" wrapText="1" indent="1"/>
    </xf>
    <xf numFmtId="3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0" xfId="1" applyNumberFormat="1" applyFont="1" applyFill="1" applyBorder="1" applyAlignment="1" applyProtection="1">
      <alignment horizontal="center" vertical="center" wrapText="1"/>
      <protection locked="0"/>
    </xf>
    <xf numFmtId="1" fontId="6" fillId="5" borderId="10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right"/>
    </xf>
    <xf numFmtId="168" fontId="10" fillId="0" borderId="0" xfId="2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168" fontId="7" fillId="0" borderId="0" xfId="2" applyNumberFormat="1" applyFont="1" applyAlignment="1">
      <alignment horizontal="center" vertical="center"/>
    </xf>
    <xf numFmtId="168" fontId="6" fillId="0" borderId="0" xfId="2" applyNumberFormat="1" applyFont="1" applyAlignment="1">
      <alignment horizontal="right" vertical="center"/>
    </xf>
    <xf numFmtId="0" fontId="3" fillId="5" borderId="1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left" vertical="center"/>
    </xf>
    <xf numFmtId="168" fontId="3" fillId="5" borderId="1" xfId="2" applyNumberFormat="1" applyFont="1" applyFill="1" applyBorder="1"/>
    <xf numFmtId="167" fontId="3" fillId="4" borderId="1" xfId="4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 vertical="center"/>
    </xf>
    <xf numFmtId="167" fontId="11" fillId="0" borderId="1" xfId="4" applyNumberFormat="1" applyFont="1" applyBorder="1"/>
    <xf numFmtId="0" fontId="11" fillId="0" borderId="1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 vertical="center"/>
    </xf>
    <xf numFmtId="167" fontId="3" fillId="0" borderId="1" xfId="4" applyNumberFormat="1" applyFont="1" applyBorder="1"/>
    <xf numFmtId="167" fontId="3" fillId="5" borderId="1" xfId="4" applyNumberFormat="1" applyFont="1" applyFill="1" applyBorder="1"/>
    <xf numFmtId="167" fontId="3" fillId="4" borderId="1" xfId="4" applyNumberFormat="1" applyFont="1" applyFill="1" applyBorder="1"/>
    <xf numFmtId="167" fontId="11" fillId="0" borderId="1" xfId="4" applyNumberFormat="1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 applyBorder="1" applyAlignment="1">
      <alignment horizontal="left" vertical="center"/>
    </xf>
    <xf numFmtId="168" fontId="6" fillId="0" borderId="0" xfId="2" applyNumberFormat="1" applyFont="1" applyBorder="1"/>
    <xf numFmtId="0" fontId="3" fillId="0" borderId="1" xfId="0" applyFont="1" applyBorder="1" applyAlignment="1">
      <alignment vertical="center" wrapText="1"/>
    </xf>
    <xf numFmtId="3" fontId="0" fillId="0" borderId="0" xfId="0" applyNumberFormat="1"/>
    <xf numFmtId="0" fontId="4" fillId="0" borderId="0" xfId="0" applyFont="1"/>
    <xf numFmtId="0" fontId="15" fillId="0" borderId="0" xfId="0" applyFont="1"/>
    <xf numFmtId="3" fontId="6" fillId="0" borderId="1" xfId="0" applyNumberFormat="1" applyFont="1" applyFill="1" applyBorder="1" applyAlignment="1"/>
    <xf numFmtId="3" fontId="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16" fillId="0" borderId="0" xfId="0" applyFont="1"/>
    <xf numFmtId="0" fontId="10" fillId="0" borderId="0" xfId="2" applyFont="1" applyAlignment="1">
      <alignment horizontal="right" vertical="center" wrapText="1"/>
    </xf>
    <xf numFmtId="0" fontId="12" fillId="3" borderId="0" xfId="0" applyNumberFormat="1" applyFont="1" applyFill="1" applyBorder="1" applyAlignment="1">
      <alignment horizontal="center" vertical="center"/>
    </xf>
    <xf numFmtId="169" fontId="0" fillId="0" borderId="0" xfId="0" applyNumberFormat="1"/>
    <xf numFmtId="0" fontId="0" fillId="3" borderId="0" xfId="0" applyFill="1"/>
    <xf numFmtId="169" fontId="16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/>
    <xf numFmtId="0" fontId="4" fillId="4" borderId="0" xfId="0" applyFont="1" applyFill="1"/>
    <xf numFmtId="0" fontId="11" fillId="4" borderId="1" xfId="0" applyNumberFormat="1" applyFont="1" applyFill="1" applyBorder="1" applyAlignment="1">
      <alignment horizontal="center" wrapText="1"/>
    </xf>
    <xf numFmtId="0" fontId="3" fillId="4" borderId="1" xfId="0" applyNumberFormat="1" applyFont="1" applyFill="1" applyBorder="1" applyAlignment="1">
      <alignment horizontal="center" wrapText="1"/>
    </xf>
    <xf numFmtId="0" fontId="3" fillId="4" borderId="0" xfId="0" applyFont="1" applyFill="1"/>
    <xf numFmtId="0" fontId="17" fillId="0" borderId="0" xfId="0" applyFont="1"/>
    <xf numFmtId="0" fontId="2" fillId="0" borderId="0" xfId="0" applyFont="1"/>
    <xf numFmtId="3" fontId="17" fillId="0" borderId="0" xfId="0" applyNumberFormat="1" applyFont="1"/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/>
    </xf>
    <xf numFmtId="0" fontId="12" fillId="3" borderId="0" xfId="0" applyNumberFormat="1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3" fillId="4" borderId="10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6" fillId="0" borderId="9" xfId="2" applyFont="1" applyBorder="1" applyAlignment="1">
      <alignment horizontal="right" vertical="center"/>
    </xf>
    <xf numFmtId="0" fontId="3" fillId="4" borderId="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16" fontId="10" fillId="0" borderId="0" xfId="0" applyNumberFormat="1" applyFont="1" applyAlignment="1">
      <alignment horizontal="right"/>
    </xf>
    <xf numFmtId="16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0" fontId="3" fillId="5" borderId="1" xfId="2" applyFont="1" applyFill="1" applyBorder="1" applyAlignment="1">
      <alignment horizontal="left"/>
    </xf>
    <xf numFmtId="0" fontId="3" fillId="4" borderId="1" xfId="2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16" fillId="0" borderId="0" xfId="0" applyNumberFormat="1" applyFont="1" applyAlignment="1">
      <alignment horizontal="center"/>
    </xf>
  </cellXfs>
  <cellStyles count="5">
    <cellStyle name="Ezres" xfId="3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_KVRENMUNKA" xfId="1" xr:uid="{00000000-0005-0000-0000-000004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7" formatCode="_-* #,##0\ _F_t_-;\-* #,##0\ _F_t_-;_-* &quot;-&quot;??\ _F_t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67" formatCode="_-* #,##0\ _F_t_-;\-* #,##0\ _F_t_-;_-* &quot;-&quot;??\ _F_t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12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5775" y="194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25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57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áblázat1" displayName="Táblázat1" ref="A1:E15" totalsRowShown="0">
  <autoFilter ref="A1:E15" xr:uid="{00000000-0009-0000-0100-000001000000}"/>
  <tableColumns count="5">
    <tableColumn id="1" xr3:uid="{00000000-0010-0000-0000-000001000000}" name="Oszlop1" dataDxfId="3"/>
    <tableColumn id="2" xr3:uid="{00000000-0010-0000-0000-000002000000}" name="Oszlop2" dataDxfId="2"/>
    <tableColumn id="3" xr3:uid="{00000000-0010-0000-0000-000003000000}" name="Oszlop3" dataDxfId="1" dataCellStyle="Ezres"/>
    <tableColumn id="4" xr3:uid="{00000000-0010-0000-0000-000004000000}" name="Oszlop4" dataDxfId="0" dataCellStyle="Ezres"/>
    <tableColumn id="5" xr3:uid="{00000000-0010-0000-0000-000005000000}" name="Oszlop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topLeftCell="A10" zoomScale="120" zoomScaleNormal="120" workbookViewId="0">
      <selection activeCell="R34" sqref="R34"/>
    </sheetView>
  </sheetViews>
  <sheetFormatPr defaultColWidth="9.109375" defaultRowHeight="13.5" customHeight="1" x14ac:dyDescent="0.2"/>
  <cols>
    <col min="1" max="1" width="2.6640625" style="65" customWidth="1"/>
    <col min="2" max="2" width="33.5546875" style="35" customWidth="1"/>
    <col min="3" max="3" width="5.33203125" style="25" hidden="1" customWidth="1"/>
    <col min="4" max="4" width="11.88671875" style="25" customWidth="1"/>
    <col min="5" max="5" width="11.109375" style="25" customWidth="1"/>
    <col min="6" max="6" width="12.6640625" style="25" customWidth="1"/>
    <col min="7" max="7" width="2.109375" style="25" hidden="1" customWidth="1"/>
    <col min="8" max="8" width="3.88671875" style="65" customWidth="1"/>
    <col min="9" max="9" width="31.44140625" style="25" customWidth="1"/>
    <col min="10" max="10" width="13" style="25" customWidth="1"/>
    <col min="11" max="11" width="11.44140625" style="25" customWidth="1"/>
    <col min="12" max="12" width="11.88671875" style="25" customWidth="1"/>
    <col min="13" max="13" width="0.6640625" style="25" customWidth="1"/>
    <col min="14" max="14" width="6.44140625" style="25" customWidth="1"/>
    <col min="15" max="15" width="9.109375" style="25"/>
    <col min="16" max="16" width="11.109375" style="25" bestFit="1" customWidth="1"/>
    <col min="17" max="16384" width="9.109375" style="25"/>
  </cols>
  <sheetData>
    <row r="1" spans="1:16" ht="13.5" customHeight="1" x14ac:dyDescent="0.2">
      <c r="A1" s="65">
        <v>7</v>
      </c>
      <c r="J1" s="262" t="s">
        <v>216</v>
      </c>
      <c r="K1" s="262"/>
      <c r="L1" s="262"/>
      <c r="M1" s="262"/>
    </row>
    <row r="2" spans="1:16" ht="13.5" customHeight="1" x14ac:dyDescent="0.3">
      <c r="A2" s="259" t="s">
        <v>264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</row>
    <row r="3" spans="1:16" ht="13.5" customHeight="1" x14ac:dyDescent="0.3">
      <c r="A3" s="71"/>
      <c r="B3" s="72"/>
      <c r="C3" s="72"/>
      <c r="D3" s="153"/>
      <c r="E3" s="192"/>
      <c r="F3" s="192"/>
      <c r="G3" s="72"/>
      <c r="H3" s="72"/>
      <c r="I3" s="72"/>
      <c r="J3" s="261" t="s">
        <v>164</v>
      </c>
      <c r="K3" s="261"/>
      <c r="L3" s="261"/>
      <c r="M3" s="261"/>
    </row>
    <row r="4" spans="1:16" s="26" customFormat="1" ht="40.5" customHeight="1" x14ac:dyDescent="0.25">
      <c r="A4" s="61"/>
      <c r="B4" s="36" t="s">
        <v>1</v>
      </c>
      <c r="C4" s="37" t="s">
        <v>78</v>
      </c>
      <c r="D4" s="37" t="s">
        <v>246</v>
      </c>
      <c r="E4" s="37" t="s">
        <v>247</v>
      </c>
      <c r="F4" s="37" t="s">
        <v>248</v>
      </c>
      <c r="G4" s="36"/>
      <c r="H4" s="36"/>
      <c r="I4" s="36" t="s">
        <v>0</v>
      </c>
      <c r="J4" s="36" t="s">
        <v>246</v>
      </c>
      <c r="K4" s="37" t="s">
        <v>247</v>
      </c>
      <c r="L4" s="37" t="s">
        <v>248</v>
      </c>
      <c r="M4" s="37"/>
      <c r="N4" s="18"/>
    </row>
    <row r="5" spans="1:16" s="27" customFormat="1" ht="13.5" customHeight="1" x14ac:dyDescent="0.2">
      <c r="A5" s="62" t="s">
        <v>6</v>
      </c>
      <c r="B5" s="38" t="s">
        <v>58</v>
      </c>
      <c r="C5" s="39" t="e">
        <f>SUM(C6+C7+C11+C13)</f>
        <v>#REF!</v>
      </c>
      <c r="D5" s="39">
        <v>220485301</v>
      </c>
      <c r="E5" s="39">
        <v>341752576</v>
      </c>
      <c r="F5" s="39">
        <v>473313173</v>
      </c>
      <c r="G5" s="166"/>
      <c r="H5" s="40" t="s">
        <v>2</v>
      </c>
      <c r="I5" s="38" t="s">
        <v>59</v>
      </c>
      <c r="J5" s="39">
        <v>225074604</v>
      </c>
      <c r="K5" s="39">
        <v>405282854</v>
      </c>
      <c r="L5" s="39">
        <v>363616173</v>
      </c>
      <c r="M5" s="165"/>
      <c r="N5" s="10"/>
    </row>
    <row r="6" spans="1:16" s="27" customFormat="1" ht="13.5" customHeight="1" x14ac:dyDescent="0.2">
      <c r="A6" s="63"/>
      <c r="B6" s="28" t="s">
        <v>22</v>
      </c>
      <c r="C6" s="41" t="e">
        <f>SUM(#REF!/#REF!)*100</f>
        <v>#REF!</v>
      </c>
      <c r="D6" s="3">
        <v>14341501</v>
      </c>
      <c r="E6" s="3">
        <v>20611522</v>
      </c>
      <c r="F6" s="3">
        <v>12705723</v>
      </c>
      <c r="G6" s="166"/>
      <c r="H6" s="19"/>
      <c r="I6" s="2" t="s">
        <v>8</v>
      </c>
      <c r="J6" s="3">
        <v>120282135</v>
      </c>
      <c r="K6" s="3">
        <v>236136874</v>
      </c>
      <c r="L6" s="3">
        <v>223771664</v>
      </c>
      <c r="M6" s="165"/>
      <c r="N6" s="11"/>
    </row>
    <row r="7" spans="1:16" s="27" customFormat="1" ht="13.5" customHeight="1" x14ac:dyDescent="0.2">
      <c r="A7" s="63"/>
      <c r="B7" s="28" t="s">
        <v>47</v>
      </c>
      <c r="C7" s="23" t="e">
        <f t="shared" ref="C7" si="0">SUM(C8,C9,C10)</f>
        <v>#REF!</v>
      </c>
      <c r="D7" s="23">
        <v>206143800</v>
      </c>
      <c r="E7" s="23">
        <v>321141054</v>
      </c>
      <c r="F7" s="23">
        <v>460607450</v>
      </c>
      <c r="G7" s="166"/>
      <c r="H7" s="19"/>
      <c r="I7" s="2" t="s">
        <v>41</v>
      </c>
      <c r="J7" s="3">
        <v>21091228</v>
      </c>
      <c r="K7" s="3">
        <v>33712265</v>
      </c>
      <c r="L7" s="3">
        <v>33230758</v>
      </c>
      <c r="M7" s="165"/>
      <c r="N7" s="11"/>
    </row>
    <row r="8" spans="1:16" ht="13.5" customHeight="1" x14ac:dyDescent="0.2">
      <c r="A8" s="64"/>
      <c r="B8" s="4" t="s">
        <v>48</v>
      </c>
      <c r="C8" s="24"/>
      <c r="D8" s="5">
        <v>142925119</v>
      </c>
      <c r="E8" s="5">
        <v>168624946</v>
      </c>
      <c r="F8" s="5">
        <v>168624946</v>
      </c>
      <c r="G8" s="166"/>
      <c r="H8" s="19"/>
      <c r="I8" s="2"/>
      <c r="J8" s="3"/>
      <c r="K8" s="3"/>
      <c r="L8" s="3"/>
      <c r="M8" s="165"/>
      <c r="N8" s="13"/>
    </row>
    <row r="9" spans="1:16" ht="13.5" customHeight="1" x14ac:dyDescent="0.2">
      <c r="A9" s="64"/>
      <c r="B9" s="4" t="s">
        <v>50</v>
      </c>
      <c r="C9" s="24" t="e">
        <f>SUM(#REF!/#REF!)*100</f>
        <v>#REF!</v>
      </c>
      <c r="D9" s="5"/>
      <c r="E9" s="5"/>
      <c r="F9" s="5"/>
      <c r="G9" s="166"/>
      <c r="H9" s="1"/>
      <c r="I9" s="2"/>
      <c r="J9" s="3"/>
      <c r="K9" s="3"/>
      <c r="L9" s="3"/>
      <c r="M9" s="165"/>
      <c r="N9" s="13"/>
      <c r="P9" s="30"/>
    </row>
    <row r="10" spans="1:16" ht="13.5" customHeight="1" x14ac:dyDescent="0.2">
      <c r="A10" s="64"/>
      <c r="B10" s="4" t="s">
        <v>49</v>
      </c>
      <c r="C10" s="24" t="e">
        <f>SUM(#REF!/#REF!)*100</f>
        <v>#REF!</v>
      </c>
      <c r="D10" s="5">
        <v>63218681</v>
      </c>
      <c r="E10" s="5">
        <v>152516108</v>
      </c>
      <c r="F10" s="5">
        <v>291982504</v>
      </c>
      <c r="G10" s="166"/>
      <c r="H10" s="1"/>
      <c r="I10" s="2"/>
      <c r="J10" s="3"/>
      <c r="K10" s="3"/>
      <c r="L10" s="3"/>
      <c r="M10" s="165"/>
      <c r="N10" s="13"/>
    </row>
    <row r="11" spans="1:16" ht="13.5" customHeight="1" x14ac:dyDescent="0.2">
      <c r="A11" s="63"/>
      <c r="B11" s="28" t="s">
        <v>51</v>
      </c>
      <c r="C11" s="3" t="e">
        <f>SUM(C12:C12)</f>
        <v>#REF!</v>
      </c>
      <c r="D11" s="3"/>
      <c r="E11" s="3"/>
      <c r="F11" s="3"/>
      <c r="G11" s="166"/>
      <c r="H11" s="1"/>
      <c r="I11" s="2" t="s">
        <v>42</v>
      </c>
      <c r="J11" s="3">
        <v>72294215</v>
      </c>
      <c r="K11" s="3">
        <v>114983595</v>
      </c>
      <c r="L11" s="3">
        <v>89807897</v>
      </c>
      <c r="M11" s="165"/>
      <c r="N11" s="13"/>
    </row>
    <row r="12" spans="1:16" ht="13.5" customHeight="1" x14ac:dyDescent="0.2">
      <c r="A12" s="64"/>
      <c r="B12" s="4" t="s">
        <v>52</v>
      </c>
      <c r="C12" s="24" t="e">
        <f>SUM(#REF!/#REF!)*100</f>
        <v>#REF!</v>
      </c>
      <c r="D12" s="5"/>
      <c r="E12" s="5"/>
      <c r="F12" s="5"/>
      <c r="G12" s="166"/>
      <c r="H12" s="1"/>
      <c r="I12" s="7"/>
      <c r="J12" s="29"/>
      <c r="K12" s="29"/>
      <c r="L12" s="29"/>
      <c r="M12" s="165"/>
      <c r="N12" s="13"/>
    </row>
    <row r="13" spans="1:16" ht="13.5" customHeight="1" x14ac:dyDescent="0.2">
      <c r="A13" s="63"/>
      <c r="B13" s="28" t="s">
        <v>53</v>
      </c>
      <c r="C13" s="3" t="e">
        <f t="shared" ref="C13" si="1">SUM(C14:C18)</f>
        <v>#REF!</v>
      </c>
      <c r="D13" s="3">
        <v>7732779</v>
      </c>
      <c r="E13" s="3">
        <v>7732779</v>
      </c>
      <c r="F13" s="3">
        <v>7416956</v>
      </c>
      <c r="G13" s="166"/>
      <c r="H13" s="1"/>
      <c r="I13" s="66" t="s">
        <v>43</v>
      </c>
      <c r="J13" s="3">
        <v>5148026</v>
      </c>
      <c r="K13" s="3">
        <v>15070120</v>
      </c>
      <c r="L13" s="3">
        <v>12475964</v>
      </c>
      <c r="M13" s="165"/>
      <c r="N13" s="13"/>
    </row>
    <row r="14" spans="1:16" ht="13.5" customHeight="1" x14ac:dyDescent="0.2">
      <c r="A14" s="64"/>
      <c r="B14" s="4" t="s">
        <v>54</v>
      </c>
      <c r="C14" s="24" t="e">
        <f>SUM(#REF!/#REF!)*100</f>
        <v>#REF!</v>
      </c>
      <c r="D14" s="5"/>
      <c r="E14" s="5"/>
      <c r="F14" s="5"/>
      <c r="G14" s="166"/>
      <c r="H14" s="1"/>
      <c r="I14" s="31" t="s">
        <v>95</v>
      </c>
      <c r="J14" s="5"/>
      <c r="K14" s="5">
        <v>936804</v>
      </c>
      <c r="L14" s="5">
        <v>936804</v>
      </c>
      <c r="M14" s="165"/>
      <c r="N14" s="13"/>
    </row>
    <row r="15" spans="1:16" ht="13.5" customHeight="1" x14ac:dyDescent="0.2">
      <c r="A15" s="64"/>
      <c r="B15" s="4" t="s">
        <v>55</v>
      </c>
      <c r="C15" s="24"/>
      <c r="D15" s="5">
        <v>921379</v>
      </c>
      <c r="E15" s="5">
        <v>921379</v>
      </c>
      <c r="F15" s="5">
        <v>1022058</v>
      </c>
      <c r="G15" s="166"/>
      <c r="H15" s="1"/>
      <c r="I15" s="6" t="s">
        <v>165</v>
      </c>
      <c r="J15" s="29">
        <v>1265500</v>
      </c>
      <c r="K15" s="29">
        <v>5763616</v>
      </c>
      <c r="L15" s="29">
        <v>3269360</v>
      </c>
      <c r="M15" s="165"/>
      <c r="N15" s="13"/>
    </row>
    <row r="16" spans="1:16" ht="13.5" customHeight="1" x14ac:dyDescent="0.2">
      <c r="A16" s="64"/>
      <c r="B16" s="4" t="s">
        <v>207</v>
      </c>
      <c r="C16" s="24" t="e">
        <f>SUM(#REF!/#REF!)*100</f>
        <v>#REF!</v>
      </c>
      <c r="D16" s="5">
        <v>2105000</v>
      </c>
      <c r="E16" s="5">
        <v>2105000</v>
      </c>
      <c r="F16" s="5">
        <v>1616448</v>
      </c>
      <c r="G16" s="166"/>
      <c r="H16" s="1"/>
      <c r="I16" s="7" t="s">
        <v>166</v>
      </c>
      <c r="J16" s="8">
        <v>100000</v>
      </c>
      <c r="K16" s="33">
        <v>8369700</v>
      </c>
      <c r="L16" s="33">
        <v>8269800</v>
      </c>
      <c r="M16" s="165"/>
      <c r="N16" s="13"/>
    </row>
    <row r="17" spans="1:14" ht="13.5" customHeight="1" x14ac:dyDescent="0.2">
      <c r="A17" s="64"/>
      <c r="B17" s="4" t="s">
        <v>208</v>
      </c>
      <c r="C17" s="24"/>
      <c r="D17" s="5">
        <v>4706400</v>
      </c>
      <c r="E17" s="5">
        <v>4706400</v>
      </c>
      <c r="F17" s="5">
        <v>4719705</v>
      </c>
      <c r="G17" s="166"/>
      <c r="H17" s="1"/>
      <c r="I17" s="6" t="s">
        <v>209</v>
      </c>
      <c r="J17" s="238">
        <v>3782526</v>
      </c>
      <c r="K17" s="238"/>
      <c r="L17" s="238"/>
      <c r="M17" s="165"/>
      <c r="N17" s="13"/>
    </row>
    <row r="18" spans="1:14" ht="13.5" customHeight="1" x14ac:dyDescent="0.2">
      <c r="A18" s="64"/>
      <c r="B18" s="4" t="s">
        <v>56</v>
      </c>
      <c r="C18" s="24"/>
      <c r="D18" s="5"/>
      <c r="E18" s="5"/>
      <c r="F18" s="5">
        <v>96745</v>
      </c>
      <c r="G18" s="166"/>
      <c r="H18" s="1"/>
      <c r="I18" s="2" t="s">
        <v>44</v>
      </c>
      <c r="J18" s="32">
        <v>6259000</v>
      </c>
      <c r="K18" s="32">
        <v>5380000</v>
      </c>
      <c r="L18" s="32">
        <v>4329890</v>
      </c>
      <c r="M18" s="165"/>
      <c r="N18" s="13"/>
    </row>
    <row r="19" spans="1:14" s="27" customFormat="1" ht="13.5" customHeight="1" x14ac:dyDescent="0.2">
      <c r="A19" s="62" t="s">
        <v>3</v>
      </c>
      <c r="B19" s="43" t="s">
        <v>61</v>
      </c>
      <c r="C19" s="39" t="e">
        <f>SUM(C23+C22+C20)</f>
        <v>#REF!</v>
      </c>
      <c r="D19" s="39">
        <v>155976989</v>
      </c>
      <c r="E19" s="39">
        <v>93723241</v>
      </c>
      <c r="F19" s="39">
        <v>9649024</v>
      </c>
      <c r="G19" s="166"/>
      <c r="H19" s="40" t="s">
        <v>3</v>
      </c>
      <c r="I19" s="38" t="s">
        <v>60</v>
      </c>
      <c r="J19" s="39">
        <v>154976989</v>
      </c>
      <c r="K19" s="39">
        <v>156781343</v>
      </c>
      <c r="L19" s="39">
        <v>115687757</v>
      </c>
      <c r="M19" s="165"/>
      <c r="N19" s="11"/>
    </row>
    <row r="20" spans="1:14" s="27" customFormat="1" ht="13.5" customHeight="1" x14ac:dyDescent="0.2">
      <c r="A20" s="63"/>
      <c r="B20" s="28" t="s">
        <v>57</v>
      </c>
      <c r="C20" s="23">
        <f>SUM(C21:C21)</f>
        <v>0</v>
      </c>
      <c r="D20" s="23"/>
      <c r="E20" s="23"/>
      <c r="F20" s="23">
        <v>500000</v>
      </c>
      <c r="G20" s="166"/>
      <c r="H20" s="19"/>
      <c r="I20" s="2" t="s">
        <v>45</v>
      </c>
      <c r="J20" s="32">
        <v>137417000</v>
      </c>
      <c r="K20" s="32">
        <v>138979354</v>
      </c>
      <c r="L20" s="32">
        <v>110369321</v>
      </c>
      <c r="M20" s="165"/>
      <c r="N20" s="11"/>
    </row>
    <row r="21" spans="1:14" ht="13.5" customHeight="1" x14ac:dyDescent="0.2">
      <c r="A21" s="64"/>
      <c r="B21" s="4" t="s">
        <v>10</v>
      </c>
      <c r="C21" s="24">
        <v>0</v>
      </c>
      <c r="D21" s="33"/>
      <c r="E21" s="33">
        <v>1000000</v>
      </c>
      <c r="F21" s="33"/>
      <c r="G21" s="166"/>
      <c r="H21" s="19"/>
      <c r="I21" s="2" t="s">
        <v>46</v>
      </c>
      <c r="J21" s="32">
        <v>17559989</v>
      </c>
      <c r="K21" s="32">
        <v>17801989</v>
      </c>
      <c r="L21" s="32">
        <v>5318436</v>
      </c>
      <c r="M21" s="165"/>
      <c r="N21" s="16"/>
    </row>
    <row r="22" spans="1:14" ht="13.5" customHeight="1" x14ac:dyDescent="0.2">
      <c r="A22" s="63"/>
      <c r="B22" s="28" t="s">
        <v>86</v>
      </c>
      <c r="C22" s="41">
        <v>0</v>
      </c>
      <c r="D22" s="23">
        <v>1000000</v>
      </c>
      <c r="E22" s="23">
        <v>92723241</v>
      </c>
      <c r="F22" s="23">
        <v>9149024</v>
      </c>
      <c r="G22" s="166"/>
      <c r="H22" s="1"/>
      <c r="I22" s="8"/>
      <c r="J22" s="8"/>
      <c r="K22" s="8"/>
      <c r="L22" s="8"/>
      <c r="M22" s="165"/>
      <c r="N22" s="12"/>
    </row>
    <row r="23" spans="1:14" ht="13.5" customHeight="1" x14ac:dyDescent="0.2">
      <c r="A23" s="63"/>
      <c r="B23" s="28" t="s">
        <v>62</v>
      </c>
      <c r="C23" s="23" t="e">
        <f>SUM(C24:C25)</f>
        <v>#REF!</v>
      </c>
      <c r="D23" s="23">
        <v>154976989</v>
      </c>
      <c r="E23" s="23"/>
      <c r="F23" s="23"/>
      <c r="G23" s="166"/>
      <c r="H23" s="19"/>
      <c r="I23" s="2" t="s">
        <v>11</v>
      </c>
      <c r="J23" s="3"/>
      <c r="K23" s="3"/>
      <c r="L23" s="3"/>
      <c r="M23" s="165"/>
      <c r="N23" s="14"/>
    </row>
    <row r="24" spans="1:14" ht="13.5" customHeight="1" x14ac:dyDescent="0.2">
      <c r="A24" s="64"/>
      <c r="B24" s="34" t="s">
        <v>63</v>
      </c>
      <c r="C24" s="24" t="e">
        <f>SUM(#REF!/#REF!)*100</f>
        <v>#REF!</v>
      </c>
      <c r="D24" s="33"/>
      <c r="E24" s="33"/>
      <c r="F24" s="33"/>
      <c r="G24" s="166"/>
      <c r="H24" s="1"/>
      <c r="I24" s="7" t="s">
        <v>167</v>
      </c>
      <c r="J24" s="29"/>
      <c r="K24" s="29"/>
      <c r="L24" s="29"/>
      <c r="M24" s="165"/>
      <c r="N24" s="14"/>
    </row>
    <row r="25" spans="1:14" ht="13.5" customHeight="1" x14ac:dyDescent="0.2">
      <c r="A25" s="64"/>
      <c r="B25" s="34" t="s">
        <v>90</v>
      </c>
      <c r="C25" s="24" t="e">
        <f>SUM(#REF!/#REF!)*100</f>
        <v>#REF!</v>
      </c>
      <c r="D25" s="33">
        <v>154976989</v>
      </c>
      <c r="E25" s="33">
        <v>92723241</v>
      </c>
      <c r="F25" s="33">
        <v>9149024</v>
      </c>
      <c r="G25" s="166"/>
      <c r="H25" s="1"/>
      <c r="I25" s="7"/>
      <c r="J25" s="29"/>
      <c r="K25" s="29"/>
      <c r="L25" s="29"/>
      <c r="M25" s="165"/>
      <c r="N25" s="13"/>
    </row>
    <row r="26" spans="1:14" s="27" customFormat="1" ht="13.5" customHeight="1" x14ac:dyDescent="0.2">
      <c r="A26" s="62" t="s">
        <v>73</v>
      </c>
      <c r="B26" s="43" t="s">
        <v>64</v>
      </c>
      <c r="C26" s="39">
        <f t="shared" ref="C26" si="2">SUM(C27:C28)</f>
        <v>0</v>
      </c>
      <c r="D26" s="39"/>
      <c r="E26" s="39">
        <v>128308442</v>
      </c>
      <c r="F26" s="39">
        <v>134331019</v>
      </c>
      <c r="G26" s="166"/>
      <c r="H26" s="40" t="s">
        <v>73</v>
      </c>
      <c r="I26" s="38" t="s">
        <v>65</v>
      </c>
      <c r="J26" s="39">
        <v>4143476</v>
      </c>
      <c r="K26" s="39">
        <v>9452841</v>
      </c>
      <c r="L26" s="39">
        <v>7609803</v>
      </c>
      <c r="M26" s="165"/>
      <c r="N26" s="20"/>
    </row>
    <row r="27" spans="1:14" ht="13.5" customHeight="1" x14ac:dyDescent="0.2">
      <c r="A27" s="64"/>
      <c r="B27" s="4" t="s">
        <v>66</v>
      </c>
      <c r="C27" s="24">
        <v>0</v>
      </c>
      <c r="D27" s="5"/>
      <c r="E27" s="5">
        <v>128308442</v>
      </c>
      <c r="F27" s="5">
        <v>128308442</v>
      </c>
      <c r="G27" s="166"/>
      <c r="H27" s="1"/>
      <c r="I27" s="7" t="s">
        <v>97</v>
      </c>
      <c r="J27" s="5"/>
      <c r="K27" s="5">
        <v>5379365</v>
      </c>
      <c r="L27" s="5">
        <v>5379365</v>
      </c>
      <c r="M27" s="165"/>
      <c r="N27" s="13"/>
    </row>
    <row r="28" spans="1:14" ht="13.5" customHeight="1" x14ac:dyDescent="0.2">
      <c r="A28" s="64"/>
      <c r="B28" s="4" t="s">
        <v>213</v>
      </c>
      <c r="C28" s="24">
        <v>0</v>
      </c>
      <c r="D28" s="5"/>
      <c r="E28" s="5"/>
      <c r="F28" s="5"/>
      <c r="G28" s="166"/>
      <c r="H28" s="1"/>
      <c r="I28" s="7" t="s">
        <v>265</v>
      </c>
      <c r="J28" s="29">
        <v>4143476</v>
      </c>
      <c r="K28" s="29">
        <v>4073476</v>
      </c>
      <c r="L28" s="29">
        <v>2230438</v>
      </c>
      <c r="M28" s="165"/>
      <c r="N28" s="16"/>
    </row>
    <row r="29" spans="1:14" ht="13.5" customHeight="1" x14ac:dyDescent="0.2">
      <c r="A29" s="64"/>
      <c r="B29" s="4" t="s">
        <v>168</v>
      </c>
      <c r="C29" s="24"/>
      <c r="D29" s="5"/>
      <c r="E29" s="5"/>
      <c r="F29" s="5">
        <v>6022577</v>
      </c>
      <c r="G29" s="166"/>
      <c r="H29" s="1"/>
      <c r="I29" s="7" t="s">
        <v>210</v>
      </c>
      <c r="J29" s="29"/>
      <c r="K29" s="29"/>
      <c r="L29" s="29"/>
      <c r="M29" s="165"/>
      <c r="N29" s="16"/>
    </row>
    <row r="30" spans="1:14" s="27" customFormat="1" ht="13.5" customHeight="1" x14ac:dyDescent="0.2">
      <c r="A30" s="62" t="s">
        <v>4</v>
      </c>
      <c r="B30" s="44" t="s">
        <v>250</v>
      </c>
      <c r="C30" s="46">
        <v>0</v>
      </c>
      <c r="D30" s="45"/>
      <c r="E30" s="45"/>
      <c r="F30" s="45"/>
      <c r="G30" s="166"/>
      <c r="H30" s="40" t="s">
        <v>4</v>
      </c>
      <c r="I30" s="47" t="s">
        <v>249</v>
      </c>
      <c r="J30" s="38"/>
      <c r="K30" s="38"/>
      <c r="L30" s="38"/>
      <c r="M30" s="165"/>
      <c r="N30" s="11"/>
    </row>
    <row r="31" spans="1:14" s="26" customFormat="1" ht="13.5" customHeight="1" x14ac:dyDescent="0.25">
      <c r="A31" s="61" t="s">
        <v>5</v>
      </c>
      <c r="B31" s="53" t="s">
        <v>39</v>
      </c>
      <c r="C31" s="54" t="e">
        <f t="shared" ref="C31" si="3">SUM(C5,C19,C26,C30)</f>
        <v>#REF!</v>
      </c>
      <c r="D31" s="54">
        <v>384195069</v>
      </c>
      <c r="E31" s="54">
        <v>571517038</v>
      </c>
      <c r="F31" s="54">
        <v>624710172</v>
      </c>
      <c r="G31" s="167"/>
      <c r="H31" s="36" t="s">
        <v>74</v>
      </c>
      <c r="I31" s="55" t="s">
        <v>40</v>
      </c>
      <c r="J31" s="56">
        <v>384195069</v>
      </c>
      <c r="K31" s="56">
        <v>571517038</v>
      </c>
      <c r="L31" s="56">
        <v>486913733</v>
      </c>
      <c r="M31" s="168"/>
      <c r="N31" s="21"/>
    </row>
    <row r="32" spans="1:14" s="27" customFormat="1" ht="13.5" customHeight="1" x14ac:dyDescent="0.2">
      <c r="A32" s="62" t="s">
        <v>7</v>
      </c>
      <c r="B32" s="48" t="s">
        <v>20</v>
      </c>
      <c r="C32" s="50"/>
      <c r="D32" s="49">
        <v>105958809</v>
      </c>
      <c r="E32" s="49">
        <v>111539029</v>
      </c>
      <c r="F32" s="49">
        <v>110722494</v>
      </c>
      <c r="G32" s="166"/>
      <c r="H32" s="51" t="s">
        <v>7</v>
      </c>
      <c r="I32" s="52" t="s">
        <v>21</v>
      </c>
      <c r="J32" s="49">
        <v>105958809</v>
      </c>
      <c r="K32" s="49">
        <v>111539029</v>
      </c>
      <c r="L32" s="49">
        <v>110722494</v>
      </c>
      <c r="M32" s="165"/>
      <c r="N32" s="15"/>
    </row>
    <row r="33" spans="1:14" s="26" customFormat="1" ht="13.5" customHeight="1" x14ac:dyDescent="0.25">
      <c r="A33" s="61" t="s">
        <v>19</v>
      </c>
      <c r="B33" s="57" t="s">
        <v>37</v>
      </c>
      <c r="C33" s="58" t="e">
        <f t="shared" ref="C33" si="4">C31+C32</f>
        <v>#REF!</v>
      </c>
      <c r="D33" s="58">
        <v>490153878</v>
      </c>
      <c r="E33" s="58">
        <v>683056067</v>
      </c>
      <c r="F33" s="58">
        <v>735432666</v>
      </c>
      <c r="G33" s="167"/>
      <c r="H33" s="36" t="s">
        <v>19</v>
      </c>
      <c r="I33" s="59" t="s">
        <v>38</v>
      </c>
      <c r="J33" s="60">
        <v>490153878</v>
      </c>
      <c r="K33" s="60">
        <v>683056067</v>
      </c>
      <c r="L33" s="60">
        <v>597636227</v>
      </c>
      <c r="M33" s="168"/>
      <c r="N33" s="22"/>
    </row>
    <row r="40" spans="1:14" ht="13.5" customHeight="1" x14ac:dyDescent="0.2">
      <c r="C40" s="13"/>
      <c r="D40" s="42"/>
      <c r="E40" s="42"/>
      <c r="F40" s="42"/>
      <c r="G40" s="13"/>
    </row>
  </sheetData>
  <mergeCells count="3">
    <mergeCell ref="A2:M2"/>
    <mergeCell ref="J3:M3"/>
    <mergeCell ref="J1:M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6"/>
  <sheetViews>
    <sheetView workbookViewId="0">
      <selection activeCell="O10" sqref="O10"/>
    </sheetView>
  </sheetViews>
  <sheetFormatPr defaultRowHeight="13.2" x14ac:dyDescent="0.25"/>
  <cols>
    <col min="8" max="8" width="10" bestFit="1" customWidth="1"/>
    <col min="11" max="11" width="10" bestFit="1" customWidth="1"/>
  </cols>
  <sheetData>
    <row r="2" spans="1:11" x14ac:dyDescent="0.25">
      <c r="I2" t="s">
        <v>288</v>
      </c>
    </row>
    <row r="4" spans="1:11" x14ac:dyDescent="0.25">
      <c r="G4" s="203" t="s">
        <v>218</v>
      </c>
      <c r="H4" s="203"/>
      <c r="I4" s="203"/>
      <c r="K4" t="s">
        <v>221</v>
      </c>
    </row>
    <row r="6" spans="1:11" x14ac:dyDescent="0.25">
      <c r="C6" t="s">
        <v>14</v>
      </c>
      <c r="H6" t="s">
        <v>219</v>
      </c>
      <c r="K6" t="s">
        <v>220</v>
      </c>
    </row>
    <row r="8" spans="1:11" x14ac:dyDescent="0.25">
      <c r="B8" t="s">
        <v>222</v>
      </c>
      <c r="H8">
        <v>6623014</v>
      </c>
      <c r="K8">
        <v>5725128</v>
      </c>
    </row>
    <row r="10" spans="1:11" x14ac:dyDescent="0.25">
      <c r="B10" t="s">
        <v>223</v>
      </c>
      <c r="H10">
        <v>11198470</v>
      </c>
      <c r="K10">
        <v>37825763</v>
      </c>
    </row>
    <row r="12" spans="1:11" x14ac:dyDescent="0.25">
      <c r="A12" s="203"/>
      <c r="B12" s="203" t="s">
        <v>224</v>
      </c>
      <c r="C12" s="203"/>
      <c r="D12" s="203"/>
      <c r="E12" s="203"/>
      <c r="F12" s="203"/>
      <c r="G12" s="203"/>
      <c r="H12" s="203">
        <v>17821484</v>
      </c>
      <c r="I12" s="203"/>
      <c r="J12" s="203"/>
      <c r="K12" s="203">
        <v>43550891</v>
      </c>
    </row>
    <row r="14" spans="1:11" x14ac:dyDescent="0.25">
      <c r="B14" s="236" t="s">
        <v>285</v>
      </c>
      <c r="H14">
        <v>156221223</v>
      </c>
      <c r="K14">
        <v>168624946</v>
      </c>
    </row>
    <row r="16" spans="1:11" x14ac:dyDescent="0.25">
      <c r="B16" s="236" t="s">
        <v>225</v>
      </c>
      <c r="H16">
        <v>218226569</v>
      </c>
      <c r="K16">
        <v>229879979</v>
      </c>
    </row>
    <row r="18" spans="2:11" x14ac:dyDescent="0.25">
      <c r="B18" s="236" t="s">
        <v>226</v>
      </c>
      <c r="H18">
        <v>3537034</v>
      </c>
      <c r="K18">
        <v>9149024</v>
      </c>
    </row>
    <row r="20" spans="2:11" x14ac:dyDescent="0.25">
      <c r="B20" s="236" t="s">
        <v>227</v>
      </c>
      <c r="H20">
        <v>31373380</v>
      </c>
      <c r="K20">
        <v>3892127</v>
      </c>
    </row>
    <row r="22" spans="2:11" x14ac:dyDescent="0.25">
      <c r="B22" s="203" t="s">
        <v>231</v>
      </c>
      <c r="C22" s="203"/>
      <c r="D22" s="203"/>
      <c r="E22" s="203"/>
      <c r="F22" s="203"/>
      <c r="G22" s="203"/>
      <c r="H22" s="203">
        <v>409358206</v>
      </c>
      <c r="I22" s="203"/>
      <c r="J22" s="203"/>
      <c r="K22" s="203">
        <v>411546076</v>
      </c>
    </row>
    <row r="24" spans="2:11" x14ac:dyDescent="0.25">
      <c r="B24" s="236" t="s">
        <v>228</v>
      </c>
      <c r="H24">
        <v>12165041</v>
      </c>
      <c r="K24">
        <v>18836795</v>
      </c>
    </row>
    <row r="26" spans="2:11" x14ac:dyDescent="0.25">
      <c r="B26" s="236" t="s">
        <v>229</v>
      </c>
      <c r="H26">
        <v>34618703</v>
      </c>
      <c r="K26">
        <v>32017146</v>
      </c>
    </row>
    <row r="28" spans="2:11" x14ac:dyDescent="0.25">
      <c r="B28" s="236" t="s">
        <v>230</v>
      </c>
      <c r="H28">
        <v>4066219</v>
      </c>
      <c r="K28">
        <v>4225739</v>
      </c>
    </row>
    <row r="29" spans="2:11" x14ac:dyDescent="0.25">
      <c r="H29">
        <v>0</v>
      </c>
    </row>
    <row r="30" spans="2:11" x14ac:dyDescent="0.25">
      <c r="B30" s="203" t="s">
        <v>232</v>
      </c>
      <c r="C30" s="203"/>
      <c r="D30" s="203"/>
      <c r="E30" s="203"/>
      <c r="F30" s="203"/>
      <c r="G30" s="203"/>
      <c r="H30" s="203">
        <v>50849963</v>
      </c>
      <c r="I30" s="203"/>
      <c r="J30" s="203"/>
      <c r="K30" s="203">
        <v>55079680</v>
      </c>
    </row>
    <row r="32" spans="2:11" x14ac:dyDescent="0.25">
      <c r="B32" s="236" t="s">
        <v>233</v>
      </c>
      <c r="H32">
        <v>112637878</v>
      </c>
      <c r="K32">
        <v>135824912</v>
      </c>
    </row>
    <row r="34" spans="1:11" x14ac:dyDescent="0.25">
      <c r="B34" s="236" t="s">
        <v>234</v>
      </c>
      <c r="H34">
        <v>8566694</v>
      </c>
      <c r="K34">
        <v>7812361</v>
      </c>
    </row>
    <row r="36" spans="1:11" x14ac:dyDescent="0.25">
      <c r="B36" s="236" t="s">
        <v>235</v>
      </c>
      <c r="H36">
        <v>14641842</v>
      </c>
      <c r="K36">
        <v>17554257</v>
      </c>
    </row>
    <row r="38" spans="1:11" x14ac:dyDescent="0.25">
      <c r="B38" s="203" t="s">
        <v>236</v>
      </c>
      <c r="C38" s="203"/>
      <c r="D38" s="203"/>
      <c r="E38" s="203"/>
      <c r="F38" s="203"/>
      <c r="G38" s="203"/>
      <c r="H38" s="203">
        <v>135846414</v>
      </c>
      <c r="I38" s="203"/>
      <c r="J38" s="203"/>
      <c r="K38" s="203">
        <v>161191530</v>
      </c>
    </row>
    <row r="40" spans="1:11" x14ac:dyDescent="0.25">
      <c r="B40" s="203" t="s">
        <v>237</v>
      </c>
      <c r="C40" s="203"/>
      <c r="D40" s="203"/>
      <c r="E40" s="203"/>
      <c r="F40" s="203"/>
      <c r="G40" s="203"/>
      <c r="H40" s="203">
        <v>16727048</v>
      </c>
      <c r="I40" s="203"/>
      <c r="J40" s="203"/>
      <c r="K40" s="203">
        <v>19075799</v>
      </c>
    </row>
    <row r="42" spans="1:11" x14ac:dyDescent="0.25">
      <c r="B42" s="203" t="s">
        <v>238</v>
      </c>
      <c r="C42" s="203"/>
      <c r="D42" s="203"/>
      <c r="E42" s="203"/>
      <c r="F42" s="203"/>
      <c r="G42" s="203"/>
      <c r="H42" s="203">
        <v>76461555</v>
      </c>
      <c r="I42" s="203"/>
      <c r="J42" s="203"/>
      <c r="K42" s="203">
        <v>168956923</v>
      </c>
    </row>
    <row r="44" spans="1:11" x14ac:dyDescent="0.25">
      <c r="A44" s="203"/>
      <c r="B44" s="203" t="s">
        <v>239</v>
      </c>
      <c r="C44" s="203"/>
      <c r="D44" s="203"/>
      <c r="E44" s="203"/>
      <c r="F44" s="203"/>
      <c r="G44" s="203"/>
      <c r="H44" s="203">
        <v>76461555</v>
      </c>
      <c r="I44" s="203"/>
      <c r="J44" s="203"/>
      <c r="K44" s="203">
        <v>50793035</v>
      </c>
    </row>
    <row r="46" spans="1:11" x14ac:dyDescent="0.25">
      <c r="B46" s="236" t="s">
        <v>240</v>
      </c>
      <c r="H46">
        <v>8530</v>
      </c>
      <c r="K46">
        <v>6845</v>
      </c>
    </row>
    <row r="48" spans="1:11" x14ac:dyDescent="0.25">
      <c r="B48" s="203" t="s">
        <v>241</v>
      </c>
      <c r="C48" s="203"/>
      <c r="D48" s="203"/>
      <c r="E48" s="203"/>
      <c r="F48" s="203"/>
      <c r="G48" s="203"/>
      <c r="H48" s="203">
        <v>8560</v>
      </c>
      <c r="I48" s="203"/>
      <c r="J48" s="203"/>
      <c r="K48" s="203">
        <v>6845</v>
      </c>
    </row>
    <row r="50" spans="2:11" x14ac:dyDescent="0.25">
      <c r="B50" s="236" t="s">
        <v>242</v>
      </c>
      <c r="H50">
        <v>59100</v>
      </c>
      <c r="K50">
        <v>148905</v>
      </c>
    </row>
    <row r="52" spans="2:11" x14ac:dyDescent="0.25">
      <c r="B52" s="203" t="s">
        <v>243</v>
      </c>
      <c r="C52" s="203"/>
      <c r="D52" s="203"/>
      <c r="E52" s="203"/>
      <c r="F52" s="203"/>
      <c r="G52" s="203"/>
      <c r="H52" s="203">
        <v>59100</v>
      </c>
      <c r="I52" s="203"/>
      <c r="J52" s="203"/>
      <c r="K52" s="203">
        <v>148905</v>
      </c>
    </row>
    <row r="54" spans="2:11" x14ac:dyDescent="0.25">
      <c r="B54" s="203" t="s">
        <v>244</v>
      </c>
      <c r="C54" s="203"/>
      <c r="D54" s="203"/>
      <c r="E54" s="203"/>
      <c r="F54" s="203"/>
      <c r="G54" s="203"/>
      <c r="H54" s="203">
        <v>-50570</v>
      </c>
      <c r="I54" s="203"/>
      <c r="J54" s="203"/>
      <c r="K54" s="203">
        <v>-142060</v>
      </c>
    </row>
    <row r="56" spans="2:11" x14ac:dyDescent="0.25">
      <c r="B56" s="203" t="s">
        <v>245</v>
      </c>
      <c r="C56" s="203"/>
      <c r="D56" s="203"/>
      <c r="E56" s="203"/>
      <c r="F56" s="203"/>
      <c r="G56" s="203"/>
      <c r="H56" s="203">
        <v>76410985</v>
      </c>
      <c r="I56" s="203"/>
      <c r="J56" s="203"/>
      <c r="K56" s="203">
        <v>50650975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topLeftCell="B1" zoomScale="120" zoomScaleNormal="120" workbookViewId="0">
      <selection activeCell="A2" sqref="A2:T2"/>
    </sheetView>
  </sheetViews>
  <sheetFormatPr defaultColWidth="9.109375" defaultRowHeight="10.199999999999999" x14ac:dyDescent="0.25"/>
  <cols>
    <col min="1" max="1" width="28.5546875" style="90" customWidth="1"/>
    <col min="2" max="2" width="7.88671875" style="77" customWidth="1"/>
    <col min="3" max="3" width="6.5546875" style="77" bestFit="1" customWidth="1"/>
    <col min="4" max="4" width="8" style="77" customWidth="1"/>
    <col min="5" max="5" width="4.5546875" style="77" customWidth="1"/>
    <col min="6" max="6" width="4.33203125" style="77" customWidth="1"/>
    <col min="7" max="7" width="7.88671875" style="77" bestFit="1" customWidth="1"/>
    <col min="8" max="8" width="8.33203125" style="77" customWidth="1"/>
    <col min="9" max="10" width="6.5546875" style="77" customWidth="1"/>
    <col min="11" max="11" width="4.6640625" style="77" customWidth="1"/>
    <col min="12" max="12" width="4.5546875" style="77" customWidth="1"/>
    <col min="13" max="13" width="7.88671875" style="77" customWidth="1"/>
    <col min="14" max="14" width="8.33203125" style="77" customWidth="1"/>
    <col min="15" max="15" width="6.88671875" style="77" customWidth="1"/>
    <col min="16" max="16" width="5.6640625" style="77" bestFit="1" customWidth="1"/>
    <col min="17" max="17" width="4.44140625" style="77" customWidth="1"/>
    <col min="18" max="18" width="3.88671875" style="77" customWidth="1"/>
    <col min="19" max="19" width="9.109375" style="77" customWidth="1"/>
    <col min="20" max="20" width="6.44140625" style="77" hidden="1" customWidth="1"/>
    <col min="21" max="16384" width="9.109375" style="77"/>
  </cols>
  <sheetData>
    <row r="1" spans="1:20" x14ac:dyDescent="0.25">
      <c r="G1" s="265" t="s">
        <v>358</v>
      </c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</row>
    <row r="2" spans="1:20" s="74" customFormat="1" ht="15.6" x14ac:dyDescent="0.25">
      <c r="A2" s="268" t="s">
        <v>266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</row>
    <row r="3" spans="1:20" ht="12.75" customHeight="1" x14ac:dyDescent="0.25">
      <c r="A3" s="75"/>
      <c r="B3" s="76"/>
      <c r="C3" s="76"/>
      <c r="D3" s="76"/>
      <c r="E3" s="76"/>
      <c r="F3" s="76"/>
      <c r="G3" s="266" t="s">
        <v>89</v>
      </c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</row>
    <row r="4" spans="1:20" ht="13.2" x14ac:dyDescent="0.25">
      <c r="A4" s="131"/>
      <c r="B4" s="263" t="s">
        <v>251</v>
      </c>
      <c r="C4" s="264"/>
      <c r="D4" s="264"/>
      <c r="E4" s="264"/>
      <c r="F4" s="264"/>
      <c r="G4" s="264"/>
      <c r="H4" s="263" t="s">
        <v>252</v>
      </c>
      <c r="I4" s="264"/>
      <c r="J4" s="264"/>
      <c r="K4" s="264"/>
      <c r="L4" s="264"/>
      <c r="M4" s="264"/>
      <c r="N4" s="263" t="s">
        <v>248</v>
      </c>
      <c r="O4" s="264"/>
      <c r="P4" s="264"/>
      <c r="Q4" s="264"/>
      <c r="R4" s="264"/>
      <c r="S4" s="267"/>
      <c r="T4" s="195"/>
    </row>
    <row r="5" spans="1:20" s="74" customFormat="1" ht="75" customHeight="1" x14ac:dyDescent="0.25">
      <c r="A5" s="91" t="s">
        <v>0</v>
      </c>
      <c r="B5" s="172" t="s">
        <v>29</v>
      </c>
      <c r="C5" s="92" t="s">
        <v>267</v>
      </c>
      <c r="D5" s="92" t="s">
        <v>30</v>
      </c>
      <c r="E5" s="92"/>
      <c r="F5" s="92"/>
      <c r="G5" s="93" t="s">
        <v>13</v>
      </c>
      <c r="H5" s="172" t="s">
        <v>29</v>
      </c>
      <c r="I5" s="92" t="s">
        <v>268</v>
      </c>
      <c r="J5" s="92" t="s">
        <v>30</v>
      </c>
      <c r="K5" s="92"/>
      <c r="L5" s="92"/>
      <c r="M5" s="93" t="s">
        <v>13</v>
      </c>
      <c r="N5" s="172" t="s">
        <v>29</v>
      </c>
      <c r="O5" s="92" t="s">
        <v>268</v>
      </c>
      <c r="P5" s="92" t="s">
        <v>269</v>
      </c>
      <c r="Q5" s="92"/>
      <c r="R5" s="92"/>
      <c r="S5" s="169" t="s">
        <v>13</v>
      </c>
      <c r="T5" s="196"/>
    </row>
    <row r="6" spans="1:20" s="74" customFormat="1" x14ac:dyDescent="0.25">
      <c r="A6" s="79" t="s">
        <v>36</v>
      </c>
      <c r="B6" s="173">
        <v>117919</v>
      </c>
      <c r="C6" s="80">
        <v>50941</v>
      </c>
      <c r="D6" s="80">
        <v>56215</v>
      </c>
      <c r="E6" s="80"/>
      <c r="F6" s="80"/>
      <c r="G6" s="80">
        <v>225075</v>
      </c>
      <c r="H6" s="173">
        <v>288516</v>
      </c>
      <c r="I6" s="80">
        <v>57968</v>
      </c>
      <c r="J6" s="80">
        <v>58799</v>
      </c>
      <c r="K6" s="80"/>
      <c r="L6" s="80"/>
      <c r="M6" s="80">
        <v>405283</v>
      </c>
      <c r="N6" s="173">
        <v>248227</v>
      </c>
      <c r="O6" s="80">
        <v>57364</v>
      </c>
      <c r="P6" s="80">
        <v>58025</v>
      </c>
      <c r="Q6" s="80"/>
      <c r="R6" s="80"/>
      <c r="S6" s="170">
        <v>363617</v>
      </c>
      <c r="T6" s="197"/>
    </row>
    <row r="7" spans="1:20" x14ac:dyDescent="0.25">
      <c r="A7" s="81" t="s">
        <v>8</v>
      </c>
      <c r="B7" s="174">
        <v>45559</v>
      </c>
      <c r="C7" s="82">
        <v>42025</v>
      </c>
      <c r="D7" s="82">
        <v>32698</v>
      </c>
      <c r="E7" s="82"/>
      <c r="F7" s="82"/>
      <c r="G7" s="83">
        <v>120282</v>
      </c>
      <c r="H7" s="174">
        <v>156314</v>
      </c>
      <c r="I7" s="82">
        <v>45612</v>
      </c>
      <c r="J7" s="82">
        <v>34211</v>
      </c>
      <c r="K7" s="82"/>
      <c r="L7" s="82"/>
      <c r="M7" s="83">
        <v>236137</v>
      </c>
      <c r="N7" s="174">
        <v>144189</v>
      </c>
      <c r="O7" s="82">
        <v>45400</v>
      </c>
      <c r="P7" s="82">
        <v>34183</v>
      </c>
      <c r="Q7" s="82"/>
      <c r="R7" s="82"/>
      <c r="S7" s="194">
        <v>223772</v>
      </c>
      <c r="T7" s="197"/>
    </row>
    <row r="8" spans="1:20" x14ac:dyDescent="0.25">
      <c r="A8" s="81" t="s">
        <v>9</v>
      </c>
      <c r="B8" s="174">
        <v>8529</v>
      </c>
      <c r="C8" s="82">
        <v>6840</v>
      </c>
      <c r="D8" s="82">
        <v>5722</v>
      </c>
      <c r="E8" s="82"/>
      <c r="F8" s="82"/>
      <c r="G8" s="83">
        <v>21091</v>
      </c>
      <c r="H8" s="174">
        <v>18284</v>
      </c>
      <c r="I8" s="82">
        <v>9338</v>
      </c>
      <c r="J8" s="82">
        <v>6090</v>
      </c>
      <c r="K8" s="82"/>
      <c r="L8" s="82"/>
      <c r="M8" s="83">
        <v>33712</v>
      </c>
      <c r="N8" s="174">
        <v>17804</v>
      </c>
      <c r="O8" s="82">
        <v>9337</v>
      </c>
      <c r="P8" s="82">
        <v>6090</v>
      </c>
      <c r="Q8" s="82"/>
      <c r="R8" s="82"/>
      <c r="S8" s="194">
        <v>33231</v>
      </c>
      <c r="T8" s="197"/>
    </row>
    <row r="9" spans="1:20" ht="20.399999999999999" x14ac:dyDescent="0.25">
      <c r="A9" s="81" t="s">
        <v>35</v>
      </c>
      <c r="B9" s="174">
        <v>52423</v>
      </c>
      <c r="C9" s="82">
        <v>2076</v>
      </c>
      <c r="D9" s="82">
        <v>17795</v>
      </c>
      <c r="E9" s="82"/>
      <c r="F9" s="82"/>
      <c r="G9" s="83">
        <v>72294</v>
      </c>
      <c r="H9" s="174">
        <v>93528</v>
      </c>
      <c r="I9" s="82">
        <v>2958</v>
      </c>
      <c r="J9" s="82">
        <v>18498</v>
      </c>
      <c r="K9" s="82"/>
      <c r="L9" s="82"/>
      <c r="M9" s="83">
        <v>114984</v>
      </c>
      <c r="N9" s="174">
        <v>69486</v>
      </c>
      <c r="O9" s="82">
        <v>2569</v>
      </c>
      <c r="P9" s="82">
        <v>17752</v>
      </c>
      <c r="Q9" s="82"/>
      <c r="R9" s="82"/>
      <c r="S9" s="194">
        <v>89808</v>
      </c>
      <c r="T9" s="197"/>
    </row>
    <row r="10" spans="1:20" x14ac:dyDescent="0.25">
      <c r="A10" s="84" t="s">
        <v>253</v>
      </c>
      <c r="B10" s="190">
        <v>1366</v>
      </c>
      <c r="C10" s="82"/>
      <c r="D10" s="191"/>
      <c r="E10" s="82"/>
      <c r="F10" s="82"/>
      <c r="G10" s="83">
        <v>1366</v>
      </c>
      <c r="H10" s="190">
        <v>14073</v>
      </c>
      <c r="I10" s="82">
        <v>60</v>
      </c>
      <c r="J10" s="191"/>
      <c r="K10" s="82"/>
      <c r="L10" s="82"/>
      <c r="M10" s="83">
        <v>14133</v>
      </c>
      <c r="N10" s="190">
        <v>11481</v>
      </c>
      <c r="O10" s="82">
        <v>58</v>
      </c>
      <c r="P10" s="191"/>
      <c r="Q10" s="82"/>
      <c r="R10" s="82"/>
      <c r="S10" s="194">
        <v>11539</v>
      </c>
      <c r="T10" s="197"/>
    </row>
    <row r="11" spans="1:20" x14ac:dyDescent="0.25">
      <c r="A11" s="84" t="s">
        <v>94</v>
      </c>
      <c r="B11" s="190"/>
      <c r="C11" s="82"/>
      <c r="D11" s="191"/>
      <c r="E11" s="82"/>
      <c r="F11" s="82"/>
      <c r="G11" s="83"/>
      <c r="H11" s="190">
        <v>937</v>
      </c>
      <c r="I11" s="82"/>
      <c r="J11" s="191"/>
      <c r="K11" s="82"/>
      <c r="L11" s="82"/>
      <c r="M11" s="83">
        <v>937</v>
      </c>
      <c r="N11" s="190">
        <v>937</v>
      </c>
      <c r="O11" s="82"/>
      <c r="P11" s="191"/>
      <c r="Q11" s="82"/>
      <c r="R11" s="82"/>
      <c r="S11" s="194">
        <v>937</v>
      </c>
      <c r="T11" s="197"/>
    </row>
    <row r="12" spans="1:20" x14ac:dyDescent="0.25">
      <c r="A12" s="84" t="s">
        <v>96</v>
      </c>
      <c r="B12" s="190">
        <v>3783</v>
      </c>
      <c r="C12" s="82"/>
      <c r="D12" s="191"/>
      <c r="E12" s="82"/>
      <c r="F12" s="82"/>
      <c r="G12" s="83">
        <v>3783</v>
      </c>
      <c r="H12" s="190"/>
      <c r="I12" s="82"/>
      <c r="J12" s="191"/>
      <c r="K12" s="82"/>
      <c r="L12" s="82"/>
      <c r="M12" s="83"/>
      <c r="N12" s="190"/>
      <c r="O12" s="82"/>
      <c r="P12" s="191"/>
      <c r="Q12" s="82"/>
      <c r="R12" s="82"/>
      <c r="S12" s="194"/>
      <c r="T12" s="197"/>
    </row>
    <row r="13" spans="1:20" x14ac:dyDescent="0.25">
      <c r="A13" s="81" t="s">
        <v>34</v>
      </c>
      <c r="B13" s="190">
        <v>6259</v>
      </c>
      <c r="C13" s="82"/>
      <c r="D13" s="191"/>
      <c r="E13" s="85"/>
      <c r="F13" s="85"/>
      <c r="G13" s="83">
        <v>6259</v>
      </c>
      <c r="H13" s="190">
        <v>5380</v>
      </c>
      <c r="I13" s="82"/>
      <c r="J13" s="191"/>
      <c r="K13" s="85"/>
      <c r="L13" s="85"/>
      <c r="M13" s="83">
        <v>5380</v>
      </c>
      <c r="N13" s="190">
        <v>4330</v>
      </c>
      <c r="O13" s="82"/>
      <c r="P13" s="191"/>
      <c r="Q13" s="85"/>
      <c r="R13" s="85"/>
      <c r="S13" s="194">
        <v>4330</v>
      </c>
      <c r="T13" s="197"/>
    </row>
    <row r="14" spans="1:20" s="74" customFormat="1" x14ac:dyDescent="0.25">
      <c r="A14" s="79" t="s">
        <v>33</v>
      </c>
      <c r="B14" s="173">
        <v>154977</v>
      </c>
      <c r="C14" s="80"/>
      <c r="D14" s="80"/>
      <c r="E14" s="80"/>
      <c r="F14" s="80"/>
      <c r="G14" s="80">
        <v>154977</v>
      </c>
      <c r="H14" s="173">
        <v>156539</v>
      </c>
      <c r="I14" s="80">
        <v>242</v>
      </c>
      <c r="J14" s="80"/>
      <c r="K14" s="80"/>
      <c r="L14" s="80"/>
      <c r="M14" s="80">
        <v>156781</v>
      </c>
      <c r="N14" s="173">
        <v>115447</v>
      </c>
      <c r="O14" s="80"/>
      <c r="P14" s="80"/>
      <c r="Q14" s="80"/>
      <c r="R14" s="80"/>
      <c r="S14" s="170">
        <v>115687</v>
      </c>
      <c r="T14" s="197"/>
    </row>
    <row r="15" spans="1:20" x14ac:dyDescent="0.25">
      <c r="A15" s="81" t="s">
        <v>32</v>
      </c>
      <c r="B15" s="175">
        <v>137417</v>
      </c>
      <c r="C15" s="85"/>
      <c r="D15" s="85"/>
      <c r="E15" s="85"/>
      <c r="F15" s="85"/>
      <c r="G15" s="83">
        <v>137417</v>
      </c>
      <c r="H15" s="175">
        <v>138979</v>
      </c>
      <c r="I15" s="85"/>
      <c r="J15" s="85"/>
      <c r="K15" s="85"/>
      <c r="L15" s="85"/>
      <c r="M15" s="83">
        <v>138979</v>
      </c>
      <c r="N15" s="175">
        <v>110369</v>
      </c>
      <c r="O15" s="85"/>
      <c r="P15" s="85"/>
      <c r="Q15" s="85"/>
      <c r="R15" s="85"/>
      <c r="S15" s="194">
        <v>110369</v>
      </c>
      <c r="T15" s="197"/>
    </row>
    <row r="16" spans="1:20" x14ac:dyDescent="0.25">
      <c r="A16" s="81" t="s">
        <v>31</v>
      </c>
      <c r="B16" s="175">
        <v>17560</v>
      </c>
      <c r="C16" s="85"/>
      <c r="D16" s="85"/>
      <c r="E16" s="85"/>
      <c r="F16" s="85"/>
      <c r="G16" s="83">
        <v>17560</v>
      </c>
      <c r="H16" s="175">
        <v>17560</v>
      </c>
      <c r="I16" s="85">
        <v>242</v>
      </c>
      <c r="J16" s="85"/>
      <c r="K16" s="85"/>
      <c r="L16" s="85"/>
      <c r="M16" s="83">
        <v>17802</v>
      </c>
      <c r="N16" s="175">
        <v>5078</v>
      </c>
      <c r="O16" s="85">
        <v>240</v>
      </c>
      <c r="P16" s="85"/>
      <c r="Q16" s="85"/>
      <c r="R16" s="85"/>
      <c r="S16" s="194">
        <v>5318</v>
      </c>
      <c r="T16" s="197"/>
    </row>
    <row r="17" spans="1:20" x14ac:dyDescent="0.25">
      <c r="A17" s="81" t="s">
        <v>254</v>
      </c>
      <c r="B17" s="175"/>
      <c r="C17" s="85"/>
      <c r="D17" s="85"/>
      <c r="E17" s="85"/>
      <c r="F17" s="85"/>
      <c r="G17" s="83"/>
      <c r="H17" s="175"/>
      <c r="I17" s="85"/>
      <c r="J17" s="85"/>
      <c r="K17" s="85"/>
      <c r="L17" s="85"/>
      <c r="M17" s="83"/>
      <c r="N17" s="175"/>
      <c r="O17" s="85"/>
      <c r="P17" s="85"/>
      <c r="Q17" s="85"/>
      <c r="R17" s="85"/>
      <c r="S17" s="194"/>
      <c r="T17" s="197"/>
    </row>
    <row r="18" spans="1:20" s="74" customFormat="1" x14ac:dyDescent="0.25">
      <c r="A18" s="79" t="s">
        <v>69</v>
      </c>
      <c r="B18" s="176">
        <v>4143</v>
      </c>
      <c r="C18" s="176"/>
      <c r="D18" s="176"/>
      <c r="E18" s="176"/>
      <c r="F18" s="176"/>
      <c r="G18" s="176">
        <v>4143</v>
      </c>
      <c r="H18" s="176">
        <v>9453</v>
      </c>
      <c r="I18" s="176"/>
      <c r="J18" s="176"/>
      <c r="K18" s="176"/>
      <c r="L18" s="176"/>
      <c r="M18" s="83">
        <v>9453</v>
      </c>
      <c r="N18" s="176">
        <v>7610</v>
      </c>
      <c r="O18" s="176"/>
      <c r="P18" s="176"/>
      <c r="Q18" s="176"/>
      <c r="R18" s="176"/>
      <c r="S18" s="170">
        <v>7610</v>
      </c>
      <c r="T18" s="197"/>
    </row>
    <row r="19" spans="1:20" s="204" customFormat="1" ht="20.399999999999999" x14ac:dyDescent="0.25">
      <c r="A19" s="205" t="s">
        <v>97</v>
      </c>
      <c r="B19" s="206"/>
      <c r="C19" s="206"/>
      <c r="D19" s="206"/>
      <c r="E19" s="206"/>
      <c r="F19" s="206"/>
      <c r="G19" s="208"/>
      <c r="H19" s="206">
        <v>5379</v>
      </c>
      <c r="I19" s="206"/>
      <c r="J19" s="206"/>
      <c r="K19" s="207"/>
      <c r="L19" s="207"/>
      <c r="M19" s="83">
        <v>5379</v>
      </c>
      <c r="N19" s="206">
        <v>5379</v>
      </c>
      <c r="O19" s="207"/>
      <c r="P19" s="207"/>
      <c r="Q19" s="207"/>
      <c r="R19" s="207"/>
      <c r="S19" s="194">
        <v>5379</v>
      </c>
      <c r="T19" s="209"/>
    </row>
    <row r="20" spans="1:20" s="204" customFormat="1" x14ac:dyDescent="0.25">
      <c r="A20" s="205" t="s">
        <v>270</v>
      </c>
      <c r="B20" s="206">
        <v>4143</v>
      </c>
      <c r="C20" s="206"/>
      <c r="D20" s="206"/>
      <c r="E20" s="206"/>
      <c r="F20" s="206"/>
      <c r="G20" s="208">
        <v>4143</v>
      </c>
      <c r="H20" s="206">
        <v>4074</v>
      </c>
      <c r="I20" s="206"/>
      <c r="J20" s="206"/>
      <c r="K20" s="207"/>
      <c r="L20" s="207"/>
      <c r="M20" s="83">
        <v>4074</v>
      </c>
      <c r="N20" s="206">
        <v>2231</v>
      </c>
      <c r="O20" s="207"/>
      <c r="P20" s="207"/>
      <c r="Q20" s="207"/>
      <c r="R20" s="207"/>
      <c r="S20" s="194">
        <v>2231</v>
      </c>
      <c r="T20" s="209"/>
    </row>
    <row r="21" spans="1:20" s="204" customFormat="1" x14ac:dyDescent="0.25">
      <c r="A21" s="7" t="s">
        <v>169</v>
      </c>
      <c r="B21" s="206"/>
      <c r="C21" s="206"/>
      <c r="D21" s="206"/>
      <c r="E21" s="206"/>
      <c r="F21" s="206"/>
      <c r="G21" s="208"/>
      <c r="H21" s="206"/>
      <c r="I21" s="206"/>
      <c r="J21" s="206"/>
      <c r="K21" s="207"/>
      <c r="L21" s="207"/>
      <c r="M21" s="83"/>
      <c r="N21" s="206"/>
      <c r="O21" s="207"/>
      <c r="P21" s="207"/>
      <c r="Q21" s="207"/>
      <c r="R21" s="207"/>
      <c r="S21" s="194"/>
      <c r="T21" s="209"/>
    </row>
    <row r="22" spans="1:20" s="88" customFormat="1" x14ac:dyDescent="0.25">
      <c r="A22" s="86" t="s">
        <v>70</v>
      </c>
      <c r="B22" s="177"/>
      <c r="C22" s="87"/>
      <c r="D22" s="87"/>
      <c r="E22" s="87"/>
      <c r="F22" s="87"/>
      <c r="G22" s="80"/>
      <c r="H22" s="173"/>
      <c r="I22" s="80"/>
      <c r="J22" s="87"/>
      <c r="K22" s="87"/>
      <c r="L22" s="87"/>
      <c r="M22" s="83"/>
      <c r="N22" s="177"/>
      <c r="O22" s="87"/>
      <c r="P22" s="87"/>
      <c r="Q22" s="87"/>
      <c r="R22" s="87"/>
      <c r="S22" s="194"/>
      <c r="T22" s="197"/>
    </row>
    <row r="23" spans="1:20" s="74" customFormat="1" x14ac:dyDescent="0.25">
      <c r="A23" s="78" t="s">
        <v>75</v>
      </c>
      <c r="B23" s="178">
        <v>277039</v>
      </c>
      <c r="C23" s="89">
        <v>50941</v>
      </c>
      <c r="D23" s="89">
        <v>56215</v>
      </c>
      <c r="E23" s="89"/>
      <c r="F23" s="89"/>
      <c r="G23" s="89">
        <v>384195</v>
      </c>
      <c r="H23" s="178">
        <v>454508</v>
      </c>
      <c r="I23" s="89">
        <v>58210</v>
      </c>
      <c r="J23" s="89">
        <v>58799</v>
      </c>
      <c r="K23" s="89"/>
      <c r="L23" s="89"/>
      <c r="M23" s="89">
        <v>571517</v>
      </c>
      <c r="N23" s="178">
        <v>371284</v>
      </c>
      <c r="O23" s="89">
        <v>57604</v>
      </c>
      <c r="P23" s="89">
        <v>58025</v>
      </c>
      <c r="Q23" s="89"/>
      <c r="R23" s="89"/>
      <c r="S23" s="171">
        <v>486914</v>
      </c>
      <c r="T23" s="198"/>
    </row>
    <row r="24" spans="1:20" x14ac:dyDescent="0.25">
      <c r="B24" s="239"/>
      <c r="C24" s="240"/>
      <c r="G24" s="239"/>
    </row>
  </sheetData>
  <mergeCells count="6">
    <mergeCell ref="B4:G4"/>
    <mergeCell ref="G1:T1"/>
    <mergeCell ref="G3:T3"/>
    <mergeCell ref="N4:S4"/>
    <mergeCell ref="H4:M4"/>
    <mergeCell ref="A2:T2"/>
  </mergeCells>
  <printOptions horizontalCentered="1" verticalCentered="1"/>
  <pageMargins left="0" right="0" top="0" bottom="0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="120" zoomScaleNormal="120" workbookViewId="0">
      <selection activeCell="A2" sqref="A2:T2"/>
    </sheetView>
  </sheetViews>
  <sheetFormatPr defaultColWidth="9.109375" defaultRowHeight="10.199999999999999" x14ac:dyDescent="0.25"/>
  <cols>
    <col min="1" max="1" width="23.33203125" style="90" customWidth="1"/>
    <col min="2" max="3" width="6.5546875" style="90" bestFit="1" customWidth="1"/>
    <col min="4" max="4" width="5.6640625" style="90" bestFit="1" customWidth="1"/>
    <col min="5" max="5" width="3.33203125" style="90" customWidth="1"/>
    <col min="6" max="6" width="4.88671875" style="90" customWidth="1"/>
    <col min="7" max="7" width="6.5546875" style="119" bestFit="1" customWidth="1"/>
    <col min="8" max="8" width="7.88671875" style="90" bestFit="1" customWidth="1"/>
    <col min="9" max="10" width="5.6640625" style="90" bestFit="1" customWidth="1"/>
    <col min="11" max="11" width="6.5546875" style="90" bestFit="1" customWidth="1"/>
    <col min="12" max="12" width="6.33203125" style="90" customWidth="1"/>
    <col min="13" max="13" width="8" style="119" customWidth="1"/>
    <col min="14" max="14" width="7.88671875" style="90" bestFit="1" customWidth="1"/>
    <col min="15" max="16" width="5.6640625" style="90" bestFit="1" customWidth="1"/>
    <col min="17" max="17" width="6.5546875" style="90" bestFit="1" customWidth="1"/>
    <col min="18" max="18" width="5.6640625" style="90" bestFit="1" customWidth="1"/>
    <col min="19" max="19" width="8.5546875" style="119" customWidth="1"/>
    <col min="20" max="20" width="6.33203125" style="119" customWidth="1"/>
    <col min="21" max="16384" width="9.109375" style="90"/>
  </cols>
  <sheetData>
    <row r="1" spans="1:20" x14ac:dyDescent="0.25">
      <c r="G1" s="274" t="s">
        <v>359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5"/>
    </row>
    <row r="2" spans="1:20" ht="15.6" x14ac:dyDescent="0.25">
      <c r="A2" s="269" t="s">
        <v>278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70"/>
    </row>
    <row r="3" spans="1:20" ht="12.75" customHeight="1" x14ac:dyDescent="0.25">
      <c r="A3" s="74"/>
      <c r="B3" s="74"/>
      <c r="C3" s="74"/>
      <c r="D3" s="74"/>
      <c r="E3" s="74"/>
      <c r="F3" s="74"/>
      <c r="G3" s="266" t="s">
        <v>89</v>
      </c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</row>
    <row r="4" spans="1:20" s="94" customFormat="1" ht="13.2" x14ac:dyDescent="0.25">
      <c r="A4" s="131"/>
      <c r="B4" s="271" t="s">
        <v>251</v>
      </c>
      <c r="C4" s="272"/>
      <c r="D4" s="272"/>
      <c r="E4" s="272"/>
      <c r="F4" s="272"/>
      <c r="G4" s="273"/>
      <c r="H4" s="271" t="s">
        <v>252</v>
      </c>
      <c r="I4" s="272"/>
      <c r="J4" s="272"/>
      <c r="K4" s="272"/>
      <c r="L4" s="272"/>
      <c r="M4" s="273"/>
      <c r="N4" s="271" t="s">
        <v>248</v>
      </c>
      <c r="O4" s="272"/>
      <c r="P4" s="272"/>
      <c r="Q4" s="272"/>
      <c r="R4" s="272"/>
      <c r="S4" s="272"/>
      <c r="T4" s="193"/>
    </row>
    <row r="5" spans="1:20" s="74" customFormat="1" ht="69.75" customHeight="1" x14ac:dyDescent="0.25">
      <c r="A5" s="120" t="s">
        <v>1</v>
      </c>
      <c r="B5" s="182" t="s">
        <v>29</v>
      </c>
      <c r="C5" s="121" t="s">
        <v>170</v>
      </c>
      <c r="D5" s="121" t="s">
        <v>268</v>
      </c>
      <c r="E5" s="122"/>
      <c r="F5" s="123"/>
      <c r="G5" s="124" t="s">
        <v>28</v>
      </c>
      <c r="H5" s="182" t="s">
        <v>29</v>
      </c>
      <c r="I5" s="121" t="s">
        <v>30</v>
      </c>
      <c r="J5" s="121" t="s">
        <v>268</v>
      </c>
      <c r="K5" s="122"/>
      <c r="L5" s="123"/>
      <c r="M5" s="124" t="s">
        <v>28</v>
      </c>
      <c r="N5" s="182" t="s">
        <v>29</v>
      </c>
      <c r="O5" s="121" t="s">
        <v>30</v>
      </c>
      <c r="P5" s="121" t="s">
        <v>268</v>
      </c>
      <c r="Q5" s="122"/>
      <c r="R5" s="123"/>
      <c r="S5" s="179" t="s">
        <v>28</v>
      </c>
      <c r="T5" s="200" t="s">
        <v>12</v>
      </c>
    </row>
    <row r="6" spans="1:20" s="98" customFormat="1" x14ac:dyDescent="0.25">
      <c r="A6" s="95" t="s">
        <v>27</v>
      </c>
      <c r="B6" s="183">
        <v>227021</v>
      </c>
      <c r="C6" s="96">
        <v>1197</v>
      </c>
      <c r="D6" s="96"/>
      <c r="E6" s="96"/>
      <c r="F6" s="97"/>
      <c r="G6" s="96">
        <v>228218</v>
      </c>
      <c r="H6" s="183">
        <v>344731</v>
      </c>
      <c r="I6" s="96">
        <v>1197</v>
      </c>
      <c r="J6" s="96">
        <v>3557</v>
      </c>
      <c r="K6" s="96"/>
      <c r="L6" s="97"/>
      <c r="M6" s="96">
        <v>349485</v>
      </c>
      <c r="N6" s="183">
        <v>475682</v>
      </c>
      <c r="O6" s="96">
        <v>1456</v>
      </c>
      <c r="P6" s="96">
        <v>3592</v>
      </c>
      <c r="Q6" s="96"/>
      <c r="R6" s="97"/>
      <c r="S6" s="97">
        <v>480730</v>
      </c>
      <c r="T6" s="183"/>
    </row>
    <row r="7" spans="1:20" s="103" customFormat="1" x14ac:dyDescent="0.25">
      <c r="A7" s="99" t="s">
        <v>22</v>
      </c>
      <c r="B7" s="184">
        <v>13144</v>
      </c>
      <c r="C7" s="100">
        <v>1197</v>
      </c>
      <c r="D7" s="100"/>
      <c r="E7" s="100"/>
      <c r="F7" s="101"/>
      <c r="G7" s="102">
        <v>14341</v>
      </c>
      <c r="H7" s="184">
        <v>19414</v>
      </c>
      <c r="I7" s="100">
        <v>1197</v>
      </c>
      <c r="J7" s="100"/>
      <c r="K7" s="100"/>
      <c r="L7" s="101"/>
      <c r="M7" s="102">
        <v>20611</v>
      </c>
      <c r="N7" s="184">
        <v>11214</v>
      </c>
      <c r="O7" s="100">
        <v>1456</v>
      </c>
      <c r="P7" s="100">
        <v>35</v>
      </c>
      <c r="Q7" s="100"/>
      <c r="R7" s="101"/>
      <c r="S7" s="180">
        <v>12705</v>
      </c>
      <c r="T7" s="183"/>
    </row>
    <row r="8" spans="1:20" s="103" customFormat="1" ht="20.399999999999999" x14ac:dyDescent="0.25">
      <c r="A8" s="99" t="s">
        <v>67</v>
      </c>
      <c r="B8" s="184">
        <v>206144</v>
      </c>
      <c r="C8" s="100"/>
      <c r="D8" s="100"/>
      <c r="E8" s="100"/>
      <c r="F8" s="101"/>
      <c r="G8" s="102">
        <v>206144</v>
      </c>
      <c r="H8" s="184">
        <v>317584</v>
      </c>
      <c r="I8" s="100"/>
      <c r="J8" s="100"/>
      <c r="K8" s="100"/>
      <c r="L8" s="101"/>
      <c r="M8" s="102">
        <v>317584</v>
      </c>
      <c r="N8" s="184">
        <v>457051</v>
      </c>
      <c r="O8" s="100"/>
      <c r="P8" s="100"/>
      <c r="Q8" s="100"/>
      <c r="R8" s="101"/>
      <c r="S8" s="180">
        <v>457051</v>
      </c>
      <c r="T8" s="183"/>
    </row>
    <row r="9" spans="1:20" s="103" customFormat="1" x14ac:dyDescent="0.25">
      <c r="A9" s="99" t="s">
        <v>51</v>
      </c>
      <c r="B9" s="184"/>
      <c r="C9" s="100"/>
      <c r="D9" s="100"/>
      <c r="E9" s="100"/>
      <c r="F9" s="101"/>
      <c r="G9" s="102"/>
      <c r="H9" s="184"/>
      <c r="I9" s="100"/>
      <c r="J9" s="100"/>
      <c r="K9" s="100"/>
      <c r="L9" s="101"/>
      <c r="M9" s="102"/>
      <c r="N9" s="184"/>
      <c r="O9" s="100"/>
      <c r="P9" s="100"/>
      <c r="Q9" s="100"/>
      <c r="R9" s="101"/>
      <c r="S9" s="180"/>
      <c r="T9" s="183"/>
    </row>
    <row r="10" spans="1:20" s="103" customFormat="1" x14ac:dyDescent="0.25">
      <c r="A10" s="99" t="s">
        <v>171</v>
      </c>
      <c r="B10" s="184">
        <v>7733</v>
      </c>
      <c r="C10" s="100"/>
      <c r="D10" s="100"/>
      <c r="E10" s="100"/>
      <c r="F10" s="101"/>
      <c r="G10" s="102">
        <v>7733</v>
      </c>
      <c r="H10" s="184">
        <v>7733</v>
      </c>
      <c r="I10" s="100"/>
      <c r="J10" s="100"/>
      <c r="K10" s="100"/>
      <c r="L10" s="101"/>
      <c r="M10" s="102">
        <v>7733</v>
      </c>
      <c r="N10" s="184">
        <v>7417</v>
      </c>
      <c r="O10" s="100"/>
      <c r="P10" s="100"/>
      <c r="Q10" s="100"/>
      <c r="R10" s="101"/>
      <c r="S10" s="180">
        <v>7417</v>
      </c>
      <c r="T10" s="183"/>
    </row>
    <row r="11" spans="1:20" s="103" customFormat="1" x14ac:dyDescent="0.25">
      <c r="A11" s="104" t="s">
        <v>172</v>
      </c>
      <c r="B11" s="185"/>
      <c r="C11" s="105"/>
      <c r="D11" s="105"/>
      <c r="E11" s="105"/>
      <c r="F11" s="106"/>
      <c r="G11" s="102"/>
      <c r="H11" s="185"/>
      <c r="I11" s="105"/>
      <c r="J11" s="105">
        <v>3557</v>
      </c>
      <c r="K11" s="105"/>
      <c r="L11" s="106"/>
      <c r="M11" s="102">
        <v>3557</v>
      </c>
      <c r="N11" s="185"/>
      <c r="O11" s="105"/>
      <c r="P11" s="105">
        <v>3557</v>
      </c>
      <c r="Q11" s="105"/>
      <c r="R11" s="106"/>
      <c r="S11" s="180">
        <v>3557</v>
      </c>
      <c r="T11" s="183"/>
    </row>
    <row r="12" spans="1:20" s="98" customFormat="1" x14ac:dyDescent="0.25">
      <c r="A12" s="95" t="s">
        <v>26</v>
      </c>
      <c r="B12" s="183">
        <v>155977</v>
      </c>
      <c r="C12" s="96"/>
      <c r="D12" s="96"/>
      <c r="E12" s="96"/>
      <c r="F12" s="97"/>
      <c r="G12" s="96">
        <v>155977</v>
      </c>
      <c r="H12" s="183">
        <v>93723</v>
      </c>
      <c r="I12" s="96"/>
      <c r="J12" s="96"/>
      <c r="K12" s="96"/>
      <c r="L12" s="97"/>
      <c r="M12" s="96">
        <v>93723</v>
      </c>
      <c r="N12" s="183">
        <v>9649</v>
      </c>
      <c r="O12" s="96"/>
      <c r="P12" s="96"/>
      <c r="Q12" s="96"/>
      <c r="R12" s="97"/>
      <c r="S12" s="97">
        <v>9649</v>
      </c>
      <c r="T12" s="183"/>
    </row>
    <row r="13" spans="1:20" s="103" customFormat="1" x14ac:dyDescent="0.25">
      <c r="A13" s="104" t="s">
        <v>23</v>
      </c>
      <c r="B13" s="184"/>
      <c r="C13" s="100"/>
      <c r="D13" s="100"/>
      <c r="E13" s="100"/>
      <c r="F13" s="101"/>
      <c r="G13" s="102"/>
      <c r="H13" s="184"/>
      <c r="I13" s="100"/>
      <c r="J13" s="100"/>
      <c r="K13" s="100"/>
      <c r="L13" s="101"/>
      <c r="M13" s="102"/>
      <c r="N13" s="184"/>
      <c r="O13" s="100"/>
      <c r="P13" s="100"/>
      <c r="Q13" s="100"/>
      <c r="R13" s="101"/>
      <c r="S13" s="180"/>
      <c r="T13" s="183"/>
    </row>
    <row r="14" spans="1:20" s="111" customFormat="1" ht="20.399999999999999" x14ac:dyDescent="0.25">
      <c r="A14" s="107" t="s">
        <v>25</v>
      </c>
      <c r="B14" s="186"/>
      <c r="C14" s="108"/>
      <c r="D14" s="108"/>
      <c r="E14" s="108"/>
      <c r="F14" s="109"/>
      <c r="G14" s="110"/>
      <c r="H14" s="186"/>
      <c r="I14" s="108"/>
      <c r="J14" s="108"/>
      <c r="K14" s="108"/>
      <c r="L14" s="109"/>
      <c r="M14" s="110"/>
      <c r="N14" s="186">
        <v>500</v>
      </c>
      <c r="O14" s="108"/>
      <c r="P14" s="108"/>
      <c r="Q14" s="108"/>
      <c r="R14" s="109"/>
      <c r="S14" s="199">
        <v>500</v>
      </c>
      <c r="T14" s="183"/>
    </row>
    <row r="15" spans="1:20" s="111" customFormat="1" x14ac:dyDescent="0.25">
      <c r="A15" s="107" t="s">
        <v>24</v>
      </c>
      <c r="B15" s="186"/>
      <c r="C15" s="108"/>
      <c r="D15" s="108"/>
      <c r="E15" s="108"/>
      <c r="F15" s="109"/>
      <c r="G15" s="110"/>
      <c r="H15" s="186"/>
      <c r="I15" s="108"/>
      <c r="J15" s="108"/>
      <c r="K15" s="108"/>
      <c r="L15" s="109"/>
      <c r="M15" s="110"/>
      <c r="N15" s="186"/>
      <c r="O15" s="108"/>
      <c r="P15" s="108"/>
      <c r="Q15" s="108"/>
      <c r="R15" s="109"/>
      <c r="S15" s="199"/>
      <c r="T15" s="183"/>
    </row>
    <row r="16" spans="1:20" s="103" customFormat="1" x14ac:dyDescent="0.25">
      <c r="A16" s="104" t="s">
        <v>87</v>
      </c>
      <c r="B16" s="184">
        <v>154977</v>
      </c>
      <c r="C16" s="100"/>
      <c r="D16" s="100"/>
      <c r="E16" s="100"/>
      <c r="F16" s="101"/>
      <c r="G16" s="102">
        <v>154977</v>
      </c>
      <c r="H16" s="184">
        <v>92723</v>
      </c>
      <c r="I16" s="100"/>
      <c r="J16" s="100"/>
      <c r="K16" s="100"/>
      <c r="L16" s="101"/>
      <c r="M16" s="102">
        <v>92723</v>
      </c>
      <c r="N16" s="184">
        <v>9149</v>
      </c>
      <c r="O16" s="100"/>
      <c r="P16" s="100"/>
      <c r="Q16" s="100"/>
      <c r="R16" s="101"/>
      <c r="S16" s="180">
        <v>9149</v>
      </c>
      <c r="T16" s="183"/>
    </row>
    <row r="17" spans="1:20" s="103" customFormat="1" ht="20.399999999999999" x14ac:dyDescent="0.25">
      <c r="A17" s="104" t="s">
        <v>68</v>
      </c>
      <c r="B17" s="184">
        <v>1000</v>
      </c>
      <c r="C17" s="100"/>
      <c r="D17" s="100"/>
      <c r="E17" s="100"/>
      <c r="F17" s="101"/>
      <c r="G17" s="102">
        <v>1000</v>
      </c>
      <c r="H17" s="184">
        <v>1000</v>
      </c>
      <c r="I17" s="100"/>
      <c r="J17" s="100"/>
      <c r="K17" s="100"/>
      <c r="L17" s="101"/>
      <c r="M17" s="102">
        <v>1000</v>
      </c>
      <c r="N17" s="184"/>
      <c r="O17" s="100"/>
      <c r="P17" s="100"/>
      <c r="Q17" s="100"/>
      <c r="R17" s="101"/>
      <c r="S17" s="180"/>
      <c r="T17" s="183"/>
    </row>
    <row r="18" spans="1:20" s="98" customFormat="1" x14ac:dyDescent="0.25">
      <c r="A18" s="95" t="s">
        <v>71</v>
      </c>
      <c r="B18" s="183"/>
      <c r="C18" s="183">
        <v>55018</v>
      </c>
      <c r="D18" s="183">
        <v>50941</v>
      </c>
      <c r="E18" s="183"/>
      <c r="F18" s="183"/>
      <c r="G18" s="96">
        <v>105959</v>
      </c>
      <c r="H18" s="183">
        <v>133614</v>
      </c>
      <c r="I18" s="183">
        <v>57602</v>
      </c>
      <c r="J18" s="183">
        <v>54653</v>
      </c>
      <c r="K18" s="183"/>
      <c r="L18" s="183"/>
      <c r="M18" s="96">
        <v>239848</v>
      </c>
      <c r="N18" s="183">
        <v>133615</v>
      </c>
      <c r="O18" s="183">
        <v>56786</v>
      </c>
      <c r="P18" s="183">
        <v>54653</v>
      </c>
      <c r="Q18" s="183"/>
      <c r="R18" s="183"/>
      <c r="S18" s="97">
        <v>245054</v>
      </c>
      <c r="T18" s="183"/>
    </row>
    <row r="19" spans="1:20" s="103" customFormat="1" ht="20.399999999999999" x14ac:dyDescent="0.25">
      <c r="A19" s="104" t="s">
        <v>66</v>
      </c>
      <c r="B19" s="184"/>
      <c r="C19" s="100"/>
      <c r="D19" s="100"/>
      <c r="E19" s="100"/>
      <c r="F19" s="101"/>
      <c r="G19" s="102"/>
      <c r="H19" s="184">
        <v>127593</v>
      </c>
      <c r="I19" s="100">
        <v>473</v>
      </c>
      <c r="J19" s="100">
        <v>243</v>
      </c>
      <c r="K19" s="100"/>
      <c r="L19" s="101"/>
      <c r="M19" s="102">
        <v>128309</v>
      </c>
      <c r="N19" s="184">
        <v>127593</v>
      </c>
      <c r="O19" s="100">
        <v>473</v>
      </c>
      <c r="P19" s="100">
        <v>243</v>
      </c>
      <c r="Q19" s="100"/>
      <c r="R19" s="101"/>
      <c r="S19" s="180">
        <v>128309</v>
      </c>
      <c r="T19" s="183"/>
    </row>
    <row r="20" spans="1:20" s="103" customFormat="1" x14ac:dyDescent="0.25">
      <c r="A20" s="104" t="s">
        <v>79</v>
      </c>
      <c r="B20" s="184"/>
      <c r="C20" s="100">
        <v>55018</v>
      </c>
      <c r="D20" s="100">
        <v>50941</v>
      </c>
      <c r="E20" s="100"/>
      <c r="F20" s="101"/>
      <c r="G20" s="102">
        <v>105959</v>
      </c>
      <c r="H20" s="184"/>
      <c r="I20" s="100">
        <v>57129</v>
      </c>
      <c r="J20" s="100">
        <v>54410</v>
      </c>
      <c r="K20" s="100"/>
      <c r="L20" s="101"/>
      <c r="M20" s="102">
        <v>111539</v>
      </c>
      <c r="N20" s="184"/>
      <c r="O20" s="100">
        <v>56313</v>
      </c>
      <c r="P20" s="100">
        <v>54410</v>
      </c>
      <c r="Q20" s="100"/>
      <c r="R20" s="101"/>
      <c r="S20" s="180">
        <v>110723</v>
      </c>
      <c r="T20" s="183"/>
    </row>
    <row r="21" spans="1:20" s="103" customFormat="1" x14ac:dyDescent="0.25">
      <c r="A21" s="104" t="s">
        <v>173</v>
      </c>
      <c r="B21" s="184"/>
      <c r="C21" s="100"/>
      <c r="D21" s="100"/>
      <c r="E21" s="100"/>
      <c r="F21" s="101"/>
      <c r="G21" s="102"/>
      <c r="H21" s="184"/>
      <c r="I21" s="100"/>
      <c r="J21" s="100"/>
      <c r="K21" s="100"/>
      <c r="L21" s="101"/>
      <c r="M21" s="102"/>
      <c r="N21" s="184">
        <v>6022</v>
      </c>
      <c r="O21" s="100"/>
      <c r="P21" s="100"/>
      <c r="Q21" s="100"/>
      <c r="R21" s="101"/>
      <c r="S21" s="180">
        <v>6022</v>
      </c>
      <c r="T21" s="183"/>
    </row>
    <row r="22" spans="1:20" s="103" customFormat="1" x14ac:dyDescent="0.25">
      <c r="A22" s="104" t="s">
        <v>174</v>
      </c>
      <c r="B22" s="184"/>
      <c r="C22" s="100"/>
      <c r="D22" s="100"/>
      <c r="E22" s="100"/>
      <c r="F22" s="101"/>
      <c r="G22" s="102"/>
      <c r="H22" s="184"/>
      <c r="I22" s="100"/>
      <c r="J22" s="100"/>
      <c r="K22" s="100"/>
      <c r="L22" s="101"/>
      <c r="M22" s="102"/>
      <c r="N22" s="184"/>
      <c r="O22" s="100"/>
      <c r="P22" s="100"/>
      <c r="Q22" s="100"/>
      <c r="R22" s="101"/>
      <c r="S22" s="180"/>
      <c r="T22" s="183"/>
    </row>
    <row r="23" spans="1:20" s="113" customFormat="1" x14ac:dyDescent="0.25">
      <c r="A23" s="95" t="s">
        <v>72</v>
      </c>
      <c r="B23" s="187"/>
      <c r="C23" s="112"/>
      <c r="D23" s="112"/>
      <c r="E23" s="112"/>
      <c r="F23" s="112"/>
      <c r="G23" s="96"/>
      <c r="H23" s="187"/>
      <c r="I23" s="112"/>
      <c r="J23" s="112"/>
      <c r="K23" s="112"/>
      <c r="L23" s="112"/>
      <c r="M23" s="96"/>
      <c r="N23" s="187"/>
      <c r="O23" s="112"/>
      <c r="P23" s="112"/>
      <c r="Q23" s="112"/>
      <c r="R23" s="112"/>
      <c r="S23" s="97"/>
      <c r="T23" s="183"/>
    </row>
    <row r="24" spans="1:20" s="98" customFormat="1" ht="20.399999999999999" x14ac:dyDescent="0.25">
      <c r="A24" s="114" t="s">
        <v>76</v>
      </c>
      <c r="B24" s="188">
        <v>382998</v>
      </c>
      <c r="C24" s="115">
        <v>56215</v>
      </c>
      <c r="D24" s="115">
        <v>50941</v>
      </c>
      <c r="E24" s="115"/>
      <c r="F24" s="115"/>
      <c r="G24" s="115">
        <v>490154</v>
      </c>
      <c r="H24" s="188">
        <v>572068</v>
      </c>
      <c r="I24" s="115">
        <v>58799</v>
      </c>
      <c r="J24" s="115">
        <v>58210</v>
      </c>
      <c r="K24" s="115"/>
      <c r="L24" s="115"/>
      <c r="M24" s="115">
        <v>683056</v>
      </c>
      <c r="N24" s="188">
        <v>618946</v>
      </c>
      <c r="O24" s="115">
        <v>58242</v>
      </c>
      <c r="P24" s="115">
        <v>58245</v>
      </c>
      <c r="Q24" s="115"/>
      <c r="R24" s="115"/>
      <c r="S24" s="181">
        <v>735433</v>
      </c>
      <c r="T24" s="188"/>
    </row>
    <row r="25" spans="1:20" s="116" customFormat="1" x14ac:dyDescent="0.25">
      <c r="B25" s="117"/>
      <c r="C25" s="117"/>
      <c r="D25" s="117"/>
      <c r="E25" s="117"/>
      <c r="G25" s="118"/>
      <c r="H25" s="117"/>
      <c r="I25" s="117"/>
      <c r="J25" s="117"/>
      <c r="K25" s="117"/>
      <c r="M25" s="118"/>
      <c r="N25" s="117"/>
      <c r="O25" s="117"/>
      <c r="P25" s="117"/>
      <c r="Q25" s="117"/>
      <c r="S25" s="118"/>
      <c r="T25" s="118"/>
    </row>
    <row r="26" spans="1:20" x14ac:dyDescent="0.25">
      <c r="A26" s="116"/>
      <c r="B26" s="116"/>
      <c r="C26" s="116"/>
      <c r="D26" s="116"/>
      <c r="E26" s="116"/>
      <c r="F26" s="116"/>
      <c r="H26" s="116"/>
      <c r="I26" s="116"/>
      <c r="J26" s="116"/>
      <c r="K26" s="116"/>
      <c r="L26" s="116"/>
      <c r="N26" s="116"/>
      <c r="O26" s="116"/>
      <c r="P26" s="116"/>
      <c r="Q26" s="116"/>
      <c r="R26" s="116"/>
    </row>
    <row r="27" spans="1:20" x14ac:dyDescent="0.25">
      <c r="A27" s="116"/>
      <c r="B27" s="116"/>
      <c r="C27" s="116"/>
      <c r="D27" s="116"/>
      <c r="E27" s="116"/>
      <c r="F27" s="116"/>
      <c r="H27" s="116"/>
      <c r="I27" s="116"/>
      <c r="J27" s="116"/>
      <c r="K27" s="116"/>
      <c r="L27" s="116"/>
      <c r="N27" s="116"/>
      <c r="O27" s="116"/>
      <c r="P27" s="116"/>
      <c r="Q27" s="116"/>
      <c r="R27" s="116"/>
    </row>
    <row r="28" spans="1:20" x14ac:dyDescent="0.25">
      <c r="A28" s="116"/>
      <c r="B28" s="116"/>
      <c r="C28" s="116"/>
      <c r="D28" s="116"/>
      <c r="E28" s="116"/>
      <c r="F28" s="116"/>
      <c r="H28" s="116"/>
      <c r="I28" s="116"/>
      <c r="J28" s="116"/>
      <c r="K28" s="116"/>
      <c r="L28" s="116"/>
      <c r="N28" s="116"/>
      <c r="O28" s="116"/>
      <c r="P28" s="116"/>
      <c r="Q28" s="116"/>
      <c r="R28" s="116"/>
    </row>
    <row r="29" spans="1:20" x14ac:dyDescent="0.25">
      <c r="A29" s="116"/>
      <c r="B29" s="116"/>
      <c r="C29" s="116"/>
      <c r="D29" s="116"/>
      <c r="E29" s="116"/>
      <c r="F29" s="116"/>
      <c r="H29" s="116"/>
      <c r="I29" s="116"/>
      <c r="J29" s="116"/>
      <c r="K29" s="116"/>
      <c r="L29" s="116"/>
      <c r="N29" s="116"/>
      <c r="O29" s="116"/>
      <c r="P29" s="116"/>
      <c r="Q29" s="116"/>
      <c r="R29" s="116"/>
    </row>
    <row r="30" spans="1:20" x14ac:dyDescent="0.25">
      <c r="A30" s="116"/>
      <c r="B30" s="116"/>
      <c r="C30" s="116"/>
      <c r="D30" s="116"/>
      <c r="E30" s="116"/>
      <c r="F30" s="116"/>
      <c r="H30" s="116"/>
      <c r="I30" s="116"/>
      <c r="J30" s="116"/>
      <c r="K30" s="116"/>
      <c r="L30" s="116"/>
      <c r="N30" s="116"/>
      <c r="O30" s="116"/>
      <c r="P30" s="116"/>
      <c r="Q30" s="116"/>
      <c r="R30" s="116"/>
      <c r="T30" s="98"/>
    </row>
    <row r="31" spans="1:20" x14ac:dyDescent="0.25">
      <c r="A31" s="116"/>
      <c r="B31" s="116"/>
      <c r="C31" s="116"/>
      <c r="D31" s="116"/>
      <c r="E31" s="116"/>
      <c r="F31" s="116"/>
      <c r="H31" s="116"/>
      <c r="I31" s="116"/>
      <c r="J31" s="116"/>
      <c r="K31" s="116"/>
      <c r="L31" s="116"/>
      <c r="N31" s="116"/>
      <c r="O31" s="116"/>
      <c r="P31" s="116"/>
      <c r="Q31" s="116"/>
      <c r="R31" s="116"/>
      <c r="T31" s="98"/>
    </row>
    <row r="32" spans="1:20" x14ac:dyDescent="0.25">
      <c r="A32" s="116"/>
      <c r="B32" s="116"/>
      <c r="C32" s="116"/>
      <c r="D32" s="116"/>
      <c r="E32" s="116"/>
      <c r="F32" s="116"/>
      <c r="H32" s="116"/>
      <c r="I32" s="116"/>
      <c r="J32" s="116"/>
      <c r="K32" s="116"/>
      <c r="L32" s="116"/>
      <c r="N32" s="116"/>
      <c r="O32" s="116"/>
      <c r="P32" s="116"/>
      <c r="Q32" s="116"/>
      <c r="R32" s="116"/>
      <c r="T32" s="98"/>
    </row>
    <row r="33" spans="1:20" x14ac:dyDescent="0.25">
      <c r="A33" s="116"/>
      <c r="B33" s="116"/>
      <c r="C33" s="116"/>
      <c r="D33" s="116"/>
      <c r="E33" s="116"/>
      <c r="F33" s="116"/>
      <c r="H33" s="116"/>
      <c r="I33" s="116"/>
      <c r="J33" s="116"/>
      <c r="K33" s="116"/>
      <c r="L33" s="116"/>
      <c r="N33" s="116"/>
      <c r="O33" s="116"/>
      <c r="P33" s="116"/>
      <c r="Q33" s="116"/>
      <c r="R33" s="116"/>
      <c r="T33" s="98"/>
    </row>
    <row r="34" spans="1:20" x14ac:dyDescent="0.25">
      <c r="A34" s="116"/>
      <c r="B34" s="116"/>
      <c r="C34" s="116"/>
      <c r="D34" s="116"/>
      <c r="E34" s="116"/>
      <c r="F34" s="116"/>
      <c r="H34" s="116"/>
      <c r="I34" s="116"/>
      <c r="J34" s="116"/>
      <c r="K34" s="116"/>
      <c r="L34" s="116"/>
      <c r="N34" s="116"/>
      <c r="O34" s="116"/>
      <c r="P34" s="116"/>
      <c r="Q34" s="116"/>
      <c r="R34" s="116"/>
      <c r="T34" s="98"/>
    </row>
  </sheetData>
  <mergeCells count="6">
    <mergeCell ref="A2:T2"/>
    <mergeCell ref="B4:G4"/>
    <mergeCell ref="G3:T3"/>
    <mergeCell ref="G1:T1"/>
    <mergeCell ref="H4:M4"/>
    <mergeCell ref="N4:S4"/>
  </mergeCells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>
      <selection activeCell="A2" sqref="A2:F2"/>
    </sheetView>
  </sheetViews>
  <sheetFormatPr defaultRowHeight="13.2" x14ac:dyDescent="0.25"/>
  <cols>
    <col min="1" max="1" width="5.109375" style="132" customWidth="1"/>
    <col min="2" max="2" width="55.5546875" style="132" customWidth="1"/>
    <col min="3" max="5" width="14.44140625" style="132" customWidth="1"/>
    <col min="6" max="6" width="12.88671875" style="132" bestFit="1" customWidth="1"/>
  </cols>
  <sheetData>
    <row r="1" spans="1:6" x14ac:dyDescent="0.25">
      <c r="C1" s="279" t="s">
        <v>360</v>
      </c>
      <c r="D1" s="279"/>
      <c r="E1" s="279"/>
      <c r="F1" s="280"/>
    </row>
    <row r="2" spans="1:6" ht="15.6" x14ac:dyDescent="0.3">
      <c r="A2" s="276" t="s">
        <v>279</v>
      </c>
      <c r="B2" s="276"/>
      <c r="C2" s="276"/>
      <c r="D2" s="276"/>
      <c r="E2" s="276"/>
      <c r="F2" s="277"/>
    </row>
    <row r="3" spans="1:6" x14ac:dyDescent="0.25">
      <c r="A3" s="278" t="s">
        <v>85</v>
      </c>
      <c r="B3" s="278"/>
      <c r="C3" s="278"/>
      <c r="D3" s="278"/>
      <c r="E3" s="278"/>
      <c r="F3" s="278"/>
    </row>
    <row r="4" spans="1:6" ht="52.8" x14ac:dyDescent="0.25">
      <c r="A4" s="134" t="s">
        <v>81</v>
      </c>
      <c r="B4" s="61" t="s">
        <v>14</v>
      </c>
      <c r="C4" s="135" t="s">
        <v>255</v>
      </c>
      <c r="D4" s="135" t="s">
        <v>256</v>
      </c>
      <c r="E4" s="135" t="s">
        <v>257</v>
      </c>
      <c r="F4" s="135" t="s">
        <v>83</v>
      </c>
    </row>
    <row r="5" spans="1:6" x14ac:dyDescent="0.25">
      <c r="A5" s="136" t="s">
        <v>15</v>
      </c>
      <c r="B5" s="133" t="s">
        <v>175</v>
      </c>
      <c r="C5" s="137">
        <v>12</v>
      </c>
      <c r="D5" s="137">
        <v>12</v>
      </c>
      <c r="E5" s="137">
        <v>12</v>
      </c>
      <c r="F5" s="138"/>
    </row>
    <row r="6" spans="1:6" x14ac:dyDescent="0.25">
      <c r="A6" s="136" t="s">
        <v>77</v>
      </c>
      <c r="B6" s="133"/>
      <c r="C6" s="137"/>
      <c r="D6" s="137"/>
      <c r="E6" s="137"/>
      <c r="F6" s="138"/>
    </row>
    <row r="7" spans="1:6" x14ac:dyDescent="0.25">
      <c r="A7" s="139" t="s">
        <v>6</v>
      </c>
      <c r="B7" s="140" t="s">
        <v>177</v>
      </c>
      <c r="C7" s="141">
        <v>12</v>
      </c>
      <c r="D7" s="141">
        <v>12</v>
      </c>
      <c r="E7" s="141">
        <v>12</v>
      </c>
      <c r="F7" s="141"/>
    </row>
    <row r="8" spans="1:6" x14ac:dyDescent="0.25">
      <c r="A8" s="136" t="s">
        <v>15</v>
      </c>
      <c r="B8" s="234" t="s">
        <v>29</v>
      </c>
      <c r="C8" s="137">
        <v>0</v>
      </c>
      <c r="D8" s="137">
        <v>0</v>
      </c>
      <c r="E8" s="137">
        <v>0</v>
      </c>
      <c r="F8" s="138">
        <v>0</v>
      </c>
    </row>
    <row r="9" spans="1:6" x14ac:dyDescent="0.25">
      <c r="A9" s="136" t="s">
        <v>183</v>
      </c>
      <c r="B9" s="133" t="s">
        <v>180</v>
      </c>
      <c r="C9" s="137">
        <v>1</v>
      </c>
      <c r="D9" s="137">
        <v>1</v>
      </c>
      <c r="E9" s="137">
        <v>1</v>
      </c>
      <c r="F9" s="138">
        <f t="shared" ref="F9:F23" si="0">E9/D9*100</f>
        <v>100</v>
      </c>
    </row>
    <row r="10" spans="1:6" x14ac:dyDescent="0.25">
      <c r="A10" s="136" t="s">
        <v>184</v>
      </c>
      <c r="B10" s="133" t="s">
        <v>181</v>
      </c>
      <c r="C10" s="137">
        <v>1</v>
      </c>
      <c r="D10" s="137">
        <v>1</v>
      </c>
      <c r="E10" s="137">
        <v>1</v>
      </c>
      <c r="F10" s="138">
        <f t="shared" si="0"/>
        <v>100</v>
      </c>
    </row>
    <row r="11" spans="1:6" x14ac:dyDescent="0.25">
      <c r="A11" s="136" t="s">
        <v>185</v>
      </c>
      <c r="B11" s="133" t="s">
        <v>182</v>
      </c>
      <c r="C11" s="137">
        <v>3</v>
      </c>
      <c r="D11" s="137">
        <v>3</v>
      </c>
      <c r="E11" s="137">
        <v>3</v>
      </c>
      <c r="F11" s="138">
        <f t="shared" si="0"/>
        <v>100</v>
      </c>
    </row>
    <row r="12" spans="1:6" x14ac:dyDescent="0.25">
      <c r="A12" s="139" t="s">
        <v>3</v>
      </c>
      <c r="B12" s="140" t="s">
        <v>178</v>
      </c>
      <c r="C12" s="141">
        <f>SUM(C8:C11)</f>
        <v>5</v>
      </c>
      <c r="D12" s="141">
        <f t="shared" ref="D12:E12" si="1">SUM(D8:D11)</f>
        <v>5</v>
      </c>
      <c r="E12" s="141">
        <f t="shared" si="1"/>
        <v>5</v>
      </c>
      <c r="F12" s="141">
        <f t="shared" si="0"/>
        <v>100</v>
      </c>
    </row>
    <row r="13" spans="1:6" x14ac:dyDescent="0.25">
      <c r="A13" s="136" t="s">
        <v>15</v>
      </c>
      <c r="B13" s="133" t="s">
        <v>280</v>
      </c>
      <c r="C13" s="137">
        <v>1</v>
      </c>
      <c r="D13" s="137">
        <v>1</v>
      </c>
      <c r="E13" s="137">
        <v>1</v>
      </c>
      <c r="F13" s="138">
        <f t="shared" si="0"/>
        <v>100</v>
      </c>
    </row>
    <row r="14" spans="1:6" x14ac:dyDescent="0.25">
      <c r="A14" s="136" t="s">
        <v>77</v>
      </c>
      <c r="B14" s="133" t="s">
        <v>281</v>
      </c>
      <c r="C14" s="137">
        <v>2</v>
      </c>
      <c r="D14" s="137">
        <v>2</v>
      </c>
      <c r="E14" s="137">
        <v>2</v>
      </c>
      <c r="F14" s="138">
        <v>0</v>
      </c>
    </row>
    <row r="15" spans="1:6" x14ac:dyDescent="0.25">
      <c r="A15" s="136" t="s">
        <v>16</v>
      </c>
      <c r="B15" s="133" t="s">
        <v>282</v>
      </c>
      <c r="C15" s="137">
        <v>10</v>
      </c>
      <c r="D15" s="137">
        <v>10</v>
      </c>
      <c r="E15" s="137">
        <v>10</v>
      </c>
      <c r="F15" s="138">
        <v>0</v>
      </c>
    </row>
    <row r="16" spans="1:6" x14ac:dyDescent="0.25">
      <c r="A16" s="139" t="s">
        <v>73</v>
      </c>
      <c r="B16" s="140" t="s">
        <v>283</v>
      </c>
      <c r="C16" s="141">
        <f>SUM(C13:C15)</f>
        <v>13</v>
      </c>
      <c r="D16" s="141">
        <f t="shared" ref="D16:E16" si="2">SUM(D13:D15)</f>
        <v>13</v>
      </c>
      <c r="E16" s="141">
        <f t="shared" si="2"/>
        <v>13</v>
      </c>
      <c r="F16" s="141">
        <f t="shared" si="0"/>
        <v>100</v>
      </c>
    </row>
    <row r="17" spans="1:6" x14ac:dyDescent="0.25">
      <c r="A17" s="136" t="s">
        <v>15</v>
      </c>
      <c r="B17" s="142" t="s">
        <v>176</v>
      </c>
      <c r="C17" s="137"/>
      <c r="D17" s="137">
        <v>86</v>
      </c>
      <c r="E17" s="137">
        <v>86</v>
      </c>
      <c r="F17" s="138">
        <f t="shared" si="0"/>
        <v>100</v>
      </c>
    </row>
    <row r="18" spans="1:6" x14ac:dyDescent="0.25">
      <c r="A18" s="139" t="s">
        <v>4</v>
      </c>
      <c r="B18" s="140" t="s">
        <v>179</v>
      </c>
      <c r="C18" s="143">
        <f>SUM(C17)</f>
        <v>0</v>
      </c>
      <c r="D18" s="143">
        <f t="shared" ref="D18:E18" si="3">SUM(D17)</f>
        <v>86</v>
      </c>
      <c r="E18" s="143">
        <f t="shared" si="3"/>
        <v>86</v>
      </c>
      <c r="F18" s="141">
        <f t="shared" si="0"/>
        <v>100</v>
      </c>
    </row>
    <row r="19" spans="1:6" x14ac:dyDescent="0.25">
      <c r="A19" s="136" t="s">
        <v>91</v>
      </c>
      <c r="B19" s="142"/>
      <c r="C19" s="137"/>
      <c r="D19" s="137"/>
      <c r="E19" s="137"/>
      <c r="F19" s="138"/>
    </row>
    <row r="20" spans="1:6" x14ac:dyDescent="0.25">
      <c r="A20" s="136" t="s">
        <v>92</v>
      </c>
      <c r="B20" s="142" t="s">
        <v>284</v>
      </c>
      <c r="C20" s="137">
        <v>11</v>
      </c>
      <c r="D20" s="137">
        <v>11</v>
      </c>
      <c r="E20" s="137">
        <v>11</v>
      </c>
      <c r="F20" s="138">
        <v>100</v>
      </c>
    </row>
    <row r="21" spans="1:6" x14ac:dyDescent="0.25">
      <c r="A21" s="136" t="s">
        <v>93</v>
      </c>
      <c r="B21" s="142"/>
      <c r="C21" s="137"/>
      <c r="D21" s="137"/>
      <c r="E21" s="137"/>
      <c r="F21" s="138"/>
    </row>
    <row r="22" spans="1:6" x14ac:dyDescent="0.25">
      <c r="A22" s="139" t="s">
        <v>5</v>
      </c>
      <c r="B22" s="140" t="s">
        <v>84</v>
      </c>
      <c r="C22" s="141">
        <f>SUM(C19:C21)</f>
        <v>11</v>
      </c>
      <c r="D22" s="141">
        <f t="shared" ref="D22:E22" si="4">SUM(D19:D21)</f>
        <v>11</v>
      </c>
      <c r="E22" s="141">
        <f t="shared" si="4"/>
        <v>11</v>
      </c>
      <c r="F22" s="141"/>
    </row>
    <row r="23" spans="1:6" x14ac:dyDescent="0.25">
      <c r="A23" s="144" t="s">
        <v>7</v>
      </c>
      <c r="B23" s="145" t="s">
        <v>80</v>
      </c>
      <c r="C23" s="146">
        <f>SUM(C7+C12+C16+C18+C22)</f>
        <v>41</v>
      </c>
      <c r="D23" s="146">
        <f t="shared" ref="D23:E23" si="5">SUM(D7+D12+D16+D18+D22)</f>
        <v>127</v>
      </c>
      <c r="E23" s="146">
        <f t="shared" si="5"/>
        <v>127</v>
      </c>
      <c r="F23" s="146">
        <f t="shared" si="0"/>
        <v>100</v>
      </c>
    </row>
  </sheetData>
  <mergeCells count="3">
    <mergeCell ref="A2:F2"/>
    <mergeCell ref="A3:F3"/>
    <mergeCell ref="C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A2" sqref="A2:F2"/>
    </sheetView>
  </sheetViews>
  <sheetFormatPr defaultColWidth="9.109375" defaultRowHeight="10.199999999999999" x14ac:dyDescent="0.2"/>
  <cols>
    <col min="1" max="1" width="5.109375" style="127" customWidth="1"/>
    <col min="2" max="2" width="42.5546875" style="9" customWidth="1"/>
    <col min="3" max="5" width="26.6640625" style="9" customWidth="1"/>
    <col min="6" max="6" width="10" style="9" customWidth="1"/>
    <col min="7" max="7" width="2.5546875" style="9" customWidth="1"/>
    <col min="8" max="16384" width="9.109375" style="9"/>
  </cols>
  <sheetData>
    <row r="1" spans="1:6" x14ac:dyDescent="0.2">
      <c r="C1" s="283" t="s">
        <v>361</v>
      </c>
      <c r="D1" s="283"/>
      <c r="E1" s="283"/>
      <c r="F1" s="283"/>
    </row>
    <row r="2" spans="1:6" ht="15.6" x14ac:dyDescent="0.3">
      <c r="A2" s="282" t="s">
        <v>277</v>
      </c>
      <c r="B2" s="282"/>
      <c r="C2" s="282"/>
      <c r="D2" s="282"/>
      <c r="E2" s="282"/>
      <c r="F2" s="282"/>
    </row>
    <row r="3" spans="1:6" x14ac:dyDescent="0.2">
      <c r="B3" s="281" t="s">
        <v>164</v>
      </c>
      <c r="C3" s="281"/>
      <c r="D3" s="281"/>
      <c r="E3" s="281"/>
      <c r="F3" s="281"/>
    </row>
    <row r="4" spans="1:6" s="126" customFormat="1" ht="39.6" x14ac:dyDescent="0.25">
      <c r="A4" s="128"/>
      <c r="B4" s="125" t="s">
        <v>14</v>
      </c>
      <c r="C4" s="125" t="s">
        <v>258</v>
      </c>
      <c r="D4" s="125" t="s">
        <v>259</v>
      </c>
      <c r="E4" s="125" t="s">
        <v>260</v>
      </c>
      <c r="F4" s="125" t="s">
        <v>12</v>
      </c>
    </row>
    <row r="5" spans="1:6" s="150" customFormat="1" x14ac:dyDescent="0.2">
      <c r="A5" s="147" t="s">
        <v>15</v>
      </c>
      <c r="B5" s="148" t="s">
        <v>186</v>
      </c>
      <c r="C5" s="73">
        <v>69960612</v>
      </c>
      <c r="D5" s="73">
        <v>72077363</v>
      </c>
      <c r="E5" s="73">
        <v>72077363</v>
      </c>
      <c r="F5" s="149">
        <v>100</v>
      </c>
    </row>
    <row r="6" spans="1:6" s="150" customFormat="1" x14ac:dyDescent="0.2">
      <c r="A6" s="147" t="s">
        <v>77</v>
      </c>
      <c r="B6" s="148" t="s">
        <v>187</v>
      </c>
      <c r="C6" s="73">
        <v>22428350</v>
      </c>
      <c r="D6" s="73">
        <v>23174716</v>
      </c>
      <c r="E6" s="73">
        <v>23174716</v>
      </c>
      <c r="F6" s="149">
        <v>100</v>
      </c>
    </row>
    <row r="7" spans="1:6" s="150" customFormat="1" x14ac:dyDescent="0.2">
      <c r="A7" s="147" t="s">
        <v>16</v>
      </c>
      <c r="B7" s="189" t="s">
        <v>188</v>
      </c>
      <c r="C7" s="73">
        <v>48736157</v>
      </c>
      <c r="D7" s="73">
        <v>53358227</v>
      </c>
      <c r="E7" s="73">
        <v>53358227</v>
      </c>
      <c r="F7" s="149">
        <v>100</v>
      </c>
    </row>
    <row r="8" spans="1:6" s="150" customFormat="1" x14ac:dyDescent="0.2">
      <c r="A8" s="147" t="s">
        <v>17</v>
      </c>
      <c r="B8" s="189" t="s">
        <v>189</v>
      </c>
      <c r="C8" s="73">
        <v>1800000</v>
      </c>
      <c r="D8" s="73">
        <v>1800000</v>
      </c>
      <c r="E8" s="73">
        <v>1800000</v>
      </c>
      <c r="F8" s="149">
        <v>100</v>
      </c>
    </row>
    <row r="9" spans="1:6" s="150" customFormat="1" x14ac:dyDescent="0.2">
      <c r="A9" s="147" t="s">
        <v>18</v>
      </c>
      <c r="B9" s="189" t="s">
        <v>190</v>
      </c>
      <c r="C9" s="73"/>
      <c r="D9" s="73">
        <v>18214640</v>
      </c>
      <c r="E9" s="73">
        <v>18214640</v>
      </c>
      <c r="F9" s="149">
        <v>100</v>
      </c>
    </row>
    <row r="10" spans="1:6" s="150" customFormat="1" x14ac:dyDescent="0.2">
      <c r="A10" s="147" t="s">
        <v>82</v>
      </c>
      <c r="B10" s="189" t="s">
        <v>191</v>
      </c>
      <c r="C10" s="73"/>
      <c r="D10" s="73"/>
      <c r="E10" s="73"/>
      <c r="F10" s="149"/>
    </row>
    <row r="11" spans="1:6" s="150" customFormat="1" x14ac:dyDescent="0.2">
      <c r="A11" s="147" t="s">
        <v>17</v>
      </c>
      <c r="B11" s="189" t="s">
        <v>191</v>
      </c>
      <c r="C11" s="73"/>
      <c r="D11" s="73"/>
      <c r="E11" s="73"/>
      <c r="F11" s="149"/>
    </row>
    <row r="12" spans="1:6" s="17" customFormat="1" x14ac:dyDescent="0.2">
      <c r="A12" s="129" t="s">
        <v>6</v>
      </c>
      <c r="B12" s="69" t="s">
        <v>13</v>
      </c>
      <c r="C12" s="70">
        <v>142925119</v>
      </c>
      <c r="D12" s="70">
        <v>168624946</v>
      </c>
      <c r="E12" s="70">
        <v>168624946</v>
      </c>
      <c r="F12" s="151">
        <v>100</v>
      </c>
    </row>
    <row r="13" spans="1:6" s="150" customFormat="1" x14ac:dyDescent="0.2">
      <c r="A13" s="147"/>
      <c r="B13" s="148"/>
      <c r="C13" s="73"/>
      <c r="D13" s="73"/>
      <c r="E13" s="73"/>
      <c r="F13" s="149"/>
    </row>
    <row r="14" spans="1:6" s="150" customFormat="1" x14ac:dyDescent="0.2">
      <c r="A14" s="147"/>
      <c r="B14" s="189"/>
      <c r="C14" s="73"/>
      <c r="D14" s="73"/>
      <c r="E14" s="73"/>
      <c r="F14" s="149"/>
    </row>
    <row r="15" spans="1:6" s="150" customFormat="1" x14ac:dyDescent="0.2">
      <c r="A15" s="147"/>
      <c r="B15" s="148"/>
      <c r="C15" s="73"/>
      <c r="D15" s="73"/>
      <c r="E15" s="73"/>
      <c r="F15" s="149"/>
    </row>
    <row r="16" spans="1:6" s="150" customFormat="1" x14ac:dyDescent="0.2">
      <c r="A16" s="147"/>
      <c r="B16" s="148"/>
      <c r="C16" s="73"/>
      <c r="D16" s="73"/>
      <c r="E16" s="73"/>
      <c r="F16" s="149"/>
    </row>
    <row r="17" spans="1:6" s="150" customFormat="1" x14ac:dyDescent="0.2">
      <c r="A17" s="147"/>
      <c r="B17" s="148"/>
      <c r="C17" s="73"/>
      <c r="D17" s="73"/>
      <c r="E17" s="73"/>
      <c r="F17" s="149"/>
    </row>
    <row r="18" spans="1:6" s="150" customFormat="1" x14ac:dyDescent="0.2">
      <c r="A18" s="147"/>
      <c r="B18" s="148"/>
      <c r="C18" s="73"/>
      <c r="D18" s="73"/>
      <c r="E18" s="73"/>
      <c r="F18" s="149"/>
    </row>
    <row r="19" spans="1:6" s="150" customFormat="1" x14ac:dyDescent="0.2">
      <c r="A19" s="147"/>
      <c r="B19" s="148"/>
      <c r="C19" s="73"/>
      <c r="D19" s="73"/>
      <c r="E19" s="73"/>
      <c r="F19" s="149"/>
    </row>
    <row r="20" spans="1:6" s="17" customFormat="1" x14ac:dyDescent="0.2">
      <c r="A20" s="129"/>
      <c r="B20" s="69"/>
      <c r="C20" s="70"/>
      <c r="D20" s="70"/>
      <c r="E20" s="70"/>
      <c r="F20" s="151"/>
    </row>
    <row r="21" spans="1:6" s="150" customFormat="1" x14ac:dyDescent="0.2">
      <c r="A21" s="147"/>
      <c r="B21" s="148"/>
      <c r="C21" s="73"/>
      <c r="D21" s="73"/>
      <c r="E21" s="73"/>
      <c r="F21" s="149"/>
    </row>
    <row r="22" spans="1:6" s="17" customFormat="1" x14ac:dyDescent="0.2">
      <c r="A22" s="129"/>
      <c r="B22" s="69"/>
      <c r="C22" s="70"/>
      <c r="D22" s="70"/>
      <c r="E22" s="70"/>
      <c r="F22" s="151"/>
    </row>
    <row r="23" spans="1:6" s="150" customFormat="1" x14ac:dyDescent="0.2">
      <c r="A23" s="147"/>
      <c r="B23" s="148"/>
      <c r="C23" s="148"/>
      <c r="D23" s="148"/>
      <c r="E23" s="148"/>
      <c r="F23" s="149"/>
    </row>
    <row r="24" spans="1:6" s="150" customFormat="1" x14ac:dyDescent="0.2">
      <c r="A24" s="147"/>
      <c r="B24" s="148"/>
      <c r="C24" s="148"/>
      <c r="D24" s="148"/>
      <c r="E24" s="148"/>
      <c r="F24" s="149"/>
    </row>
    <row r="25" spans="1:6" s="150" customFormat="1" x14ac:dyDescent="0.2">
      <c r="A25" s="147"/>
      <c r="B25" s="148"/>
      <c r="C25" s="148"/>
      <c r="D25" s="148"/>
      <c r="E25" s="148"/>
      <c r="F25" s="149"/>
    </row>
    <row r="26" spans="1:6" s="150" customFormat="1" x14ac:dyDescent="0.2">
      <c r="A26" s="147"/>
      <c r="B26" s="148"/>
      <c r="C26" s="148"/>
      <c r="D26" s="148"/>
      <c r="E26" s="148"/>
      <c r="F26" s="149"/>
    </row>
    <row r="27" spans="1:6" s="150" customFormat="1" x14ac:dyDescent="0.2">
      <c r="A27" s="147"/>
      <c r="B27" s="148"/>
      <c r="C27" s="148"/>
      <c r="D27" s="148"/>
      <c r="E27" s="148"/>
      <c r="F27" s="149"/>
    </row>
    <row r="28" spans="1:6" s="150" customFormat="1" x14ac:dyDescent="0.2">
      <c r="A28" s="147"/>
      <c r="B28" s="148"/>
      <c r="C28" s="148"/>
      <c r="D28" s="148"/>
      <c r="E28" s="148"/>
      <c r="F28" s="149"/>
    </row>
    <row r="29" spans="1:6" s="17" customFormat="1" x14ac:dyDescent="0.2">
      <c r="A29" s="129"/>
      <c r="B29" s="69"/>
      <c r="C29" s="70"/>
      <c r="D29" s="70"/>
      <c r="E29" s="70"/>
      <c r="F29" s="151"/>
    </row>
    <row r="30" spans="1:6" s="17" customFormat="1" x14ac:dyDescent="0.2">
      <c r="A30" s="130"/>
      <c r="B30" s="67" t="s">
        <v>178</v>
      </c>
      <c r="C30" s="68">
        <v>142925119</v>
      </c>
      <c r="D30" s="68">
        <v>168624946</v>
      </c>
      <c r="E30" s="68">
        <v>168624946</v>
      </c>
      <c r="F30" s="152">
        <v>100</v>
      </c>
    </row>
  </sheetData>
  <mergeCells count="3">
    <mergeCell ref="B3:F3"/>
    <mergeCell ref="A2:F2"/>
    <mergeCell ref="C1:F1"/>
  </mergeCells>
  <phoneticPr fontId="2" type="noConversion"/>
  <printOptions horizontalCentered="1" verticalCentered="1"/>
  <pageMargins left="0" right="0" top="0" bottom="0" header="0.51181102362204722" footer="0.51181102362204722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topLeftCell="A2" workbookViewId="0">
      <selection activeCell="D3" sqref="D3"/>
    </sheetView>
  </sheetViews>
  <sheetFormatPr defaultRowHeight="13.2" x14ac:dyDescent="0.25"/>
  <cols>
    <col min="1" max="1" width="35.44140625" bestFit="1" customWidth="1"/>
    <col min="2" max="2" width="41.5546875" customWidth="1"/>
    <col min="3" max="3" width="17" customWidth="1"/>
    <col min="4" max="4" width="15.109375" customWidth="1"/>
    <col min="5" max="5" width="14.109375" customWidth="1"/>
  </cols>
  <sheetData>
    <row r="1" spans="1:10" ht="13.2" hidden="1" customHeight="1" x14ac:dyDescent="0.25">
      <c r="A1" s="154" t="s">
        <v>272</v>
      </c>
      <c r="B1" s="155" t="s">
        <v>273</v>
      </c>
      <c r="C1" s="242" t="s">
        <v>274</v>
      </c>
      <c r="D1" s="242" t="s">
        <v>275</v>
      </c>
      <c r="E1" s="210" t="s">
        <v>276</v>
      </c>
    </row>
    <row r="2" spans="1:10" ht="30.6" x14ac:dyDescent="0.25">
      <c r="A2" s="256"/>
      <c r="B2" s="257"/>
      <c r="C2" s="242"/>
      <c r="D2" s="242" t="s">
        <v>362</v>
      </c>
      <c r="E2" s="210"/>
    </row>
    <row r="3" spans="1:10" ht="13.8" x14ac:dyDescent="0.25">
      <c r="A3" s="258"/>
      <c r="B3" s="243"/>
      <c r="C3" s="243"/>
      <c r="D3" s="203" t="s">
        <v>261</v>
      </c>
    </row>
    <row r="4" spans="1:10" ht="13.8" x14ac:dyDescent="0.25">
      <c r="A4" s="156"/>
      <c r="B4" s="157"/>
      <c r="C4" s="157"/>
      <c r="D4" s="158" t="s">
        <v>164</v>
      </c>
    </row>
    <row r="5" spans="1:10" x14ac:dyDescent="0.25">
      <c r="A5" s="159" t="s">
        <v>88</v>
      </c>
      <c r="B5" s="160" t="s">
        <v>14</v>
      </c>
      <c r="C5" s="250" t="s">
        <v>29</v>
      </c>
      <c r="D5" s="251" t="s">
        <v>30</v>
      </c>
      <c r="E5" s="252" t="s">
        <v>267</v>
      </c>
    </row>
    <row r="6" spans="1:10" s="203" customFormat="1" x14ac:dyDescent="0.25">
      <c r="A6" s="161" t="s">
        <v>354</v>
      </c>
      <c r="B6" s="162" t="s">
        <v>192</v>
      </c>
      <c r="C6" s="201">
        <v>485330496</v>
      </c>
      <c r="D6" s="201">
        <v>1456251</v>
      </c>
      <c r="E6" s="255">
        <v>3592406</v>
      </c>
    </row>
    <row r="7" spans="1:10" x14ac:dyDescent="0.25">
      <c r="A7" s="161" t="s">
        <v>193</v>
      </c>
      <c r="B7" s="162" t="s">
        <v>194</v>
      </c>
      <c r="C7" s="201">
        <v>363674404</v>
      </c>
      <c r="D7" s="201">
        <v>58024906</v>
      </c>
      <c r="E7" s="255">
        <v>57604520</v>
      </c>
    </row>
    <row r="8" spans="1:10" s="203" customFormat="1" x14ac:dyDescent="0.25">
      <c r="A8" s="161" t="s">
        <v>6</v>
      </c>
      <c r="B8" s="162" t="s">
        <v>195</v>
      </c>
      <c r="C8" s="201">
        <v>121656092</v>
      </c>
      <c r="D8" s="201">
        <v>-56568655</v>
      </c>
      <c r="E8" s="255">
        <v>-54012114</v>
      </c>
    </row>
    <row r="9" spans="1:10" s="203" customFormat="1" x14ac:dyDescent="0.25">
      <c r="A9" s="161" t="s">
        <v>196</v>
      </c>
      <c r="B9" s="162" t="s">
        <v>197</v>
      </c>
      <c r="C9" s="201">
        <v>133614983</v>
      </c>
      <c r="D9" s="201">
        <v>56785403</v>
      </c>
      <c r="E9" s="255">
        <v>54653127</v>
      </c>
    </row>
    <row r="10" spans="1:10" x14ac:dyDescent="0.25">
      <c r="A10" s="161" t="s">
        <v>198</v>
      </c>
      <c r="B10" s="162" t="s">
        <v>199</v>
      </c>
      <c r="C10" s="201">
        <v>118332297</v>
      </c>
      <c r="D10" s="201"/>
      <c r="E10" s="253"/>
    </row>
    <row r="11" spans="1:10" x14ac:dyDescent="0.25">
      <c r="A11" s="161" t="s">
        <v>3</v>
      </c>
      <c r="B11" s="162" t="s">
        <v>200</v>
      </c>
      <c r="C11" s="201">
        <v>15282686</v>
      </c>
      <c r="D11" s="201">
        <v>56785403</v>
      </c>
      <c r="E11" s="255">
        <v>54653127</v>
      </c>
    </row>
    <row r="12" spans="1:10" x14ac:dyDescent="0.25">
      <c r="A12" s="161" t="s">
        <v>109</v>
      </c>
      <c r="B12" s="162" t="s">
        <v>201</v>
      </c>
      <c r="C12" s="201">
        <v>136938778</v>
      </c>
      <c r="D12" s="201">
        <v>216748</v>
      </c>
      <c r="E12" s="255">
        <v>641013</v>
      </c>
    </row>
    <row r="13" spans="1:10" x14ac:dyDescent="0.25">
      <c r="A13" s="161" t="s">
        <v>121</v>
      </c>
      <c r="B13" s="162" t="s">
        <v>202</v>
      </c>
      <c r="C13" s="201">
        <v>136938778</v>
      </c>
      <c r="D13" s="201">
        <v>216748</v>
      </c>
      <c r="E13" s="255">
        <v>641013</v>
      </c>
    </row>
    <row r="14" spans="1:10" x14ac:dyDescent="0.25">
      <c r="A14" s="161"/>
      <c r="B14" s="162" t="s">
        <v>211</v>
      </c>
      <c r="C14" s="201">
        <v>136938778</v>
      </c>
      <c r="D14" s="201">
        <v>216748</v>
      </c>
      <c r="E14" s="255">
        <v>641013</v>
      </c>
    </row>
    <row r="15" spans="1:10" x14ac:dyDescent="0.25">
      <c r="A15" s="163" t="s">
        <v>121</v>
      </c>
      <c r="B15" s="164" t="s">
        <v>203</v>
      </c>
      <c r="C15" s="202"/>
      <c r="D15" s="202"/>
      <c r="E15" s="249"/>
    </row>
    <row r="16" spans="1:10" x14ac:dyDescent="0.25">
      <c r="J16" s="254"/>
    </row>
    <row r="33" spans="3:3" x14ac:dyDescent="0.25">
      <c r="C33" s="23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41"/>
  <sheetViews>
    <sheetView workbookViewId="0">
      <selection activeCell="A2" sqref="A2:D2"/>
    </sheetView>
  </sheetViews>
  <sheetFormatPr defaultRowHeight="13.2" x14ac:dyDescent="0.25"/>
  <cols>
    <col min="1" max="1" width="5.109375" bestFit="1" customWidth="1"/>
    <col min="2" max="2" width="47.88671875" customWidth="1"/>
    <col min="3" max="3" width="24.33203125" customWidth="1"/>
    <col min="4" max="4" width="25" bestFit="1" customWidth="1"/>
  </cols>
  <sheetData>
    <row r="1" spans="1:4" x14ac:dyDescent="0.25">
      <c r="A1" s="212"/>
      <c r="B1" s="211"/>
      <c r="C1" s="213" t="s">
        <v>363</v>
      </c>
      <c r="D1" s="213"/>
    </row>
    <row r="2" spans="1:4" ht="15.6" x14ac:dyDescent="0.25">
      <c r="A2" s="269" t="s">
        <v>271</v>
      </c>
      <c r="B2" s="269"/>
      <c r="C2" s="269"/>
      <c r="D2" s="269"/>
    </row>
    <row r="3" spans="1:4" ht="15.6" x14ac:dyDescent="0.25">
      <c r="A3" s="214"/>
      <c r="B3" s="214"/>
      <c r="C3" s="215"/>
      <c r="D3" s="216" t="s">
        <v>164</v>
      </c>
    </row>
    <row r="4" spans="1:4" x14ac:dyDescent="0.25">
      <c r="A4" s="217"/>
      <c r="B4" s="218" t="s">
        <v>14</v>
      </c>
      <c r="C4" s="219" t="s">
        <v>98</v>
      </c>
      <c r="D4" s="219" t="s">
        <v>99</v>
      </c>
    </row>
    <row r="5" spans="1:4" x14ac:dyDescent="0.25">
      <c r="A5" s="285" t="s">
        <v>100</v>
      </c>
      <c r="B5" s="285"/>
      <c r="C5" s="220"/>
      <c r="D5" s="220"/>
    </row>
    <row r="6" spans="1:4" x14ac:dyDescent="0.25">
      <c r="A6" s="221" t="s">
        <v>101</v>
      </c>
      <c r="B6" s="222" t="s">
        <v>102</v>
      </c>
      <c r="C6" s="223">
        <v>268000</v>
      </c>
      <c r="D6" s="223">
        <v>136000</v>
      </c>
    </row>
    <row r="7" spans="1:4" x14ac:dyDescent="0.25">
      <c r="A7" s="221" t="s">
        <v>103</v>
      </c>
      <c r="B7" s="222" t="s">
        <v>104</v>
      </c>
      <c r="C7" s="223">
        <v>343578924</v>
      </c>
      <c r="D7" s="223">
        <v>428692429</v>
      </c>
    </row>
    <row r="8" spans="1:4" x14ac:dyDescent="0.25">
      <c r="A8" s="221" t="s">
        <v>105</v>
      </c>
      <c r="B8" s="222" t="s">
        <v>106</v>
      </c>
      <c r="C8" s="223">
        <v>128500</v>
      </c>
      <c r="D8" s="223">
        <v>128500</v>
      </c>
    </row>
    <row r="9" spans="1:4" x14ac:dyDescent="0.25">
      <c r="A9" s="221" t="s">
        <v>107</v>
      </c>
      <c r="B9" s="224" t="s">
        <v>108</v>
      </c>
      <c r="C9" s="223"/>
      <c r="D9" s="223"/>
    </row>
    <row r="10" spans="1:4" x14ac:dyDescent="0.25">
      <c r="A10" s="225" t="s">
        <v>109</v>
      </c>
      <c r="B10" s="226" t="s">
        <v>110</v>
      </c>
      <c r="C10" s="227"/>
      <c r="D10" s="227"/>
    </row>
    <row r="11" spans="1:4" x14ac:dyDescent="0.25">
      <c r="A11" s="221" t="s">
        <v>111</v>
      </c>
      <c r="B11" s="222" t="s">
        <v>112</v>
      </c>
      <c r="C11" s="223"/>
      <c r="D11" s="223"/>
    </row>
    <row r="12" spans="1:4" x14ac:dyDescent="0.25">
      <c r="A12" s="221" t="s">
        <v>113</v>
      </c>
      <c r="B12" s="222" t="s">
        <v>114</v>
      </c>
      <c r="C12" s="223"/>
      <c r="D12" s="223"/>
    </row>
    <row r="13" spans="1:4" x14ac:dyDescent="0.25">
      <c r="A13" s="225" t="s">
        <v>115</v>
      </c>
      <c r="B13" s="226" t="s">
        <v>116</v>
      </c>
      <c r="C13" s="227"/>
      <c r="D13" s="227"/>
    </row>
    <row r="14" spans="1:4" x14ac:dyDescent="0.25">
      <c r="A14" s="221" t="s">
        <v>117</v>
      </c>
      <c r="B14" s="222" t="s">
        <v>118</v>
      </c>
      <c r="C14" s="223">
        <v>122610</v>
      </c>
      <c r="D14" s="223">
        <v>41460</v>
      </c>
    </row>
    <row r="15" spans="1:4" x14ac:dyDescent="0.25">
      <c r="A15" s="221" t="s">
        <v>119</v>
      </c>
      <c r="B15" s="222" t="s">
        <v>120</v>
      </c>
      <c r="C15" s="223">
        <v>126550611</v>
      </c>
      <c r="D15" s="223">
        <v>133039989</v>
      </c>
    </row>
    <row r="16" spans="1:4" x14ac:dyDescent="0.25">
      <c r="A16" s="225" t="s">
        <v>121</v>
      </c>
      <c r="B16" s="226" t="s">
        <v>122</v>
      </c>
      <c r="C16" s="227">
        <v>126673221</v>
      </c>
      <c r="D16" s="227">
        <v>133081449</v>
      </c>
    </row>
    <row r="17" spans="1:4" x14ac:dyDescent="0.25">
      <c r="A17" s="221" t="s">
        <v>123</v>
      </c>
      <c r="B17" s="222" t="s">
        <v>124</v>
      </c>
      <c r="C17" s="223">
        <v>11469099</v>
      </c>
      <c r="D17" s="223">
        <v>46555948</v>
      </c>
    </row>
    <row r="18" spans="1:4" x14ac:dyDescent="0.25">
      <c r="A18" s="221" t="s">
        <v>125</v>
      </c>
      <c r="B18" s="222" t="s">
        <v>126</v>
      </c>
      <c r="C18" s="223">
        <v>945275</v>
      </c>
      <c r="D18" s="223">
        <v>945275</v>
      </c>
    </row>
    <row r="19" spans="1:4" x14ac:dyDescent="0.25">
      <c r="A19" s="221" t="s">
        <v>127</v>
      </c>
      <c r="B19" s="222" t="s">
        <v>128</v>
      </c>
      <c r="C19" s="223">
        <v>1078656</v>
      </c>
      <c r="D19" s="223">
        <v>3990619</v>
      </c>
    </row>
    <row r="20" spans="1:4" x14ac:dyDescent="0.25">
      <c r="A20" s="225" t="s">
        <v>129</v>
      </c>
      <c r="B20" s="226" t="s">
        <v>130</v>
      </c>
      <c r="C20" s="227">
        <v>13493030</v>
      </c>
      <c r="D20" s="227">
        <v>51491842</v>
      </c>
    </row>
    <row r="21" spans="1:4" x14ac:dyDescent="0.25">
      <c r="A21" s="225" t="s">
        <v>131</v>
      </c>
      <c r="B21" s="226" t="s">
        <v>132</v>
      </c>
      <c r="C21" s="227">
        <v>2847292</v>
      </c>
      <c r="D21" s="227">
        <v>-5268180</v>
      </c>
    </row>
    <row r="22" spans="1:4" x14ac:dyDescent="0.25">
      <c r="A22" s="225" t="s">
        <v>133</v>
      </c>
      <c r="B22" s="226" t="s">
        <v>134</v>
      </c>
      <c r="C22" s="227"/>
      <c r="D22" s="227"/>
    </row>
    <row r="23" spans="1:4" x14ac:dyDescent="0.25">
      <c r="A23" s="284" t="s">
        <v>135</v>
      </c>
      <c r="B23" s="284"/>
      <c r="C23" s="228">
        <v>486988967</v>
      </c>
      <c r="D23" s="228">
        <v>608263040</v>
      </c>
    </row>
    <row r="24" spans="1:4" x14ac:dyDescent="0.25">
      <c r="A24" s="285" t="s">
        <v>136</v>
      </c>
      <c r="B24" s="285"/>
      <c r="C24" s="229"/>
      <c r="D24" s="229"/>
    </row>
    <row r="25" spans="1:4" x14ac:dyDescent="0.25">
      <c r="A25" s="221" t="s">
        <v>137</v>
      </c>
      <c r="B25" s="222" t="s">
        <v>138</v>
      </c>
      <c r="C25" s="223">
        <v>690356859</v>
      </c>
      <c r="D25" s="223">
        <v>690356859</v>
      </c>
    </row>
    <row r="26" spans="1:4" x14ac:dyDescent="0.25">
      <c r="A26" s="221" t="s">
        <v>139</v>
      </c>
      <c r="B26" s="222" t="s">
        <v>140</v>
      </c>
      <c r="C26" s="223"/>
      <c r="D26" s="223"/>
    </row>
    <row r="27" spans="1:4" x14ac:dyDescent="0.25">
      <c r="A27" s="221" t="s">
        <v>141</v>
      </c>
      <c r="B27" s="222" t="s">
        <v>142</v>
      </c>
      <c r="C27" s="223">
        <v>13873920</v>
      </c>
      <c r="D27" s="223">
        <v>13873920</v>
      </c>
    </row>
    <row r="28" spans="1:4" x14ac:dyDescent="0.25">
      <c r="A28" s="221" t="s">
        <v>143</v>
      </c>
      <c r="B28" s="222" t="s">
        <v>144</v>
      </c>
      <c r="C28" s="230">
        <v>-314220039</v>
      </c>
      <c r="D28" s="230">
        <v>-243862850</v>
      </c>
    </row>
    <row r="29" spans="1:4" x14ac:dyDescent="0.25">
      <c r="A29" s="221" t="s">
        <v>145</v>
      </c>
      <c r="B29" s="222" t="s">
        <v>146</v>
      </c>
      <c r="C29" s="223"/>
      <c r="D29" s="223"/>
    </row>
    <row r="30" spans="1:4" x14ac:dyDescent="0.25">
      <c r="A30" s="221" t="s">
        <v>147</v>
      </c>
      <c r="B30" s="222" t="s">
        <v>148</v>
      </c>
      <c r="C30" s="223">
        <v>76410985</v>
      </c>
      <c r="D30" s="223">
        <v>50650975</v>
      </c>
    </row>
    <row r="31" spans="1:4" x14ac:dyDescent="0.25">
      <c r="A31" s="225" t="s">
        <v>149</v>
      </c>
      <c r="B31" s="226" t="s">
        <v>150</v>
      </c>
      <c r="C31" s="227">
        <v>466421725</v>
      </c>
      <c r="D31" s="227">
        <v>511018904</v>
      </c>
    </row>
    <row r="32" spans="1:4" x14ac:dyDescent="0.25">
      <c r="A32" s="221" t="s">
        <v>151</v>
      </c>
      <c r="B32" s="222" t="s">
        <v>152</v>
      </c>
      <c r="C32" s="223">
        <v>3241739</v>
      </c>
      <c r="D32" s="223">
        <v>21988025</v>
      </c>
    </row>
    <row r="33" spans="1:4" x14ac:dyDescent="0.25">
      <c r="A33" s="221" t="s">
        <v>153</v>
      </c>
      <c r="B33" s="222" t="s">
        <v>154</v>
      </c>
      <c r="C33" s="223">
        <v>5379365</v>
      </c>
      <c r="D33" s="223">
        <v>6022577</v>
      </c>
    </row>
    <row r="34" spans="1:4" x14ac:dyDescent="0.25">
      <c r="A34" s="221" t="s">
        <v>155</v>
      </c>
      <c r="B34" s="222" t="s">
        <v>156</v>
      </c>
      <c r="C34" s="223">
        <v>149471</v>
      </c>
      <c r="D34" s="223">
        <v>123290</v>
      </c>
    </row>
    <row r="35" spans="1:4" x14ac:dyDescent="0.25">
      <c r="A35" s="225" t="s">
        <v>157</v>
      </c>
      <c r="B35" s="226" t="s">
        <v>158</v>
      </c>
      <c r="C35" s="227">
        <v>8770575</v>
      </c>
      <c r="D35" s="227">
        <v>28133892</v>
      </c>
    </row>
    <row r="36" spans="1:4" x14ac:dyDescent="0.25">
      <c r="A36" s="225" t="s">
        <v>159</v>
      </c>
      <c r="B36" s="226" t="s">
        <v>160</v>
      </c>
      <c r="C36" s="227"/>
      <c r="D36" s="227"/>
    </row>
    <row r="37" spans="1:4" x14ac:dyDescent="0.25">
      <c r="A37" s="225" t="s">
        <v>161</v>
      </c>
      <c r="B37" s="226" t="s">
        <v>162</v>
      </c>
      <c r="C37" s="227">
        <v>11796667</v>
      </c>
      <c r="D37" s="227">
        <v>10995354</v>
      </c>
    </row>
    <row r="38" spans="1:4" x14ac:dyDescent="0.25">
      <c r="A38" s="284" t="s">
        <v>163</v>
      </c>
      <c r="B38" s="284"/>
      <c r="C38" s="228">
        <v>486988967</v>
      </c>
      <c r="D38" s="228">
        <v>608263040</v>
      </c>
    </row>
    <row r="39" spans="1:4" x14ac:dyDescent="0.25">
      <c r="A39" s="231"/>
      <c r="B39" s="232"/>
      <c r="C39" s="233"/>
      <c r="D39" s="233"/>
    </row>
    <row r="40" spans="1:4" x14ac:dyDescent="0.25">
      <c r="A40" s="231"/>
      <c r="B40" s="232"/>
      <c r="C40" s="233"/>
      <c r="D40" s="233"/>
    </row>
    <row r="41" spans="1:4" x14ac:dyDescent="0.25">
      <c r="A41" s="231"/>
      <c r="B41" s="232"/>
      <c r="C41" s="233"/>
      <c r="D41" s="233"/>
    </row>
    <row r="42" spans="1:4" x14ac:dyDescent="0.25">
      <c r="A42" s="231"/>
      <c r="B42" s="232"/>
      <c r="C42" s="233"/>
      <c r="D42" s="233"/>
    </row>
    <row r="43" spans="1:4" x14ac:dyDescent="0.25">
      <c r="A43" s="231"/>
      <c r="B43" s="232"/>
      <c r="C43" s="233"/>
      <c r="D43" s="233"/>
    </row>
    <row r="44" spans="1:4" x14ac:dyDescent="0.25">
      <c r="A44" s="231"/>
      <c r="B44" s="232"/>
      <c r="C44" s="233"/>
      <c r="D44" s="233"/>
    </row>
    <row r="45" spans="1:4" x14ac:dyDescent="0.25">
      <c r="A45" s="231"/>
      <c r="B45" s="232"/>
      <c r="C45" s="233"/>
      <c r="D45" s="233"/>
    </row>
    <row r="46" spans="1:4" x14ac:dyDescent="0.25">
      <c r="A46" s="231"/>
      <c r="B46" s="232"/>
      <c r="C46" s="233"/>
      <c r="D46" s="233"/>
    </row>
    <row r="47" spans="1:4" x14ac:dyDescent="0.25">
      <c r="A47" s="231"/>
      <c r="B47" s="232"/>
      <c r="C47" s="233"/>
      <c r="D47" s="233"/>
    </row>
    <row r="48" spans="1:4" x14ac:dyDescent="0.25">
      <c r="A48" s="231"/>
      <c r="B48" s="232"/>
      <c r="C48" s="233"/>
      <c r="D48" s="233"/>
    </row>
    <row r="49" spans="1:4" x14ac:dyDescent="0.25">
      <c r="A49" s="231"/>
      <c r="B49" s="232"/>
      <c r="C49" s="233"/>
      <c r="D49" s="233"/>
    </row>
    <row r="50" spans="1:4" x14ac:dyDescent="0.25">
      <c r="A50" s="231"/>
      <c r="B50" s="232"/>
      <c r="C50" s="233"/>
      <c r="D50" s="233"/>
    </row>
    <row r="51" spans="1:4" x14ac:dyDescent="0.25">
      <c r="A51" s="231"/>
      <c r="B51" s="232"/>
      <c r="C51" s="233"/>
      <c r="D51" s="233"/>
    </row>
    <row r="52" spans="1:4" x14ac:dyDescent="0.25">
      <c r="A52" s="231"/>
      <c r="B52" s="232"/>
      <c r="C52" s="233"/>
      <c r="D52" s="233"/>
    </row>
    <row r="53" spans="1:4" x14ac:dyDescent="0.25">
      <c r="A53" s="231"/>
      <c r="B53" s="232"/>
      <c r="C53" s="233"/>
      <c r="D53" s="233"/>
    </row>
    <row r="54" spans="1:4" x14ac:dyDescent="0.25">
      <c r="A54" s="231"/>
      <c r="B54" s="232"/>
      <c r="C54" s="233"/>
      <c r="D54" s="233"/>
    </row>
    <row r="55" spans="1:4" x14ac:dyDescent="0.25">
      <c r="A55" s="231"/>
      <c r="B55" s="232"/>
      <c r="C55" s="233"/>
      <c r="D55" s="233"/>
    </row>
    <row r="56" spans="1:4" x14ac:dyDescent="0.25">
      <c r="A56" s="231"/>
      <c r="B56" s="232"/>
      <c r="C56" s="233"/>
      <c r="D56" s="233"/>
    </row>
    <row r="57" spans="1:4" x14ac:dyDescent="0.25">
      <c r="A57" s="231"/>
      <c r="B57" s="232"/>
      <c r="C57" s="233"/>
      <c r="D57" s="233"/>
    </row>
    <row r="58" spans="1:4" x14ac:dyDescent="0.25">
      <c r="A58" s="231"/>
      <c r="B58" s="232"/>
      <c r="C58" s="233"/>
      <c r="D58" s="233"/>
    </row>
    <row r="59" spans="1:4" x14ac:dyDescent="0.25">
      <c r="A59" s="231"/>
      <c r="B59" s="232"/>
      <c r="C59" s="233"/>
      <c r="D59" s="233"/>
    </row>
    <row r="60" spans="1:4" x14ac:dyDescent="0.25">
      <c r="A60" s="231"/>
      <c r="B60" s="232"/>
      <c r="C60" s="233"/>
      <c r="D60" s="233"/>
    </row>
    <row r="61" spans="1:4" x14ac:dyDescent="0.25">
      <c r="A61" s="231"/>
      <c r="B61" s="232"/>
      <c r="C61" s="233"/>
      <c r="D61" s="233"/>
    </row>
    <row r="62" spans="1:4" x14ac:dyDescent="0.25">
      <c r="A62" s="231"/>
      <c r="B62" s="232"/>
      <c r="C62" s="233"/>
      <c r="D62" s="233"/>
    </row>
    <row r="63" spans="1:4" x14ac:dyDescent="0.25">
      <c r="A63" s="231"/>
      <c r="B63" s="232"/>
      <c r="C63" s="233"/>
      <c r="D63" s="233"/>
    </row>
    <row r="64" spans="1:4" x14ac:dyDescent="0.25">
      <c r="A64" s="231"/>
      <c r="B64" s="232"/>
      <c r="C64" s="233"/>
      <c r="D64" s="233"/>
    </row>
    <row r="65" spans="1:4" x14ac:dyDescent="0.25">
      <c r="A65" s="231"/>
      <c r="B65" s="232"/>
      <c r="C65" s="233"/>
      <c r="D65" s="233"/>
    </row>
    <row r="66" spans="1:4" x14ac:dyDescent="0.25">
      <c r="A66" s="231"/>
      <c r="B66" s="232"/>
      <c r="C66" s="233"/>
      <c r="D66" s="233"/>
    </row>
    <row r="67" spans="1:4" x14ac:dyDescent="0.25">
      <c r="A67" s="231"/>
      <c r="B67" s="232"/>
      <c r="C67" s="233"/>
      <c r="D67" s="233"/>
    </row>
    <row r="68" spans="1:4" x14ac:dyDescent="0.25">
      <c r="A68" s="231"/>
      <c r="B68" s="232"/>
      <c r="C68" s="233"/>
      <c r="D68" s="233"/>
    </row>
    <row r="69" spans="1:4" x14ac:dyDescent="0.25">
      <c r="A69" s="231"/>
      <c r="B69" s="232"/>
      <c r="C69" s="233"/>
      <c r="D69" s="233"/>
    </row>
    <row r="70" spans="1:4" x14ac:dyDescent="0.25">
      <c r="A70" s="231"/>
      <c r="B70" s="232"/>
      <c r="C70" s="233"/>
      <c r="D70" s="233"/>
    </row>
    <row r="71" spans="1:4" x14ac:dyDescent="0.25">
      <c r="A71" s="231"/>
      <c r="B71" s="232"/>
      <c r="C71" s="233"/>
      <c r="D71" s="233"/>
    </row>
    <row r="72" spans="1:4" x14ac:dyDescent="0.25">
      <c r="A72" s="231"/>
      <c r="B72" s="232"/>
      <c r="C72" s="233"/>
      <c r="D72" s="233"/>
    </row>
    <row r="73" spans="1:4" x14ac:dyDescent="0.25">
      <c r="A73" s="231"/>
      <c r="B73" s="232"/>
      <c r="C73" s="233"/>
      <c r="D73" s="233"/>
    </row>
    <row r="74" spans="1:4" x14ac:dyDescent="0.25">
      <c r="A74" s="231"/>
      <c r="B74" s="232"/>
      <c r="C74" s="233"/>
      <c r="D74" s="233"/>
    </row>
    <row r="75" spans="1:4" x14ac:dyDescent="0.25">
      <c r="A75" s="231"/>
      <c r="B75" s="232"/>
      <c r="C75" s="233"/>
      <c r="D75" s="233"/>
    </row>
    <row r="76" spans="1:4" x14ac:dyDescent="0.25">
      <c r="A76" s="231"/>
      <c r="B76" s="232"/>
      <c r="C76" s="233"/>
      <c r="D76" s="233"/>
    </row>
    <row r="77" spans="1:4" x14ac:dyDescent="0.25">
      <c r="A77" s="231"/>
      <c r="B77" s="232"/>
      <c r="C77" s="233"/>
      <c r="D77" s="233"/>
    </row>
    <row r="78" spans="1:4" x14ac:dyDescent="0.25">
      <c r="A78" s="231"/>
      <c r="B78" s="232"/>
      <c r="C78" s="233"/>
      <c r="D78" s="233"/>
    </row>
    <row r="79" spans="1:4" x14ac:dyDescent="0.25">
      <c r="A79" s="231"/>
      <c r="B79" s="232"/>
      <c r="C79" s="233"/>
      <c r="D79" s="233"/>
    </row>
    <row r="80" spans="1:4" x14ac:dyDescent="0.25">
      <c r="A80" s="231"/>
      <c r="B80" s="232"/>
      <c r="C80" s="233"/>
      <c r="D80" s="233"/>
    </row>
    <row r="81" spans="1:4" x14ac:dyDescent="0.25">
      <c r="A81" s="231"/>
      <c r="B81" s="232"/>
      <c r="C81" s="233"/>
      <c r="D81" s="233"/>
    </row>
    <row r="82" spans="1:4" x14ac:dyDescent="0.25">
      <c r="A82" s="231"/>
      <c r="B82" s="232"/>
      <c r="C82" s="233"/>
      <c r="D82" s="233"/>
    </row>
    <row r="83" spans="1:4" x14ac:dyDescent="0.25">
      <c r="A83" s="231"/>
      <c r="B83" s="232"/>
      <c r="C83" s="233"/>
      <c r="D83" s="233"/>
    </row>
    <row r="84" spans="1:4" x14ac:dyDescent="0.25">
      <c r="A84" s="231"/>
      <c r="B84" s="232"/>
      <c r="C84" s="233"/>
      <c r="D84" s="233"/>
    </row>
    <row r="85" spans="1:4" x14ac:dyDescent="0.25">
      <c r="A85" s="231"/>
      <c r="B85" s="232"/>
      <c r="C85" s="233"/>
      <c r="D85" s="233"/>
    </row>
    <row r="86" spans="1:4" x14ac:dyDescent="0.25">
      <c r="A86" s="231"/>
      <c r="B86" s="232"/>
      <c r="C86" s="233"/>
      <c r="D86" s="233"/>
    </row>
    <row r="87" spans="1:4" x14ac:dyDescent="0.25">
      <c r="A87" s="231"/>
      <c r="B87" s="232"/>
      <c r="C87" s="233"/>
      <c r="D87" s="233"/>
    </row>
    <row r="88" spans="1:4" x14ac:dyDescent="0.25">
      <c r="A88" s="231"/>
      <c r="B88" s="232"/>
      <c r="C88" s="233"/>
      <c r="D88" s="233"/>
    </row>
    <row r="89" spans="1:4" x14ac:dyDescent="0.25">
      <c r="A89" s="231"/>
      <c r="B89" s="232"/>
      <c r="C89" s="233"/>
      <c r="D89" s="233"/>
    </row>
    <row r="90" spans="1:4" x14ac:dyDescent="0.25">
      <c r="A90" s="231"/>
      <c r="B90" s="232"/>
      <c r="C90" s="233"/>
      <c r="D90" s="233"/>
    </row>
    <row r="91" spans="1:4" x14ac:dyDescent="0.25">
      <c r="A91" s="231"/>
      <c r="B91" s="232"/>
      <c r="C91" s="233"/>
      <c r="D91" s="233"/>
    </row>
    <row r="92" spans="1:4" x14ac:dyDescent="0.25">
      <c r="A92" s="231"/>
      <c r="B92" s="232"/>
      <c r="C92" s="233"/>
      <c r="D92" s="233"/>
    </row>
    <row r="93" spans="1:4" x14ac:dyDescent="0.25">
      <c r="A93" s="231"/>
      <c r="B93" s="232"/>
      <c r="C93" s="233"/>
      <c r="D93" s="233"/>
    </row>
    <row r="94" spans="1:4" x14ac:dyDescent="0.25">
      <c r="A94" s="231"/>
      <c r="B94" s="232"/>
      <c r="C94" s="233"/>
      <c r="D94" s="233"/>
    </row>
    <row r="95" spans="1:4" x14ac:dyDescent="0.25">
      <c r="A95" s="231"/>
      <c r="B95" s="232"/>
      <c r="C95" s="233"/>
      <c r="D95" s="233"/>
    </row>
    <row r="96" spans="1:4" x14ac:dyDescent="0.25">
      <c r="A96" s="231"/>
      <c r="B96" s="232"/>
      <c r="C96" s="233"/>
      <c r="D96" s="233"/>
    </row>
    <row r="97" spans="1:4" x14ac:dyDescent="0.25">
      <c r="A97" s="231"/>
      <c r="B97" s="232"/>
      <c r="C97" s="233"/>
      <c r="D97" s="233"/>
    </row>
    <row r="98" spans="1:4" x14ac:dyDescent="0.25">
      <c r="A98" s="231"/>
      <c r="B98" s="232"/>
      <c r="C98" s="233"/>
      <c r="D98" s="233"/>
    </row>
    <row r="99" spans="1:4" x14ac:dyDescent="0.25">
      <c r="A99" s="231"/>
      <c r="B99" s="232"/>
      <c r="C99" s="233"/>
      <c r="D99" s="233"/>
    </row>
    <row r="100" spans="1:4" x14ac:dyDescent="0.25">
      <c r="A100" s="231"/>
      <c r="B100" s="232"/>
      <c r="C100" s="233"/>
      <c r="D100" s="233"/>
    </row>
    <row r="101" spans="1:4" x14ac:dyDescent="0.25">
      <c r="A101" s="231"/>
      <c r="B101" s="232"/>
      <c r="C101" s="233"/>
      <c r="D101" s="233"/>
    </row>
    <row r="102" spans="1:4" x14ac:dyDescent="0.25">
      <c r="A102" s="231"/>
      <c r="B102" s="232"/>
      <c r="C102" s="233"/>
      <c r="D102" s="233"/>
    </row>
    <row r="103" spans="1:4" x14ac:dyDescent="0.25">
      <c r="A103" s="231"/>
      <c r="B103" s="232"/>
      <c r="C103" s="233"/>
      <c r="D103" s="233"/>
    </row>
    <row r="104" spans="1:4" x14ac:dyDescent="0.25">
      <c r="A104" s="231"/>
      <c r="B104" s="232"/>
      <c r="C104" s="233"/>
      <c r="D104" s="233"/>
    </row>
    <row r="105" spans="1:4" x14ac:dyDescent="0.25">
      <c r="A105" s="231"/>
      <c r="B105" s="232"/>
      <c r="C105" s="233"/>
      <c r="D105" s="233"/>
    </row>
    <row r="106" spans="1:4" x14ac:dyDescent="0.25">
      <c r="A106" s="231"/>
      <c r="B106" s="232"/>
      <c r="C106" s="233"/>
      <c r="D106" s="233"/>
    </row>
    <row r="107" spans="1:4" x14ac:dyDescent="0.25">
      <c r="A107" s="231"/>
      <c r="B107" s="232"/>
      <c r="C107" s="233"/>
      <c r="D107" s="233"/>
    </row>
    <row r="108" spans="1:4" x14ac:dyDescent="0.25">
      <c r="A108" s="231"/>
      <c r="B108" s="232"/>
      <c r="C108" s="233"/>
      <c r="D108" s="233"/>
    </row>
    <row r="109" spans="1:4" x14ac:dyDescent="0.25">
      <c r="A109" s="231"/>
      <c r="B109" s="232"/>
      <c r="C109" s="233"/>
      <c r="D109" s="233"/>
    </row>
    <row r="110" spans="1:4" x14ac:dyDescent="0.25">
      <c r="A110" s="231"/>
      <c r="B110" s="232"/>
      <c r="C110" s="233"/>
      <c r="D110" s="233"/>
    </row>
    <row r="111" spans="1:4" x14ac:dyDescent="0.25">
      <c r="A111" s="231"/>
      <c r="B111" s="232"/>
      <c r="C111" s="233"/>
      <c r="D111" s="233"/>
    </row>
    <row r="112" spans="1:4" x14ac:dyDescent="0.25">
      <c r="A112" s="231"/>
      <c r="B112" s="232"/>
      <c r="C112" s="233"/>
      <c r="D112" s="233"/>
    </row>
    <row r="113" spans="1:4" x14ac:dyDescent="0.25">
      <c r="A113" s="231"/>
      <c r="B113" s="232"/>
      <c r="C113" s="233"/>
      <c r="D113" s="233"/>
    </row>
    <row r="114" spans="1:4" x14ac:dyDescent="0.25">
      <c r="A114" s="231"/>
      <c r="B114" s="232"/>
      <c r="C114" s="233"/>
      <c r="D114" s="233"/>
    </row>
    <row r="115" spans="1:4" x14ac:dyDescent="0.25">
      <c r="A115" s="231"/>
      <c r="B115" s="232"/>
      <c r="C115" s="233"/>
      <c r="D115" s="233"/>
    </row>
    <row r="116" spans="1:4" x14ac:dyDescent="0.25">
      <c r="A116" s="231"/>
      <c r="B116" s="232"/>
      <c r="C116" s="233"/>
      <c r="D116" s="233"/>
    </row>
    <row r="117" spans="1:4" x14ac:dyDescent="0.25">
      <c r="A117" s="231"/>
      <c r="B117" s="232"/>
      <c r="C117" s="233"/>
      <c r="D117" s="233"/>
    </row>
    <row r="118" spans="1:4" x14ac:dyDescent="0.25">
      <c r="A118" s="231"/>
      <c r="B118" s="232"/>
      <c r="C118" s="233"/>
      <c r="D118" s="233"/>
    </row>
    <row r="119" spans="1:4" x14ac:dyDescent="0.25">
      <c r="A119" s="231"/>
      <c r="B119" s="232"/>
      <c r="C119" s="233"/>
      <c r="D119" s="233"/>
    </row>
    <row r="120" spans="1:4" x14ac:dyDescent="0.25">
      <c r="A120" s="231"/>
      <c r="B120" s="232"/>
      <c r="C120" s="233"/>
      <c r="D120" s="233"/>
    </row>
    <row r="121" spans="1:4" x14ac:dyDescent="0.25">
      <c r="A121" s="231"/>
      <c r="B121" s="232"/>
      <c r="C121" s="233"/>
      <c r="D121" s="233"/>
    </row>
    <row r="122" spans="1:4" x14ac:dyDescent="0.25">
      <c r="A122" s="231"/>
      <c r="B122" s="232"/>
      <c r="C122" s="233"/>
      <c r="D122" s="233"/>
    </row>
    <row r="123" spans="1:4" x14ac:dyDescent="0.25">
      <c r="A123" s="231"/>
      <c r="B123" s="232"/>
      <c r="C123" s="233"/>
      <c r="D123" s="233"/>
    </row>
    <row r="124" spans="1:4" x14ac:dyDescent="0.25">
      <c r="A124" s="231"/>
      <c r="B124" s="232"/>
      <c r="C124" s="233"/>
      <c r="D124" s="233"/>
    </row>
    <row r="125" spans="1:4" x14ac:dyDescent="0.25">
      <c r="A125" s="231"/>
      <c r="B125" s="232"/>
      <c r="C125" s="233"/>
      <c r="D125" s="233"/>
    </row>
    <row r="126" spans="1:4" x14ac:dyDescent="0.25">
      <c r="A126" s="231"/>
      <c r="B126" s="232"/>
      <c r="C126" s="233"/>
      <c r="D126" s="233"/>
    </row>
    <row r="127" spans="1:4" x14ac:dyDescent="0.25">
      <c r="A127" s="231"/>
      <c r="B127" s="232"/>
      <c r="C127" s="233"/>
      <c r="D127" s="233"/>
    </row>
    <row r="128" spans="1:4" x14ac:dyDescent="0.25">
      <c r="A128" s="231"/>
      <c r="B128" s="232"/>
      <c r="C128" s="233"/>
      <c r="D128" s="233"/>
    </row>
    <row r="129" spans="1:4" x14ac:dyDescent="0.25">
      <c r="A129" s="231"/>
      <c r="B129" s="232"/>
      <c r="C129" s="233"/>
      <c r="D129" s="233"/>
    </row>
    <row r="130" spans="1:4" x14ac:dyDescent="0.25">
      <c r="A130" s="231"/>
      <c r="B130" s="232"/>
      <c r="C130" s="233"/>
      <c r="D130" s="233"/>
    </row>
    <row r="131" spans="1:4" x14ac:dyDescent="0.25">
      <c r="A131" s="231"/>
      <c r="B131" s="232"/>
      <c r="C131" s="233"/>
      <c r="D131" s="233"/>
    </row>
    <row r="132" spans="1:4" x14ac:dyDescent="0.25">
      <c r="A132" s="231"/>
      <c r="B132" s="232"/>
      <c r="C132" s="233"/>
      <c r="D132" s="233"/>
    </row>
    <row r="133" spans="1:4" x14ac:dyDescent="0.25">
      <c r="A133" s="231"/>
      <c r="B133" s="232"/>
      <c r="C133" s="233"/>
      <c r="D133" s="233"/>
    </row>
    <row r="134" spans="1:4" x14ac:dyDescent="0.25">
      <c r="A134" s="231"/>
      <c r="B134" s="232"/>
      <c r="C134" s="233"/>
      <c r="D134" s="233"/>
    </row>
    <row r="135" spans="1:4" x14ac:dyDescent="0.25">
      <c r="A135" s="231"/>
      <c r="B135" s="232"/>
      <c r="C135" s="233"/>
      <c r="D135" s="233"/>
    </row>
    <row r="136" spans="1:4" x14ac:dyDescent="0.25">
      <c r="A136" s="231"/>
      <c r="B136" s="232"/>
      <c r="C136" s="233"/>
      <c r="D136" s="233"/>
    </row>
    <row r="137" spans="1:4" x14ac:dyDescent="0.25">
      <c r="A137" s="231"/>
      <c r="B137" s="232"/>
      <c r="C137" s="233"/>
      <c r="D137" s="233"/>
    </row>
    <row r="138" spans="1:4" x14ac:dyDescent="0.25">
      <c r="A138" s="231"/>
      <c r="B138" s="232"/>
      <c r="C138" s="233"/>
      <c r="D138" s="233"/>
    </row>
    <row r="139" spans="1:4" x14ac:dyDescent="0.25">
      <c r="A139" s="231"/>
      <c r="B139" s="232"/>
      <c r="C139" s="233"/>
      <c r="D139" s="233"/>
    </row>
    <row r="140" spans="1:4" x14ac:dyDescent="0.25">
      <c r="A140" s="231"/>
      <c r="B140" s="232"/>
      <c r="C140" s="233"/>
      <c r="D140" s="233"/>
    </row>
    <row r="141" spans="1:4" x14ac:dyDescent="0.25">
      <c r="A141" s="231"/>
      <c r="B141" s="232"/>
      <c r="C141" s="233"/>
      <c r="D141" s="233"/>
    </row>
  </sheetData>
  <mergeCells count="5">
    <mergeCell ref="A23:B23"/>
    <mergeCell ref="A24:B24"/>
    <mergeCell ref="A38:B38"/>
    <mergeCell ref="A2:D2"/>
    <mergeCell ref="A5:B5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L22"/>
  <sheetViews>
    <sheetView topLeftCell="B1" workbookViewId="0">
      <selection activeCell="O19" sqref="O19"/>
    </sheetView>
  </sheetViews>
  <sheetFormatPr defaultRowHeight="13.2" x14ac:dyDescent="0.25"/>
  <sheetData>
    <row r="3" spans="2:12" x14ac:dyDescent="0.25">
      <c r="K3" t="s">
        <v>286</v>
      </c>
    </row>
    <row r="4" spans="2:12" x14ac:dyDescent="0.25">
      <c r="C4" s="203" t="s">
        <v>217</v>
      </c>
      <c r="D4" s="203"/>
      <c r="E4" s="203"/>
      <c r="F4" s="203"/>
      <c r="G4" s="203"/>
      <c r="H4" s="203"/>
      <c r="L4" t="s">
        <v>215</v>
      </c>
    </row>
    <row r="6" spans="2:12" x14ac:dyDescent="0.25">
      <c r="L6" t="s">
        <v>214</v>
      </c>
    </row>
    <row r="9" spans="2:12" x14ac:dyDescent="0.25">
      <c r="B9" s="236" t="s">
        <v>355</v>
      </c>
      <c r="L9" s="235">
        <v>20404</v>
      </c>
    </row>
    <row r="11" spans="2:12" x14ac:dyDescent="0.25">
      <c r="B11" s="236" t="s">
        <v>356</v>
      </c>
      <c r="L11" s="235">
        <v>112174</v>
      </c>
    </row>
    <row r="12" spans="2:12" x14ac:dyDescent="0.25">
      <c r="F12" s="235"/>
    </row>
    <row r="13" spans="2:12" x14ac:dyDescent="0.25">
      <c r="B13" s="236" t="s">
        <v>357</v>
      </c>
      <c r="L13" s="235">
        <v>9135</v>
      </c>
    </row>
    <row r="17" spans="1:12" x14ac:dyDescent="0.25">
      <c r="F17" s="235"/>
    </row>
    <row r="22" spans="1:12" x14ac:dyDescent="0.25">
      <c r="A22" s="203"/>
      <c r="B22" s="203" t="s">
        <v>28</v>
      </c>
      <c r="C22" s="203"/>
      <c r="D22" s="203"/>
      <c r="E22" s="203"/>
      <c r="F22" s="203"/>
      <c r="G22" s="203"/>
      <c r="H22" s="203"/>
      <c r="I22" s="203"/>
      <c r="J22" s="203"/>
      <c r="K22" s="203"/>
      <c r="L22" s="203">
        <f>SUM(L9:L21)</f>
        <v>141713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237"/>
  <sheetViews>
    <sheetView zoomScale="90" zoomScaleNormal="90" workbookViewId="0">
      <selection activeCell="E73" sqref="E73"/>
    </sheetView>
  </sheetViews>
  <sheetFormatPr defaultRowHeight="13.2" x14ac:dyDescent="0.25"/>
  <cols>
    <col min="2" max="2" width="26.88671875" bestFit="1" customWidth="1"/>
    <col min="3" max="3" width="17.109375" customWidth="1"/>
    <col min="4" max="4" width="0.109375" customWidth="1"/>
    <col min="5" max="5" width="17.109375" bestFit="1" customWidth="1"/>
    <col min="6" max="6" width="20" bestFit="1" customWidth="1"/>
    <col min="7" max="7" width="11.6640625" customWidth="1"/>
    <col min="8" max="8" width="10.33203125" customWidth="1"/>
    <col min="9" max="9" width="13.88671875" customWidth="1"/>
  </cols>
  <sheetData>
    <row r="2" spans="1:10" x14ac:dyDescent="0.25">
      <c r="B2" t="s">
        <v>287</v>
      </c>
    </row>
    <row r="5" spans="1:10" x14ac:dyDescent="0.25">
      <c r="I5" s="236" t="s">
        <v>353</v>
      </c>
    </row>
    <row r="7" spans="1:10" x14ac:dyDescent="0.25">
      <c r="E7" s="203"/>
      <c r="F7" s="203" t="s">
        <v>204</v>
      </c>
      <c r="G7" s="203"/>
      <c r="H7" s="203"/>
    </row>
    <row r="8" spans="1:10" x14ac:dyDescent="0.25">
      <c r="E8" s="203"/>
      <c r="F8" s="203"/>
      <c r="G8" s="203"/>
      <c r="H8" s="203"/>
    </row>
    <row r="9" spans="1:10" x14ac:dyDescent="0.25">
      <c r="D9" s="236" t="s">
        <v>205</v>
      </c>
    </row>
    <row r="10" spans="1:10" x14ac:dyDescent="0.25">
      <c r="F10" s="236" t="s">
        <v>262</v>
      </c>
    </row>
    <row r="12" spans="1:10" x14ac:dyDescent="0.25">
      <c r="A12" s="203"/>
      <c r="B12" s="203"/>
      <c r="C12" s="203"/>
      <c r="D12" s="203"/>
      <c r="E12" s="203"/>
      <c r="F12" s="203"/>
      <c r="G12" s="203"/>
      <c r="H12" s="203"/>
      <c r="I12" s="203"/>
      <c r="J12" s="203"/>
    </row>
    <row r="14" spans="1:10" ht="14.4" x14ac:dyDescent="0.3">
      <c r="B14" s="286" t="s">
        <v>289</v>
      </c>
      <c r="C14" s="286"/>
      <c r="D14" s="286"/>
      <c r="E14" s="286"/>
      <c r="G14" s="203"/>
    </row>
    <row r="15" spans="1:10" ht="14.4" x14ac:dyDescent="0.3">
      <c r="C15" s="241" t="s">
        <v>206</v>
      </c>
      <c r="D15" s="241" t="s">
        <v>290</v>
      </c>
      <c r="E15" s="241" t="s">
        <v>291</v>
      </c>
      <c r="F15" s="241" t="s">
        <v>292</v>
      </c>
      <c r="G15" s="203"/>
    </row>
    <row r="17" spans="1:12" x14ac:dyDescent="0.25">
      <c r="B17" t="s">
        <v>293</v>
      </c>
      <c r="C17" s="244">
        <v>30536150</v>
      </c>
      <c r="D17" s="244">
        <v>610720</v>
      </c>
      <c r="E17" s="244">
        <v>2646454</v>
      </c>
      <c r="F17" s="244">
        <v>27889696</v>
      </c>
    </row>
    <row r="18" spans="1:12" ht="13.8" x14ac:dyDescent="0.25">
      <c r="A18" s="237"/>
      <c r="B18" t="s">
        <v>294</v>
      </c>
      <c r="C18" s="244">
        <v>8544907</v>
      </c>
      <c r="D18" s="244">
        <v>170896</v>
      </c>
      <c r="E18" s="244">
        <v>1884186</v>
      </c>
      <c r="F18" s="244">
        <v>6660721</v>
      </c>
    </row>
    <row r="19" spans="1:12" x14ac:dyDescent="0.25">
      <c r="B19" t="s">
        <v>263</v>
      </c>
      <c r="C19" s="244">
        <v>11306830</v>
      </c>
      <c r="D19" s="244">
        <v>226136</v>
      </c>
      <c r="E19" s="244">
        <v>2552309</v>
      </c>
      <c r="F19" s="244">
        <v>8754521</v>
      </c>
    </row>
    <row r="20" spans="1:12" x14ac:dyDescent="0.25">
      <c r="B20" s="245" t="s">
        <v>295</v>
      </c>
      <c r="C20" s="244">
        <v>6942471</v>
      </c>
      <c r="D20" s="244">
        <v>138848</v>
      </c>
      <c r="E20" s="244">
        <v>2526308</v>
      </c>
      <c r="F20" s="244">
        <v>4416163</v>
      </c>
    </row>
    <row r="21" spans="1:12" x14ac:dyDescent="0.25">
      <c r="B21" t="s">
        <v>296</v>
      </c>
      <c r="C21" s="244">
        <v>1000000</v>
      </c>
      <c r="D21" s="244">
        <v>20000</v>
      </c>
      <c r="E21" s="244">
        <v>28334</v>
      </c>
      <c r="F21" s="244">
        <v>971666</v>
      </c>
    </row>
    <row r="22" spans="1:12" x14ac:dyDescent="0.25">
      <c r="B22" t="s">
        <v>297</v>
      </c>
      <c r="C22" s="244">
        <v>55967638</v>
      </c>
      <c r="D22" s="244">
        <v>741784</v>
      </c>
      <c r="E22" s="244">
        <v>10065810</v>
      </c>
      <c r="F22" s="244">
        <v>45901828</v>
      </c>
    </row>
    <row r="23" spans="1:12" x14ac:dyDescent="0.25">
      <c r="B23" t="s">
        <v>298</v>
      </c>
      <c r="C23" s="244">
        <v>11769051</v>
      </c>
      <c r="D23" s="244">
        <v>235380</v>
      </c>
      <c r="E23" s="244">
        <v>5730585</v>
      </c>
      <c r="F23" s="244">
        <v>6038466</v>
      </c>
    </row>
    <row r="24" spans="1:12" x14ac:dyDescent="0.25">
      <c r="A24" s="203"/>
      <c r="B24" t="s">
        <v>299</v>
      </c>
      <c r="C24" s="244">
        <v>881000</v>
      </c>
      <c r="D24" s="244">
        <v>17620</v>
      </c>
      <c r="E24" s="244">
        <v>299540</v>
      </c>
      <c r="F24" s="244">
        <v>581460</v>
      </c>
    </row>
    <row r="25" spans="1:12" x14ac:dyDescent="0.25">
      <c r="B25" t="s">
        <v>300</v>
      </c>
      <c r="C25" s="244">
        <v>535000</v>
      </c>
      <c r="D25" s="244">
        <v>10700</v>
      </c>
      <c r="E25" s="244">
        <v>181900</v>
      </c>
      <c r="F25" s="244">
        <v>353100</v>
      </c>
    </row>
    <row r="26" spans="1:12" x14ac:dyDescent="0.25">
      <c r="B26" t="s">
        <v>301</v>
      </c>
      <c r="C26" s="244">
        <v>3200000</v>
      </c>
      <c r="D26" s="244">
        <v>64000</v>
      </c>
      <c r="E26" s="244">
        <v>179200</v>
      </c>
      <c r="F26" s="244">
        <v>3020800</v>
      </c>
    </row>
    <row r="27" spans="1:12" x14ac:dyDescent="0.25">
      <c r="B27" t="s">
        <v>302</v>
      </c>
      <c r="C27" s="244">
        <v>30667250</v>
      </c>
      <c r="D27" s="244">
        <v>555264</v>
      </c>
      <c r="E27" s="244">
        <v>8354976</v>
      </c>
      <c r="F27" s="244">
        <v>22312274</v>
      </c>
    </row>
    <row r="28" spans="1:12" x14ac:dyDescent="0.25">
      <c r="B28" t="s">
        <v>303</v>
      </c>
      <c r="C28" s="244">
        <v>14115754</v>
      </c>
      <c r="D28" s="244">
        <v>231648</v>
      </c>
      <c r="E28" s="244">
        <v>2810732</v>
      </c>
      <c r="F28" s="244">
        <v>11305022</v>
      </c>
    </row>
    <row r="29" spans="1:12" ht="14.4" x14ac:dyDescent="0.3">
      <c r="B29" t="s">
        <v>304</v>
      </c>
      <c r="C29" s="246">
        <f>SUM(C17:C28)</f>
        <v>175466051</v>
      </c>
      <c r="D29" s="246">
        <f>SUM(D17:D28)</f>
        <v>3022996</v>
      </c>
      <c r="E29" s="246">
        <f>SUM(E17:E28)</f>
        <v>37260334</v>
      </c>
      <c r="F29" s="246">
        <f>SUM(F17:F28)</f>
        <v>138205717</v>
      </c>
      <c r="G29" s="241"/>
      <c r="H29" s="241"/>
      <c r="I29" s="241"/>
      <c r="L29" t="s">
        <v>212</v>
      </c>
    </row>
    <row r="30" spans="1:12" x14ac:dyDescent="0.25">
      <c r="C30" s="244"/>
      <c r="D30" s="244"/>
      <c r="E30" s="244"/>
      <c r="F30" s="244"/>
    </row>
    <row r="31" spans="1:12" ht="14.4" x14ac:dyDescent="0.3">
      <c r="C31" s="288" t="s">
        <v>305</v>
      </c>
      <c r="D31" s="288"/>
      <c r="E31" s="244"/>
      <c r="F31" s="244"/>
      <c r="G31" s="241"/>
      <c r="H31" s="241"/>
      <c r="I31" s="241"/>
    </row>
    <row r="32" spans="1:12" x14ac:dyDescent="0.25">
      <c r="C32" s="244"/>
      <c r="D32" s="244"/>
      <c r="E32" s="244"/>
      <c r="F32" s="244"/>
    </row>
    <row r="33" spans="1:7" ht="14.4" x14ac:dyDescent="0.3">
      <c r="C33" s="241" t="s">
        <v>206</v>
      </c>
      <c r="D33" s="241" t="s">
        <v>290</v>
      </c>
      <c r="E33" s="241" t="s">
        <v>291</v>
      </c>
      <c r="F33" s="241" t="s">
        <v>292</v>
      </c>
      <c r="G33" s="203"/>
    </row>
    <row r="34" spans="1:7" x14ac:dyDescent="0.25">
      <c r="B34" t="s">
        <v>306</v>
      </c>
      <c r="C34" s="244">
        <v>73894</v>
      </c>
      <c r="D34" s="244">
        <v>2216</v>
      </c>
      <c r="E34" s="244">
        <v>62059</v>
      </c>
      <c r="F34" s="244">
        <v>11835</v>
      </c>
    </row>
    <row r="35" spans="1:7" x14ac:dyDescent="0.25">
      <c r="B35" t="s">
        <v>307</v>
      </c>
      <c r="C35" s="244">
        <v>22392000</v>
      </c>
      <c r="D35" s="244">
        <v>669960</v>
      </c>
      <c r="E35" s="244">
        <v>14773777</v>
      </c>
      <c r="F35" s="244">
        <v>7618223</v>
      </c>
    </row>
    <row r="36" spans="1:7" x14ac:dyDescent="0.25">
      <c r="B36" t="s">
        <v>308</v>
      </c>
      <c r="C36" s="244">
        <v>1500000</v>
      </c>
      <c r="D36" s="244">
        <v>45000</v>
      </c>
      <c r="E36" s="244">
        <v>1035000</v>
      </c>
      <c r="F36" s="244">
        <v>465000</v>
      </c>
    </row>
    <row r="37" spans="1:7" x14ac:dyDescent="0.25">
      <c r="A37" s="203"/>
      <c r="B37" t="s">
        <v>309</v>
      </c>
      <c r="C37" s="244">
        <v>648259</v>
      </c>
      <c r="D37" s="244">
        <v>19448</v>
      </c>
      <c r="E37" s="244">
        <v>521578</v>
      </c>
      <c r="F37" s="244">
        <v>126681</v>
      </c>
    </row>
    <row r="38" spans="1:7" x14ac:dyDescent="0.25">
      <c r="A38" s="203"/>
      <c r="B38" t="s">
        <v>310</v>
      </c>
      <c r="C38" s="244">
        <v>88000</v>
      </c>
      <c r="D38" s="244">
        <v>2640</v>
      </c>
      <c r="E38" s="244">
        <v>44880</v>
      </c>
      <c r="F38" s="244">
        <v>43120</v>
      </c>
    </row>
    <row r="39" spans="1:7" x14ac:dyDescent="0.25">
      <c r="B39" t="s">
        <v>311</v>
      </c>
      <c r="C39" s="244">
        <v>51960</v>
      </c>
      <c r="D39" s="244">
        <v>1560</v>
      </c>
      <c r="E39" s="244">
        <v>46584</v>
      </c>
      <c r="F39" s="244">
        <v>5376</v>
      </c>
    </row>
    <row r="40" spans="1:7" x14ac:dyDescent="0.25">
      <c r="B40" t="s">
        <v>303</v>
      </c>
      <c r="C40" s="244">
        <v>15907836</v>
      </c>
      <c r="D40" s="244">
        <v>477236</v>
      </c>
      <c r="E40" s="244">
        <v>6837826</v>
      </c>
      <c r="F40" s="244">
        <v>9070010</v>
      </c>
    </row>
    <row r="41" spans="1:7" x14ac:dyDescent="0.25">
      <c r="B41" t="s">
        <v>312</v>
      </c>
      <c r="C41" s="244">
        <v>12514860</v>
      </c>
      <c r="D41" s="244">
        <v>375444</v>
      </c>
      <c r="E41" s="244">
        <v>3693652</v>
      </c>
      <c r="F41" s="244">
        <v>8821208</v>
      </c>
    </row>
    <row r="42" spans="1:7" x14ac:dyDescent="0.25">
      <c r="B42" t="s">
        <v>313</v>
      </c>
      <c r="C42" s="244">
        <v>341913</v>
      </c>
      <c r="D42" s="244">
        <v>10256</v>
      </c>
      <c r="E42" s="244">
        <v>158968</v>
      </c>
      <c r="F42" s="244">
        <v>182945</v>
      </c>
    </row>
    <row r="43" spans="1:7" x14ac:dyDescent="0.25">
      <c r="B43" t="s">
        <v>314</v>
      </c>
      <c r="C43" s="244">
        <v>5410000</v>
      </c>
      <c r="D43" s="244">
        <v>162300</v>
      </c>
      <c r="E43" s="244">
        <v>3459420</v>
      </c>
      <c r="F43" s="244">
        <v>1950580</v>
      </c>
    </row>
    <row r="44" spans="1:7" x14ac:dyDescent="0.25">
      <c r="B44" t="s">
        <v>315</v>
      </c>
      <c r="C44" s="244">
        <v>18597346</v>
      </c>
      <c r="D44" s="244">
        <v>371944</v>
      </c>
      <c r="E44" s="244">
        <v>464930</v>
      </c>
      <c r="F44" s="244">
        <v>18132416</v>
      </c>
    </row>
    <row r="45" spans="1:7" ht="14.4" x14ac:dyDescent="0.3">
      <c r="B45" s="241" t="s">
        <v>304</v>
      </c>
      <c r="C45" s="246">
        <f>SUM(C34:C44)</f>
        <v>77526068</v>
      </c>
      <c r="D45" s="246">
        <f>SUM(D34:D44)</f>
        <v>2138004</v>
      </c>
      <c r="E45" s="246">
        <f>SUM(E34:E44)</f>
        <v>31098674</v>
      </c>
      <c r="F45" s="246">
        <f>SUM(F34:F44)</f>
        <v>46427394</v>
      </c>
    </row>
    <row r="46" spans="1:7" ht="14.4" x14ac:dyDescent="0.3">
      <c r="B46" s="241"/>
      <c r="C46" s="246"/>
      <c r="D46" s="246"/>
      <c r="E46" s="246"/>
      <c r="F46" s="246"/>
    </row>
    <row r="47" spans="1:7" ht="14.4" x14ac:dyDescent="0.3">
      <c r="B47" s="241"/>
      <c r="C47" s="246"/>
      <c r="D47" s="246"/>
      <c r="E47" s="246"/>
      <c r="F47" s="246"/>
    </row>
    <row r="48" spans="1:7" x14ac:dyDescent="0.25">
      <c r="C48" s="244"/>
      <c r="D48" s="244"/>
      <c r="E48" s="244"/>
      <c r="F48" s="244"/>
    </row>
    <row r="49" spans="1:9" ht="14.4" x14ac:dyDescent="0.3">
      <c r="C49" s="288" t="s">
        <v>316</v>
      </c>
      <c r="D49" s="288"/>
      <c r="E49" s="244"/>
      <c r="F49" s="244"/>
    </row>
    <row r="50" spans="1:9" x14ac:dyDescent="0.25">
      <c r="C50" s="244"/>
      <c r="D50" s="244"/>
      <c r="E50" s="244"/>
      <c r="F50" s="244"/>
    </row>
    <row r="51" spans="1:9" ht="14.4" x14ac:dyDescent="0.3">
      <c r="C51" s="241" t="s">
        <v>206</v>
      </c>
      <c r="D51" s="241" t="s">
        <v>290</v>
      </c>
      <c r="E51" s="241" t="s">
        <v>291</v>
      </c>
      <c r="F51" s="241" t="s">
        <v>292</v>
      </c>
    </row>
    <row r="52" spans="1:9" x14ac:dyDescent="0.25">
      <c r="C52" s="244">
        <v>154261976</v>
      </c>
      <c r="D52" s="244">
        <v>4627860</v>
      </c>
      <c r="E52" s="244">
        <v>101812916</v>
      </c>
      <c r="F52" s="244">
        <v>52449060</v>
      </c>
    </row>
    <row r="53" spans="1:9" x14ac:dyDescent="0.25">
      <c r="A53" s="203"/>
      <c r="C53" s="244">
        <v>2181694</v>
      </c>
      <c r="D53" s="244">
        <v>65452</v>
      </c>
      <c r="E53" s="244">
        <v>1445483</v>
      </c>
      <c r="F53" s="244">
        <v>736211</v>
      </c>
    </row>
    <row r="54" spans="1:9" ht="14.4" x14ac:dyDescent="0.3">
      <c r="A54" s="203"/>
      <c r="C54" s="244">
        <v>26065000</v>
      </c>
      <c r="D54" s="244">
        <v>5281802</v>
      </c>
      <c r="E54" s="244">
        <v>11694519</v>
      </c>
      <c r="F54" s="244">
        <v>14714481</v>
      </c>
      <c r="G54" s="241"/>
      <c r="H54" s="241"/>
      <c r="I54" s="241"/>
    </row>
    <row r="55" spans="1:9" ht="14.4" x14ac:dyDescent="0.3">
      <c r="B55" s="241" t="s">
        <v>304</v>
      </c>
      <c r="C55" s="246">
        <f>SUM(C52:C54)</f>
        <v>182508670</v>
      </c>
      <c r="D55" s="246">
        <f>SUM(D52:D54)</f>
        <v>9975114</v>
      </c>
      <c r="E55" s="246">
        <f>SUM(E52:E54)</f>
        <v>114952918</v>
      </c>
      <c r="F55" s="246">
        <f>SUM(F52:F54)</f>
        <v>67899752</v>
      </c>
      <c r="G55" s="203"/>
      <c r="H55" s="203"/>
      <c r="I55" s="203"/>
    </row>
    <row r="56" spans="1:9" ht="14.4" x14ac:dyDescent="0.3">
      <c r="B56" s="241"/>
      <c r="C56" s="246"/>
      <c r="D56" s="246"/>
      <c r="E56" s="246"/>
      <c r="F56" s="246"/>
      <c r="G56" s="203"/>
      <c r="I56" s="203"/>
    </row>
    <row r="57" spans="1:9" ht="14.4" x14ac:dyDescent="0.3">
      <c r="B57" s="241"/>
      <c r="C57" s="246"/>
      <c r="D57" s="246"/>
      <c r="E57" s="246"/>
      <c r="F57" s="246"/>
      <c r="I57" s="203"/>
    </row>
    <row r="58" spans="1:9" ht="14.4" x14ac:dyDescent="0.3">
      <c r="B58" s="241"/>
      <c r="C58" s="246"/>
      <c r="D58" s="246"/>
      <c r="E58" s="246"/>
      <c r="F58" s="246"/>
    </row>
    <row r="59" spans="1:9" x14ac:dyDescent="0.25">
      <c r="C59" s="244"/>
      <c r="D59" s="244"/>
      <c r="E59" s="244"/>
      <c r="F59" s="244"/>
    </row>
    <row r="60" spans="1:9" ht="14.4" x14ac:dyDescent="0.3">
      <c r="C60" s="288" t="s">
        <v>317</v>
      </c>
      <c r="D60" s="288"/>
      <c r="E60" s="244"/>
      <c r="F60" s="244"/>
    </row>
    <row r="61" spans="1:9" x14ac:dyDescent="0.25">
      <c r="C61" s="247"/>
      <c r="D61" s="247"/>
      <c r="E61" s="244"/>
      <c r="F61" s="244"/>
    </row>
    <row r="62" spans="1:9" ht="14.4" x14ac:dyDescent="0.3">
      <c r="C62" s="241" t="s">
        <v>206</v>
      </c>
      <c r="D62" s="241" t="s">
        <v>290</v>
      </c>
      <c r="E62" s="241" t="s">
        <v>291</v>
      </c>
      <c r="F62" s="241" t="s">
        <v>292</v>
      </c>
    </row>
    <row r="63" spans="1:9" x14ac:dyDescent="0.25">
      <c r="B63" t="s">
        <v>318</v>
      </c>
      <c r="C63">
        <v>5520000</v>
      </c>
      <c r="D63">
        <v>368000</v>
      </c>
      <c r="E63">
        <v>1729560</v>
      </c>
      <c r="F63">
        <v>3790440</v>
      </c>
    </row>
    <row r="64" spans="1:9" x14ac:dyDescent="0.25">
      <c r="B64" t="s">
        <v>319</v>
      </c>
      <c r="C64">
        <v>1950000</v>
      </c>
      <c r="D64">
        <v>390000</v>
      </c>
      <c r="E64">
        <v>635316</v>
      </c>
      <c r="F64">
        <v>1314684</v>
      </c>
    </row>
    <row r="65" spans="2:6" x14ac:dyDescent="0.25">
      <c r="B65" t="s">
        <v>320</v>
      </c>
      <c r="C65">
        <v>2150000</v>
      </c>
      <c r="D65">
        <v>430000</v>
      </c>
      <c r="E65">
        <v>1212361</v>
      </c>
      <c r="F65">
        <v>937639</v>
      </c>
    </row>
    <row r="66" spans="2:6" ht="14.4" x14ac:dyDescent="0.3">
      <c r="B66" s="241" t="s">
        <v>304</v>
      </c>
      <c r="C66" s="241">
        <f>SUM(C63:C65)</f>
        <v>9620000</v>
      </c>
      <c r="D66" s="241">
        <f>SUM(D63:D65)</f>
        <v>1188000</v>
      </c>
      <c r="E66" s="241">
        <f>SUM(E63:E65)</f>
        <v>3577237</v>
      </c>
      <c r="F66" s="241">
        <f>SUM(F63:F65)</f>
        <v>6042763</v>
      </c>
    </row>
    <row r="67" spans="2:6" ht="14.4" x14ac:dyDescent="0.3">
      <c r="B67" s="241"/>
      <c r="C67" s="241"/>
      <c r="D67" s="241"/>
      <c r="E67" s="241"/>
      <c r="F67" s="241"/>
    </row>
    <row r="68" spans="2:6" ht="14.4" x14ac:dyDescent="0.3">
      <c r="B68" s="241"/>
      <c r="C68" s="241"/>
      <c r="D68" s="241"/>
      <c r="E68" s="241"/>
      <c r="F68" s="241"/>
    </row>
    <row r="69" spans="2:6" ht="14.4" x14ac:dyDescent="0.3">
      <c r="B69" s="241"/>
      <c r="C69" s="241"/>
      <c r="D69" s="241"/>
      <c r="E69" s="241"/>
      <c r="F69" s="241"/>
    </row>
    <row r="70" spans="2:6" ht="14.4" x14ac:dyDescent="0.3">
      <c r="B70" s="241"/>
      <c r="C70" s="241"/>
      <c r="D70" s="241"/>
      <c r="E70" s="241"/>
      <c r="F70" s="241"/>
    </row>
    <row r="71" spans="2:6" ht="14.4" x14ac:dyDescent="0.3">
      <c r="B71" s="241"/>
      <c r="C71" s="241"/>
      <c r="D71" s="241"/>
      <c r="E71" s="241"/>
      <c r="F71" s="241"/>
    </row>
    <row r="72" spans="2:6" ht="14.4" x14ac:dyDescent="0.3">
      <c r="B72" s="241"/>
      <c r="C72" s="241"/>
      <c r="D72" s="241"/>
      <c r="E72" s="241"/>
      <c r="F72" s="241"/>
    </row>
    <row r="74" spans="2:6" ht="14.4" x14ac:dyDescent="0.3">
      <c r="C74" s="286" t="s">
        <v>321</v>
      </c>
      <c r="D74" s="286"/>
    </row>
    <row r="75" spans="2:6" ht="14.4" x14ac:dyDescent="0.3">
      <c r="C75" s="241" t="s">
        <v>206</v>
      </c>
      <c r="D75" s="241" t="s">
        <v>322</v>
      </c>
      <c r="E75" s="241" t="s">
        <v>323</v>
      </c>
      <c r="F75" s="241" t="s">
        <v>324</v>
      </c>
    </row>
    <row r="76" spans="2:6" ht="14.4" x14ac:dyDescent="0.3">
      <c r="B76" t="s">
        <v>325</v>
      </c>
      <c r="C76" s="244">
        <v>3891300</v>
      </c>
      <c r="D76" s="241"/>
      <c r="E76" s="244">
        <v>2981068</v>
      </c>
      <c r="F76" s="244">
        <v>910232</v>
      </c>
    </row>
    <row r="77" spans="2:6" x14ac:dyDescent="0.25">
      <c r="B77" t="s">
        <v>326</v>
      </c>
      <c r="C77" s="244">
        <v>690000</v>
      </c>
      <c r="D77" s="244">
        <v>100048</v>
      </c>
      <c r="E77" s="244">
        <v>528547</v>
      </c>
      <c r="F77" s="244">
        <v>161453</v>
      </c>
    </row>
    <row r="78" spans="2:6" x14ac:dyDescent="0.25">
      <c r="B78" t="s">
        <v>327</v>
      </c>
      <c r="C78" s="244">
        <v>3050000</v>
      </c>
      <c r="D78" s="244">
        <v>442248</v>
      </c>
      <c r="E78" s="244">
        <v>2336544</v>
      </c>
      <c r="F78" s="244">
        <v>713456</v>
      </c>
    </row>
    <row r="79" spans="2:6" x14ac:dyDescent="0.25">
      <c r="B79" t="s">
        <v>328</v>
      </c>
      <c r="C79" s="244">
        <v>2108850</v>
      </c>
      <c r="D79" s="244">
        <v>305784</v>
      </c>
      <c r="E79" s="244">
        <v>1615559</v>
      </c>
      <c r="F79" s="244">
        <v>493291</v>
      </c>
    </row>
    <row r="80" spans="2:6" x14ac:dyDescent="0.25">
      <c r="B80" t="s">
        <v>329</v>
      </c>
      <c r="C80" s="244">
        <v>220000</v>
      </c>
      <c r="D80" s="244">
        <v>24824</v>
      </c>
      <c r="E80" s="244">
        <v>204798</v>
      </c>
      <c r="F80" s="244">
        <v>15202</v>
      </c>
    </row>
    <row r="81" spans="2:9" x14ac:dyDescent="0.25">
      <c r="B81" t="s">
        <v>329</v>
      </c>
      <c r="C81" s="244">
        <v>220000</v>
      </c>
      <c r="D81" s="244">
        <v>24824</v>
      </c>
      <c r="E81" s="244">
        <v>204798</v>
      </c>
      <c r="F81" s="244">
        <v>15202</v>
      </c>
    </row>
    <row r="82" spans="2:9" x14ac:dyDescent="0.25">
      <c r="B82" t="s">
        <v>329</v>
      </c>
      <c r="C82" s="244">
        <v>220000</v>
      </c>
      <c r="D82" s="244">
        <v>24824</v>
      </c>
      <c r="E82" s="244">
        <v>204798</v>
      </c>
      <c r="F82" s="244">
        <v>15202</v>
      </c>
    </row>
    <row r="83" spans="2:9" x14ac:dyDescent="0.25">
      <c r="B83" t="s">
        <v>330</v>
      </c>
      <c r="C83" s="244">
        <v>550000</v>
      </c>
      <c r="D83" s="244">
        <v>79748</v>
      </c>
      <c r="E83" s="244">
        <v>221522</v>
      </c>
      <c r="F83" s="244">
        <v>328478</v>
      </c>
    </row>
    <row r="84" spans="2:9" x14ac:dyDescent="0.25">
      <c r="B84" t="s">
        <v>331</v>
      </c>
      <c r="C84" s="244">
        <v>750000</v>
      </c>
      <c r="D84" s="244">
        <v>108752</v>
      </c>
      <c r="E84" s="244">
        <v>306016</v>
      </c>
      <c r="F84" s="244">
        <v>443984</v>
      </c>
    </row>
    <row r="85" spans="2:9" x14ac:dyDescent="0.25">
      <c r="B85" t="s">
        <v>332</v>
      </c>
      <c r="C85" s="244">
        <v>105520</v>
      </c>
      <c r="D85" s="244">
        <v>15300</v>
      </c>
      <c r="E85" s="244">
        <v>103147</v>
      </c>
      <c r="F85" s="244">
        <v>2373</v>
      </c>
    </row>
    <row r="86" spans="2:9" x14ac:dyDescent="0.25">
      <c r="B86" t="s">
        <v>333</v>
      </c>
      <c r="C86" s="244">
        <v>190000</v>
      </c>
      <c r="D86" s="244">
        <v>27552</v>
      </c>
      <c r="E86" s="244">
        <v>185364</v>
      </c>
      <c r="F86" s="244">
        <v>4636</v>
      </c>
    </row>
    <row r="87" spans="2:9" x14ac:dyDescent="0.25">
      <c r="B87" t="s">
        <v>334</v>
      </c>
      <c r="C87" s="244">
        <v>300710</v>
      </c>
      <c r="D87" s="244">
        <v>43604</v>
      </c>
      <c r="E87" s="244">
        <v>294085</v>
      </c>
      <c r="F87" s="244">
        <v>6625</v>
      </c>
    </row>
    <row r="88" spans="2:9" x14ac:dyDescent="0.25">
      <c r="B88" t="s">
        <v>334</v>
      </c>
      <c r="C88" s="244">
        <v>300710</v>
      </c>
      <c r="D88" s="244">
        <v>43604</v>
      </c>
      <c r="E88" s="244">
        <v>294085</v>
      </c>
      <c r="F88" s="244">
        <v>6625</v>
      </c>
    </row>
    <row r="89" spans="2:9" x14ac:dyDescent="0.25">
      <c r="B89" t="s">
        <v>334</v>
      </c>
      <c r="C89" s="244">
        <v>300710</v>
      </c>
      <c r="D89" s="244">
        <v>43604</v>
      </c>
      <c r="E89" s="244">
        <v>294085</v>
      </c>
      <c r="F89" s="244">
        <v>6625</v>
      </c>
    </row>
    <row r="90" spans="2:9" x14ac:dyDescent="0.25">
      <c r="B90" t="s">
        <v>335</v>
      </c>
      <c r="C90" s="244">
        <v>189990</v>
      </c>
      <c r="D90" s="244">
        <v>27508</v>
      </c>
      <c r="E90" s="244">
        <v>185637</v>
      </c>
      <c r="F90" s="244">
        <v>4353</v>
      </c>
    </row>
    <row r="91" spans="2:9" x14ac:dyDescent="0.25">
      <c r="B91" t="s">
        <v>336</v>
      </c>
      <c r="C91" s="244">
        <v>225000</v>
      </c>
      <c r="D91" s="244">
        <v>32624</v>
      </c>
      <c r="E91" s="244">
        <v>179794</v>
      </c>
      <c r="F91" s="244">
        <v>45206</v>
      </c>
    </row>
    <row r="92" spans="2:9" x14ac:dyDescent="0.25">
      <c r="B92" t="s">
        <v>337</v>
      </c>
      <c r="C92" s="244">
        <v>1766943</v>
      </c>
      <c r="D92" s="244">
        <v>256208</v>
      </c>
      <c r="E92" s="244">
        <v>1163616</v>
      </c>
      <c r="F92" s="244">
        <v>603327</v>
      </c>
    </row>
    <row r="93" spans="2:9" x14ac:dyDescent="0.25">
      <c r="B93" t="s">
        <v>338</v>
      </c>
      <c r="C93" s="244">
        <v>865000</v>
      </c>
      <c r="D93" s="244">
        <v>125424</v>
      </c>
      <c r="E93" s="244">
        <v>518760</v>
      </c>
      <c r="F93" s="244">
        <v>346240</v>
      </c>
    </row>
    <row r="94" spans="2:9" x14ac:dyDescent="0.25">
      <c r="B94" t="s">
        <v>339</v>
      </c>
      <c r="C94" s="244">
        <v>8336700</v>
      </c>
      <c r="D94" s="244">
        <v>1208820</v>
      </c>
      <c r="E94" s="244">
        <v>5238220</v>
      </c>
      <c r="F94" s="244">
        <v>3098480</v>
      </c>
    </row>
    <row r="95" spans="2:9" x14ac:dyDescent="0.25">
      <c r="B95" t="s">
        <v>340</v>
      </c>
      <c r="C95" s="244">
        <v>1404000</v>
      </c>
      <c r="D95" s="244">
        <v>463320</v>
      </c>
      <c r="E95" s="244">
        <v>463320</v>
      </c>
      <c r="F95" s="244">
        <v>940680</v>
      </c>
    </row>
    <row r="96" spans="2:9" ht="14.4" x14ac:dyDescent="0.3">
      <c r="B96" t="s">
        <v>341</v>
      </c>
      <c r="C96" s="244">
        <v>200000</v>
      </c>
      <c r="D96" s="244">
        <v>29000</v>
      </c>
      <c r="E96" s="244">
        <v>103836</v>
      </c>
      <c r="F96" s="244">
        <v>96164</v>
      </c>
      <c r="G96" s="241"/>
      <c r="I96" s="241"/>
    </row>
    <row r="97" spans="2:9" x14ac:dyDescent="0.25">
      <c r="B97" t="s">
        <v>342</v>
      </c>
      <c r="C97" s="244">
        <v>1500000</v>
      </c>
      <c r="D97" s="244">
        <v>217500</v>
      </c>
      <c r="E97" s="244">
        <v>703551</v>
      </c>
      <c r="F97" s="244">
        <v>796449</v>
      </c>
    </row>
    <row r="98" spans="2:9" x14ac:dyDescent="0.25">
      <c r="B98" t="s">
        <v>343</v>
      </c>
      <c r="C98" s="244">
        <v>470400</v>
      </c>
      <c r="D98" s="244">
        <v>65856</v>
      </c>
      <c r="E98" s="244">
        <v>84699</v>
      </c>
      <c r="F98" s="244">
        <v>385701</v>
      </c>
    </row>
    <row r="99" spans="2:9" ht="14.4" x14ac:dyDescent="0.3">
      <c r="B99" t="s">
        <v>344</v>
      </c>
      <c r="C99" s="244">
        <v>202713</v>
      </c>
      <c r="D99" s="244">
        <v>28380</v>
      </c>
      <c r="E99" s="244">
        <v>36500</v>
      </c>
      <c r="F99" s="244">
        <v>166213</v>
      </c>
      <c r="G99" s="241"/>
      <c r="H99" s="241"/>
    </row>
    <row r="100" spans="2:9" ht="14.4" x14ac:dyDescent="0.3">
      <c r="B100" t="s">
        <v>345</v>
      </c>
      <c r="C100" s="244">
        <v>405720</v>
      </c>
      <c r="D100" s="244">
        <v>56800</v>
      </c>
      <c r="E100" s="244">
        <v>73051</v>
      </c>
      <c r="F100" s="244">
        <v>332669</v>
      </c>
      <c r="G100" s="241"/>
      <c r="H100" s="241"/>
      <c r="I100" s="203"/>
    </row>
    <row r="101" spans="2:9" x14ac:dyDescent="0.25">
      <c r="B101" t="s">
        <v>346</v>
      </c>
      <c r="C101" s="244">
        <v>150000</v>
      </c>
      <c r="D101" s="244">
        <v>16731</v>
      </c>
      <c r="E101" s="244">
        <v>16731</v>
      </c>
      <c r="F101" s="244">
        <v>133269</v>
      </c>
    </row>
    <row r="102" spans="2:9" x14ac:dyDescent="0.25">
      <c r="B102" t="s">
        <v>335</v>
      </c>
      <c r="C102" s="244">
        <v>150000</v>
      </c>
      <c r="D102" s="244">
        <v>15338</v>
      </c>
      <c r="E102" s="244">
        <v>15338</v>
      </c>
      <c r="F102" s="244">
        <v>134662</v>
      </c>
    </row>
    <row r="103" spans="2:9" x14ac:dyDescent="0.25">
      <c r="B103" t="s">
        <v>347</v>
      </c>
      <c r="C103" s="244">
        <v>150000</v>
      </c>
      <c r="D103" s="244">
        <v>15338</v>
      </c>
      <c r="E103" s="244">
        <v>15338</v>
      </c>
      <c r="F103" s="244">
        <v>134662</v>
      </c>
    </row>
    <row r="104" spans="2:9" ht="14.4" x14ac:dyDescent="0.3">
      <c r="B104" s="241" t="s">
        <v>304</v>
      </c>
      <c r="C104" s="246">
        <f>SUM(C76:C103)</f>
        <v>28914266</v>
      </c>
      <c r="D104" s="244">
        <f>SUM(D77:D103)</f>
        <v>3843563</v>
      </c>
      <c r="E104" s="246">
        <f>SUM(E76:E103)</f>
        <v>18572807</v>
      </c>
      <c r="F104" s="246">
        <f>SUM(F76:F103)</f>
        <v>10341459</v>
      </c>
    </row>
    <row r="105" spans="2:9" x14ac:dyDescent="0.25">
      <c r="C105" s="244"/>
      <c r="D105" s="244"/>
      <c r="E105" s="244"/>
      <c r="F105" s="244"/>
    </row>
    <row r="106" spans="2:9" x14ac:dyDescent="0.25">
      <c r="C106" s="244"/>
      <c r="D106" s="244"/>
      <c r="E106" s="244"/>
      <c r="F106" s="244"/>
    </row>
    <row r="107" spans="2:9" x14ac:dyDescent="0.25">
      <c r="C107" s="244"/>
      <c r="D107" s="244"/>
      <c r="E107" s="244"/>
      <c r="F107" s="244"/>
    </row>
    <row r="108" spans="2:9" x14ac:dyDescent="0.25">
      <c r="C108" s="244"/>
      <c r="D108" s="244"/>
      <c r="E108" s="244"/>
      <c r="F108" s="244"/>
    </row>
    <row r="109" spans="2:9" x14ac:dyDescent="0.25">
      <c r="C109" s="244"/>
      <c r="D109" s="244"/>
      <c r="E109" s="244"/>
      <c r="F109" s="244"/>
    </row>
    <row r="110" spans="2:9" ht="14.4" x14ac:dyDescent="0.3">
      <c r="C110" s="246"/>
      <c r="D110" s="246"/>
      <c r="E110" s="246"/>
      <c r="F110" s="246"/>
    </row>
    <row r="111" spans="2:9" ht="14.4" x14ac:dyDescent="0.3">
      <c r="C111" s="246"/>
      <c r="D111" s="246"/>
      <c r="E111" s="246"/>
      <c r="F111" s="246"/>
    </row>
    <row r="112" spans="2:9" ht="14.4" x14ac:dyDescent="0.3">
      <c r="C112" s="246"/>
      <c r="D112" s="246"/>
      <c r="E112" s="246"/>
      <c r="F112" s="246"/>
    </row>
    <row r="113" spans="2:7" x14ac:dyDescent="0.25">
      <c r="C113" s="244"/>
      <c r="D113" s="244"/>
      <c r="E113" s="244"/>
      <c r="F113" s="244"/>
      <c r="G113" s="203"/>
    </row>
    <row r="114" spans="2:7" ht="14.4" x14ac:dyDescent="0.3">
      <c r="C114" s="286" t="s">
        <v>348</v>
      </c>
      <c r="D114" s="287"/>
      <c r="E114" s="287"/>
    </row>
    <row r="115" spans="2:7" ht="14.4" x14ac:dyDescent="0.3">
      <c r="C115" s="241" t="s">
        <v>206</v>
      </c>
      <c r="D115" s="241" t="s">
        <v>349</v>
      </c>
      <c r="E115" s="241" t="s">
        <v>350</v>
      </c>
      <c r="F115" s="241" t="s">
        <v>351</v>
      </c>
    </row>
    <row r="116" spans="2:7" x14ac:dyDescent="0.25">
      <c r="B116" t="s">
        <v>352</v>
      </c>
      <c r="C116" s="244">
        <v>2463100</v>
      </c>
      <c r="D116" s="244">
        <v>812824</v>
      </c>
      <c r="E116" s="244">
        <v>2185594</v>
      </c>
      <c r="F116" s="244">
        <v>277506</v>
      </c>
    </row>
    <row r="117" spans="2:7" x14ac:dyDescent="0.25">
      <c r="B117" t="s">
        <v>352</v>
      </c>
      <c r="C117" s="244">
        <v>181094</v>
      </c>
      <c r="D117" s="244">
        <v>44820</v>
      </c>
      <c r="E117" s="244">
        <v>44820</v>
      </c>
      <c r="F117" s="244">
        <v>136274</v>
      </c>
    </row>
    <row r="118" spans="2:7" x14ac:dyDescent="0.25">
      <c r="B118" t="s">
        <v>352</v>
      </c>
      <c r="C118" s="244">
        <v>189907</v>
      </c>
      <c r="D118" s="244">
        <v>47001</v>
      </c>
      <c r="E118" s="244">
        <v>47001</v>
      </c>
      <c r="F118" s="244">
        <v>142906</v>
      </c>
    </row>
    <row r="119" spans="2:7" x14ac:dyDescent="0.25">
      <c r="C119" s="248"/>
      <c r="D119" s="244"/>
      <c r="E119" s="244"/>
      <c r="F119" s="244"/>
    </row>
    <row r="120" spans="2:7" x14ac:dyDescent="0.25">
      <c r="C120" s="248"/>
      <c r="D120" s="244"/>
      <c r="E120" s="244"/>
      <c r="F120" s="244"/>
    </row>
    <row r="121" spans="2:7" x14ac:dyDescent="0.25">
      <c r="B121" t="s">
        <v>352</v>
      </c>
      <c r="C121" s="244">
        <v>189905</v>
      </c>
      <c r="D121" s="244">
        <v>47001</v>
      </c>
      <c r="E121" s="244">
        <v>47001</v>
      </c>
      <c r="F121" s="244">
        <v>142904</v>
      </c>
    </row>
    <row r="122" spans="2:7" x14ac:dyDescent="0.25">
      <c r="B122" t="s">
        <v>352</v>
      </c>
      <c r="C122" s="244">
        <v>189905</v>
      </c>
      <c r="D122" s="244">
        <v>47001</v>
      </c>
      <c r="E122" s="244">
        <v>47001</v>
      </c>
      <c r="F122" s="244">
        <v>142904</v>
      </c>
    </row>
    <row r="123" spans="2:7" x14ac:dyDescent="0.25">
      <c r="B123" t="s">
        <v>352</v>
      </c>
      <c r="C123" s="244">
        <v>189905</v>
      </c>
      <c r="D123" s="244">
        <v>47001</v>
      </c>
      <c r="E123" s="244">
        <v>47001</v>
      </c>
      <c r="F123" s="244">
        <v>142904</v>
      </c>
    </row>
    <row r="124" spans="2:7" ht="14.4" x14ac:dyDescent="0.3">
      <c r="B124" s="241" t="s">
        <v>304</v>
      </c>
      <c r="C124" s="246">
        <f>SUM(C116:C123)</f>
        <v>3403816</v>
      </c>
      <c r="D124" s="246">
        <f>SUM(D116:D123)</f>
        <v>1045648</v>
      </c>
      <c r="E124" s="246">
        <f>SUM(E116:E123)</f>
        <v>2418418</v>
      </c>
      <c r="F124" s="246">
        <f>SUM(F116:F123)</f>
        <v>985398</v>
      </c>
    </row>
    <row r="147" spans="2:7" ht="14.4" x14ac:dyDescent="0.3">
      <c r="B147" s="241"/>
      <c r="C147" s="241"/>
      <c r="D147" s="241"/>
      <c r="E147" s="241"/>
      <c r="G147" s="241"/>
    </row>
    <row r="150" spans="2:7" x14ac:dyDescent="0.25">
      <c r="D150" s="203"/>
      <c r="E150" s="203"/>
    </row>
    <row r="162" spans="4:7" x14ac:dyDescent="0.25">
      <c r="D162" s="203"/>
      <c r="E162" s="203"/>
    </row>
    <row r="163" spans="4:7" ht="14.4" x14ac:dyDescent="0.3">
      <c r="E163" s="241"/>
      <c r="G163" s="241"/>
    </row>
    <row r="185" spans="2:9" ht="14.4" x14ac:dyDescent="0.3">
      <c r="B185" s="241"/>
      <c r="C185" s="241"/>
      <c r="E185" s="241"/>
      <c r="G185" s="241"/>
      <c r="I185" s="241"/>
    </row>
    <row r="188" spans="2:9" ht="14.4" x14ac:dyDescent="0.3">
      <c r="B188" s="241"/>
      <c r="C188" s="241"/>
      <c r="E188" s="241"/>
      <c r="G188" s="241"/>
      <c r="I188" s="241"/>
    </row>
    <row r="191" spans="2:9" ht="14.4" x14ac:dyDescent="0.3">
      <c r="B191" s="241"/>
      <c r="C191" s="241"/>
      <c r="E191" s="241"/>
      <c r="G191" s="241"/>
      <c r="I191" s="241"/>
    </row>
    <row r="193" spans="2:9" ht="14.4" x14ac:dyDescent="0.3">
      <c r="B193" s="241"/>
      <c r="D193" s="241"/>
      <c r="E193" s="241"/>
      <c r="F193" s="241"/>
    </row>
    <row r="195" spans="2:9" x14ac:dyDescent="0.25">
      <c r="C195" s="203"/>
      <c r="D195" s="203"/>
    </row>
    <row r="197" spans="2:9" ht="14.4" x14ac:dyDescent="0.3">
      <c r="B197" s="241"/>
      <c r="C197" s="241"/>
      <c r="E197" s="241"/>
      <c r="F197" s="241"/>
      <c r="I197" s="241"/>
    </row>
    <row r="198" spans="2:9" ht="14.4" x14ac:dyDescent="0.3">
      <c r="G198" s="241"/>
    </row>
    <row r="204" spans="2:9" ht="14.4" x14ac:dyDescent="0.3">
      <c r="B204" s="241"/>
      <c r="C204" s="241"/>
      <c r="E204" s="241"/>
      <c r="G204" s="241"/>
      <c r="I204" s="241"/>
    </row>
    <row r="210" spans="2:9" x14ac:dyDescent="0.25">
      <c r="D210" s="203"/>
      <c r="E210" s="203"/>
      <c r="F210" s="203"/>
      <c r="G210" s="203"/>
    </row>
    <row r="220" spans="2:9" ht="14.4" x14ac:dyDescent="0.3">
      <c r="B220" s="241"/>
      <c r="C220" s="241"/>
      <c r="E220" s="241"/>
      <c r="G220" s="241"/>
      <c r="H220" s="241"/>
      <c r="I220" s="241"/>
    </row>
    <row r="223" spans="2:9" x14ac:dyDescent="0.25">
      <c r="G223" s="203"/>
    </row>
    <row r="237" spans="2:9" ht="14.4" x14ac:dyDescent="0.3">
      <c r="B237" s="241"/>
      <c r="C237" s="241"/>
      <c r="D237" s="241"/>
      <c r="E237" s="241"/>
      <c r="G237" s="241"/>
      <c r="I237" s="241"/>
    </row>
  </sheetData>
  <mergeCells count="6">
    <mergeCell ref="C114:E114"/>
    <mergeCell ref="B14:E14"/>
    <mergeCell ref="C31:D31"/>
    <mergeCell ref="C49:D49"/>
    <mergeCell ref="C60:D60"/>
    <mergeCell ref="C74:D7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 mell. összesített mérleg</vt:lpstr>
      <vt:lpstr>2.sz. m. kiadás intézményenként</vt:lpstr>
      <vt:lpstr>3.sz. mell. bev.intézményenként</vt:lpstr>
      <vt:lpstr>4.sz.mell. létszámadatok</vt:lpstr>
      <vt:lpstr>5.sz. mell.normatívák</vt:lpstr>
      <vt:lpstr>6.sz.Maradványkimutatás</vt:lpstr>
      <vt:lpstr>8.sz.mell.vagyonmérleg</vt:lpstr>
      <vt:lpstr>9.sz.mell.UNIÓS fejl.</vt:lpstr>
      <vt:lpstr>10.sz.melléklet vagyonkimutatás</vt:lpstr>
      <vt:lpstr>11.mell.Eredménykim.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 Polghivatal</dc:creator>
  <cp:lastModifiedBy>Jegyző</cp:lastModifiedBy>
  <cp:lastPrinted>2020-07-17T08:34:53Z</cp:lastPrinted>
  <dcterms:created xsi:type="dcterms:W3CDTF">2005-11-17T09:48:03Z</dcterms:created>
  <dcterms:modified xsi:type="dcterms:W3CDTF">2020-07-31T10:09:20Z</dcterms:modified>
</cp:coreProperties>
</file>