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20\2020_04_03\10_2020\eredeti táblák\"/>
    </mc:Choice>
  </mc:AlternateContent>
  <bookViews>
    <workbookView xWindow="0" yWindow="0" windowWidth="28800" windowHeight="11730"/>
  </bookViews>
  <sheets>
    <sheet name="5.15. Városmarketing" sheetId="1" r:id="rId1"/>
  </sheets>
  <externalReferences>
    <externalReference r:id="rId2"/>
  </externalReferences>
  <definedNames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'5.15. Városmarketing'!$A$1:$M$24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I24" i="1"/>
  <c r="D23" i="1"/>
  <c r="G22" i="1"/>
  <c r="D22" i="1"/>
  <c r="D21" i="1"/>
  <c r="D20" i="1"/>
  <c r="D19" i="1"/>
  <c r="D18" i="1"/>
  <c r="G17" i="1"/>
  <c r="F17" i="1"/>
  <c r="E17" i="1"/>
  <c r="D17" i="1"/>
  <c r="D16" i="1"/>
  <c r="G15" i="1"/>
  <c r="F15" i="1"/>
  <c r="E15" i="1"/>
  <c r="D15" i="1" s="1"/>
  <c r="G14" i="1"/>
  <c r="F14" i="1"/>
  <c r="E14" i="1"/>
  <c r="D14" i="1" s="1"/>
  <c r="G13" i="1"/>
  <c r="F13" i="1"/>
  <c r="E13" i="1"/>
  <c r="D13" i="1" s="1"/>
  <c r="G12" i="1"/>
  <c r="G11" i="1" s="1"/>
  <c r="G24" i="1" s="1"/>
  <c r="F12" i="1"/>
  <c r="E12" i="1"/>
  <c r="D12" i="1" s="1"/>
  <c r="L11" i="1"/>
  <c r="L24" i="1" s="1"/>
  <c r="K11" i="1"/>
  <c r="J11" i="1"/>
  <c r="J24" i="1" s="1"/>
  <c r="I11" i="1"/>
  <c r="H11" i="1"/>
  <c r="H24" i="1" s="1"/>
  <c r="F11" i="1"/>
  <c r="F24" i="1" s="1"/>
  <c r="D10" i="1"/>
  <c r="E11" i="1" l="1"/>
  <c r="D11" i="1" l="1"/>
  <c r="E24" i="1"/>
  <c r="D24" i="1" s="1"/>
</calcChain>
</file>

<file path=xl/sharedStrings.xml><?xml version="1.0" encoding="utf-8"?>
<sst xmlns="http://schemas.openxmlformats.org/spreadsheetml/2006/main" count="73" uniqueCount="73">
  <si>
    <t>5.15. melléklet a 4/2020. (II. 13.) önkormányzati rendelethez</t>
  </si>
  <si>
    <t>Városmarketing feladatok</t>
  </si>
  <si>
    <t>(5. melléklet 22. cím részletezése)</t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</si>
  <si>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</si>
  <si>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</si>
  <si>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</si>
  <si>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</si>
  <si>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</si>
  <si>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</si>
  <si>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</si>
  <si>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</si>
  <si>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</si>
  <si>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</si>
  <si>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</si>
  <si>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</si>
  <si>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</si>
  <si>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</si>
  <si>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Feladatcsoport</t>
  </si>
  <si>
    <t>Alcím</t>
  </si>
  <si>
    <t>Előirányzat megnevezése</t>
  </si>
  <si>
    <t>2020. évi eredeti előirányzat összege</t>
  </si>
  <si>
    <t>Eredeti előirányzat</t>
  </si>
  <si>
    <t>ASP részletező kód</t>
  </si>
  <si>
    <t>Működési költségvetés</t>
  </si>
  <si>
    <t>Felhalmozási költségvetés</t>
  </si>
  <si>
    <t>Személyi juttatások
(K1)</t>
  </si>
  <si>
    <t>Munkaadókat terhelő járulékok és szociális hozzájárulási adó
(K2)</t>
  </si>
  <si>
    <t>Dologi kiadások
(K3)</t>
  </si>
  <si>
    <t>Ellátottak pénzbeli juttatásai
(K4)</t>
  </si>
  <si>
    <t>Egyéb működési célú kiadások (támogatások)
(K5)</t>
  </si>
  <si>
    <t>Beruházások
(K6)</t>
  </si>
  <si>
    <t>Felújítások
(K7)</t>
  </si>
  <si>
    <t>Egyéb felhalmozási célú kiadások (támogatások)
(K8)</t>
  </si>
  <si>
    <t>22.1</t>
  </si>
  <si>
    <t>Kötelező feladat</t>
  </si>
  <si>
    <t>22.2</t>
  </si>
  <si>
    <t>Önként vállalt feladat</t>
  </si>
  <si>
    <t>22.2.1</t>
  </si>
  <si>
    <t>Média-megjelenések és kiadványok</t>
  </si>
  <si>
    <t>58201</t>
  </si>
  <si>
    <t>22.2.2</t>
  </si>
  <si>
    <t>Kiemelkedő tevékenységek és kiemelt városi rendezvények támogatása és járuléka</t>
  </si>
  <si>
    <t>58202</t>
  </si>
  <si>
    <t>22.2.3</t>
  </si>
  <si>
    <t>Idegenforgalmi feladatok</t>
  </si>
  <si>
    <t>58203</t>
  </si>
  <si>
    <t>22.2.4</t>
  </si>
  <si>
    <t>Díszkivilágítás</t>
  </si>
  <si>
    <t>58204</t>
  </si>
  <si>
    <t>22.2.5</t>
  </si>
  <si>
    <t>Állampolgársági eskütétellel kapcsolatos feladatok</t>
  </si>
  <si>
    <t>58205</t>
  </si>
  <si>
    <t>22.2.6</t>
  </si>
  <si>
    <t>Gazdaságszervezési, gazdaságfejlesztési feladatok</t>
  </si>
  <si>
    <t>58206</t>
  </si>
  <si>
    <t>22.2.7</t>
  </si>
  <si>
    <t>Informatikai feladatok</t>
  </si>
  <si>
    <t>58207</t>
  </si>
  <si>
    <t>22.2.8</t>
  </si>
  <si>
    <t>Bakator Bor-és Gasztrofesztivál</t>
  </si>
  <si>
    <t>22.2.9</t>
  </si>
  <si>
    <t>Nemzetközi kapcsolatok</t>
  </si>
  <si>
    <t>58209</t>
  </si>
  <si>
    <t>22.2.10</t>
  </si>
  <si>
    <t>Hortobágyi lovasnapok</t>
  </si>
  <si>
    <t>58210</t>
  </si>
  <si>
    <t>22.2.11</t>
  </si>
  <si>
    <t>Bocskai István ökölvívó emlékverseny 2020</t>
  </si>
  <si>
    <t>58211</t>
  </si>
  <si>
    <t>22.3</t>
  </si>
  <si>
    <t>Állami (államigazgatási) feladat</t>
  </si>
  <si>
    <t>Összesen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</si>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</sst>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0" fillId="2" borderId="4" xfId="0" applyFont="1" applyFill="1" applyBorder="1" applyAlignment="1">
      <alignment horizontal="center" vertical="center" textRotation="90"/>
    </xf>
    <xf numFmtId="0" fontId="0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 applyProtection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3" fontId="0" fillId="0" borderId="0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81934268_rendelet%205.%20melleklet%20(kozpont%2020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 melléklet"/>
      <sheetName val="5.1. Adósság"/>
      <sheetName val="5.1 D"/>
      <sheetName val="5.1 Évenként"/>
      <sheetName val="5.2.Városüzem"/>
      <sheetName val="5.3. Zöldterületi kiadások"/>
      <sheetName val="5.4. Beruházás"/>
      <sheetName val="5.5. Lakásalap"/>
      <sheetName val="5.6. Városrendezési tervek"/>
      <sheetName val="5.7. Kertség"/>
      <sheetName val="5.8. Egészségügyi"/>
      <sheetName val="5.9. Népjólét"/>
      <sheetName val="5.10. Sportfeladatok"/>
      <sheetName val="5.11. Szoc"/>
      <sheetName val="5.12. Közművelődés"/>
      <sheetName val="5.13. Támogatások"/>
      <sheetName val="5.14. Egyéb kiadások"/>
      <sheetName val="5.15. Városmarketing"/>
      <sheetName val="5.16. Nemzetközi pályázatok"/>
      <sheetName val="5.17. Vagyon"/>
      <sheetName val="5.18. Nemzetiség"/>
      <sheetName val="5.19. Céltartalé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57"/>
  <sheetViews>
    <sheetView tabSelected="1" view="pageBreakPreview" zoomScale="71" zoomScaleNormal="71" zoomScaleSheetLayoutView="71" workbookViewId="0">
      <pane ySplit="9" topLeftCell="A10" activePane="bottomLeft" state="frozenSplit"/>
      <selection pane="bottomLeft" sqref="A1:M1"/>
    </sheetView>
  </sheetViews>
  <sheetFormatPr defaultRowHeight="12.75" x14ac:dyDescent="0.2"/>
  <cols>
    <col min="1" max="1" width="7.7109375" customWidth="1"/>
    <col min="2" max="2" width="10.5703125" customWidth="1"/>
    <col min="3" max="3" width="36.7109375" customWidth="1"/>
    <col min="4" max="4" width="20.42578125" customWidth="1"/>
    <col min="5" max="5" width="17.5703125" customWidth="1"/>
    <col min="6" max="6" width="14.5703125" customWidth="1"/>
    <col min="7" max="7" width="17.5703125" customWidth="1"/>
    <col min="8" max="8" width="15.5703125" customWidth="1"/>
    <col min="9" max="9" width="17.5703125" customWidth="1"/>
    <col min="10" max="12" width="14.5703125" customWidth="1"/>
    <col min="13" max="13" width="16.85546875" customWidth="1"/>
  </cols>
  <sheetData>
    <row r="1" spans="1:13" ht="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18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8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M5" s="6" t="s">
        <v>3</v>
      </c>
    </row>
    <row r="6" spans="1:13" ht="15" customHeight="1" x14ac:dyDescent="0.2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8" t="s">
        <v>13</v>
      </c>
      <c r="K6" s="7" t="s">
        <v>14</v>
      </c>
      <c r="L6" s="9" t="s">
        <v>15</v>
      </c>
      <c r="M6" s="10" t="s">
        <v>16</v>
      </c>
    </row>
    <row r="7" spans="1:13" ht="12.75" customHeight="1" x14ac:dyDescent="0.2">
      <c r="A7" s="11" t="s">
        <v>17</v>
      </c>
      <c r="B7" s="11" t="s">
        <v>18</v>
      </c>
      <c r="C7" s="12" t="s">
        <v>19</v>
      </c>
      <c r="D7" s="12" t="s">
        <v>20</v>
      </c>
      <c r="E7" s="13" t="s">
        <v>21</v>
      </c>
      <c r="F7" s="13"/>
      <c r="G7" s="13"/>
      <c r="H7" s="13"/>
      <c r="I7" s="13"/>
      <c r="J7" s="13"/>
      <c r="K7" s="13"/>
      <c r="L7" s="14"/>
      <c r="M7" s="15" t="s">
        <v>22</v>
      </c>
    </row>
    <row r="8" spans="1:13" ht="12.75" customHeight="1" x14ac:dyDescent="0.2">
      <c r="A8" s="11"/>
      <c r="B8" s="11"/>
      <c r="C8" s="12"/>
      <c r="D8" s="12"/>
      <c r="E8" s="16" t="s">
        <v>23</v>
      </c>
      <c r="F8" s="16"/>
      <c r="G8" s="16"/>
      <c r="H8" s="16"/>
      <c r="I8" s="16"/>
      <c r="J8" s="16" t="s">
        <v>24</v>
      </c>
      <c r="K8" s="16"/>
      <c r="L8" s="17"/>
      <c r="M8" s="15"/>
    </row>
    <row r="9" spans="1:13" ht="89.25" x14ac:dyDescent="0.2">
      <c r="A9" s="11"/>
      <c r="B9" s="11"/>
      <c r="C9" s="12"/>
      <c r="D9" s="12"/>
      <c r="E9" s="18" t="s">
        <v>25</v>
      </c>
      <c r="F9" s="18" t="s">
        <v>26</v>
      </c>
      <c r="G9" s="18" t="s">
        <v>27</v>
      </c>
      <c r="H9" s="18" t="s">
        <v>28</v>
      </c>
      <c r="I9" s="18" t="s">
        <v>29</v>
      </c>
      <c r="J9" s="18" t="s">
        <v>30</v>
      </c>
      <c r="K9" s="18" t="s">
        <v>31</v>
      </c>
      <c r="L9" s="19" t="s">
        <v>32</v>
      </c>
      <c r="M9" s="15"/>
    </row>
    <row r="10" spans="1:13" ht="18" x14ac:dyDescent="0.2">
      <c r="A10" s="20" t="s">
        <v>33</v>
      </c>
      <c r="B10" s="20"/>
      <c r="C10" s="21" t="s">
        <v>34</v>
      </c>
      <c r="D10" s="22">
        <f t="shared" ref="D10:D24" si="0">SUM(E10:L10)</f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4">
        <v>0</v>
      </c>
      <c r="M10" s="15"/>
    </row>
    <row r="11" spans="1:13" ht="18" x14ac:dyDescent="0.2">
      <c r="A11" s="20" t="s">
        <v>35</v>
      </c>
      <c r="B11" s="20"/>
      <c r="C11" s="21" t="s">
        <v>36</v>
      </c>
      <c r="D11" s="22">
        <f t="shared" si="0"/>
        <v>326318022</v>
      </c>
      <c r="E11" s="23">
        <f t="shared" ref="E11:L11" si="1">SUM(E12:E22)</f>
        <v>42852585</v>
      </c>
      <c r="F11" s="23">
        <f t="shared" si="1"/>
        <v>15067317</v>
      </c>
      <c r="G11" s="23">
        <f t="shared" si="1"/>
        <v>215860181</v>
      </c>
      <c r="H11" s="23">
        <f t="shared" si="1"/>
        <v>0</v>
      </c>
      <c r="I11" s="23">
        <f t="shared" si="1"/>
        <v>10000000</v>
      </c>
      <c r="J11" s="23">
        <f t="shared" si="1"/>
        <v>42537939</v>
      </c>
      <c r="K11" s="23">
        <f t="shared" si="1"/>
        <v>0</v>
      </c>
      <c r="L11" s="25">
        <f t="shared" si="1"/>
        <v>0</v>
      </c>
      <c r="M11" s="15"/>
    </row>
    <row r="12" spans="1:13" ht="30" x14ac:dyDescent="0.2">
      <c r="A12" s="20"/>
      <c r="B12" s="20" t="s">
        <v>37</v>
      </c>
      <c r="C12" s="26" t="s">
        <v>38</v>
      </c>
      <c r="D12" s="27">
        <f t="shared" si="0"/>
        <v>37158435</v>
      </c>
      <c r="E12" s="28">
        <f>3000000+220000</f>
        <v>3220000</v>
      </c>
      <c r="F12" s="28">
        <f>1000000+34650</f>
        <v>1034650</v>
      </c>
      <c r="G12" s="28">
        <f>26000000+6903785</f>
        <v>32903785</v>
      </c>
      <c r="H12" s="28">
        <v>0</v>
      </c>
      <c r="I12" s="28">
        <v>0</v>
      </c>
      <c r="J12" s="28">
        <v>0</v>
      </c>
      <c r="K12" s="28">
        <v>0</v>
      </c>
      <c r="L12" s="29">
        <v>0</v>
      </c>
      <c r="M12" s="30" t="s">
        <v>39</v>
      </c>
    </row>
    <row r="13" spans="1:13" ht="45" x14ac:dyDescent="0.2">
      <c r="A13" s="20"/>
      <c r="B13" s="20" t="s">
        <v>40</v>
      </c>
      <c r="C13" s="26" t="s">
        <v>41</v>
      </c>
      <c r="D13" s="27">
        <f t="shared" si="0"/>
        <v>77884686</v>
      </c>
      <c r="E13" s="28">
        <f>27000000+3975705</f>
        <v>30975705</v>
      </c>
      <c r="F13" s="28">
        <f>8000000+2214312</f>
        <v>10214312</v>
      </c>
      <c r="G13" s="28">
        <f>15000000+5986730</f>
        <v>20986730</v>
      </c>
      <c r="H13" s="28">
        <v>0</v>
      </c>
      <c r="I13" s="28">
        <v>10000000</v>
      </c>
      <c r="J13" s="28">
        <v>5707939</v>
      </c>
      <c r="K13" s="28">
        <v>0</v>
      </c>
      <c r="L13" s="29">
        <v>0</v>
      </c>
      <c r="M13" s="30" t="s">
        <v>42</v>
      </c>
    </row>
    <row r="14" spans="1:13" ht="18" x14ac:dyDescent="0.2">
      <c r="A14" s="20"/>
      <c r="B14" s="20" t="s">
        <v>43</v>
      </c>
      <c r="C14" s="26" t="s">
        <v>44</v>
      </c>
      <c r="D14" s="27">
        <f t="shared" si="0"/>
        <v>34859193</v>
      </c>
      <c r="E14" s="28">
        <f>3000000+25197</f>
        <v>3025197</v>
      </c>
      <c r="F14" s="28">
        <f>1500000+7670</f>
        <v>1507670</v>
      </c>
      <c r="G14" s="28">
        <f>25500000+4826326</f>
        <v>30326326</v>
      </c>
      <c r="H14" s="28">
        <v>0</v>
      </c>
      <c r="I14" s="28">
        <v>0</v>
      </c>
      <c r="J14" s="28">
        <v>0</v>
      </c>
      <c r="K14" s="28">
        <v>0</v>
      </c>
      <c r="L14" s="29">
        <v>0</v>
      </c>
      <c r="M14" s="30" t="s">
        <v>45</v>
      </c>
    </row>
    <row r="15" spans="1:13" ht="18" x14ac:dyDescent="0.2">
      <c r="A15" s="20"/>
      <c r="B15" s="20" t="s">
        <v>46</v>
      </c>
      <c r="C15" s="26" t="s">
        <v>47</v>
      </c>
      <c r="D15" s="27">
        <f t="shared" si="0"/>
        <v>11694934</v>
      </c>
      <c r="E15" s="28">
        <f>1500000+331683</f>
        <v>1831683</v>
      </c>
      <c r="F15" s="28">
        <f>500000+181389</f>
        <v>681389</v>
      </c>
      <c r="G15" s="28">
        <f>8000000+1181862</f>
        <v>9181862</v>
      </c>
      <c r="H15" s="28">
        <v>0</v>
      </c>
      <c r="I15" s="28">
        <v>0</v>
      </c>
      <c r="J15" s="28">
        <v>0</v>
      </c>
      <c r="K15" s="28">
        <v>0</v>
      </c>
      <c r="L15" s="29">
        <v>0</v>
      </c>
      <c r="M15" s="30" t="s">
        <v>48</v>
      </c>
    </row>
    <row r="16" spans="1:13" ht="30" x14ac:dyDescent="0.2">
      <c r="A16" s="20"/>
      <c r="B16" s="20" t="s">
        <v>49</v>
      </c>
      <c r="C16" s="26" t="s">
        <v>50</v>
      </c>
      <c r="D16" s="27">
        <f t="shared" si="0"/>
        <v>1034000</v>
      </c>
      <c r="E16" s="28">
        <v>0</v>
      </c>
      <c r="F16" s="28">
        <v>0</v>
      </c>
      <c r="G16" s="28">
        <v>1034000</v>
      </c>
      <c r="H16" s="28">
        <v>0</v>
      </c>
      <c r="I16" s="28">
        <v>0</v>
      </c>
      <c r="J16" s="28">
        <v>0</v>
      </c>
      <c r="K16" s="28">
        <v>0</v>
      </c>
      <c r="L16" s="29">
        <v>0</v>
      </c>
      <c r="M16" s="30" t="s">
        <v>51</v>
      </c>
    </row>
    <row r="17" spans="1:13" ht="30" x14ac:dyDescent="0.2">
      <c r="A17" s="20"/>
      <c r="B17" s="20" t="s">
        <v>52</v>
      </c>
      <c r="C17" s="26" t="s">
        <v>53</v>
      </c>
      <c r="D17" s="27">
        <f t="shared" si="0"/>
        <v>83287247</v>
      </c>
      <c r="E17" s="28">
        <f>2000000+800000</f>
        <v>2800000</v>
      </c>
      <c r="F17" s="28">
        <f>1000000+85947</f>
        <v>1085947</v>
      </c>
      <c r="G17" s="28">
        <f>37000000+5571300</f>
        <v>42571300</v>
      </c>
      <c r="H17" s="28">
        <v>0</v>
      </c>
      <c r="I17" s="28">
        <v>0</v>
      </c>
      <c r="J17" s="28">
        <v>36830000</v>
      </c>
      <c r="K17" s="28">
        <v>0</v>
      </c>
      <c r="L17" s="29">
        <v>0</v>
      </c>
      <c r="M17" s="30" t="s">
        <v>54</v>
      </c>
    </row>
    <row r="18" spans="1:13" ht="18" x14ac:dyDescent="0.2">
      <c r="A18" s="20"/>
      <c r="B18" s="20" t="s">
        <v>55</v>
      </c>
      <c r="C18" s="26" t="s">
        <v>56</v>
      </c>
      <c r="D18" s="27">
        <f t="shared" si="0"/>
        <v>41066178</v>
      </c>
      <c r="E18" s="28">
        <v>0</v>
      </c>
      <c r="F18" s="28">
        <v>0</v>
      </c>
      <c r="G18" s="28">
        <v>41066178</v>
      </c>
      <c r="H18" s="28">
        <v>0</v>
      </c>
      <c r="I18" s="28">
        <v>0</v>
      </c>
      <c r="J18" s="28">
        <v>0</v>
      </c>
      <c r="K18" s="28">
        <v>0</v>
      </c>
      <c r="L18" s="29">
        <v>0</v>
      </c>
      <c r="M18" s="30" t="s">
        <v>57</v>
      </c>
    </row>
    <row r="19" spans="1:13" ht="18" x14ac:dyDescent="0.2">
      <c r="A19" s="20"/>
      <c r="B19" s="20" t="s">
        <v>58</v>
      </c>
      <c r="C19" s="26" t="s">
        <v>59</v>
      </c>
      <c r="D19" s="27">
        <f t="shared" si="0"/>
        <v>2540000</v>
      </c>
      <c r="E19" s="28">
        <v>0</v>
      </c>
      <c r="F19" s="28">
        <v>0</v>
      </c>
      <c r="G19" s="28">
        <v>2540000</v>
      </c>
      <c r="H19" s="28">
        <v>0</v>
      </c>
      <c r="I19" s="28">
        <v>0</v>
      </c>
      <c r="J19" s="28">
        <v>0</v>
      </c>
      <c r="K19" s="28">
        <v>0</v>
      </c>
      <c r="L19" s="29">
        <v>0</v>
      </c>
      <c r="M19" s="30">
        <v>58212</v>
      </c>
    </row>
    <row r="20" spans="1:13" ht="18" x14ac:dyDescent="0.2">
      <c r="A20" s="20"/>
      <c r="B20" s="20" t="s">
        <v>60</v>
      </c>
      <c r="C20" s="26" t="s">
        <v>61</v>
      </c>
      <c r="D20" s="27">
        <f t="shared" si="0"/>
        <v>10043349</v>
      </c>
      <c r="E20" s="28">
        <v>0</v>
      </c>
      <c r="F20" s="28">
        <v>43349</v>
      </c>
      <c r="G20" s="28">
        <v>10000000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31" t="s">
        <v>62</v>
      </c>
    </row>
    <row r="21" spans="1:13" ht="18" x14ac:dyDescent="0.2">
      <c r="A21" s="20"/>
      <c r="B21" s="20" t="s">
        <v>63</v>
      </c>
      <c r="C21" s="26" t="s">
        <v>64</v>
      </c>
      <c r="D21" s="27">
        <f t="shared" si="0"/>
        <v>12700000</v>
      </c>
      <c r="E21" s="28">
        <v>0</v>
      </c>
      <c r="F21" s="28">
        <v>0</v>
      </c>
      <c r="G21" s="28">
        <v>12700000</v>
      </c>
      <c r="H21" s="28">
        <v>0</v>
      </c>
      <c r="I21" s="28">
        <v>0</v>
      </c>
      <c r="J21" s="28">
        <v>0</v>
      </c>
      <c r="K21" s="28">
        <v>0</v>
      </c>
      <c r="L21" s="29">
        <v>0</v>
      </c>
      <c r="M21" s="31" t="s">
        <v>65</v>
      </c>
    </row>
    <row r="22" spans="1:13" ht="30" x14ac:dyDescent="0.2">
      <c r="A22" s="20"/>
      <c r="B22" s="20" t="s">
        <v>66</v>
      </c>
      <c r="C22" s="26" t="s">
        <v>67</v>
      </c>
      <c r="D22" s="27">
        <f t="shared" si="0"/>
        <v>14050000</v>
      </c>
      <c r="E22" s="28">
        <v>1000000</v>
      </c>
      <c r="F22" s="28">
        <v>500000</v>
      </c>
      <c r="G22" s="28">
        <f>11500000+1050000</f>
        <v>12550000</v>
      </c>
      <c r="H22" s="28">
        <v>0</v>
      </c>
      <c r="I22" s="28">
        <v>0</v>
      </c>
      <c r="J22" s="28">
        <v>0</v>
      </c>
      <c r="K22" s="28">
        <v>0</v>
      </c>
      <c r="L22" s="29">
        <v>0</v>
      </c>
      <c r="M22" s="31" t="s">
        <v>68</v>
      </c>
    </row>
    <row r="23" spans="1:13" ht="18" x14ac:dyDescent="0.2">
      <c r="A23" s="20" t="s">
        <v>69</v>
      </c>
      <c r="B23" s="20"/>
      <c r="C23" s="21" t="s">
        <v>70</v>
      </c>
      <c r="D23" s="22">
        <f t="shared" si="0"/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32"/>
    </row>
    <row r="24" spans="1:13" ht="27" customHeight="1" x14ac:dyDescent="0.2">
      <c r="A24" s="33" t="s">
        <v>71</v>
      </c>
      <c r="B24" s="33"/>
      <c r="C24" s="33"/>
      <c r="D24" s="22">
        <f t="shared" si="0"/>
        <v>326318022</v>
      </c>
      <c r="E24" s="23">
        <f t="shared" ref="E24:L24" si="2">E10+E11+E23</f>
        <v>42852585</v>
      </c>
      <c r="F24" s="23">
        <f t="shared" si="2"/>
        <v>15067317</v>
      </c>
      <c r="G24" s="23">
        <f t="shared" si="2"/>
        <v>215860181</v>
      </c>
      <c r="H24" s="23">
        <f t="shared" si="2"/>
        <v>0</v>
      </c>
      <c r="I24" s="23">
        <f t="shared" si="2"/>
        <v>10000000</v>
      </c>
      <c r="J24" s="23">
        <f t="shared" si="2"/>
        <v>42537939</v>
      </c>
      <c r="K24" s="23">
        <f t="shared" si="2"/>
        <v>0</v>
      </c>
      <c r="L24" s="25">
        <f t="shared" si="2"/>
        <v>0</v>
      </c>
      <c r="M24" s="32"/>
    </row>
    <row r="27" spans="1:13" x14ac:dyDescent="0.2">
      <c r="J27" s="34"/>
      <c r="K27" s="34"/>
      <c r="L27" s="34"/>
    </row>
    <row r="28" spans="1:13" x14ac:dyDescent="0.2">
      <c r="J28" s="34"/>
      <c r="K28" s="34"/>
      <c r="L28" s="34"/>
    </row>
    <row r="29" spans="1:13" x14ac:dyDescent="0.2">
      <c r="J29" s="34"/>
      <c r="K29" s="34"/>
      <c r="L29" s="34"/>
    </row>
    <row r="30" spans="1:13" x14ac:dyDescent="0.2">
      <c r="J30" s="34"/>
      <c r="K30" s="34"/>
      <c r="L30" s="34"/>
    </row>
    <row r="31" spans="1:13" x14ac:dyDescent="0.2">
      <c r="J31" s="35"/>
      <c r="K31" s="34" t="s">
        <v>72</v>
      </c>
      <c r="L31" s="34"/>
    </row>
    <row r="32" spans="1:13" x14ac:dyDescent="0.2">
      <c r="J32" s="34"/>
      <c r="K32" s="34"/>
      <c r="L32" s="34"/>
    </row>
    <row r="33" spans="10:12" x14ac:dyDescent="0.2">
      <c r="J33" s="34"/>
      <c r="K33" s="34"/>
      <c r="L33" s="34"/>
    </row>
    <row r="34" spans="10:12" x14ac:dyDescent="0.2">
      <c r="J34" s="34"/>
      <c r="K34" s="34"/>
      <c r="L34" s="34"/>
    </row>
    <row r="35" spans="10:12" x14ac:dyDescent="0.2">
      <c r="J35" s="34"/>
      <c r="K35" s="34"/>
      <c r="L35" s="34"/>
    </row>
    <row r="36" spans="10:12" x14ac:dyDescent="0.2">
      <c r="J36" s="34"/>
      <c r="K36" s="34"/>
      <c r="L36" s="34"/>
    </row>
    <row r="37" spans="10:12" x14ac:dyDescent="0.2">
      <c r="J37" s="34"/>
      <c r="K37" s="34"/>
      <c r="L37" s="34"/>
    </row>
    <row r="38" spans="10:12" x14ac:dyDescent="0.2">
      <c r="J38" s="34"/>
      <c r="K38" s="34"/>
      <c r="L38" s="34"/>
    </row>
    <row r="39" spans="10:12" x14ac:dyDescent="0.2">
      <c r="J39" s="34"/>
      <c r="K39" s="34"/>
      <c r="L39" s="34"/>
    </row>
    <row r="40" spans="10:12" x14ac:dyDescent="0.2">
      <c r="J40" s="34"/>
      <c r="K40" s="34"/>
      <c r="L40" s="34"/>
    </row>
    <row r="41" spans="10:12" x14ac:dyDescent="0.2">
      <c r="J41" s="34"/>
      <c r="K41" s="34"/>
      <c r="L41" s="34"/>
    </row>
    <row r="42" spans="10:12" x14ac:dyDescent="0.2">
      <c r="J42" s="34"/>
      <c r="K42" s="34"/>
      <c r="L42" s="34"/>
    </row>
    <row r="43" spans="10:12" x14ac:dyDescent="0.2">
      <c r="J43" s="34"/>
      <c r="K43" s="34"/>
      <c r="L43" s="34"/>
    </row>
    <row r="44" spans="10:12" x14ac:dyDescent="0.2">
      <c r="J44" s="34"/>
      <c r="K44" s="34"/>
      <c r="L44" s="34"/>
    </row>
    <row r="45" spans="10:12" x14ac:dyDescent="0.2">
      <c r="J45" s="34"/>
      <c r="K45" s="34"/>
      <c r="L45" s="34"/>
    </row>
    <row r="55" spans="11:12" x14ac:dyDescent="0.2">
      <c r="K55" s="36"/>
      <c r="L55" s="37"/>
    </row>
    <row r="56" spans="11:12" x14ac:dyDescent="0.2">
      <c r="K56" s="38"/>
      <c r="L56" s="39"/>
    </row>
    <row r="57" spans="11:12" x14ac:dyDescent="0.2">
      <c r="K57" s="40"/>
      <c r="L57" s="41"/>
    </row>
  </sheetData>
  <sheetProtection selectLockedCells="1" selectUnlockedCells="1"/>
  <mergeCells count="13">
    <mergeCell ref="E8:I8"/>
    <mergeCell ref="J8:L8"/>
    <mergeCell ref="A24:C24"/>
    <mergeCell ref="A1:M1"/>
    <mergeCell ref="A2:L2"/>
    <mergeCell ref="A3:M3"/>
    <mergeCell ref="A4:M4"/>
    <mergeCell ref="A7:A9"/>
    <mergeCell ref="B7:B9"/>
    <mergeCell ref="C7:C9"/>
    <mergeCell ref="D7:D9"/>
    <mergeCell ref="E7:L7"/>
    <mergeCell ref="M7:M11"/>
  </mergeCells>
  <printOptions horizontalCentered="1" verticalCentered="1"/>
  <pageMargins left="0.2361111111111111" right="0.2361111111111111" top="0.15763888888888888" bottom="0.15763888888888888" header="0.51180555555555551" footer="0.51180555555555551"/>
  <pageSetup paperSize="9" scale="66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5.15. Városmarketing</vt:lpstr>
      <vt:lpstr>'5.15. Városmarketing'!Nyomtatási_terület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2020-05-06T12:32:18Z</dcterms:created>
  <dcterms:modified xsi:type="dcterms:W3CDTF">2020-05-06T12:32:25Z</dcterms:modified>
</cp:coreProperties>
</file>