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4" activeTab="9"/>
  </bookViews>
  <sheets>
    <sheet name="1.1.sz.mell." sheetId="1" r:id="rId1"/>
    <sheet name="1.2.sz.mell." sheetId="2" r:id="rId2"/>
    <sheet name="2.1.sz.mell  " sheetId="3" r:id="rId3"/>
    <sheet name="6.sz.mell." sheetId="4" r:id="rId4"/>
    <sheet name="7.sz.mell." sheetId="5" r:id="rId5"/>
    <sheet name="9.1. sz. mell" sheetId="6" r:id="rId6"/>
    <sheet name="9.1.1. sz. mell " sheetId="7" r:id="rId7"/>
    <sheet name="9.1.2. sz. mell " sheetId="8" r:id="rId8"/>
    <sheet name="9.2. sz. mell" sheetId="9" r:id="rId9"/>
    <sheet name="9.2.1. sz. mell" sheetId="10" r:id="rId10"/>
    <sheet name="Munka1" sheetId="11" r:id="rId11"/>
  </sheets>
  <definedNames>
    <definedName name="_xlnm.Print_Titles" localSheetId="5">'9.1. sz. mell'!$1:$6</definedName>
    <definedName name="_xlnm.Print_Titles" localSheetId="6">'9.1.1. sz. mell '!$1:$6</definedName>
    <definedName name="_xlnm.Print_Titles" localSheetId="7">'9.1.2. sz. mell '!$1:$6</definedName>
    <definedName name="_xlnm.Print_Titles" localSheetId="8">'9.2. sz. mell'!$1:$6</definedName>
    <definedName name="_xlnm.Print_Titles" localSheetId="9">'9.2.1. sz. mell'!$1:$6</definedName>
    <definedName name="_xlnm.Print_Area" localSheetId="0">'1.1.sz.mell.'!$A$1:$C$159</definedName>
    <definedName name="_xlnm.Print_Area" localSheetId="1">'1.2.sz.mell.'!$A$1:$C$159</definedName>
  </definedNames>
  <calcPr fullCalcOnLoad="1"/>
</workbook>
</file>

<file path=xl/sharedStrings.xml><?xml version="1.0" encoding="utf-8"?>
<sst xmlns="http://schemas.openxmlformats.org/spreadsheetml/2006/main" count="1887" uniqueCount="403">
  <si>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</si>
  <si>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</si>
  <si>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</si>
  <si>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</si>
  <si>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</si>
  <si>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</si>
  <si>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</si>
  <si>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</si>
  <si>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</si>
  <si>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</si>
  <si>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</si>
  <si>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</si>
  <si>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</si>
  <si>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</si>
  <si>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</si>
  <si>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</si>
  <si>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</si>
  <si>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</si>
  <si>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</si>
  <si>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</si>
  <si>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</si>
  <si>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</si>
  <si>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</si>
  <si>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</si>
  <si>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</si>
  <si>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</si>
  <si>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</si>
  <si>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</si>
  <si>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</si>
  <si>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</si>
  <si>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</si>
  <si>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</si>
  <si>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</si>
  <si>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</si>
  <si>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</si>
  <si>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</si>
  <si>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</si>
  <si>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</si>
  <si>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</si>
  <si>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</si>
  <si>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</si>
  <si>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</si>
  <si>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</si>
  <si>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</si>
  <si>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</si>
  <si>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</si>
  <si>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</si>
  <si>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</si>
  <si>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</si>
  <si>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</si>
  <si>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</si>
  <si>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</si>
  <si>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</si>
  <si>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</si>
  <si>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</si>
  <si>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</si>
  <si>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</si>
  <si>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</si>
  <si>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</si>
  <si>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</si>
  <si>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</si>
  <si>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</si>
  <si>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</si>
  <si>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</si>
  <si>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</si>
  <si>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</si>
  <si>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</si>
  <si>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</si>
  <si>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</si>
  <si>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</si>
  <si>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</si>
  <si>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</si>
  <si>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</si>
  <si>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</si>
  <si>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</si>
  <si>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</si>
  <si>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</si>
  <si>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</si>
  <si>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</si>
  <si>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</si>
  <si>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</si>
  <si>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</si>
  <si>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</si>
  <si>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</si>
  <si>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</si>
  <si>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</si>
  <si>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</si>
  <si>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</si>
  <si>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</si>
  <si>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</si>
  <si>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</si>
  <si>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</si>
  <si>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</si>
  <si>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</si>
  <si>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</si>
  <si>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</si>
  <si>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</si>
  <si>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</si>
  <si>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</si>
  <si>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</si>
  <si>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</si>
  <si>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</si>
  <si>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</si>
  <si>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</si>
  <si>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</si>
  <si>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</si>
  <si>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</si>
  <si>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</si>
  <si>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</si>
  <si>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</si>
  <si>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</si>
  <si>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</si>
  <si>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</si>
  <si>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</si>
  <si>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</si>
  <si>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</si>
  <si>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</si>
  <si>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</si>
  <si>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</si>
  <si>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</si>
  <si>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</si>
  <si>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</si>
  <si>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</si>
  <si>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</si>
  <si>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</si>
  <si>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</si>
  <si>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</si>
  <si>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</si>
  <si>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</si>
  <si>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</si>
  <si>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</si>
  <si>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</si>
  <si>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</si>
  <si>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</si>
  <si>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</si>
  <si>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</si>
  <si>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</si>
  <si>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</si>
  <si>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</si>
  <si>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</si>
  <si>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</si>
  <si>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</si>
  <si>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</si>
  <si>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</si>
  <si>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</si>
  <si>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</si>
  <si>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</si>
  <si>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</si>
  <si>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</si>
  <si>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</si>
  <si>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</si>
  <si>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</si>
  <si>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</si>
  <si>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</si>
  <si>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</si>
  <si>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</si>
  <si>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</si>
  <si>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</si>
  <si>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</si>
  <si>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</si>
  <si>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</si>
  <si>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</si>
  <si>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</si>
  <si>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</si>
  <si>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</si>
  <si>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</si>
  <si>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</si>
  <si>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</si>
  <si>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</si>
  <si>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</si>
  <si>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</si>
  <si>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</si>
  <si>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</si>
  <si>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</si>
  <si>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</si>
  <si>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</si>
  <si>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</si>
  <si>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</si>
  <si>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</si>
  <si>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</si>
  <si>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</si>
  <si>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</si>
  <si>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</si>
  <si>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</si>
  <si>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</si>
  <si>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</si>
  <si>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</si>
  <si>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</si>
  <si>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</si>
  <si>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</si>
  <si>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</si>
  <si>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</si>
  <si>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</si>
  <si>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</si>
  <si>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</si>
  <si>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</si>
  <si>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</si>
  <si>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</si>
  <si>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</si>
  <si>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</si>
  <si>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</si>
  <si>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</si>
  <si>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</si>
  <si>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</si>
  <si>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</si>
  <si>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</si>
  <si>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</si>
  <si>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</si>
  <si>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</si>
  <si>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</si>
  <si>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</si>
  <si>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</si>
  <si>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</si>
  <si>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</si>
  <si>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</si>
  <si>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</si>
  <si>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</si>
  <si>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</si>
  <si>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</si>
  <si>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</si>
  <si>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</si>
  <si>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</si>
  <si>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</si>
  <si>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</si>
  <si>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</si>
  <si>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</si>
  <si>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</si>
  <si>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</si>
  <si>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</si>
  <si>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</si>
  <si>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</si>
  <si>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</si>
  <si>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</si>
  <si>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</si>
  <si>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</si>
  <si>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</si>
  <si>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</si>
  <si>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</si>
  <si>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</si>
  <si>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</si>
  <si>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</si>
  <si>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</si>
  <si>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</si>
  <si>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</si>
  <si>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</si>
  <si>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</si>
  <si>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</si>
  <si>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</si>
  <si>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</si>
  <si>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</si>
  <si>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</si>
  <si>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</si>
  <si>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</si>
  <si>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</si>
  <si>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</si>
  <si>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</si>
  <si>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</si>
  <si>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</si>
  <si>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</si>
  <si>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</si>
  <si>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</si>
  <si>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</si>
  <si>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</si>
  <si>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</si>
  <si>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</si>
  <si>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</si>
  <si>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</si>
  <si>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</si>
  <si>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</si>
  <si>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</si>
  <si>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</si>
  <si>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</si>
  <si>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</si>
  <si>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</si>
  <si>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</si>
  <si>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</si>
  <si>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</si>
  <si>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</si>
  <si>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</si>
  <si>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</si>
  <si>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</si>
  <si>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</si>
  <si>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</si>
  <si>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</si>
  <si>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</si>
  <si>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</si>
  <si>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</si>
  <si>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</si>
  <si>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</si>
  <si>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</si>
  <si>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</si>
  <si>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</si>
  <si>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</si>
  <si>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</si>
  <si>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</si>
  <si>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</si>
  <si>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</si>
  <si>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</si>
  <si>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</si>
  <si>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</si>
  <si>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</si>
  <si>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</si>
  <si>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</si>
  <si>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</si>
  <si>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</si>
  <si>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</si>
  <si>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</si>
  <si>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</si>
  <si>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</si>
  <si>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</si>
  <si>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</si>
  <si>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</si>
  <si>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</si>
  <si>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Központi, irányítószervi támogatás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</si>
  <si>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</si>
  <si>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</si>
  <si>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</si>
  <si>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</si>
  <si>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</si>
  <si>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</si>
  <si>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</si>
  <si>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</si>
  <si>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</si>
  <si>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</si>
  <si>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</si>
  <si>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</si>
  <si>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Költségvetési maradvány igénybevétele</t>
  </si>
  <si>
    <t>Ezer forintban !</t>
  </si>
  <si>
    <t>F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</si>
  <si>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</si>
  <si>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</si>
  <si>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</si>
  <si>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</si>
  <si>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</si>
  <si>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Számítógép vásárlás</t>
  </si>
  <si>
    <t>2015</t>
  </si>
  <si>
    <t>ÖSSZESEN:</t>
  </si>
  <si>
    <t>Felújítási kiadások előirányzata felújításonként</t>
  </si>
  <si>
    <t>Felújítás  megnevezése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</si>
  <si>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</si>
  <si>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</si>
  <si>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</si>
  <si>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</si>
  <si>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</si>
  <si>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</si>
  <si>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</si>
  <si>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</si>
  <si>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</si>
  <si>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</si>
  <si>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</si>
  <si>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</si>
  <si>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</si>
  <si>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</si>
  <si>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</si>
  <si>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</si>
  <si>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</si>
  <si>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</si>
  <si>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</si>
  <si>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</si>
  <si>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</si>
  <si>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</si>
  <si>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</si>
  <si>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</si>
  <si>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</si>
  <si>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</si>
  <si>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</si>
  <si>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</si>
  <si>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</si>
  <si>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</si>
  <si>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</si>
  <si>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</si>
  <si>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</si>
  <si>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</si>
  <si>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</si>
  <si>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</si>
  <si>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</si>
  <si>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</si>
  <si>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</si>
  <si>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</si>
  <si>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</si>
  <si>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</si>
  <si>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</si>
  <si>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</si>
  <si>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</si>
  <si>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</si>
  <si>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</si>
  <si>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</si>
  <si>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</si>
  <si>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</si>
  <si>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</si>
  <si>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</si>
  <si>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</si>
  <si>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</si>
  <si>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</si>
  <si>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</si>
  <si>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</si>
  <si>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</si>
  <si>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</si>
  <si>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Oszlári Gyermekkert Óvoda</t>
  </si>
  <si>
    <t>Mobil garázs</t>
  </si>
  <si>
    <t>Fodrászüzlet fűtéskorszerűítés</t>
  </si>
  <si>
    <t>2.1. melléklet a 11/2015. (XI.23.) önkormányzati rendelethez")</t>
  </si>
  <si>
    <t>9.2.1. melléklet a 11/2015. (XI.23.)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</si>
</sst>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42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23" borderId="0" applyNumberFormat="0" applyBorder="0" applyAlignment="0" applyProtection="0"/>
    <xf numFmtId="0" fontId="20" fillId="11" borderId="0" applyNumberFormat="0" applyBorder="0" applyAlignment="0" applyProtection="0"/>
    <xf numFmtId="0" fontId="21" fillId="22" borderId="1" applyNumberFormat="0" applyAlignment="0" applyProtection="0"/>
    <xf numFmtId="9" fontId="1" fillId="0" borderId="0" applyFill="0" applyBorder="0" applyAlignment="0" applyProtection="0"/>
  </cellStyleXfs>
  <cellXfs count="249">
    <xf numFmtId="0" fontId="0" fillId="0" borderId="0" xfId="0" applyAlignment="1">
      <alignment/>
    </xf>
    <xf numFmtId="0" fontId="17" fillId="0" borderId="0" xfId="62" applyFont="1" applyFill="1" applyProtection="1">
      <alignment/>
      <protection/>
    </xf>
    <xf numFmtId="0" fontId="17" fillId="0" borderId="0" xfId="62" applyFont="1" applyFill="1" applyAlignment="1" applyProtection="1">
      <alignment horizontal="right" vertical="center" indent="1"/>
      <protection/>
    </xf>
    <xf numFmtId="0" fontId="17" fillId="0" borderId="0" xfId="62" applyFill="1" applyProtection="1">
      <alignment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62" applyFont="1" applyFill="1" applyBorder="1" applyAlignment="1" applyProtection="1">
      <alignment horizontal="center" vertical="center" wrapText="1"/>
      <protection/>
    </xf>
    <xf numFmtId="0" fontId="26" fillId="0" borderId="12" xfId="62" applyFont="1" applyFill="1" applyBorder="1" applyAlignment="1" applyProtection="1">
      <alignment horizontal="center" vertical="center" wrapText="1"/>
      <protection/>
    </xf>
    <xf numFmtId="0" fontId="26" fillId="0" borderId="13" xfId="62" applyFont="1" applyFill="1" applyBorder="1" applyAlignment="1" applyProtection="1">
      <alignment horizontal="center" vertical="center" wrapText="1"/>
      <protection/>
    </xf>
    <xf numFmtId="0" fontId="27" fillId="0" borderId="14" xfId="62" applyFont="1" applyFill="1" applyBorder="1" applyAlignment="1" applyProtection="1">
      <alignment horizontal="center" vertical="center" wrapText="1"/>
      <protection/>
    </xf>
    <xf numFmtId="0" fontId="27" fillId="0" borderId="15" xfId="62" applyFont="1" applyFill="1" applyBorder="1" applyAlignment="1" applyProtection="1">
      <alignment horizontal="center" vertical="center" wrapText="1"/>
      <protection/>
    </xf>
    <xf numFmtId="0" fontId="27" fillId="0" borderId="16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Fill="1" applyProtection="1">
      <alignment/>
      <protection/>
    </xf>
    <xf numFmtId="0" fontId="27" fillId="0" borderId="11" xfId="62" applyFont="1" applyFill="1" applyBorder="1" applyAlignment="1" applyProtection="1">
      <alignment horizontal="left" vertical="center" wrapText="1" inden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64" fontId="27" fillId="0" borderId="13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Protection="1">
      <alignment/>
      <protection/>
    </xf>
    <xf numFmtId="49" fontId="28" fillId="0" borderId="17" xfId="62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wrapText="1" indent="1"/>
      <protection/>
    </xf>
    <xf numFmtId="164" fontId="28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wrapText="1" indent="1"/>
      <protection/>
    </xf>
    <xf numFmtId="164" fontId="28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0" applyFont="1" applyBorder="1" applyAlignment="1" applyProtection="1">
      <alignment horizontal="left" vertical="center" wrapText="1" indent="1"/>
      <protection/>
    </xf>
    <xf numFmtId="49" fontId="28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0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0" applyFont="1" applyBorder="1" applyAlignment="1" applyProtection="1">
      <alignment horizontal="left" wrapText="1" indent="1"/>
      <protection/>
    </xf>
    <xf numFmtId="164" fontId="28" fillId="0" borderId="19" xfId="62" applyNumberFormat="1" applyFont="1" applyFill="1" applyBorder="1" applyAlignment="1" applyProtection="1">
      <alignment horizontal="right" vertical="center" wrapText="1" indent="1"/>
      <protection/>
    </xf>
    <xf numFmtId="0" fontId="27" fillId="0" borderId="11" xfId="62" applyFont="1" applyFill="1" applyBorder="1" applyAlignment="1" applyProtection="1">
      <alignment horizontal="left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0" borderId="23" xfId="0" applyFont="1" applyBorder="1" applyAlignment="1" applyProtection="1">
      <alignment wrapText="1"/>
      <protection/>
    </xf>
    <xf numFmtId="164" fontId="2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27" xfId="0" applyFont="1" applyBorder="1" applyAlignment="1" applyProtection="1">
      <alignment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vertical="center" wrapText="1"/>
      <protection/>
    </xf>
    <xf numFmtId="164" fontId="23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17" fillId="0" borderId="0" xfId="62" applyFill="1" applyAlignment="1" applyProtection="1">
      <alignment/>
      <protection/>
    </xf>
    <xf numFmtId="0" fontId="27" fillId="0" borderId="11" xfId="62" applyFont="1" applyFill="1" applyBorder="1" applyAlignment="1" applyProtection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4" xfId="62" applyFont="1" applyFill="1" applyBorder="1" applyAlignment="1" applyProtection="1">
      <alignment horizontal="left" vertical="center" wrapText="1" indent="1"/>
      <protection/>
    </xf>
    <xf numFmtId="0" fontId="27" fillId="0" borderId="15" xfId="62" applyFont="1" applyFill="1" applyBorder="1" applyAlignment="1" applyProtection="1">
      <alignment vertical="center" wrapText="1"/>
      <protection/>
    </xf>
    <xf numFmtId="164" fontId="27" fillId="0" borderId="16" xfId="62" applyNumberFormat="1" applyFont="1" applyFill="1" applyBorder="1" applyAlignment="1" applyProtection="1">
      <alignment horizontal="right" vertical="center" wrapText="1" indent="1"/>
      <protection/>
    </xf>
    <xf numFmtId="49" fontId="28" fillId="0" borderId="28" xfId="62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62" applyFont="1" applyFill="1" applyBorder="1" applyAlignment="1" applyProtection="1">
      <alignment horizontal="left" vertical="center" wrapText="1" indent="1"/>
      <protection/>
    </xf>
    <xf numFmtId="164" fontId="28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1" xfId="62" applyFont="1" applyFill="1" applyBorder="1" applyAlignment="1" applyProtection="1">
      <alignment horizontal="left" vertical="center" wrapText="1" indent="1"/>
      <protection/>
    </xf>
    <xf numFmtId="0" fontId="28" fillId="0" borderId="31" xfId="62" applyFont="1" applyFill="1" applyBorder="1" applyAlignment="1" applyProtection="1">
      <alignment horizontal="left" vertical="center" wrapText="1" indent="1"/>
      <protection/>
    </xf>
    <xf numFmtId="0" fontId="28" fillId="0" borderId="0" xfId="62" applyFont="1" applyFill="1" applyBorder="1" applyAlignment="1" applyProtection="1">
      <alignment horizontal="left" vertical="center" wrapText="1" indent="1"/>
      <protection/>
    </xf>
    <xf numFmtId="0" fontId="28" fillId="0" borderId="24" xfId="62" applyFont="1" applyFill="1" applyBorder="1" applyAlignment="1" applyProtection="1">
      <alignment horizontal="left" vertical="center" wrapText="1" indent="6"/>
      <protection/>
    </xf>
    <xf numFmtId="0" fontId="28" fillId="0" borderId="21" xfId="62" applyFont="1" applyFill="1" applyBorder="1" applyAlignment="1" applyProtection="1">
      <alignment horizontal="left" indent="6"/>
      <protection/>
    </xf>
    <xf numFmtId="0" fontId="28" fillId="0" borderId="21" xfId="62" applyFont="1" applyFill="1" applyBorder="1" applyAlignment="1" applyProtection="1">
      <alignment horizontal="left" vertical="center" wrapText="1" indent="6"/>
      <protection/>
    </xf>
    <xf numFmtId="49" fontId="28" fillId="0" borderId="32" xfId="62" applyNumberFormat="1" applyFont="1" applyFill="1" applyBorder="1" applyAlignment="1" applyProtection="1">
      <alignment horizontal="left" vertical="center" wrapText="1" indent="1"/>
      <protection/>
    </xf>
    <xf numFmtId="49" fontId="28" fillId="0" borderId="33" xfId="62" applyNumberFormat="1" applyFont="1" applyFill="1" applyBorder="1" applyAlignment="1" applyProtection="1">
      <alignment horizontal="left" vertical="center" wrapText="1" indent="1"/>
      <protection/>
    </xf>
    <xf numFmtId="0" fontId="28" fillId="0" borderId="34" xfId="62" applyFont="1" applyFill="1" applyBorder="1" applyAlignment="1" applyProtection="1">
      <alignment horizontal="left" vertical="center" wrapText="1" indent="7"/>
      <protection/>
    </xf>
    <xf numFmtId="164" fontId="28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2" applyFont="1" applyFill="1" applyBorder="1" applyAlignment="1" applyProtection="1">
      <alignment horizontal="left" vertical="center" wrapText="1" indent="1"/>
      <protection/>
    </xf>
    <xf numFmtId="0" fontId="27" fillId="0" borderId="27" xfId="62" applyFont="1" applyFill="1" applyBorder="1" applyAlignment="1" applyProtection="1">
      <alignment vertical="center" wrapText="1"/>
      <protection/>
    </xf>
    <xf numFmtId="164" fontId="27" fillId="0" borderId="36" xfId="62" applyNumberFormat="1" applyFont="1" applyFill="1" applyBorder="1" applyAlignment="1" applyProtection="1">
      <alignment horizontal="right" vertical="center" wrapText="1" indent="1"/>
      <protection/>
    </xf>
    <xf numFmtId="0" fontId="28" fillId="0" borderId="24" xfId="62" applyFont="1" applyFill="1" applyBorder="1" applyAlignment="1" applyProtection="1">
      <alignment horizontal="left" vertical="center" wrapText="1" indent="1"/>
      <protection/>
    </xf>
    <xf numFmtId="164" fontId="28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62" applyFont="1" applyFill="1" applyBorder="1" applyAlignment="1" applyProtection="1">
      <alignment horizontal="left" vertical="center" wrapText="1" indent="6"/>
      <protection/>
    </xf>
    <xf numFmtId="164" fontId="28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62" applyFont="1" applyFill="1" applyBorder="1" applyAlignment="1" applyProtection="1">
      <alignment horizontal="left" vertical="center" wrapText="1" indent="1"/>
      <protection/>
    </xf>
    <xf numFmtId="0" fontId="28" fillId="0" borderId="39" xfId="62" applyFont="1" applyFill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32" fillId="0" borderId="0" xfId="62" applyFont="1" applyFill="1" applyProtection="1">
      <alignment/>
      <protection/>
    </xf>
    <xf numFmtId="0" fontId="23" fillId="0" borderId="0" xfId="62" applyFont="1" applyFill="1" applyProtection="1">
      <alignment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27" fillId="0" borderId="12" xfId="62" applyFont="1" applyFill="1" applyBorder="1" applyAlignment="1" applyProtection="1">
      <alignment vertical="center" wrapText="1"/>
      <protection/>
    </xf>
    <xf numFmtId="0" fontId="17" fillId="0" borderId="0" xfId="62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40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5" fillId="0" borderId="0" xfId="0" applyNumberFormat="1" applyFont="1" applyFill="1" applyAlignment="1" applyProtection="1">
      <alignment horizontal="right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  <protection/>
    </xf>
    <xf numFmtId="164" fontId="27" fillId="0" borderId="27" xfId="0" applyNumberFormat="1" applyFont="1" applyFill="1" applyBorder="1" applyAlignment="1" applyProtection="1">
      <alignment horizontal="center" vertical="center" wrapText="1"/>
      <protection/>
    </xf>
    <xf numFmtId="164" fontId="27" fillId="0" borderId="36" xfId="0" applyNumberFormat="1" applyFont="1" applyFill="1" applyBorder="1" applyAlignment="1" applyProtection="1">
      <alignment horizontal="center" vertical="center" wrapText="1"/>
      <protection/>
    </xf>
    <xf numFmtId="164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7" fillId="24" borderId="12" xfId="0" applyNumberFormat="1" applyFont="1" applyFill="1" applyBorder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vertical="center" wrapText="1"/>
      <protection/>
    </xf>
    <xf numFmtId="164" fontId="34" fillId="0" borderId="0" xfId="0" applyNumberFormat="1" applyFont="1" applyFill="1" applyAlignment="1">
      <alignment vertical="center" wrapText="1"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24" borderId="12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38" fillId="0" borderId="0" xfId="0" applyFont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6" fillId="0" borderId="49" xfId="0" applyFont="1" applyFill="1" applyBorder="1" applyAlignment="1" applyProtection="1">
      <alignment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49" fontId="26" fillId="0" borderId="50" xfId="0" applyNumberFormat="1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26" fillId="0" borderId="53" xfId="0" applyFont="1" applyFill="1" applyBorder="1" applyAlignment="1" applyProtection="1">
      <alignment horizontal="center" vertical="center" wrapText="1"/>
      <protection/>
    </xf>
    <xf numFmtId="164" fontId="2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6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49" fontId="28" fillId="0" borderId="2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8" fillId="0" borderId="23" xfId="62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29" fillId="0" borderId="24" xfId="0" applyFont="1" applyBorder="1" applyAlignment="1" applyProtection="1">
      <alignment wrapText="1"/>
      <protection/>
    </xf>
    <xf numFmtId="0" fontId="29" fillId="0" borderId="17" xfId="0" applyFont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9" fillId="0" borderId="23" xfId="0" applyFont="1" applyBorder="1" applyAlignment="1" applyProtection="1">
      <alignment horizontal="center" wrapText="1"/>
      <protection/>
    </xf>
    <xf numFmtId="0" fontId="30" fillId="0" borderId="26" xfId="0" applyFont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8" fillId="0" borderId="28" xfId="62" applyNumberFormat="1" applyFont="1" applyFill="1" applyBorder="1" applyAlignment="1" applyProtection="1">
      <alignment horizontal="center" vertical="center" wrapText="1"/>
      <protection/>
    </xf>
    <xf numFmtId="49" fontId="28" fillId="0" borderId="32" xfId="62" applyNumberFormat="1" applyFont="1" applyFill="1" applyBorder="1" applyAlignment="1" applyProtection="1">
      <alignment horizontal="center" vertical="center" wrapText="1"/>
      <protection/>
    </xf>
    <xf numFmtId="49" fontId="28" fillId="0" borderId="33" xfId="62" applyNumberFormat="1" applyFont="1" applyFill="1" applyBorder="1" applyAlignment="1" applyProtection="1">
      <alignment horizontal="center" vertical="center" wrapText="1"/>
      <protection/>
    </xf>
    <xf numFmtId="0" fontId="28" fillId="0" borderId="34" xfId="62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7" fillId="0" borderId="11" xfId="62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55" xfId="0" applyFont="1" applyFill="1" applyBorder="1" applyAlignment="1" applyProtection="1">
      <alignment vertical="center" wrapText="1"/>
      <protection/>
    </xf>
    <xf numFmtId="3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49" fontId="26" fillId="0" borderId="3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49" fontId="26" fillId="0" borderId="5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64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Fill="1" applyAlignment="1" applyProtection="1">
      <alignment vertical="center" wrapText="1"/>
      <protection/>
    </xf>
    <xf numFmtId="49" fontId="28" fillId="0" borderId="28" xfId="0" applyNumberFormat="1" applyFont="1" applyFill="1" applyBorder="1" applyAlignment="1" applyProtection="1">
      <alignment horizontal="center" vertical="center" wrapTex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7" xfId="62" applyFont="1" applyFill="1" applyBorder="1" applyAlignment="1" applyProtection="1">
      <alignment horizontal="left" vertical="center" wrapText="1" indent="1"/>
      <protection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horizontal="center" vertical="center" wrapText="1"/>
      <protection/>
    </xf>
    <xf numFmtId="0" fontId="40" fillId="0" borderId="55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3" fillId="0" borderId="0" xfId="62" applyFont="1" applyFill="1" applyBorder="1" applyAlignment="1" applyProtection="1">
      <alignment horizontal="center"/>
      <protection/>
    </xf>
    <xf numFmtId="164" fontId="24" fillId="0" borderId="10" xfId="62" applyNumberFormat="1" applyFont="1" applyFill="1" applyBorder="1" applyAlignment="1" applyProtection="1">
      <alignment horizontal="left" vertical="center"/>
      <protection/>
    </xf>
    <xf numFmtId="164" fontId="23" fillId="0" borderId="0" xfId="62" applyNumberFormat="1" applyFont="1" applyFill="1" applyBorder="1" applyAlignment="1" applyProtection="1">
      <alignment horizontal="center" vertical="center"/>
      <protection/>
    </xf>
    <xf numFmtId="164" fontId="24" fillId="0" borderId="10" xfId="62" applyNumberFormat="1" applyFont="1" applyFill="1" applyBorder="1" applyAlignment="1" applyProtection="1">
      <alignment horizontal="left"/>
      <protection/>
    </xf>
    <xf numFmtId="164" fontId="36" fillId="0" borderId="56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Border="1" applyAlignment="1" applyProtection="1">
      <alignment horizontal="center" textRotation="180" wrapText="1"/>
      <protection/>
    </xf>
    <xf numFmtId="164" fontId="26" fillId="0" borderId="4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Már látott hiperhivatkozás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101">
      <selection activeCell="C91" sqref="C9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41" t="s">
        <v>0</v>
      </c>
      <c r="B1" s="241"/>
      <c r="C1" s="241"/>
    </row>
    <row r="2" spans="1:3" ht="15.75" customHeight="1">
      <c r="A2" s="240" t="s">
        <v>1</v>
      </c>
      <c r="B2" s="240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30390</v>
      </c>
    </row>
    <row r="6" spans="1:3" s="15" customFormat="1" ht="12" customHeight="1">
      <c r="A6" s="16" t="s">
        <v>10</v>
      </c>
      <c r="B6" s="17" t="s">
        <v>11</v>
      </c>
      <c r="C6" s="18">
        <v>9579</v>
      </c>
    </row>
    <row r="7" spans="1:3" s="15" customFormat="1" ht="12" customHeight="1">
      <c r="A7" s="19" t="s">
        <v>12</v>
      </c>
      <c r="B7" s="20" t="s">
        <v>13</v>
      </c>
      <c r="C7" s="21">
        <v>10673</v>
      </c>
    </row>
    <row r="8" spans="1:3" s="15" customFormat="1" ht="12" customHeight="1">
      <c r="A8" s="19" t="s">
        <v>14</v>
      </c>
      <c r="B8" s="20" t="s">
        <v>15</v>
      </c>
      <c r="C8" s="21">
        <v>7924</v>
      </c>
    </row>
    <row r="9" spans="1:3" s="15" customFormat="1" ht="12" customHeight="1">
      <c r="A9" s="19" t="s">
        <v>16</v>
      </c>
      <c r="B9" s="20" t="s">
        <v>17</v>
      </c>
      <c r="C9" s="21">
        <v>1200</v>
      </c>
    </row>
    <row r="10" spans="1:3" s="15" customFormat="1" ht="12" customHeight="1">
      <c r="A10" s="19" t="s">
        <v>18</v>
      </c>
      <c r="B10" s="22" t="s">
        <v>19</v>
      </c>
      <c r="C10" s="21">
        <v>163</v>
      </c>
    </row>
    <row r="11" spans="1:3" s="15" customFormat="1" ht="12" customHeight="1">
      <c r="A11" s="23" t="s">
        <v>20</v>
      </c>
      <c r="B11" s="24" t="s">
        <v>21</v>
      </c>
      <c r="C11" s="21">
        <v>851</v>
      </c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9954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9954</v>
      </c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24092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24092</v>
      </c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3612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2862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>
        <v>362</v>
      </c>
    </row>
    <row r="30" spans="1:3" s="15" customFormat="1" ht="12" customHeight="1">
      <c r="A30" s="19" t="s">
        <v>58</v>
      </c>
      <c r="B30" s="20" t="s">
        <v>59</v>
      </c>
      <c r="C30" s="21">
        <v>2500</v>
      </c>
    </row>
    <row r="31" spans="1:3" s="15" customFormat="1" ht="12" customHeight="1">
      <c r="A31" s="19" t="s">
        <v>60</v>
      </c>
      <c r="B31" s="20" t="s">
        <v>61</v>
      </c>
      <c r="C31" s="21">
        <v>700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>
        <v>50</v>
      </c>
    </row>
    <row r="34" spans="1:3" s="15" customFormat="1" ht="12" customHeight="1">
      <c r="A34" s="12" t="s">
        <v>66</v>
      </c>
      <c r="B34" s="13" t="s">
        <v>67</v>
      </c>
      <c r="C34" s="14">
        <f>SUM(C35:C45)</f>
        <v>4633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250</v>
      </c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1888</v>
      </c>
    </row>
    <row r="40" spans="1:3" s="15" customFormat="1" ht="12" customHeight="1">
      <c r="A40" s="19" t="s">
        <v>78</v>
      </c>
      <c r="B40" s="20" t="s">
        <v>79</v>
      </c>
      <c r="C40" s="21">
        <v>186</v>
      </c>
    </row>
    <row r="41" spans="1:3" s="15" customFormat="1" ht="12" customHeight="1">
      <c r="A41" s="19" t="s">
        <v>80</v>
      </c>
      <c r="B41" s="20" t="s">
        <v>81</v>
      </c>
      <c r="C41" s="21">
        <v>2309</v>
      </c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72681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2699</v>
      </c>
    </row>
    <row r="73" spans="1:3" s="15" customFormat="1" ht="12" customHeight="1">
      <c r="A73" s="16" t="s">
        <v>144</v>
      </c>
      <c r="B73" s="17" t="s">
        <v>145</v>
      </c>
      <c r="C73" s="21">
        <v>2699</v>
      </c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12336</v>
      </c>
    </row>
    <row r="76" spans="1:3" s="15" customFormat="1" ht="12" customHeight="1">
      <c r="A76" s="16" t="s">
        <v>150</v>
      </c>
      <c r="B76" s="17" t="s">
        <v>151</v>
      </c>
      <c r="C76" s="21">
        <v>12336</v>
      </c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>
        <v>100</v>
      </c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15135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87816</v>
      </c>
    </row>
    <row r="88" spans="1:3" s="15" customFormat="1" ht="83.25" customHeight="1">
      <c r="A88" s="39"/>
      <c r="B88" s="40"/>
      <c r="C88" s="41"/>
    </row>
    <row r="89" spans="1:3" ht="16.5" customHeight="1">
      <c r="A89" s="241" t="s">
        <v>174</v>
      </c>
      <c r="B89" s="241"/>
      <c r="C89" s="241"/>
    </row>
    <row r="90" spans="1:3" s="43" customFormat="1" ht="16.5" customHeight="1">
      <c r="A90" s="242" t="s">
        <v>175</v>
      </c>
      <c r="B90" s="242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57016</v>
      </c>
    </row>
    <row r="94" spans="1:3" ht="12" customHeight="1">
      <c r="A94" s="50" t="s">
        <v>10</v>
      </c>
      <c r="B94" s="51" t="s">
        <v>178</v>
      </c>
      <c r="C94" s="52">
        <v>22306</v>
      </c>
    </row>
    <row r="95" spans="1:3" ht="12" customHeight="1">
      <c r="A95" s="19" t="s">
        <v>12</v>
      </c>
      <c r="B95" s="53" t="s">
        <v>179</v>
      </c>
      <c r="C95" s="21">
        <v>4365</v>
      </c>
    </row>
    <row r="96" spans="1:3" ht="12" customHeight="1">
      <c r="A96" s="19" t="s">
        <v>14</v>
      </c>
      <c r="B96" s="53" t="s">
        <v>180</v>
      </c>
      <c r="C96" s="26">
        <v>14647</v>
      </c>
    </row>
    <row r="97" spans="1:3" ht="12" customHeight="1">
      <c r="A97" s="19" t="s">
        <v>16</v>
      </c>
      <c r="B97" s="54" t="s">
        <v>181</v>
      </c>
      <c r="C97" s="26">
        <v>3523</v>
      </c>
    </row>
    <row r="98" spans="1:3" ht="12" customHeight="1">
      <c r="A98" s="19" t="s">
        <v>182</v>
      </c>
      <c r="B98" s="55" t="s">
        <v>183</v>
      </c>
      <c r="C98" s="26">
        <v>2368</v>
      </c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>
        <v>4</v>
      </c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>
        <v>1750</v>
      </c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>
        <v>420</v>
      </c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>
        <v>194</v>
      </c>
    </row>
    <row r="111" spans="1:3" ht="12" customHeight="1">
      <c r="A111" s="19" t="s">
        <v>207</v>
      </c>
      <c r="B111" s="54" t="s">
        <v>208</v>
      </c>
      <c r="C111" s="21">
        <v>9807</v>
      </c>
    </row>
    <row r="112" spans="1:3" ht="12" customHeight="1">
      <c r="A112" s="19" t="s">
        <v>209</v>
      </c>
      <c r="B112" s="53" t="s">
        <v>210</v>
      </c>
      <c r="C112" s="21">
        <v>9807</v>
      </c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928</v>
      </c>
    </row>
    <row r="115" spans="1:3" ht="12" customHeight="1">
      <c r="A115" s="16" t="s">
        <v>24</v>
      </c>
      <c r="B115" s="53" t="s">
        <v>214</v>
      </c>
      <c r="C115" s="18">
        <v>748</v>
      </c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>
        <v>180</v>
      </c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57944</v>
      </c>
    </row>
    <row r="129" spans="1:3" ht="12" customHeight="1">
      <c r="A129" s="12" t="s">
        <v>233</v>
      </c>
      <c r="B129" s="13" t="s">
        <v>234</v>
      </c>
      <c r="C129" s="14">
        <f>+C130+C131+C132</f>
        <v>16585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>
        <v>16585</v>
      </c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13287</v>
      </c>
    </row>
    <row r="141" spans="1:3" ht="12" customHeight="1">
      <c r="A141" s="16" t="s">
        <v>92</v>
      </c>
      <c r="B141" s="70" t="s">
        <v>246</v>
      </c>
      <c r="C141" s="67">
        <v>12281</v>
      </c>
    </row>
    <row r="142" spans="1:3" ht="12" customHeight="1">
      <c r="A142" s="16" t="s">
        <v>94</v>
      </c>
      <c r="B142" s="70" t="s">
        <v>247</v>
      </c>
      <c r="C142" s="67">
        <v>1006</v>
      </c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29872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87816</v>
      </c>
    </row>
    <row r="155" ht="7.5" customHeight="1"/>
    <row r="156" spans="1:3" ht="15.75">
      <c r="A156" s="239" t="s">
        <v>265</v>
      </c>
      <c r="B156" s="239"/>
      <c r="C156" s="239"/>
    </row>
    <row r="157" spans="1:3" ht="15" customHeight="1">
      <c r="A157" s="240" t="s">
        <v>266</v>
      </c>
      <c r="B157" s="240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14737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-14737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Oszlár Önkormányzat
2015. ÉVI KÖLTSÉGVETÉSÉNEK ÖSSZEVONT MÉRLEGE&amp;R&amp;"Times New Roman CE,Félkövér dőlt"&amp;11 1.1. melléklet a 11/2015. (XI.23.) önkormányzati rendelethez</oddHeader>
  </headerFooter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45" zoomScaleNormal="145" zoomScalePageLayoutView="0" workbookViewId="0" topLeftCell="B1">
      <selection activeCell="C1" sqref="C1"/>
    </sheetView>
  </sheetViews>
  <sheetFormatPr defaultColWidth="9.00390625" defaultRowHeight="12.75"/>
  <cols>
    <col min="1" max="1" width="13.875" style="208" customWidth="1"/>
    <col min="2" max="2" width="79.125" style="209" customWidth="1"/>
    <col min="3" max="3" width="25.00390625" style="209" customWidth="1"/>
    <col min="4" max="16384" width="9.375" style="209" customWidth="1"/>
  </cols>
  <sheetData>
    <row r="1" spans="1:3" s="211" customFormat="1" ht="21" customHeight="1">
      <c r="A1" s="156"/>
      <c r="B1" s="157"/>
      <c r="C1" s="210" t="s">
        <v>402</v>
      </c>
    </row>
    <row r="2" spans="1:3" s="213" customFormat="1" ht="25.5" customHeight="1">
      <c r="A2" s="160" t="s">
        <v>370</v>
      </c>
      <c r="B2" s="161" t="s">
        <v>398</v>
      </c>
      <c r="C2" s="212" t="s">
        <v>369</v>
      </c>
    </row>
    <row r="3" spans="1:3" s="213" customFormat="1" ht="24">
      <c r="A3" s="214" t="s">
        <v>341</v>
      </c>
      <c r="B3" s="165" t="s">
        <v>393</v>
      </c>
      <c r="C3" s="215" t="s">
        <v>367</v>
      </c>
    </row>
    <row r="4" spans="1:3" s="216" customFormat="1" ht="15.75" customHeight="1">
      <c r="A4" s="167"/>
      <c r="B4" s="167"/>
      <c r="C4" s="168" t="s">
        <v>327</v>
      </c>
    </row>
    <row r="5" spans="1:3" ht="12.75">
      <c r="A5" s="170" t="s">
        <v>343</v>
      </c>
      <c r="B5" s="171" t="s">
        <v>344</v>
      </c>
      <c r="C5" s="217" t="s">
        <v>345</v>
      </c>
    </row>
    <row r="6" spans="1:3" s="218" customFormat="1" ht="12.75" customHeight="1">
      <c r="A6" s="173" t="s">
        <v>5</v>
      </c>
      <c r="B6" s="174" t="s">
        <v>6</v>
      </c>
      <c r="C6" s="175" t="s">
        <v>7</v>
      </c>
    </row>
    <row r="7" spans="1:3" s="218" customFormat="1" ht="15.75" customHeight="1">
      <c r="A7" s="177"/>
      <c r="B7" s="178" t="s">
        <v>271</v>
      </c>
      <c r="C7" s="219"/>
    </row>
    <row r="8" spans="1:3" s="221" customFormat="1" ht="12" customHeight="1">
      <c r="A8" s="173" t="s">
        <v>8</v>
      </c>
      <c r="B8" s="220" t="s">
        <v>371</v>
      </c>
      <c r="C8" s="111">
        <f>SUM(C9:C19)</f>
        <v>1200</v>
      </c>
    </row>
    <row r="9" spans="1:3" s="221" customFormat="1" ht="12" customHeight="1">
      <c r="A9" s="222" t="s">
        <v>10</v>
      </c>
      <c r="B9" s="51" t="s">
        <v>69</v>
      </c>
      <c r="C9" s="223"/>
    </row>
    <row r="10" spans="1:3" s="221" customFormat="1" ht="12" customHeight="1">
      <c r="A10" s="224" t="s">
        <v>12</v>
      </c>
      <c r="B10" s="53" t="s">
        <v>71</v>
      </c>
      <c r="C10" s="100"/>
    </row>
    <row r="11" spans="1:3" s="221" customFormat="1" ht="12" customHeight="1">
      <c r="A11" s="224" t="s">
        <v>14</v>
      </c>
      <c r="B11" s="53" t="s">
        <v>73</v>
      </c>
      <c r="C11" s="100"/>
    </row>
    <row r="12" spans="1:3" s="221" customFormat="1" ht="12" customHeight="1">
      <c r="A12" s="224" t="s">
        <v>16</v>
      </c>
      <c r="B12" s="53" t="s">
        <v>75</v>
      </c>
      <c r="C12" s="100"/>
    </row>
    <row r="13" spans="1:3" s="221" customFormat="1" ht="12" customHeight="1">
      <c r="A13" s="224" t="s">
        <v>18</v>
      </c>
      <c r="B13" s="53" t="s">
        <v>77</v>
      </c>
      <c r="C13" s="100">
        <v>1200</v>
      </c>
    </row>
    <row r="14" spans="1:3" s="221" customFormat="1" ht="12" customHeight="1">
      <c r="A14" s="224" t="s">
        <v>20</v>
      </c>
      <c r="B14" s="53" t="s">
        <v>372</v>
      </c>
      <c r="C14" s="100"/>
    </row>
    <row r="15" spans="1:3" s="221" customFormat="1" ht="12" customHeight="1">
      <c r="A15" s="224" t="s">
        <v>185</v>
      </c>
      <c r="B15" s="71" t="s">
        <v>373</v>
      </c>
      <c r="C15" s="100"/>
    </row>
    <row r="16" spans="1:3" s="221" customFormat="1" ht="12" customHeight="1">
      <c r="A16" s="224" t="s">
        <v>187</v>
      </c>
      <c r="B16" s="53" t="s">
        <v>83</v>
      </c>
      <c r="C16" s="115"/>
    </row>
    <row r="17" spans="1:3" s="225" customFormat="1" ht="12" customHeight="1">
      <c r="A17" s="224" t="s">
        <v>189</v>
      </c>
      <c r="B17" s="53" t="s">
        <v>85</v>
      </c>
      <c r="C17" s="100"/>
    </row>
    <row r="18" spans="1:3" s="225" customFormat="1" ht="12" customHeight="1">
      <c r="A18" s="224" t="s">
        <v>191</v>
      </c>
      <c r="B18" s="53" t="s">
        <v>87</v>
      </c>
      <c r="C18" s="107"/>
    </row>
    <row r="19" spans="1:3" s="225" customFormat="1" ht="12" customHeight="1">
      <c r="A19" s="224" t="s">
        <v>193</v>
      </c>
      <c r="B19" s="71" t="s">
        <v>89</v>
      </c>
      <c r="C19" s="107"/>
    </row>
    <row r="20" spans="1:3" s="221" customFormat="1" ht="12" customHeight="1">
      <c r="A20" s="173" t="s">
        <v>22</v>
      </c>
      <c r="B20" s="220" t="s">
        <v>374</v>
      </c>
      <c r="C20" s="111">
        <f>SUM(C21:C23)</f>
        <v>0</v>
      </c>
    </row>
    <row r="21" spans="1:3" s="225" customFormat="1" ht="12" customHeight="1">
      <c r="A21" s="224" t="s">
        <v>24</v>
      </c>
      <c r="B21" s="70" t="s">
        <v>25</v>
      </c>
      <c r="C21" s="100"/>
    </row>
    <row r="22" spans="1:3" s="225" customFormat="1" ht="12" customHeight="1">
      <c r="A22" s="224" t="s">
        <v>26</v>
      </c>
      <c r="B22" s="53" t="s">
        <v>375</v>
      </c>
      <c r="C22" s="100"/>
    </row>
    <row r="23" spans="1:3" s="225" customFormat="1" ht="12" customHeight="1">
      <c r="A23" s="224" t="s">
        <v>28</v>
      </c>
      <c r="B23" s="53" t="s">
        <v>376</v>
      </c>
      <c r="C23" s="100"/>
    </row>
    <row r="24" spans="1:3" s="225" customFormat="1" ht="12" customHeight="1">
      <c r="A24" s="224" t="s">
        <v>30</v>
      </c>
      <c r="B24" s="53" t="s">
        <v>394</v>
      </c>
      <c r="C24" s="100"/>
    </row>
    <row r="25" spans="1:3" s="225" customFormat="1" ht="12" customHeight="1">
      <c r="A25" s="173" t="s">
        <v>36</v>
      </c>
      <c r="B25" s="13" t="s">
        <v>281</v>
      </c>
      <c r="C25" s="226"/>
    </row>
    <row r="26" spans="1:3" s="225" customFormat="1" ht="12" customHeight="1">
      <c r="A26" s="173" t="s">
        <v>233</v>
      </c>
      <c r="B26" s="13" t="s">
        <v>395</v>
      </c>
      <c r="C26" s="111">
        <f>+C27+C28</f>
        <v>0</v>
      </c>
    </row>
    <row r="27" spans="1:3" s="225" customFormat="1" ht="12" customHeight="1">
      <c r="A27" s="227" t="s">
        <v>52</v>
      </c>
      <c r="B27" s="70" t="s">
        <v>375</v>
      </c>
      <c r="C27" s="96"/>
    </row>
    <row r="28" spans="1:3" s="225" customFormat="1" ht="12" customHeight="1">
      <c r="A28" s="227" t="s">
        <v>60</v>
      </c>
      <c r="B28" s="53" t="s">
        <v>377</v>
      </c>
      <c r="C28" s="115"/>
    </row>
    <row r="29" spans="1:3" s="225" customFormat="1" ht="12" customHeight="1">
      <c r="A29" s="224" t="s">
        <v>62</v>
      </c>
      <c r="B29" s="228" t="s">
        <v>396</v>
      </c>
      <c r="C29" s="229"/>
    </row>
    <row r="30" spans="1:3" s="225" customFormat="1" ht="12" customHeight="1">
      <c r="A30" s="173" t="s">
        <v>66</v>
      </c>
      <c r="B30" s="13" t="s">
        <v>378</v>
      </c>
      <c r="C30" s="111">
        <f>+C31+C32+C33</f>
        <v>0</v>
      </c>
    </row>
    <row r="31" spans="1:3" s="225" customFormat="1" ht="12" customHeight="1">
      <c r="A31" s="227" t="s">
        <v>68</v>
      </c>
      <c r="B31" s="70" t="s">
        <v>93</v>
      </c>
      <c r="C31" s="96"/>
    </row>
    <row r="32" spans="1:3" s="225" customFormat="1" ht="12" customHeight="1">
      <c r="A32" s="227" t="s">
        <v>70</v>
      </c>
      <c r="B32" s="53" t="s">
        <v>95</v>
      </c>
      <c r="C32" s="115"/>
    </row>
    <row r="33" spans="1:3" s="225" customFormat="1" ht="12" customHeight="1">
      <c r="A33" s="224" t="s">
        <v>72</v>
      </c>
      <c r="B33" s="228" t="s">
        <v>97</v>
      </c>
      <c r="C33" s="229"/>
    </row>
    <row r="34" spans="1:3" s="221" customFormat="1" ht="12" customHeight="1">
      <c r="A34" s="173" t="s">
        <v>90</v>
      </c>
      <c r="B34" s="13" t="s">
        <v>283</v>
      </c>
      <c r="C34" s="226"/>
    </row>
    <row r="35" spans="1:3" s="221" customFormat="1" ht="12" customHeight="1">
      <c r="A35" s="173" t="s">
        <v>250</v>
      </c>
      <c r="B35" s="13" t="s">
        <v>379</v>
      </c>
      <c r="C35" s="230"/>
    </row>
    <row r="36" spans="1:3" s="221" customFormat="1" ht="12" customHeight="1">
      <c r="A36" s="173" t="s">
        <v>112</v>
      </c>
      <c r="B36" s="13" t="s">
        <v>397</v>
      </c>
      <c r="C36" s="196">
        <f>+C8+C20+C25+C26+C30+C34+C35</f>
        <v>1200</v>
      </c>
    </row>
    <row r="37" spans="1:3" s="221" customFormat="1" ht="12" customHeight="1">
      <c r="A37" s="231" t="s">
        <v>259</v>
      </c>
      <c r="B37" s="13" t="s">
        <v>380</v>
      </c>
      <c r="C37" s="196">
        <f>+C38+C39+C40</f>
        <v>12336</v>
      </c>
    </row>
    <row r="38" spans="1:3" s="221" customFormat="1" ht="12" customHeight="1">
      <c r="A38" s="227" t="s">
        <v>381</v>
      </c>
      <c r="B38" s="70" t="s">
        <v>326</v>
      </c>
      <c r="C38" s="96">
        <v>55</v>
      </c>
    </row>
    <row r="39" spans="1:3" s="221" customFormat="1" ht="12" customHeight="1">
      <c r="A39" s="227" t="s">
        <v>382</v>
      </c>
      <c r="B39" s="53" t="s">
        <v>383</v>
      </c>
      <c r="C39" s="115"/>
    </row>
    <row r="40" spans="1:3" s="225" customFormat="1" ht="12" customHeight="1">
      <c r="A40" s="224" t="s">
        <v>384</v>
      </c>
      <c r="B40" s="228" t="s">
        <v>385</v>
      </c>
      <c r="C40" s="229">
        <v>12281</v>
      </c>
    </row>
    <row r="41" spans="1:3" s="225" customFormat="1" ht="15" customHeight="1">
      <c r="A41" s="231" t="s">
        <v>261</v>
      </c>
      <c r="B41" s="232" t="s">
        <v>386</v>
      </c>
      <c r="C41" s="196">
        <f>+C36+C37</f>
        <v>13536</v>
      </c>
    </row>
    <row r="42" spans="1:3" s="225" customFormat="1" ht="15" customHeight="1">
      <c r="A42" s="191"/>
      <c r="B42" s="192"/>
      <c r="C42" s="193"/>
    </row>
    <row r="43" spans="1:3" ht="12.75">
      <c r="A43" s="233"/>
      <c r="B43" s="234"/>
      <c r="C43" s="235"/>
    </row>
    <row r="44" spans="1:3" s="218" customFormat="1" ht="16.5" customHeight="1">
      <c r="A44" s="194"/>
      <c r="B44" s="195" t="s">
        <v>272</v>
      </c>
      <c r="C44" s="196"/>
    </row>
    <row r="45" spans="1:3" s="236" customFormat="1" ht="12" customHeight="1">
      <c r="A45" s="173" t="s">
        <v>8</v>
      </c>
      <c r="B45" s="13" t="s">
        <v>387</v>
      </c>
      <c r="C45" s="111">
        <f>SUM(C46:C50)</f>
        <v>13516</v>
      </c>
    </row>
    <row r="46" spans="1:3" ht="12" customHeight="1">
      <c r="A46" s="224" t="s">
        <v>10</v>
      </c>
      <c r="B46" s="70" t="s">
        <v>178</v>
      </c>
      <c r="C46" s="96">
        <v>7768</v>
      </c>
    </row>
    <row r="47" spans="1:3" ht="12" customHeight="1">
      <c r="A47" s="224" t="s">
        <v>12</v>
      </c>
      <c r="B47" s="53" t="s">
        <v>179</v>
      </c>
      <c r="C47" s="100">
        <v>2078</v>
      </c>
    </row>
    <row r="48" spans="1:3" ht="12" customHeight="1">
      <c r="A48" s="224" t="s">
        <v>14</v>
      </c>
      <c r="B48" s="53" t="s">
        <v>180</v>
      </c>
      <c r="C48" s="100">
        <v>3670</v>
      </c>
    </row>
    <row r="49" spans="1:3" ht="12" customHeight="1">
      <c r="A49" s="224" t="s">
        <v>16</v>
      </c>
      <c r="B49" s="53" t="s">
        <v>181</v>
      </c>
      <c r="C49" s="100"/>
    </row>
    <row r="50" spans="1:3" ht="12" customHeight="1">
      <c r="A50" s="224" t="s">
        <v>18</v>
      </c>
      <c r="B50" s="53" t="s">
        <v>183</v>
      </c>
      <c r="C50" s="100"/>
    </row>
    <row r="51" spans="1:3" ht="12" customHeight="1">
      <c r="A51" s="173" t="s">
        <v>22</v>
      </c>
      <c r="B51" s="13" t="s">
        <v>388</v>
      </c>
      <c r="C51" s="111">
        <f>SUM(C52:C54)</f>
        <v>20</v>
      </c>
    </row>
    <row r="52" spans="1:3" s="236" customFormat="1" ht="12" customHeight="1">
      <c r="A52" s="224" t="s">
        <v>24</v>
      </c>
      <c r="B52" s="70" t="s">
        <v>214</v>
      </c>
      <c r="C52" s="96">
        <v>20</v>
      </c>
    </row>
    <row r="53" spans="1:3" ht="12" customHeight="1">
      <c r="A53" s="224" t="s">
        <v>26</v>
      </c>
      <c r="B53" s="53" t="s">
        <v>216</v>
      </c>
      <c r="C53" s="100"/>
    </row>
    <row r="54" spans="1:3" ht="12" customHeight="1">
      <c r="A54" s="224" t="s">
        <v>28</v>
      </c>
      <c r="B54" s="53" t="s">
        <v>389</v>
      </c>
      <c r="C54" s="100"/>
    </row>
    <row r="55" spans="1:3" ht="12" customHeight="1">
      <c r="A55" s="224" t="s">
        <v>30</v>
      </c>
      <c r="B55" s="53" t="s">
        <v>390</v>
      </c>
      <c r="C55" s="100"/>
    </row>
    <row r="56" spans="1:3" ht="15" customHeight="1">
      <c r="A56" s="173" t="s">
        <v>36</v>
      </c>
      <c r="B56" s="13" t="s">
        <v>391</v>
      </c>
      <c r="C56" s="226"/>
    </row>
    <row r="57" spans="1:3" ht="12.75">
      <c r="A57" s="173" t="s">
        <v>233</v>
      </c>
      <c r="B57" s="237" t="s">
        <v>392</v>
      </c>
      <c r="C57" s="111">
        <f>+C45+C51+C56</f>
        <v>13536</v>
      </c>
    </row>
    <row r="58" ht="15" customHeight="1">
      <c r="C58" s="238"/>
    </row>
    <row r="59" spans="1:3" ht="14.25" customHeight="1">
      <c r="A59" s="205" t="s">
        <v>364</v>
      </c>
      <c r="B59" s="206"/>
      <c r="C59" s="207">
        <v>3</v>
      </c>
    </row>
    <row r="60" spans="1:3" ht="12.75">
      <c r="A60" s="205" t="s">
        <v>365</v>
      </c>
      <c r="B60" s="206"/>
      <c r="C60" s="207">
        <v>0</v>
      </c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89">
      <selection activeCell="C112" sqref="C11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41" t="s">
        <v>0</v>
      </c>
      <c r="B1" s="241"/>
      <c r="C1" s="241"/>
    </row>
    <row r="2" spans="1:3" ht="15.75" customHeight="1">
      <c r="A2" s="240" t="s">
        <v>1</v>
      </c>
      <c r="B2" s="240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30390</v>
      </c>
    </row>
    <row r="6" spans="1:3" s="15" customFormat="1" ht="12" customHeight="1">
      <c r="A6" s="16" t="s">
        <v>10</v>
      </c>
      <c r="B6" s="17" t="s">
        <v>11</v>
      </c>
      <c r="C6" s="18">
        <v>9579</v>
      </c>
    </row>
    <row r="7" spans="1:3" s="15" customFormat="1" ht="12" customHeight="1">
      <c r="A7" s="19" t="s">
        <v>12</v>
      </c>
      <c r="B7" s="20" t="s">
        <v>13</v>
      </c>
      <c r="C7" s="21">
        <v>10673</v>
      </c>
    </row>
    <row r="8" spans="1:3" s="15" customFormat="1" ht="12" customHeight="1">
      <c r="A8" s="19" t="s">
        <v>14</v>
      </c>
      <c r="B8" s="20" t="s">
        <v>15</v>
      </c>
      <c r="C8" s="21">
        <v>7924</v>
      </c>
    </row>
    <row r="9" spans="1:3" s="15" customFormat="1" ht="12" customHeight="1">
      <c r="A9" s="19" t="s">
        <v>16</v>
      </c>
      <c r="B9" s="20" t="s">
        <v>17</v>
      </c>
      <c r="C9" s="21">
        <v>1200</v>
      </c>
    </row>
    <row r="10" spans="1:3" s="15" customFormat="1" ht="12" customHeight="1">
      <c r="A10" s="19" t="s">
        <v>18</v>
      </c>
      <c r="B10" s="22" t="s">
        <v>19</v>
      </c>
      <c r="C10" s="21">
        <v>163</v>
      </c>
    </row>
    <row r="11" spans="1:3" s="15" customFormat="1" ht="12" customHeight="1">
      <c r="A11" s="23" t="s">
        <v>20</v>
      </c>
      <c r="B11" s="24" t="s">
        <v>21</v>
      </c>
      <c r="C11" s="21">
        <v>851</v>
      </c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9954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9954</v>
      </c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24092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24092</v>
      </c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3612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2862</v>
      </c>
    </row>
    <row r="28" spans="1:3" s="15" customFormat="1" ht="12" customHeight="1">
      <c r="A28" s="19" t="s">
        <v>54</v>
      </c>
      <c r="B28" s="20" t="s">
        <v>55</v>
      </c>
      <c r="C28" s="21">
        <v>362</v>
      </c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20" t="s">
        <v>59</v>
      </c>
      <c r="C30" s="21">
        <v>2500</v>
      </c>
    </row>
    <row r="31" spans="1:3" s="15" customFormat="1" ht="12" customHeight="1">
      <c r="A31" s="19" t="s">
        <v>60</v>
      </c>
      <c r="B31" s="20" t="s">
        <v>61</v>
      </c>
      <c r="C31" s="21">
        <v>700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>
        <v>50</v>
      </c>
    </row>
    <row r="34" spans="1:3" s="15" customFormat="1" ht="12" customHeight="1">
      <c r="A34" s="12" t="s">
        <v>66</v>
      </c>
      <c r="B34" s="13" t="s">
        <v>67</v>
      </c>
      <c r="C34" s="14">
        <f>SUM(C35:C45)</f>
        <v>4413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30</v>
      </c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1888</v>
      </c>
    </row>
    <row r="40" spans="1:3" s="15" customFormat="1" ht="12" customHeight="1">
      <c r="A40" s="19" t="s">
        <v>78</v>
      </c>
      <c r="B40" s="20" t="s">
        <v>79</v>
      </c>
      <c r="C40" s="21">
        <v>186</v>
      </c>
    </row>
    <row r="41" spans="1:3" s="15" customFormat="1" ht="12" customHeight="1">
      <c r="A41" s="19" t="s">
        <v>80</v>
      </c>
      <c r="B41" s="20" t="s">
        <v>81</v>
      </c>
      <c r="C41" s="21">
        <v>2309</v>
      </c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72461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2699</v>
      </c>
    </row>
    <row r="73" spans="1:3" s="15" customFormat="1" ht="12" customHeight="1">
      <c r="A73" s="16" t="s">
        <v>144</v>
      </c>
      <c r="B73" s="17" t="s">
        <v>145</v>
      </c>
      <c r="C73" s="21">
        <v>2699</v>
      </c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12336</v>
      </c>
    </row>
    <row r="76" spans="1:3" s="15" customFormat="1" ht="12" customHeight="1">
      <c r="A76" s="16" t="s">
        <v>150</v>
      </c>
      <c r="B76" s="17" t="s">
        <v>151</v>
      </c>
      <c r="C76" s="21">
        <v>12336</v>
      </c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>
        <v>100</v>
      </c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15135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87596</v>
      </c>
    </row>
    <row r="88" spans="1:3" s="15" customFormat="1" ht="83.25" customHeight="1">
      <c r="A88" s="39"/>
      <c r="B88" s="40"/>
      <c r="C88" s="41"/>
    </row>
    <row r="89" spans="1:3" ht="16.5" customHeight="1">
      <c r="A89" s="241" t="s">
        <v>174</v>
      </c>
      <c r="B89" s="241"/>
      <c r="C89" s="241"/>
    </row>
    <row r="90" spans="1:3" s="43" customFormat="1" ht="16.5" customHeight="1">
      <c r="A90" s="242" t="s">
        <v>175</v>
      </c>
      <c r="B90" s="242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56796</v>
      </c>
    </row>
    <row r="94" spans="1:3" ht="12" customHeight="1">
      <c r="A94" s="50" t="s">
        <v>10</v>
      </c>
      <c r="B94" s="51" t="s">
        <v>178</v>
      </c>
      <c r="C94" s="52">
        <v>22306</v>
      </c>
    </row>
    <row r="95" spans="1:3" ht="12" customHeight="1">
      <c r="A95" s="19" t="s">
        <v>12</v>
      </c>
      <c r="B95" s="53" t="s">
        <v>179</v>
      </c>
      <c r="C95" s="21">
        <v>4365</v>
      </c>
    </row>
    <row r="96" spans="1:3" ht="12" customHeight="1">
      <c r="A96" s="19" t="s">
        <v>14</v>
      </c>
      <c r="B96" s="53" t="s">
        <v>180</v>
      </c>
      <c r="C96" s="26">
        <v>14647</v>
      </c>
    </row>
    <row r="97" spans="1:3" ht="12" customHeight="1">
      <c r="A97" s="19" t="s">
        <v>16</v>
      </c>
      <c r="B97" s="54" t="s">
        <v>181</v>
      </c>
      <c r="C97" s="26">
        <v>3523</v>
      </c>
    </row>
    <row r="98" spans="1:3" ht="12" customHeight="1">
      <c r="A98" s="19" t="s">
        <v>182</v>
      </c>
      <c r="B98" s="55" t="s">
        <v>183</v>
      </c>
      <c r="C98" s="26">
        <v>2148</v>
      </c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>
        <v>4</v>
      </c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>
        <v>1750</v>
      </c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>
        <v>200</v>
      </c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>
        <v>194</v>
      </c>
    </row>
    <row r="111" spans="1:3" ht="12" customHeight="1">
      <c r="A111" s="19" t="s">
        <v>207</v>
      </c>
      <c r="B111" s="54" t="s">
        <v>208</v>
      </c>
      <c r="C111" s="21">
        <v>9807</v>
      </c>
    </row>
    <row r="112" spans="1:3" ht="12" customHeight="1">
      <c r="A112" s="19" t="s">
        <v>209</v>
      </c>
      <c r="B112" s="53" t="s">
        <v>210</v>
      </c>
      <c r="C112" s="21">
        <v>9807</v>
      </c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928</v>
      </c>
    </row>
    <row r="115" spans="1:3" ht="12" customHeight="1">
      <c r="A115" s="16" t="s">
        <v>24</v>
      </c>
      <c r="B115" s="53" t="s">
        <v>214</v>
      </c>
      <c r="C115" s="18">
        <v>748</v>
      </c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>
        <v>180</v>
      </c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57724</v>
      </c>
    </row>
    <row r="129" spans="1:3" ht="12" customHeight="1">
      <c r="A129" s="12" t="s">
        <v>233</v>
      </c>
      <c r="B129" s="13" t="s">
        <v>234</v>
      </c>
      <c r="C129" s="14">
        <f>+C130+C131+C132</f>
        <v>16585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>
        <v>16585</v>
      </c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13287</v>
      </c>
    </row>
    <row r="141" spans="1:3" ht="12" customHeight="1">
      <c r="A141" s="16" t="s">
        <v>92</v>
      </c>
      <c r="B141" s="70" t="s">
        <v>246</v>
      </c>
      <c r="C141" s="67">
        <v>12281</v>
      </c>
    </row>
    <row r="142" spans="1:3" ht="12" customHeight="1">
      <c r="A142" s="16" t="s">
        <v>94</v>
      </c>
      <c r="B142" s="70" t="s">
        <v>247</v>
      </c>
      <c r="C142" s="67">
        <v>1006</v>
      </c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29872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87596</v>
      </c>
    </row>
    <row r="155" ht="7.5" customHeight="1"/>
    <row r="156" spans="1:3" ht="15.75">
      <c r="A156" s="239" t="s">
        <v>265</v>
      </c>
      <c r="B156" s="239"/>
      <c r="C156" s="239"/>
    </row>
    <row r="157" spans="1:3" ht="15" customHeight="1">
      <c r="A157" s="240" t="s">
        <v>266</v>
      </c>
      <c r="B157" s="240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14737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-14737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Oszlár  Önkormányzat
2015. ÉVI KÖLTSÉGVETÉS
KÖTELEZŐ FELADATAINAK MÉRLEGE &amp;R&amp;"Times New Roman CE,Félkövér dőlt"&amp;11 1.2. melléklet a 11/2015. (XI.23.) önkormányzati rendelethez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zoomScalePageLayoutView="0" workbookViewId="0" topLeftCell="A1">
      <selection activeCell="F1" sqref="F1:F32"/>
    </sheetView>
  </sheetViews>
  <sheetFormatPr defaultColWidth="9.00390625" defaultRowHeight="12.75"/>
  <cols>
    <col min="1" max="1" width="6.875" style="81" customWidth="1"/>
    <col min="2" max="2" width="55.125" style="82" customWidth="1"/>
    <col min="3" max="3" width="16.375" style="81" customWidth="1"/>
    <col min="4" max="4" width="55.125" style="81" customWidth="1"/>
    <col min="5" max="5" width="16.375" style="81" customWidth="1"/>
    <col min="6" max="6" width="4.875" style="81" customWidth="1"/>
    <col min="7" max="16384" width="9.375" style="81" customWidth="1"/>
  </cols>
  <sheetData>
    <row r="1" spans="2:6" ht="39.75" customHeight="1">
      <c r="B1" s="244" t="s">
        <v>269</v>
      </c>
      <c r="C1" s="244"/>
      <c r="D1" s="244"/>
      <c r="E1" s="244"/>
      <c r="F1" s="245" t="s">
        <v>401</v>
      </c>
    </row>
    <row r="2" spans="5:6" ht="13.5">
      <c r="E2" s="83" t="s">
        <v>270</v>
      </c>
      <c r="F2" s="245"/>
    </row>
    <row r="3" spans="1:6" ht="18" customHeight="1">
      <c r="A3" s="246" t="s">
        <v>3</v>
      </c>
      <c r="B3" s="247" t="s">
        <v>271</v>
      </c>
      <c r="C3" s="247"/>
      <c r="D3" s="246" t="s">
        <v>272</v>
      </c>
      <c r="E3" s="246"/>
      <c r="F3" s="245"/>
    </row>
    <row r="4" spans="1:6" s="87" customFormat="1" ht="35.25" customHeight="1">
      <c r="A4" s="246"/>
      <c r="B4" s="84" t="s">
        <v>273</v>
      </c>
      <c r="C4" s="85" t="e">
        <f>+'1.1.sz.mell.'!C3</f>
        <v>#REF!</v>
      </c>
      <c r="D4" s="84" t="s">
        <v>273</v>
      </c>
      <c r="E4" s="86" t="e">
        <f>+C4</f>
        <v>#REF!</v>
      </c>
      <c r="F4" s="245"/>
    </row>
    <row r="5" spans="1:6" s="92" customFormat="1" ht="12" customHeight="1">
      <c r="A5" s="88" t="s">
        <v>5</v>
      </c>
      <c r="B5" s="89" t="s">
        <v>6</v>
      </c>
      <c r="C5" s="90" t="s">
        <v>7</v>
      </c>
      <c r="D5" s="89" t="s">
        <v>274</v>
      </c>
      <c r="E5" s="91" t="s">
        <v>275</v>
      </c>
      <c r="F5" s="245"/>
    </row>
    <row r="6" spans="1:6" ht="12.75" customHeight="1">
      <c r="A6" s="93" t="s">
        <v>8</v>
      </c>
      <c r="B6" s="94" t="s">
        <v>276</v>
      </c>
      <c r="C6" s="95">
        <v>30390</v>
      </c>
      <c r="D6" s="94" t="s">
        <v>277</v>
      </c>
      <c r="E6" s="96">
        <v>22306</v>
      </c>
      <c r="F6" s="245"/>
    </row>
    <row r="7" spans="1:6" ht="12.75" customHeight="1">
      <c r="A7" s="97" t="s">
        <v>22</v>
      </c>
      <c r="B7" s="98" t="s">
        <v>278</v>
      </c>
      <c r="C7" s="99">
        <v>9954</v>
      </c>
      <c r="D7" s="98" t="s">
        <v>179</v>
      </c>
      <c r="E7" s="100">
        <v>4365</v>
      </c>
      <c r="F7" s="245"/>
    </row>
    <row r="8" spans="1:6" ht="12.75" customHeight="1">
      <c r="A8" s="97" t="s">
        <v>36</v>
      </c>
      <c r="B8" s="98" t="s">
        <v>279</v>
      </c>
      <c r="C8" s="99"/>
      <c r="D8" s="98" t="s">
        <v>280</v>
      </c>
      <c r="E8" s="100">
        <v>14647</v>
      </c>
      <c r="F8" s="245"/>
    </row>
    <row r="9" spans="1:6" ht="12.75" customHeight="1">
      <c r="A9" s="97" t="s">
        <v>233</v>
      </c>
      <c r="B9" s="98" t="s">
        <v>281</v>
      </c>
      <c r="C9" s="99">
        <v>3612</v>
      </c>
      <c r="D9" s="98" t="s">
        <v>181</v>
      </c>
      <c r="E9" s="100">
        <v>3523</v>
      </c>
      <c r="F9" s="245"/>
    </row>
    <row r="10" spans="1:6" ht="12.75" customHeight="1">
      <c r="A10" s="97" t="s">
        <v>66</v>
      </c>
      <c r="B10" s="101" t="s">
        <v>282</v>
      </c>
      <c r="C10" s="99">
        <v>4633</v>
      </c>
      <c r="D10" s="98" t="s">
        <v>183</v>
      </c>
      <c r="E10" s="100">
        <v>2368</v>
      </c>
      <c r="F10" s="245"/>
    </row>
    <row r="11" spans="1:6" ht="12.75" customHeight="1">
      <c r="A11" s="97" t="s">
        <v>90</v>
      </c>
      <c r="B11" s="98" t="s">
        <v>283</v>
      </c>
      <c r="C11" s="102"/>
      <c r="D11" s="98" t="s">
        <v>208</v>
      </c>
      <c r="E11" s="100">
        <v>3228</v>
      </c>
      <c r="F11" s="245"/>
    </row>
    <row r="12" spans="1:6" ht="12.75" customHeight="1">
      <c r="A12" s="97" t="s">
        <v>250</v>
      </c>
      <c r="B12" s="98" t="s">
        <v>284</v>
      </c>
      <c r="C12" s="99"/>
      <c r="D12" s="103"/>
      <c r="E12" s="100"/>
      <c r="F12" s="245"/>
    </row>
    <row r="13" spans="1:6" ht="12.75" customHeight="1">
      <c r="A13" s="97" t="s">
        <v>112</v>
      </c>
      <c r="B13" s="103"/>
      <c r="C13" s="99"/>
      <c r="D13" s="103"/>
      <c r="E13" s="100"/>
      <c r="F13" s="245"/>
    </row>
    <row r="14" spans="1:6" ht="12.75" customHeight="1">
      <c r="A14" s="97" t="s">
        <v>259</v>
      </c>
      <c r="B14" s="104"/>
      <c r="C14" s="102"/>
      <c r="D14" s="103"/>
      <c r="E14" s="100"/>
      <c r="F14" s="245"/>
    </row>
    <row r="15" spans="1:6" ht="12.75" customHeight="1">
      <c r="A15" s="97" t="s">
        <v>261</v>
      </c>
      <c r="B15" s="103"/>
      <c r="C15" s="99"/>
      <c r="D15" s="103"/>
      <c r="E15" s="100"/>
      <c r="F15" s="245"/>
    </row>
    <row r="16" spans="1:6" ht="12.75" customHeight="1">
      <c r="A16" s="97" t="s">
        <v>263</v>
      </c>
      <c r="B16" s="103"/>
      <c r="C16" s="99"/>
      <c r="D16" s="103"/>
      <c r="E16" s="100"/>
      <c r="F16" s="245"/>
    </row>
    <row r="17" spans="1:6" ht="12.75" customHeight="1">
      <c r="A17" s="97" t="s">
        <v>285</v>
      </c>
      <c r="B17" s="105"/>
      <c r="C17" s="106"/>
      <c r="D17" s="103"/>
      <c r="E17" s="107"/>
      <c r="F17" s="245"/>
    </row>
    <row r="18" spans="1:6" ht="15.75" customHeight="1">
      <c r="A18" s="108" t="s">
        <v>286</v>
      </c>
      <c r="B18" s="109" t="s">
        <v>287</v>
      </c>
      <c r="C18" s="110">
        <f>SUM(C6:C17)</f>
        <v>48589</v>
      </c>
      <c r="D18" s="109" t="s">
        <v>288</v>
      </c>
      <c r="E18" s="111">
        <f>SUM(E6:E17)</f>
        <v>50437</v>
      </c>
      <c r="F18" s="245"/>
    </row>
    <row r="19" spans="1:6" ht="12.75" customHeight="1">
      <c r="A19" s="112" t="s">
        <v>289</v>
      </c>
      <c r="B19" s="113" t="s">
        <v>290</v>
      </c>
      <c r="C19" s="114">
        <f>+C20+C21+C22+C23</f>
        <v>15035</v>
      </c>
      <c r="D19" s="98" t="s">
        <v>291</v>
      </c>
      <c r="E19" s="115"/>
      <c r="F19" s="245"/>
    </row>
    <row r="20" spans="1:6" ht="12.75" customHeight="1">
      <c r="A20" s="97" t="s">
        <v>292</v>
      </c>
      <c r="B20" s="98" t="s">
        <v>293</v>
      </c>
      <c r="C20" s="99">
        <v>2699</v>
      </c>
      <c r="D20" s="98" t="s">
        <v>294</v>
      </c>
      <c r="E20" s="100"/>
      <c r="F20" s="245"/>
    </row>
    <row r="21" spans="1:6" ht="12.75" customHeight="1">
      <c r="A21" s="97" t="s">
        <v>295</v>
      </c>
      <c r="B21" s="98" t="s">
        <v>296</v>
      </c>
      <c r="C21" s="99"/>
      <c r="D21" s="98" t="s">
        <v>297</v>
      </c>
      <c r="E21" s="100"/>
      <c r="F21" s="245"/>
    </row>
    <row r="22" spans="1:6" ht="12.75" customHeight="1">
      <c r="A22" s="97" t="s">
        <v>298</v>
      </c>
      <c r="B22" s="98" t="s">
        <v>299</v>
      </c>
      <c r="C22" s="99"/>
      <c r="D22" s="98" t="s">
        <v>300</v>
      </c>
      <c r="E22" s="100"/>
      <c r="F22" s="245"/>
    </row>
    <row r="23" spans="1:6" ht="12.75" customHeight="1">
      <c r="A23" s="97" t="s">
        <v>301</v>
      </c>
      <c r="B23" s="98" t="s">
        <v>302</v>
      </c>
      <c r="C23" s="99">
        <v>12336</v>
      </c>
      <c r="D23" s="113" t="s">
        <v>303</v>
      </c>
      <c r="E23" s="100"/>
      <c r="F23" s="245"/>
    </row>
    <row r="24" spans="1:6" ht="12.75" customHeight="1">
      <c r="A24" s="97" t="s">
        <v>304</v>
      </c>
      <c r="B24" s="98" t="s">
        <v>305</v>
      </c>
      <c r="C24" s="116">
        <f>+C25+C26</f>
        <v>0</v>
      </c>
      <c r="D24" s="98" t="s">
        <v>306</v>
      </c>
      <c r="E24" s="100"/>
      <c r="F24" s="245"/>
    </row>
    <row r="25" spans="1:6" ht="12.75" customHeight="1">
      <c r="A25" s="112" t="s">
        <v>307</v>
      </c>
      <c r="B25" s="113" t="s">
        <v>308</v>
      </c>
      <c r="C25" s="117"/>
      <c r="D25" s="94" t="s">
        <v>248</v>
      </c>
      <c r="E25" s="115"/>
      <c r="F25" s="245"/>
    </row>
    <row r="26" spans="1:6" ht="12.75" customHeight="1">
      <c r="A26" s="97" t="s">
        <v>309</v>
      </c>
      <c r="B26" s="98" t="s">
        <v>310</v>
      </c>
      <c r="C26" s="99"/>
      <c r="D26" s="98" t="s">
        <v>258</v>
      </c>
      <c r="E26" s="100">
        <v>1006</v>
      </c>
      <c r="F26" s="245"/>
    </row>
    <row r="27" spans="1:6" ht="12.75" customHeight="1">
      <c r="A27" s="97" t="s">
        <v>311</v>
      </c>
      <c r="B27" s="98" t="s">
        <v>167</v>
      </c>
      <c r="C27" s="99"/>
      <c r="D27" s="98" t="s">
        <v>260</v>
      </c>
      <c r="E27" s="100"/>
      <c r="F27" s="245"/>
    </row>
    <row r="28" spans="1:6" ht="12.75" customHeight="1">
      <c r="A28" s="112" t="s">
        <v>312</v>
      </c>
      <c r="B28" s="113" t="s">
        <v>169</v>
      </c>
      <c r="C28" s="117">
        <v>100</v>
      </c>
      <c r="D28" s="118" t="s">
        <v>313</v>
      </c>
      <c r="E28" s="115">
        <v>12281</v>
      </c>
      <c r="F28" s="245"/>
    </row>
    <row r="29" spans="1:6" ht="15.75" customHeight="1">
      <c r="A29" s="108" t="s">
        <v>314</v>
      </c>
      <c r="B29" s="109" t="s">
        <v>315</v>
      </c>
      <c r="C29" s="110">
        <f>+C19+C24+C27+C28</f>
        <v>15135</v>
      </c>
      <c r="D29" s="109" t="s">
        <v>316</v>
      </c>
      <c r="E29" s="111">
        <f>SUM(E19:E28)</f>
        <v>13287</v>
      </c>
      <c r="F29" s="245"/>
    </row>
    <row r="30" spans="1:6" ht="12.75">
      <c r="A30" s="108" t="s">
        <v>317</v>
      </c>
      <c r="B30" s="119" t="s">
        <v>318</v>
      </c>
      <c r="C30" s="120">
        <f>+C18+C29</f>
        <v>63724</v>
      </c>
      <c r="D30" s="119" t="s">
        <v>319</v>
      </c>
      <c r="E30" s="120">
        <f>+E18+E29</f>
        <v>63724</v>
      </c>
      <c r="F30" s="245"/>
    </row>
    <row r="31" spans="1:6" ht="12.75">
      <c r="A31" s="108" t="s">
        <v>320</v>
      </c>
      <c r="B31" s="119" t="s">
        <v>321</v>
      </c>
      <c r="C31" s="120">
        <f>IF(C18-E18&lt;0,E18-C18,"-")</f>
        <v>1848</v>
      </c>
      <c r="D31" s="119" t="s">
        <v>322</v>
      </c>
      <c r="E31" s="120" t="str">
        <f>IF(C18-E18&gt;0,C18-E18,"-")</f>
        <v>-</v>
      </c>
      <c r="F31" s="245"/>
    </row>
    <row r="32" spans="1:6" ht="12.75">
      <c r="A32" s="108" t="s">
        <v>323</v>
      </c>
      <c r="B32" s="119" t="s">
        <v>324</v>
      </c>
      <c r="C32" s="120" t="str">
        <f>IF(C18+C29-E30&lt;0,E30-(C18+C29),"-")</f>
        <v>-</v>
      </c>
      <c r="D32" s="119" t="s">
        <v>325</v>
      </c>
      <c r="E32" s="120" t="str">
        <f>IF(C18+C29-E30&gt;0,C18+C29-E30,"-")</f>
        <v>-</v>
      </c>
      <c r="F32" s="245"/>
    </row>
    <row r="33" spans="2:4" ht="18.75">
      <c r="B33" s="243"/>
      <c r="C33" s="243"/>
      <c r="D33" s="243"/>
    </row>
  </sheetData>
  <sheetProtection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7.125" style="121" customWidth="1"/>
    <col min="2" max="2" width="15.625" style="122" customWidth="1"/>
    <col min="3" max="3" width="16.375" style="122" customWidth="1"/>
    <col min="4" max="4" width="18.00390625" style="122" customWidth="1"/>
    <col min="5" max="5" width="16.625" style="122" customWidth="1"/>
    <col min="6" max="6" width="18.875" style="81" customWidth="1"/>
    <col min="7" max="8" width="12.875" style="122" customWidth="1"/>
    <col min="9" max="9" width="13.875" style="122" customWidth="1"/>
    <col min="10" max="16384" width="9.375" style="122" customWidth="1"/>
  </cols>
  <sheetData>
    <row r="1" spans="1:6" ht="25.5" customHeight="1">
      <c r="A1" s="248" t="s">
        <v>329</v>
      </c>
      <c r="B1" s="248"/>
      <c r="C1" s="248"/>
      <c r="D1" s="248"/>
      <c r="E1" s="248"/>
      <c r="F1" s="248"/>
    </row>
    <row r="2" spans="1:6" ht="22.5" customHeight="1">
      <c r="A2" s="82"/>
      <c r="B2" s="81"/>
      <c r="C2" s="81"/>
      <c r="D2" s="81"/>
      <c r="E2" s="81"/>
      <c r="F2" s="123" t="s">
        <v>270</v>
      </c>
    </row>
    <row r="3" spans="1:6" s="124" customFormat="1" ht="44.25" customHeight="1">
      <c r="A3" s="84" t="s">
        <v>330</v>
      </c>
      <c r="B3" s="85" t="s">
        <v>331</v>
      </c>
      <c r="C3" s="85" t="s">
        <v>332</v>
      </c>
      <c r="D3" s="85" t="e">
        <f>+CONCATENATE("Felhasználás   ",LEFT(#REF!,4)-1,". XII. 31-ig")</f>
        <v>#REF!</v>
      </c>
      <c r="E3" s="85" t="e">
        <f>+'1.1.sz.mell.'!C3</f>
        <v>#REF!</v>
      </c>
      <c r="F3" s="86" t="e">
        <f>+CONCATENATE(LEFT(#REF!,4),". utáni szükséglet")</f>
        <v>#REF!</v>
      </c>
    </row>
    <row r="4" spans="1:6" s="81" customFormat="1" ht="12" customHeight="1">
      <c r="A4" s="125" t="s">
        <v>5</v>
      </c>
      <c r="B4" s="126" t="s">
        <v>6</v>
      </c>
      <c r="C4" s="126" t="s">
        <v>7</v>
      </c>
      <c r="D4" s="126" t="s">
        <v>274</v>
      </c>
      <c r="E4" s="126" t="s">
        <v>275</v>
      </c>
      <c r="F4" s="127" t="s">
        <v>333</v>
      </c>
    </row>
    <row r="5" spans="1:6" ht="15.75" customHeight="1">
      <c r="A5" s="128" t="s">
        <v>334</v>
      </c>
      <c r="B5" s="129">
        <v>299</v>
      </c>
      <c r="C5" s="130" t="s">
        <v>335</v>
      </c>
      <c r="D5" s="129"/>
      <c r="E5" s="129">
        <v>299</v>
      </c>
      <c r="F5" s="131">
        <f aca="true" t="shared" si="0" ref="F5:F22">B5-D5-E5</f>
        <v>0</v>
      </c>
    </row>
    <row r="6" spans="1:6" ht="15.75" customHeight="1">
      <c r="A6" s="128" t="s">
        <v>399</v>
      </c>
      <c r="B6" s="129">
        <v>449</v>
      </c>
      <c r="C6" s="130" t="s">
        <v>335</v>
      </c>
      <c r="D6" s="129"/>
      <c r="E6" s="129">
        <v>449</v>
      </c>
      <c r="F6" s="131">
        <f t="shared" si="0"/>
        <v>0</v>
      </c>
    </row>
    <row r="7" spans="1:6" ht="15.75" customHeight="1">
      <c r="A7" s="128"/>
      <c r="B7" s="129"/>
      <c r="C7" s="130"/>
      <c r="D7" s="129"/>
      <c r="E7" s="129"/>
      <c r="F7" s="131">
        <f t="shared" si="0"/>
        <v>0</v>
      </c>
    </row>
    <row r="8" spans="1:6" ht="15.75" customHeight="1">
      <c r="A8" s="132"/>
      <c r="B8" s="129"/>
      <c r="C8" s="130"/>
      <c r="D8" s="129"/>
      <c r="E8" s="129"/>
      <c r="F8" s="131">
        <f t="shared" si="0"/>
        <v>0</v>
      </c>
    </row>
    <row r="9" spans="1:6" ht="15.75" customHeight="1">
      <c r="A9" s="128"/>
      <c r="B9" s="129"/>
      <c r="C9" s="130"/>
      <c r="D9" s="129"/>
      <c r="E9" s="129"/>
      <c r="F9" s="131">
        <f t="shared" si="0"/>
        <v>0</v>
      </c>
    </row>
    <row r="10" spans="1:6" ht="15.75" customHeight="1">
      <c r="A10" s="132"/>
      <c r="B10" s="129"/>
      <c r="C10" s="130"/>
      <c r="D10" s="129"/>
      <c r="E10" s="129"/>
      <c r="F10" s="131">
        <f t="shared" si="0"/>
        <v>0</v>
      </c>
    </row>
    <row r="11" spans="1:6" ht="15.75" customHeight="1">
      <c r="A11" s="128"/>
      <c r="B11" s="129"/>
      <c r="C11" s="130"/>
      <c r="D11" s="129"/>
      <c r="E11" s="129"/>
      <c r="F11" s="131">
        <f t="shared" si="0"/>
        <v>0</v>
      </c>
    </row>
    <row r="12" spans="1:6" ht="15.75" customHeight="1">
      <c r="A12" s="128"/>
      <c r="B12" s="129"/>
      <c r="C12" s="130"/>
      <c r="D12" s="129"/>
      <c r="E12" s="129"/>
      <c r="F12" s="131">
        <f t="shared" si="0"/>
        <v>0</v>
      </c>
    </row>
    <row r="13" spans="1:6" ht="15.75" customHeight="1">
      <c r="A13" s="128"/>
      <c r="B13" s="129"/>
      <c r="C13" s="130"/>
      <c r="D13" s="129"/>
      <c r="E13" s="129"/>
      <c r="F13" s="131">
        <f t="shared" si="0"/>
        <v>0</v>
      </c>
    </row>
    <row r="14" spans="1:6" ht="15.75" customHeight="1">
      <c r="A14" s="128"/>
      <c r="B14" s="129"/>
      <c r="C14" s="130"/>
      <c r="D14" s="129"/>
      <c r="E14" s="129"/>
      <c r="F14" s="131">
        <f t="shared" si="0"/>
        <v>0</v>
      </c>
    </row>
    <row r="15" spans="1:6" ht="15.75" customHeight="1">
      <c r="A15" s="128"/>
      <c r="B15" s="129"/>
      <c r="C15" s="130"/>
      <c r="D15" s="129"/>
      <c r="E15" s="129"/>
      <c r="F15" s="131">
        <f t="shared" si="0"/>
        <v>0</v>
      </c>
    </row>
    <row r="16" spans="1:6" ht="15.75" customHeight="1">
      <c r="A16" s="128"/>
      <c r="B16" s="129"/>
      <c r="C16" s="130"/>
      <c r="D16" s="129"/>
      <c r="E16" s="129"/>
      <c r="F16" s="131">
        <f t="shared" si="0"/>
        <v>0</v>
      </c>
    </row>
    <row r="17" spans="1:6" ht="15.75" customHeight="1">
      <c r="A17" s="128"/>
      <c r="B17" s="129"/>
      <c r="C17" s="130"/>
      <c r="D17" s="129"/>
      <c r="E17" s="129"/>
      <c r="F17" s="131">
        <f t="shared" si="0"/>
        <v>0</v>
      </c>
    </row>
    <row r="18" spans="1:6" ht="15.75" customHeight="1">
      <c r="A18" s="128"/>
      <c r="B18" s="129"/>
      <c r="C18" s="130"/>
      <c r="D18" s="129"/>
      <c r="E18" s="129"/>
      <c r="F18" s="131">
        <f t="shared" si="0"/>
        <v>0</v>
      </c>
    </row>
    <row r="19" spans="1:6" ht="15.75" customHeight="1">
      <c r="A19" s="128"/>
      <c r="B19" s="129"/>
      <c r="C19" s="130"/>
      <c r="D19" s="129"/>
      <c r="E19" s="129"/>
      <c r="F19" s="131">
        <f t="shared" si="0"/>
        <v>0</v>
      </c>
    </row>
    <row r="20" spans="1:6" ht="15.75" customHeight="1">
      <c r="A20" s="128"/>
      <c r="B20" s="129"/>
      <c r="C20" s="130"/>
      <c r="D20" s="129"/>
      <c r="E20" s="129"/>
      <c r="F20" s="131">
        <f t="shared" si="0"/>
        <v>0</v>
      </c>
    </row>
    <row r="21" spans="1:6" ht="15.75" customHeight="1">
      <c r="A21" s="128"/>
      <c r="B21" s="129"/>
      <c r="C21" s="130"/>
      <c r="D21" s="129"/>
      <c r="E21" s="129"/>
      <c r="F21" s="131">
        <f t="shared" si="0"/>
        <v>0</v>
      </c>
    </row>
    <row r="22" spans="1:6" ht="15.75" customHeight="1">
      <c r="A22" s="105"/>
      <c r="B22" s="133"/>
      <c r="C22" s="134"/>
      <c r="D22" s="133"/>
      <c r="E22" s="133"/>
      <c r="F22" s="135">
        <f t="shared" si="0"/>
        <v>0</v>
      </c>
    </row>
    <row r="23" spans="1:6" s="140" customFormat="1" ht="18" customHeight="1">
      <c r="A23" s="136" t="s">
        <v>336</v>
      </c>
      <c r="B23" s="137">
        <f>SUM(B5:B22)</f>
        <v>748</v>
      </c>
      <c r="C23" s="138"/>
      <c r="D23" s="137">
        <f>SUM(D5:D22)</f>
        <v>0</v>
      </c>
      <c r="E23" s="137">
        <f>SUM(E5:E22)</f>
        <v>748</v>
      </c>
      <c r="F23" s="139">
        <f>SUM(F5:F22)</f>
        <v>0</v>
      </c>
    </row>
  </sheetData>
  <sheetProtection sheet="1" objects="1" scenario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6. melléklet a 11/2015. (XI.23.)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60.625" style="121" customWidth="1"/>
    <col min="2" max="2" width="15.625" style="122" customWidth="1"/>
    <col min="3" max="3" width="16.375" style="122" customWidth="1"/>
    <col min="4" max="4" width="18.00390625" style="122" customWidth="1"/>
    <col min="5" max="5" width="16.625" style="122" customWidth="1"/>
    <col min="6" max="6" width="18.875" style="122" customWidth="1"/>
    <col min="7" max="8" width="12.875" style="122" customWidth="1"/>
    <col min="9" max="9" width="13.875" style="122" customWidth="1"/>
    <col min="10" max="16384" width="9.375" style="122" customWidth="1"/>
  </cols>
  <sheetData>
    <row r="1" spans="1:6" ht="24.75" customHeight="1">
      <c r="A1" s="248" t="s">
        <v>337</v>
      </c>
      <c r="B1" s="248"/>
      <c r="C1" s="248"/>
      <c r="D1" s="248"/>
      <c r="E1" s="248"/>
      <c r="F1" s="248"/>
    </row>
    <row r="2" spans="1:6" ht="23.25" customHeight="1">
      <c r="A2" s="82"/>
      <c r="B2" s="81"/>
      <c r="C2" s="81"/>
      <c r="D2" s="81"/>
      <c r="E2" s="81"/>
      <c r="F2" s="123" t="s">
        <v>270</v>
      </c>
    </row>
    <row r="3" spans="1:6" s="124" customFormat="1" ht="48.75" customHeight="1">
      <c r="A3" s="84" t="s">
        <v>338</v>
      </c>
      <c r="B3" s="85" t="s">
        <v>331</v>
      </c>
      <c r="C3" s="85" t="s">
        <v>332</v>
      </c>
      <c r="D3" s="85" t="e">
        <f>+'6.sz.mell.'!D3</f>
        <v>#REF!</v>
      </c>
      <c r="E3" s="85" t="e">
        <f>+'6.sz.mell.'!E3</f>
        <v>#REF!</v>
      </c>
      <c r="F3" s="86" t="e">
        <f>+CONCATENATE(LEFT(#REF!,4),". utáni szükséglet ",CHAR(10),"(F=B - D - E)")</f>
        <v>#REF!</v>
      </c>
    </row>
    <row r="4" spans="1:6" s="81" customFormat="1" ht="15" customHeight="1">
      <c r="A4" s="125" t="s">
        <v>5</v>
      </c>
      <c r="B4" s="126" t="s">
        <v>6</v>
      </c>
      <c r="C4" s="126" t="s">
        <v>7</v>
      </c>
      <c r="D4" s="126" t="s">
        <v>274</v>
      </c>
      <c r="E4" s="126" t="s">
        <v>275</v>
      </c>
      <c r="F4" s="127" t="s">
        <v>328</v>
      </c>
    </row>
    <row r="5" spans="1:6" ht="15.75" customHeight="1">
      <c r="A5" s="141" t="s">
        <v>400</v>
      </c>
      <c r="B5" s="142">
        <v>180</v>
      </c>
      <c r="C5" s="143" t="s">
        <v>335</v>
      </c>
      <c r="D5" s="142"/>
      <c r="E5" s="142">
        <v>180</v>
      </c>
      <c r="F5" s="144">
        <f aca="true" t="shared" si="0" ref="F5:F23">B5-D5-E5</f>
        <v>0</v>
      </c>
    </row>
    <row r="6" spans="1:6" ht="15.75" customHeight="1">
      <c r="A6" s="141"/>
      <c r="B6" s="142"/>
      <c r="C6" s="143"/>
      <c r="D6" s="142"/>
      <c r="E6" s="142"/>
      <c r="F6" s="144">
        <f t="shared" si="0"/>
        <v>0</v>
      </c>
    </row>
    <row r="7" spans="1:6" ht="15.75" customHeight="1">
      <c r="A7" s="141"/>
      <c r="B7" s="142"/>
      <c r="C7" s="143"/>
      <c r="D7" s="142"/>
      <c r="E7" s="142"/>
      <c r="F7" s="144">
        <f t="shared" si="0"/>
        <v>0</v>
      </c>
    </row>
    <row r="8" spans="1:6" ht="15.75" customHeight="1">
      <c r="A8" s="141"/>
      <c r="B8" s="142"/>
      <c r="C8" s="143"/>
      <c r="D8" s="142"/>
      <c r="E8" s="142"/>
      <c r="F8" s="144">
        <f t="shared" si="0"/>
        <v>0</v>
      </c>
    </row>
    <row r="9" spans="1:6" ht="15.75" customHeight="1">
      <c r="A9" s="141"/>
      <c r="B9" s="142"/>
      <c r="C9" s="143"/>
      <c r="D9" s="142"/>
      <c r="E9" s="142"/>
      <c r="F9" s="144">
        <f t="shared" si="0"/>
        <v>0</v>
      </c>
    </row>
    <row r="10" spans="1:6" ht="15.75" customHeight="1">
      <c r="A10" s="141"/>
      <c r="B10" s="142"/>
      <c r="C10" s="143"/>
      <c r="D10" s="142"/>
      <c r="E10" s="142"/>
      <c r="F10" s="144">
        <f t="shared" si="0"/>
        <v>0</v>
      </c>
    </row>
    <row r="11" spans="1:6" ht="15.75" customHeight="1">
      <c r="A11" s="141"/>
      <c r="B11" s="142"/>
      <c r="C11" s="143"/>
      <c r="D11" s="142"/>
      <c r="E11" s="142"/>
      <c r="F11" s="144">
        <f t="shared" si="0"/>
        <v>0</v>
      </c>
    </row>
    <row r="12" spans="1:6" ht="15.75" customHeight="1">
      <c r="A12" s="141"/>
      <c r="B12" s="142"/>
      <c r="C12" s="143"/>
      <c r="D12" s="142"/>
      <c r="E12" s="142"/>
      <c r="F12" s="144">
        <f t="shared" si="0"/>
        <v>0</v>
      </c>
    </row>
    <row r="13" spans="1:6" ht="15.75" customHeight="1">
      <c r="A13" s="141"/>
      <c r="B13" s="142"/>
      <c r="C13" s="143"/>
      <c r="D13" s="142"/>
      <c r="E13" s="142"/>
      <c r="F13" s="144">
        <f t="shared" si="0"/>
        <v>0</v>
      </c>
    </row>
    <row r="14" spans="1:6" ht="15.75" customHeight="1">
      <c r="A14" s="141"/>
      <c r="B14" s="142"/>
      <c r="C14" s="143"/>
      <c r="D14" s="142"/>
      <c r="E14" s="142"/>
      <c r="F14" s="144">
        <f t="shared" si="0"/>
        <v>0</v>
      </c>
    </row>
    <row r="15" spans="1:6" ht="15.75" customHeight="1">
      <c r="A15" s="141"/>
      <c r="B15" s="142"/>
      <c r="C15" s="143"/>
      <c r="D15" s="142"/>
      <c r="E15" s="142"/>
      <c r="F15" s="144">
        <f t="shared" si="0"/>
        <v>0</v>
      </c>
    </row>
    <row r="16" spans="1:6" ht="15.75" customHeight="1">
      <c r="A16" s="141"/>
      <c r="B16" s="142"/>
      <c r="C16" s="143"/>
      <c r="D16" s="142"/>
      <c r="E16" s="142"/>
      <c r="F16" s="144">
        <f t="shared" si="0"/>
        <v>0</v>
      </c>
    </row>
    <row r="17" spans="1:6" ht="15.75" customHeight="1">
      <c r="A17" s="141"/>
      <c r="B17" s="142"/>
      <c r="C17" s="143"/>
      <c r="D17" s="142"/>
      <c r="E17" s="142"/>
      <c r="F17" s="144">
        <f t="shared" si="0"/>
        <v>0</v>
      </c>
    </row>
    <row r="18" spans="1:6" ht="15.75" customHeight="1">
      <c r="A18" s="141"/>
      <c r="B18" s="142"/>
      <c r="C18" s="143"/>
      <c r="D18" s="142"/>
      <c r="E18" s="142"/>
      <c r="F18" s="144">
        <f t="shared" si="0"/>
        <v>0</v>
      </c>
    </row>
    <row r="19" spans="1:6" ht="15.75" customHeight="1">
      <c r="A19" s="141"/>
      <c r="B19" s="142"/>
      <c r="C19" s="143"/>
      <c r="D19" s="142"/>
      <c r="E19" s="142"/>
      <c r="F19" s="144">
        <f t="shared" si="0"/>
        <v>0</v>
      </c>
    </row>
    <row r="20" spans="1:6" ht="15.75" customHeight="1">
      <c r="A20" s="141"/>
      <c r="B20" s="142"/>
      <c r="C20" s="143"/>
      <c r="D20" s="142"/>
      <c r="E20" s="142"/>
      <c r="F20" s="144">
        <f t="shared" si="0"/>
        <v>0</v>
      </c>
    </row>
    <row r="21" spans="1:6" ht="15.75" customHeight="1">
      <c r="A21" s="141"/>
      <c r="B21" s="142"/>
      <c r="C21" s="143"/>
      <c r="D21" s="142"/>
      <c r="E21" s="142"/>
      <c r="F21" s="144">
        <f t="shared" si="0"/>
        <v>0</v>
      </c>
    </row>
    <row r="22" spans="1:6" ht="15.75" customHeight="1">
      <c r="A22" s="141"/>
      <c r="B22" s="142"/>
      <c r="C22" s="143"/>
      <c r="D22" s="142"/>
      <c r="E22" s="142"/>
      <c r="F22" s="144">
        <f t="shared" si="0"/>
        <v>0</v>
      </c>
    </row>
    <row r="23" spans="1:6" ht="15.75" customHeight="1">
      <c r="A23" s="145"/>
      <c r="B23" s="146"/>
      <c r="C23" s="147"/>
      <c r="D23" s="146"/>
      <c r="E23" s="146"/>
      <c r="F23" s="148">
        <f t="shared" si="0"/>
        <v>0</v>
      </c>
    </row>
    <row r="24" spans="1:6" s="140" customFormat="1" ht="18" customHeight="1">
      <c r="A24" s="136" t="s">
        <v>336</v>
      </c>
      <c r="B24" s="149">
        <f>SUM(B5:B23)</f>
        <v>180</v>
      </c>
      <c r="C24" s="150"/>
      <c r="D24" s="149">
        <f>SUM(D5:D23)</f>
        <v>0</v>
      </c>
      <c r="E24" s="149">
        <f>SUM(E5:E23)</f>
        <v>180</v>
      </c>
      <c r="F24" s="151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7. melléklet a 11/2015. (XI.23.) önkormányzati rendelethez
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152" customWidth="1"/>
    <col min="2" max="2" width="72.00390625" style="153" customWidth="1"/>
    <col min="3" max="3" width="25.00390625" style="154" customWidth="1"/>
    <col min="4" max="16384" width="9.375" style="155" customWidth="1"/>
  </cols>
  <sheetData>
    <row r="1" spans="1:3" s="159" customFormat="1" ht="16.5" customHeight="1">
      <c r="A1" s="156"/>
      <c r="B1" s="157"/>
      <c r="C1" s="158" t="str">
        <f>+CONCATENATE("9.1. melléklet a 11/2015. (XI.23.) önkormányzati rendelethez")</f>
        <v>9.1. melléklet a 11/2015. (XI.23.) önkormányzati rendelethez</v>
      </c>
    </row>
    <row r="2" spans="1:3" s="163" customFormat="1" ht="21" customHeight="1">
      <c r="A2" s="160" t="s">
        <v>273</v>
      </c>
      <c r="B2" s="161" t="s">
        <v>339</v>
      </c>
      <c r="C2" s="162" t="s">
        <v>340</v>
      </c>
    </row>
    <row r="3" spans="1:3" s="163" customFormat="1" ht="15.75">
      <c r="A3" s="164" t="s">
        <v>341</v>
      </c>
      <c r="B3" s="165" t="s">
        <v>342</v>
      </c>
      <c r="C3" s="166" t="s">
        <v>340</v>
      </c>
    </row>
    <row r="4" spans="1:3" s="169" customFormat="1" ht="15.75" customHeight="1">
      <c r="A4" s="167"/>
      <c r="B4" s="167"/>
      <c r="C4" s="168" t="s">
        <v>327</v>
      </c>
    </row>
    <row r="5" spans="1:3" ht="12.75">
      <c r="A5" s="170" t="s">
        <v>343</v>
      </c>
      <c r="B5" s="171" t="s">
        <v>344</v>
      </c>
      <c r="C5" s="172" t="s">
        <v>345</v>
      </c>
    </row>
    <row r="6" spans="1:3" s="176" customFormat="1" ht="12.75" customHeight="1">
      <c r="A6" s="173" t="s">
        <v>5</v>
      </c>
      <c r="B6" s="174" t="s">
        <v>6</v>
      </c>
      <c r="C6" s="175" t="s">
        <v>7</v>
      </c>
    </row>
    <row r="7" spans="1:3" s="176" customFormat="1" ht="15.75" customHeight="1">
      <c r="A7" s="177"/>
      <c r="B7" s="178" t="s">
        <v>271</v>
      </c>
      <c r="C7" s="179"/>
    </row>
    <row r="8" spans="1:3" s="176" customFormat="1" ht="12" customHeight="1">
      <c r="A8" s="44" t="s">
        <v>8</v>
      </c>
      <c r="B8" s="13" t="s">
        <v>9</v>
      </c>
      <c r="C8" s="14">
        <f>+C9+C10+C11+C12+C13+C14</f>
        <v>30390</v>
      </c>
    </row>
    <row r="9" spans="1:3" s="181" customFormat="1" ht="12" customHeight="1">
      <c r="A9" s="180" t="s">
        <v>10</v>
      </c>
      <c r="B9" s="17" t="s">
        <v>11</v>
      </c>
      <c r="C9" s="18">
        <v>9579</v>
      </c>
    </row>
    <row r="10" spans="1:3" s="183" customFormat="1" ht="12" customHeight="1">
      <c r="A10" s="182" t="s">
        <v>12</v>
      </c>
      <c r="B10" s="20" t="s">
        <v>13</v>
      </c>
      <c r="C10" s="21">
        <v>10673</v>
      </c>
    </row>
    <row r="11" spans="1:3" s="183" customFormat="1" ht="12" customHeight="1">
      <c r="A11" s="182" t="s">
        <v>14</v>
      </c>
      <c r="B11" s="20" t="s">
        <v>15</v>
      </c>
      <c r="C11" s="21">
        <v>7924</v>
      </c>
    </row>
    <row r="12" spans="1:3" s="183" customFormat="1" ht="12" customHeight="1">
      <c r="A12" s="182" t="s">
        <v>16</v>
      </c>
      <c r="B12" s="20" t="s">
        <v>17</v>
      </c>
      <c r="C12" s="21">
        <v>1200</v>
      </c>
    </row>
    <row r="13" spans="1:3" s="183" customFormat="1" ht="12" customHeight="1">
      <c r="A13" s="182" t="s">
        <v>18</v>
      </c>
      <c r="B13" s="20" t="s">
        <v>346</v>
      </c>
      <c r="C13" s="21">
        <v>163</v>
      </c>
    </row>
    <row r="14" spans="1:3" s="181" customFormat="1" ht="12" customHeight="1">
      <c r="A14" s="184" t="s">
        <v>20</v>
      </c>
      <c r="B14" s="27" t="s">
        <v>21</v>
      </c>
      <c r="C14" s="21">
        <v>851</v>
      </c>
    </row>
    <row r="15" spans="1:3" s="181" customFormat="1" ht="12" customHeight="1">
      <c r="A15" s="44" t="s">
        <v>22</v>
      </c>
      <c r="B15" s="25" t="s">
        <v>23</v>
      </c>
      <c r="C15" s="14">
        <f>+C16+C17+C18+C19+C20</f>
        <v>9954</v>
      </c>
    </row>
    <row r="16" spans="1:3" s="181" customFormat="1" ht="12" customHeight="1">
      <c r="A16" s="180" t="s">
        <v>24</v>
      </c>
      <c r="B16" s="17" t="s">
        <v>25</v>
      </c>
      <c r="C16" s="18"/>
    </row>
    <row r="17" spans="1:3" s="181" customFormat="1" ht="12" customHeight="1">
      <c r="A17" s="182" t="s">
        <v>26</v>
      </c>
      <c r="B17" s="20" t="s">
        <v>27</v>
      </c>
      <c r="C17" s="21"/>
    </row>
    <row r="18" spans="1:3" s="181" customFormat="1" ht="12" customHeight="1">
      <c r="A18" s="182" t="s">
        <v>28</v>
      </c>
      <c r="B18" s="20" t="s">
        <v>29</v>
      </c>
      <c r="C18" s="21"/>
    </row>
    <row r="19" spans="1:3" s="181" customFormat="1" ht="12" customHeight="1">
      <c r="A19" s="182" t="s">
        <v>30</v>
      </c>
      <c r="B19" s="20" t="s">
        <v>31</v>
      </c>
      <c r="C19" s="21"/>
    </row>
    <row r="20" spans="1:3" s="181" customFormat="1" ht="12" customHeight="1">
      <c r="A20" s="182" t="s">
        <v>32</v>
      </c>
      <c r="B20" s="20" t="s">
        <v>33</v>
      </c>
      <c r="C20" s="21">
        <v>9954</v>
      </c>
    </row>
    <row r="21" spans="1:3" s="183" customFormat="1" ht="12" customHeight="1">
      <c r="A21" s="184" t="s">
        <v>34</v>
      </c>
      <c r="B21" s="27" t="s">
        <v>35</v>
      </c>
      <c r="C21" s="26"/>
    </row>
    <row r="22" spans="1:3" s="183" customFormat="1" ht="12" customHeight="1">
      <c r="A22" s="44" t="s">
        <v>36</v>
      </c>
      <c r="B22" s="13" t="s">
        <v>37</v>
      </c>
      <c r="C22" s="14">
        <f>+C23+C24+C25+C26+C27</f>
        <v>24092</v>
      </c>
    </row>
    <row r="23" spans="1:3" s="183" customFormat="1" ht="12" customHeight="1">
      <c r="A23" s="180" t="s">
        <v>38</v>
      </c>
      <c r="B23" s="17" t="s">
        <v>39</v>
      </c>
      <c r="C23" s="18"/>
    </row>
    <row r="24" spans="1:3" s="181" customFormat="1" ht="12" customHeight="1">
      <c r="A24" s="182" t="s">
        <v>40</v>
      </c>
      <c r="B24" s="20" t="s">
        <v>41</v>
      </c>
      <c r="C24" s="21"/>
    </row>
    <row r="25" spans="1:3" s="183" customFormat="1" ht="12" customHeight="1">
      <c r="A25" s="182" t="s">
        <v>42</v>
      </c>
      <c r="B25" s="20" t="s">
        <v>43</v>
      </c>
      <c r="C25" s="21"/>
    </row>
    <row r="26" spans="1:3" s="183" customFormat="1" ht="12" customHeight="1">
      <c r="A26" s="182" t="s">
        <v>44</v>
      </c>
      <c r="B26" s="20" t="s">
        <v>45</v>
      </c>
      <c r="C26" s="21"/>
    </row>
    <row r="27" spans="1:3" s="183" customFormat="1" ht="12" customHeight="1">
      <c r="A27" s="182" t="s">
        <v>46</v>
      </c>
      <c r="B27" s="20" t="s">
        <v>47</v>
      </c>
      <c r="C27" s="21">
        <v>24092</v>
      </c>
    </row>
    <row r="28" spans="1:3" s="183" customFormat="1" ht="12" customHeight="1">
      <c r="A28" s="184" t="s">
        <v>48</v>
      </c>
      <c r="B28" s="27" t="s">
        <v>49</v>
      </c>
      <c r="C28" s="26"/>
    </row>
    <row r="29" spans="1:3" s="183" customFormat="1" ht="12" customHeight="1">
      <c r="A29" s="44" t="s">
        <v>50</v>
      </c>
      <c r="B29" s="13" t="s">
        <v>51</v>
      </c>
      <c r="C29" s="14">
        <f>+C30+C34+C35+C36</f>
        <v>3612</v>
      </c>
    </row>
    <row r="30" spans="1:3" s="183" customFormat="1" ht="12" customHeight="1">
      <c r="A30" s="180" t="s">
        <v>52</v>
      </c>
      <c r="B30" s="17" t="s">
        <v>347</v>
      </c>
      <c r="C30" s="28">
        <f>+C31+C32+C33</f>
        <v>2862</v>
      </c>
    </row>
    <row r="31" spans="1:3" s="183" customFormat="1" ht="12" customHeight="1">
      <c r="A31" s="182" t="s">
        <v>54</v>
      </c>
      <c r="B31" s="20" t="s">
        <v>55</v>
      </c>
      <c r="C31" s="21">
        <v>362</v>
      </c>
    </row>
    <row r="32" spans="1:3" s="183" customFormat="1" ht="12" customHeight="1">
      <c r="A32" s="182" t="s">
        <v>56</v>
      </c>
      <c r="B32" s="20" t="s">
        <v>57</v>
      </c>
      <c r="C32" s="21"/>
    </row>
    <row r="33" spans="1:3" s="183" customFormat="1" ht="12" customHeight="1">
      <c r="A33" s="182" t="s">
        <v>58</v>
      </c>
      <c r="B33" s="20" t="s">
        <v>59</v>
      </c>
      <c r="C33" s="21">
        <v>2500</v>
      </c>
    </row>
    <row r="34" spans="1:3" s="183" customFormat="1" ht="12" customHeight="1">
      <c r="A34" s="182" t="s">
        <v>60</v>
      </c>
      <c r="B34" s="20" t="s">
        <v>61</v>
      </c>
      <c r="C34" s="21">
        <v>700</v>
      </c>
    </row>
    <row r="35" spans="1:3" s="183" customFormat="1" ht="12" customHeight="1">
      <c r="A35" s="182" t="s">
        <v>62</v>
      </c>
      <c r="B35" s="20" t="s">
        <v>63</v>
      </c>
      <c r="C35" s="21"/>
    </row>
    <row r="36" spans="1:3" s="183" customFormat="1" ht="12" customHeight="1">
      <c r="A36" s="184" t="s">
        <v>64</v>
      </c>
      <c r="B36" s="27" t="s">
        <v>65</v>
      </c>
      <c r="C36" s="26">
        <v>50</v>
      </c>
    </row>
    <row r="37" spans="1:3" s="183" customFormat="1" ht="12" customHeight="1">
      <c r="A37" s="44" t="s">
        <v>66</v>
      </c>
      <c r="B37" s="13" t="s">
        <v>67</v>
      </c>
      <c r="C37" s="14">
        <f>SUM(C38:C48)</f>
        <v>3433</v>
      </c>
    </row>
    <row r="38" spans="1:3" s="183" customFormat="1" ht="12" customHeight="1">
      <c r="A38" s="180" t="s">
        <v>68</v>
      </c>
      <c r="B38" s="17" t="s">
        <v>69</v>
      </c>
      <c r="C38" s="18"/>
    </row>
    <row r="39" spans="1:3" s="183" customFormat="1" ht="12" customHeight="1">
      <c r="A39" s="182" t="s">
        <v>70</v>
      </c>
      <c r="B39" s="20" t="s">
        <v>71</v>
      </c>
      <c r="C39" s="21">
        <v>250</v>
      </c>
    </row>
    <row r="40" spans="1:3" s="183" customFormat="1" ht="12" customHeight="1">
      <c r="A40" s="182" t="s">
        <v>72</v>
      </c>
      <c r="B40" s="20" t="s">
        <v>73</v>
      </c>
      <c r="C40" s="21"/>
    </row>
    <row r="41" spans="1:3" s="183" customFormat="1" ht="12" customHeight="1">
      <c r="A41" s="182" t="s">
        <v>74</v>
      </c>
      <c r="B41" s="20" t="s">
        <v>75</v>
      </c>
      <c r="C41" s="21"/>
    </row>
    <row r="42" spans="1:3" s="183" customFormat="1" ht="12" customHeight="1">
      <c r="A42" s="182" t="s">
        <v>76</v>
      </c>
      <c r="B42" s="20" t="s">
        <v>77</v>
      </c>
      <c r="C42" s="21">
        <v>688</v>
      </c>
    </row>
    <row r="43" spans="1:3" s="183" customFormat="1" ht="12" customHeight="1">
      <c r="A43" s="182" t="s">
        <v>78</v>
      </c>
      <c r="B43" s="20" t="s">
        <v>79</v>
      </c>
      <c r="C43" s="21">
        <v>186</v>
      </c>
    </row>
    <row r="44" spans="1:3" s="183" customFormat="1" ht="12" customHeight="1">
      <c r="A44" s="182" t="s">
        <v>80</v>
      </c>
      <c r="B44" s="20" t="s">
        <v>81</v>
      </c>
      <c r="C44" s="21">
        <v>2309</v>
      </c>
    </row>
    <row r="45" spans="1:3" s="183" customFormat="1" ht="12" customHeight="1">
      <c r="A45" s="182" t="s">
        <v>82</v>
      </c>
      <c r="B45" s="20" t="s">
        <v>83</v>
      </c>
      <c r="C45" s="21"/>
    </row>
    <row r="46" spans="1:3" s="183" customFormat="1" ht="12" customHeight="1">
      <c r="A46" s="182" t="s">
        <v>84</v>
      </c>
      <c r="B46" s="20" t="s">
        <v>85</v>
      </c>
      <c r="C46" s="21"/>
    </row>
    <row r="47" spans="1:3" s="183" customFormat="1" ht="12" customHeight="1">
      <c r="A47" s="184" t="s">
        <v>86</v>
      </c>
      <c r="B47" s="27" t="s">
        <v>87</v>
      </c>
      <c r="C47" s="26"/>
    </row>
    <row r="48" spans="1:3" s="183" customFormat="1" ht="12" customHeight="1">
      <c r="A48" s="184" t="s">
        <v>88</v>
      </c>
      <c r="B48" s="27" t="s">
        <v>89</v>
      </c>
      <c r="C48" s="26"/>
    </row>
    <row r="49" spans="1:3" s="183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183" customFormat="1" ht="12" customHeight="1">
      <c r="A50" s="180" t="s">
        <v>92</v>
      </c>
      <c r="B50" s="17" t="s">
        <v>93</v>
      </c>
      <c r="C50" s="18"/>
    </row>
    <row r="51" spans="1:3" s="183" customFormat="1" ht="12" customHeight="1">
      <c r="A51" s="182" t="s">
        <v>94</v>
      </c>
      <c r="B51" s="20" t="s">
        <v>95</v>
      </c>
      <c r="C51" s="21"/>
    </row>
    <row r="52" spans="1:3" s="183" customFormat="1" ht="12" customHeight="1">
      <c r="A52" s="182" t="s">
        <v>96</v>
      </c>
      <c r="B52" s="20" t="s">
        <v>97</v>
      </c>
      <c r="C52" s="21"/>
    </row>
    <row r="53" spans="1:3" s="183" customFormat="1" ht="12" customHeight="1">
      <c r="A53" s="182" t="s">
        <v>98</v>
      </c>
      <c r="B53" s="20" t="s">
        <v>99</v>
      </c>
      <c r="C53" s="21"/>
    </row>
    <row r="54" spans="1:3" s="183" customFormat="1" ht="12" customHeight="1">
      <c r="A54" s="184" t="s">
        <v>100</v>
      </c>
      <c r="B54" s="27" t="s">
        <v>101</v>
      </c>
      <c r="C54" s="26"/>
    </row>
    <row r="55" spans="1:3" s="183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183" customFormat="1" ht="12" customHeight="1">
      <c r="A56" s="180" t="s">
        <v>104</v>
      </c>
      <c r="B56" s="17" t="s">
        <v>105</v>
      </c>
      <c r="C56" s="18"/>
    </row>
    <row r="57" spans="1:3" s="183" customFormat="1" ht="12" customHeight="1">
      <c r="A57" s="182" t="s">
        <v>106</v>
      </c>
      <c r="B57" s="20" t="s">
        <v>107</v>
      </c>
      <c r="C57" s="21"/>
    </row>
    <row r="58" spans="1:3" s="183" customFormat="1" ht="12" customHeight="1">
      <c r="A58" s="182" t="s">
        <v>108</v>
      </c>
      <c r="B58" s="20" t="s">
        <v>109</v>
      </c>
      <c r="C58" s="21"/>
    </row>
    <row r="59" spans="1:3" s="183" customFormat="1" ht="12" customHeight="1">
      <c r="A59" s="184" t="s">
        <v>110</v>
      </c>
      <c r="B59" s="27" t="s">
        <v>111</v>
      </c>
      <c r="C59" s="26"/>
    </row>
    <row r="60" spans="1:3" s="183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183" customFormat="1" ht="12" customHeight="1">
      <c r="A61" s="180" t="s">
        <v>114</v>
      </c>
      <c r="B61" s="17" t="s">
        <v>115</v>
      </c>
      <c r="C61" s="21"/>
    </row>
    <row r="62" spans="1:3" s="183" customFormat="1" ht="12" customHeight="1">
      <c r="A62" s="182" t="s">
        <v>116</v>
      </c>
      <c r="B62" s="20" t="s">
        <v>117</v>
      </c>
      <c r="C62" s="21"/>
    </row>
    <row r="63" spans="1:3" s="183" customFormat="1" ht="12" customHeight="1">
      <c r="A63" s="182" t="s">
        <v>118</v>
      </c>
      <c r="B63" s="20" t="s">
        <v>119</v>
      </c>
      <c r="C63" s="21"/>
    </row>
    <row r="64" spans="1:3" s="183" customFormat="1" ht="12" customHeight="1">
      <c r="A64" s="184" t="s">
        <v>120</v>
      </c>
      <c r="B64" s="27" t="s">
        <v>121</v>
      </c>
      <c r="C64" s="21"/>
    </row>
    <row r="65" spans="1:3" s="183" customFormat="1" ht="12" customHeight="1">
      <c r="A65" s="44" t="s">
        <v>259</v>
      </c>
      <c r="B65" s="13" t="s">
        <v>123</v>
      </c>
      <c r="C65" s="14">
        <f>+C8+C15+C22+C29+C37+C49+C55+C60</f>
        <v>71481</v>
      </c>
    </row>
    <row r="66" spans="1:3" s="183" customFormat="1" ht="12" customHeight="1">
      <c r="A66" s="185" t="s">
        <v>348</v>
      </c>
      <c r="B66" s="25" t="s">
        <v>125</v>
      </c>
      <c r="C66" s="14">
        <f>SUM(C67:C69)</f>
        <v>0</v>
      </c>
    </row>
    <row r="67" spans="1:3" s="183" customFormat="1" ht="12" customHeight="1">
      <c r="A67" s="180" t="s">
        <v>126</v>
      </c>
      <c r="B67" s="17" t="s">
        <v>127</v>
      </c>
      <c r="C67" s="21"/>
    </row>
    <row r="68" spans="1:3" s="183" customFormat="1" ht="12" customHeight="1">
      <c r="A68" s="182" t="s">
        <v>128</v>
      </c>
      <c r="B68" s="20" t="s">
        <v>129</v>
      </c>
      <c r="C68" s="21"/>
    </row>
    <row r="69" spans="1:3" s="183" customFormat="1" ht="12" customHeight="1">
      <c r="A69" s="184" t="s">
        <v>130</v>
      </c>
      <c r="B69" s="186" t="s">
        <v>349</v>
      </c>
      <c r="C69" s="21"/>
    </row>
    <row r="70" spans="1:3" s="183" customFormat="1" ht="12" customHeight="1">
      <c r="A70" s="185" t="s">
        <v>132</v>
      </c>
      <c r="B70" s="25" t="s">
        <v>133</v>
      </c>
      <c r="C70" s="14">
        <f>SUM(C71:C74)</f>
        <v>0</v>
      </c>
    </row>
    <row r="71" spans="1:3" s="183" customFormat="1" ht="12" customHeight="1">
      <c r="A71" s="180" t="s">
        <v>134</v>
      </c>
      <c r="B71" s="17" t="s">
        <v>135</v>
      </c>
      <c r="C71" s="21"/>
    </row>
    <row r="72" spans="1:3" s="183" customFormat="1" ht="12" customHeight="1">
      <c r="A72" s="182" t="s">
        <v>136</v>
      </c>
      <c r="B72" s="20" t="s">
        <v>137</v>
      </c>
      <c r="C72" s="21"/>
    </row>
    <row r="73" spans="1:3" s="183" customFormat="1" ht="12" customHeight="1">
      <c r="A73" s="182" t="s">
        <v>138</v>
      </c>
      <c r="B73" s="20" t="s">
        <v>139</v>
      </c>
      <c r="C73" s="21"/>
    </row>
    <row r="74" spans="1:3" s="183" customFormat="1" ht="12" customHeight="1">
      <c r="A74" s="184" t="s">
        <v>140</v>
      </c>
      <c r="B74" s="27" t="s">
        <v>141</v>
      </c>
      <c r="C74" s="21"/>
    </row>
    <row r="75" spans="1:3" s="183" customFormat="1" ht="12" customHeight="1">
      <c r="A75" s="185" t="s">
        <v>142</v>
      </c>
      <c r="B75" s="25" t="s">
        <v>143</v>
      </c>
      <c r="C75" s="14">
        <f>SUM(C76:C77)</f>
        <v>2699</v>
      </c>
    </row>
    <row r="76" spans="1:3" s="183" customFormat="1" ht="12" customHeight="1">
      <c r="A76" s="180" t="s">
        <v>144</v>
      </c>
      <c r="B76" s="17" t="s">
        <v>145</v>
      </c>
      <c r="C76" s="21">
        <v>2699</v>
      </c>
    </row>
    <row r="77" spans="1:3" s="183" customFormat="1" ht="12" customHeight="1">
      <c r="A77" s="184" t="s">
        <v>146</v>
      </c>
      <c r="B77" s="27" t="s">
        <v>147</v>
      </c>
      <c r="C77" s="21"/>
    </row>
    <row r="78" spans="1:3" s="181" customFormat="1" ht="12" customHeight="1">
      <c r="A78" s="185" t="s">
        <v>148</v>
      </c>
      <c r="B78" s="25" t="s">
        <v>149</v>
      </c>
      <c r="C78" s="14">
        <f>SUM(C79:C81)</f>
        <v>0</v>
      </c>
    </row>
    <row r="79" spans="1:3" s="183" customFormat="1" ht="12" customHeight="1">
      <c r="A79" s="180" t="s">
        <v>150</v>
      </c>
      <c r="B79" s="17" t="s">
        <v>151</v>
      </c>
      <c r="C79" s="21"/>
    </row>
    <row r="80" spans="1:3" s="183" customFormat="1" ht="12" customHeight="1">
      <c r="A80" s="182" t="s">
        <v>152</v>
      </c>
      <c r="B80" s="20" t="s">
        <v>153</v>
      </c>
      <c r="C80" s="21"/>
    </row>
    <row r="81" spans="1:3" s="183" customFormat="1" ht="12" customHeight="1">
      <c r="A81" s="184" t="s">
        <v>154</v>
      </c>
      <c r="B81" s="27" t="s">
        <v>155</v>
      </c>
      <c r="C81" s="21"/>
    </row>
    <row r="82" spans="1:3" s="183" customFormat="1" ht="12" customHeight="1">
      <c r="A82" s="185" t="s">
        <v>156</v>
      </c>
      <c r="B82" s="25" t="s">
        <v>157</v>
      </c>
      <c r="C82" s="14">
        <f>SUM(C83:C86)</f>
        <v>0</v>
      </c>
    </row>
    <row r="83" spans="1:3" s="183" customFormat="1" ht="12" customHeight="1">
      <c r="A83" s="187" t="s">
        <v>158</v>
      </c>
      <c r="B83" s="17" t="s">
        <v>159</v>
      </c>
      <c r="C83" s="21"/>
    </row>
    <row r="84" spans="1:3" s="183" customFormat="1" ht="12" customHeight="1">
      <c r="A84" s="188" t="s">
        <v>160</v>
      </c>
      <c r="B84" s="20" t="s">
        <v>161</v>
      </c>
      <c r="C84" s="21"/>
    </row>
    <row r="85" spans="1:3" s="183" customFormat="1" ht="12" customHeight="1">
      <c r="A85" s="188" t="s">
        <v>162</v>
      </c>
      <c r="B85" s="20" t="s">
        <v>163</v>
      </c>
      <c r="C85" s="21"/>
    </row>
    <row r="86" spans="1:3" s="181" customFormat="1" ht="12" customHeight="1">
      <c r="A86" s="189" t="s">
        <v>164</v>
      </c>
      <c r="B86" s="27" t="s">
        <v>165</v>
      </c>
      <c r="C86" s="21"/>
    </row>
    <row r="87" spans="1:3" s="181" customFormat="1" ht="12" customHeight="1">
      <c r="A87" s="185" t="s">
        <v>166</v>
      </c>
      <c r="B87" s="25" t="s">
        <v>167</v>
      </c>
      <c r="C87" s="35"/>
    </row>
    <row r="88" spans="1:3" s="181" customFormat="1" ht="12" customHeight="1">
      <c r="A88" s="185" t="s">
        <v>350</v>
      </c>
      <c r="B88" s="25" t="s">
        <v>169</v>
      </c>
      <c r="C88" s="35">
        <v>100</v>
      </c>
    </row>
    <row r="89" spans="1:3" s="181" customFormat="1" ht="12" customHeight="1">
      <c r="A89" s="185" t="s">
        <v>351</v>
      </c>
      <c r="B89" s="36" t="s">
        <v>171</v>
      </c>
      <c r="C89" s="14">
        <f>+C66+C70+C75+C78+C82+C88+C87</f>
        <v>2799</v>
      </c>
    </row>
    <row r="90" spans="1:3" s="181" customFormat="1" ht="12" customHeight="1">
      <c r="A90" s="190" t="s">
        <v>352</v>
      </c>
      <c r="B90" s="38" t="s">
        <v>353</v>
      </c>
      <c r="C90" s="14">
        <f>+C65+C89</f>
        <v>74280</v>
      </c>
    </row>
    <row r="91" spans="1:3" s="183" customFormat="1" ht="15" customHeight="1">
      <c r="A91" s="191"/>
      <c r="B91" s="192"/>
      <c r="C91" s="193"/>
    </row>
    <row r="92" spans="1:3" s="176" customFormat="1" ht="16.5" customHeight="1">
      <c r="A92" s="194"/>
      <c r="B92" s="195" t="s">
        <v>272</v>
      </c>
      <c r="C92" s="196"/>
    </row>
    <row r="93" spans="1:3" s="197" customFormat="1" ht="12" customHeight="1">
      <c r="A93" s="8" t="s">
        <v>8</v>
      </c>
      <c r="B93" s="48" t="s">
        <v>354</v>
      </c>
      <c r="C93" s="49">
        <f>+C94+C95+C96+C97+C98+C111</f>
        <v>43500</v>
      </c>
    </row>
    <row r="94" spans="1:3" ht="12" customHeight="1">
      <c r="A94" s="198" t="s">
        <v>10</v>
      </c>
      <c r="B94" s="51" t="s">
        <v>178</v>
      </c>
      <c r="C94" s="52">
        <v>14538</v>
      </c>
    </row>
    <row r="95" spans="1:3" ht="12" customHeight="1">
      <c r="A95" s="182" t="s">
        <v>12</v>
      </c>
      <c r="B95" s="53" t="s">
        <v>179</v>
      </c>
      <c r="C95" s="21">
        <v>2287</v>
      </c>
    </row>
    <row r="96" spans="1:3" ht="12" customHeight="1">
      <c r="A96" s="182" t="s">
        <v>14</v>
      </c>
      <c r="B96" s="53" t="s">
        <v>180</v>
      </c>
      <c r="C96" s="26">
        <v>10977</v>
      </c>
    </row>
    <row r="97" spans="1:3" ht="12" customHeight="1">
      <c r="A97" s="182" t="s">
        <v>16</v>
      </c>
      <c r="B97" s="54" t="s">
        <v>181</v>
      </c>
      <c r="C97" s="26">
        <v>3523</v>
      </c>
    </row>
    <row r="98" spans="1:3" ht="12" customHeight="1">
      <c r="A98" s="182" t="s">
        <v>182</v>
      </c>
      <c r="B98" s="55" t="s">
        <v>183</v>
      </c>
      <c r="C98" s="26">
        <v>2368</v>
      </c>
    </row>
    <row r="99" spans="1:3" ht="12" customHeight="1">
      <c r="A99" s="182" t="s">
        <v>20</v>
      </c>
      <c r="B99" s="53" t="s">
        <v>355</v>
      </c>
      <c r="C99" s="26"/>
    </row>
    <row r="100" spans="1:3" ht="12" customHeight="1">
      <c r="A100" s="182" t="s">
        <v>185</v>
      </c>
      <c r="B100" s="57" t="s">
        <v>186</v>
      </c>
      <c r="C100" s="26"/>
    </row>
    <row r="101" spans="1:3" ht="12" customHeight="1">
      <c r="A101" s="182" t="s">
        <v>187</v>
      </c>
      <c r="B101" s="57" t="s">
        <v>188</v>
      </c>
      <c r="C101" s="26">
        <v>4</v>
      </c>
    </row>
    <row r="102" spans="1:3" ht="12" customHeight="1">
      <c r="A102" s="182" t="s">
        <v>189</v>
      </c>
      <c r="B102" s="57" t="s">
        <v>190</v>
      </c>
      <c r="C102" s="26"/>
    </row>
    <row r="103" spans="1:3" ht="12" customHeight="1">
      <c r="A103" s="182" t="s">
        <v>191</v>
      </c>
      <c r="B103" s="58" t="s">
        <v>192</v>
      </c>
      <c r="C103" s="26"/>
    </row>
    <row r="104" spans="1:3" ht="12" customHeight="1">
      <c r="A104" s="182" t="s">
        <v>193</v>
      </c>
      <c r="B104" s="58" t="s">
        <v>194</v>
      </c>
      <c r="C104" s="26"/>
    </row>
    <row r="105" spans="1:3" ht="12" customHeight="1">
      <c r="A105" s="182" t="s">
        <v>195</v>
      </c>
      <c r="B105" s="57" t="s">
        <v>196</v>
      </c>
      <c r="C105" s="26">
        <v>1750</v>
      </c>
    </row>
    <row r="106" spans="1:3" ht="12" customHeight="1">
      <c r="A106" s="182" t="s">
        <v>197</v>
      </c>
      <c r="B106" s="57" t="s">
        <v>198</v>
      </c>
      <c r="C106" s="26"/>
    </row>
    <row r="107" spans="1:3" ht="12" customHeight="1">
      <c r="A107" s="182" t="s">
        <v>199</v>
      </c>
      <c r="B107" s="58" t="s">
        <v>200</v>
      </c>
      <c r="C107" s="26">
        <v>420</v>
      </c>
    </row>
    <row r="108" spans="1:3" ht="12" customHeight="1">
      <c r="A108" s="199" t="s">
        <v>201</v>
      </c>
      <c r="B108" s="56" t="s">
        <v>202</v>
      </c>
      <c r="C108" s="26"/>
    </row>
    <row r="109" spans="1:3" ht="12" customHeight="1">
      <c r="A109" s="182" t="s">
        <v>203</v>
      </c>
      <c r="B109" s="56" t="s">
        <v>204</v>
      </c>
      <c r="C109" s="26"/>
    </row>
    <row r="110" spans="1:3" ht="12" customHeight="1">
      <c r="A110" s="182" t="s">
        <v>205</v>
      </c>
      <c r="B110" s="58" t="s">
        <v>206</v>
      </c>
      <c r="C110" s="21">
        <v>194</v>
      </c>
    </row>
    <row r="111" spans="1:3" ht="12" customHeight="1">
      <c r="A111" s="182" t="s">
        <v>207</v>
      </c>
      <c r="B111" s="54" t="s">
        <v>208</v>
      </c>
      <c r="C111" s="21">
        <v>9807</v>
      </c>
    </row>
    <row r="112" spans="1:3" ht="12" customHeight="1">
      <c r="A112" s="184" t="s">
        <v>209</v>
      </c>
      <c r="B112" s="53" t="s">
        <v>356</v>
      </c>
      <c r="C112" s="26">
        <v>9807</v>
      </c>
    </row>
    <row r="113" spans="1:3" ht="12" customHeight="1">
      <c r="A113" s="200" t="s">
        <v>211</v>
      </c>
      <c r="B113" s="201" t="s">
        <v>357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908</v>
      </c>
    </row>
    <row r="115" spans="1:3" ht="12" customHeight="1">
      <c r="A115" s="180" t="s">
        <v>24</v>
      </c>
      <c r="B115" s="53" t="s">
        <v>214</v>
      </c>
      <c r="C115" s="18">
        <v>728</v>
      </c>
    </row>
    <row r="116" spans="1:3" ht="12" customHeight="1">
      <c r="A116" s="180" t="s">
        <v>26</v>
      </c>
      <c r="B116" s="66" t="s">
        <v>215</v>
      </c>
      <c r="C116" s="18"/>
    </row>
    <row r="117" spans="1:3" ht="12" customHeight="1">
      <c r="A117" s="180" t="s">
        <v>28</v>
      </c>
      <c r="B117" s="66" t="s">
        <v>216</v>
      </c>
      <c r="C117" s="21">
        <v>180</v>
      </c>
    </row>
    <row r="118" spans="1:3" ht="12" customHeight="1">
      <c r="A118" s="180" t="s">
        <v>30</v>
      </c>
      <c r="B118" s="66" t="s">
        <v>217</v>
      </c>
      <c r="C118" s="67"/>
    </row>
    <row r="119" spans="1:3" ht="12" customHeight="1">
      <c r="A119" s="180" t="s">
        <v>32</v>
      </c>
      <c r="B119" s="24" t="s">
        <v>218</v>
      </c>
      <c r="C119" s="67"/>
    </row>
    <row r="120" spans="1:3" ht="12" customHeight="1">
      <c r="A120" s="180" t="s">
        <v>34</v>
      </c>
      <c r="B120" s="22" t="s">
        <v>219</v>
      </c>
      <c r="C120" s="67"/>
    </row>
    <row r="121" spans="1:3" ht="12" customHeight="1">
      <c r="A121" s="180" t="s">
        <v>220</v>
      </c>
      <c r="B121" s="68" t="s">
        <v>221</v>
      </c>
      <c r="C121" s="67"/>
    </row>
    <row r="122" spans="1:3" ht="12" customHeight="1">
      <c r="A122" s="180" t="s">
        <v>222</v>
      </c>
      <c r="B122" s="58" t="s">
        <v>194</v>
      </c>
      <c r="C122" s="67"/>
    </row>
    <row r="123" spans="1:3" ht="12" customHeight="1">
      <c r="A123" s="180" t="s">
        <v>223</v>
      </c>
      <c r="B123" s="58" t="s">
        <v>224</v>
      </c>
      <c r="C123" s="67"/>
    </row>
    <row r="124" spans="1:3" ht="12" customHeight="1">
      <c r="A124" s="180" t="s">
        <v>225</v>
      </c>
      <c r="B124" s="58" t="s">
        <v>226</v>
      </c>
      <c r="C124" s="67"/>
    </row>
    <row r="125" spans="1:3" ht="12" customHeight="1">
      <c r="A125" s="180" t="s">
        <v>227</v>
      </c>
      <c r="B125" s="58" t="s">
        <v>200</v>
      </c>
      <c r="C125" s="67"/>
    </row>
    <row r="126" spans="1:3" ht="12" customHeight="1">
      <c r="A126" s="180" t="s">
        <v>228</v>
      </c>
      <c r="B126" s="58" t="s">
        <v>229</v>
      </c>
      <c r="C126" s="67"/>
    </row>
    <row r="127" spans="1:3" ht="12" customHeight="1">
      <c r="A127" s="199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44408</v>
      </c>
    </row>
    <row r="129" spans="1:3" ht="12" customHeight="1">
      <c r="A129" s="44" t="s">
        <v>233</v>
      </c>
      <c r="B129" s="13" t="s">
        <v>234</v>
      </c>
      <c r="C129" s="14">
        <f>+C130+C131+C132</f>
        <v>16585</v>
      </c>
    </row>
    <row r="130" spans="1:3" s="197" customFormat="1" ht="12" customHeight="1">
      <c r="A130" s="180" t="s">
        <v>52</v>
      </c>
      <c r="B130" s="70" t="s">
        <v>358</v>
      </c>
      <c r="C130" s="67"/>
    </row>
    <row r="131" spans="1:3" ht="12" customHeight="1">
      <c r="A131" s="180" t="s">
        <v>60</v>
      </c>
      <c r="B131" s="70" t="s">
        <v>236</v>
      </c>
      <c r="C131" s="67"/>
    </row>
    <row r="132" spans="1:3" ht="12" customHeight="1">
      <c r="A132" s="199" t="s">
        <v>62</v>
      </c>
      <c r="B132" s="71" t="s">
        <v>359</v>
      </c>
      <c r="C132" s="67">
        <v>16585</v>
      </c>
    </row>
    <row r="133" spans="1:3" ht="12" customHeight="1">
      <c r="A133" s="44" t="s">
        <v>66</v>
      </c>
      <c r="B133" s="13" t="s">
        <v>238</v>
      </c>
      <c r="C133" s="14">
        <f>+C134+C135+C136+C137+C138+C139</f>
        <v>0</v>
      </c>
    </row>
    <row r="134" spans="1:3" ht="12" customHeight="1">
      <c r="A134" s="180" t="s">
        <v>68</v>
      </c>
      <c r="B134" s="70" t="s">
        <v>239</v>
      </c>
      <c r="C134" s="67"/>
    </row>
    <row r="135" spans="1:3" ht="12" customHeight="1">
      <c r="A135" s="180" t="s">
        <v>70</v>
      </c>
      <c r="B135" s="70" t="s">
        <v>240</v>
      </c>
      <c r="C135" s="67"/>
    </row>
    <row r="136" spans="1:3" ht="12" customHeight="1">
      <c r="A136" s="180" t="s">
        <v>72</v>
      </c>
      <c r="B136" s="70" t="s">
        <v>241</v>
      </c>
      <c r="C136" s="67"/>
    </row>
    <row r="137" spans="1:3" ht="12" customHeight="1">
      <c r="A137" s="180" t="s">
        <v>74</v>
      </c>
      <c r="B137" s="70" t="s">
        <v>360</v>
      </c>
      <c r="C137" s="67"/>
    </row>
    <row r="138" spans="1:3" ht="12" customHeight="1">
      <c r="A138" s="180" t="s">
        <v>76</v>
      </c>
      <c r="B138" s="70" t="s">
        <v>243</v>
      </c>
      <c r="C138" s="67"/>
    </row>
    <row r="139" spans="1:3" s="197" customFormat="1" ht="12" customHeight="1">
      <c r="A139" s="199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361</v>
      </c>
      <c r="C140" s="14">
        <f>+C141+C142+C144+C145+C143</f>
        <v>13287</v>
      </c>
      <c r="K140" s="202"/>
    </row>
    <row r="141" spans="1:3" ht="12.75">
      <c r="A141" s="180" t="s">
        <v>92</v>
      </c>
      <c r="B141" s="70" t="s">
        <v>246</v>
      </c>
      <c r="C141" s="67"/>
    </row>
    <row r="142" spans="1:3" ht="12" customHeight="1">
      <c r="A142" s="180" t="s">
        <v>94</v>
      </c>
      <c r="B142" s="70" t="s">
        <v>247</v>
      </c>
      <c r="C142" s="67">
        <v>1006</v>
      </c>
    </row>
    <row r="143" spans="1:3" ht="12" customHeight="1">
      <c r="A143" s="180" t="s">
        <v>96</v>
      </c>
      <c r="B143" s="70" t="s">
        <v>362</v>
      </c>
      <c r="C143" s="67">
        <v>12281</v>
      </c>
    </row>
    <row r="144" spans="1:3" s="197" customFormat="1" ht="12" customHeight="1">
      <c r="A144" s="180" t="s">
        <v>98</v>
      </c>
      <c r="B144" s="70" t="s">
        <v>248</v>
      </c>
      <c r="C144" s="67"/>
    </row>
    <row r="145" spans="1:3" s="197" customFormat="1" ht="12" customHeight="1">
      <c r="A145" s="199" t="s">
        <v>100</v>
      </c>
      <c r="B145" s="71" t="s">
        <v>249</v>
      </c>
      <c r="C145" s="67"/>
    </row>
    <row r="146" spans="1:3" s="197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197" customFormat="1" ht="12" customHeight="1">
      <c r="A147" s="180" t="s">
        <v>104</v>
      </c>
      <c r="B147" s="70" t="s">
        <v>252</v>
      </c>
      <c r="C147" s="67"/>
    </row>
    <row r="148" spans="1:3" s="197" customFormat="1" ht="12" customHeight="1">
      <c r="A148" s="180" t="s">
        <v>106</v>
      </c>
      <c r="B148" s="70" t="s">
        <v>253</v>
      </c>
      <c r="C148" s="67"/>
    </row>
    <row r="149" spans="1:3" s="197" customFormat="1" ht="12" customHeight="1">
      <c r="A149" s="180" t="s">
        <v>108</v>
      </c>
      <c r="B149" s="70" t="s">
        <v>254</v>
      </c>
      <c r="C149" s="67"/>
    </row>
    <row r="150" spans="1:3" s="197" customFormat="1" ht="12" customHeight="1">
      <c r="A150" s="180" t="s">
        <v>110</v>
      </c>
      <c r="B150" s="70" t="s">
        <v>363</v>
      </c>
      <c r="C150" s="67"/>
    </row>
    <row r="151" spans="1:3" ht="12.75" customHeight="1">
      <c r="A151" s="199" t="s">
        <v>256</v>
      </c>
      <c r="B151" s="71" t="s">
        <v>257</v>
      </c>
      <c r="C151" s="69"/>
    </row>
    <row r="152" spans="1:3" ht="12.75" customHeight="1">
      <c r="A152" s="203" t="s">
        <v>112</v>
      </c>
      <c r="B152" s="13" t="s">
        <v>258</v>
      </c>
      <c r="C152" s="72"/>
    </row>
    <row r="153" spans="1:3" ht="12.75" customHeight="1">
      <c r="A153" s="203" t="s">
        <v>259</v>
      </c>
      <c r="B153" s="13" t="s">
        <v>260</v>
      </c>
      <c r="C153" s="72"/>
    </row>
    <row r="154" spans="1:3" ht="12" customHeight="1">
      <c r="A154" s="44" t="s">
        <v>261</v>
      </c>
      <c r="B154" s="13" t="s">
        <v>262</v>
      </c>
      <c r="C154" s="74">
        <f>+C129+C133+C140+C146+C152+C153</f>
        <v>29872</v>
      </c>
    </row>
    <row r="155" spans="1:3" ht="15" customHeight="1">
      <c r="A155" s="204" t="s">
        <v>263</v>
      </c>
      <c r="B155" s="78" t="s">
        <v>264</v>
      </c>
      <c r="C155" s="74">
        <f>+C128+C154</f>
        <v>74280</v>
      </c>
    </row>
    <row r="157" spans="1:3" ht="15" customHeight="1">
      <c r="A157" s="205" t="s">
        <v>364</v>
      </c>
      <c r="B157" s="206"/>
      <c r="C157" s="207">
        <v>2</v>
      </c>
    </row>
    <row r="158" spans="1:3" ht="14.25" customHeight="1">
      <c r="A158" s="205" t="s">
        <v>365</v>
      </c>
      <c r="B158" s="206"/>
      <c r="C158" s="207">
        <v>6</v>
      </c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B1">
      <selection activeCell="C1" sqref="C1"/>
    </sheetView>
  </sheetViews>
  <sheetFormatPr defaultColWidth="9.00390625" defaultRowHeight="12.75"/>
  <cols>
    <col min="1" max="1" width="19.50390625" style="152" customWidth="1"/>
    <col min="2" max="2" width="72.00390625" style="153" customWidth="1"/>
    <col min="3" max="3" width="25.00390625" style="154" customWidth="1"/>
    <col min="4" max="16384" width="9.375" style="155" customWidth="1"/>
  </cols>
  <sheetData>
    <row r="1" spans="1:3" s="159" customFormat="1" ht="16.5" customHeight="1">
      <c r="A1" s="156"/>
      <c r="B1" s="157"/>
      <c r="C1" s="158" t="str">
        <f>+CONCATENATE("9.1.1. melléklet a 11/2015. (XI.23.) önkormányzati rendelethez")</f>
        <v>9.1.1. melléklet a 11/2015. (XI.23.) önkormányzati rendelethez</v>
      </c>
    </row>
    <row r="2" spans="1:3" s="163" customFormat="1" ht="21" customHeight="1">
      <c r="A2" s="160" t="s">
        <v>273</v>
      </c>
      <c r="B2" s="161" t="s">
        <v>339</v>
      </c>
      <c r="C2" s="162" t="s">
        <v>340</v>
      </c>
    </row>
    <row r="3" spans="1:3" s="163" customFormat="1" ht="15.75">
      <c r="A3" s="164" t="s">
        <v>341</v>
      </c>
      <c r="B3" s="165" t="s">
        <v>366</v>
      </c>
      <c r="C3" s="166" t="s">
        <v>367</v>
      </c>
    </row>
    <row r="4" spans="1:3" s="169" customFormat="1" ht="15.75" customHeight="1">
      <c r="A4" s="167"/>
      <c r="B4" s="167"/>
      <c r="C4" s="168" t="s">
        <v>327</v>
      </c>
    </row>
    <row r="5" spans="1:3" ht="12.75">
      <c r="A5" s="170" t="s">
        <v>343</v>
      </c>
      <c r="B5" s="171" t="s">
        <v>344</v>
      </c>
      <c r="C5" s="172" t="s">
        <v>345</v>
      </c>
    </row>
    <row r="6" spans="1:3" s="176" customFormat="1" ht="12.75" customHeight="1">
      <c r="A6" s="173" t="s">
        <v>5</v>
      </c>
      <c r="B6" s="174" t="s">
        <v>6</v>
      </c>
      <c r="C6" s="175" t="s">
        <v>7</v>
      </c>
    </row>
    <row r="7" spans="1:3" s="176" customFormat="1" ht="15.75" customHeight="1">
      <c r="A7" s="177"/>
      <c r="B7" s="178" t="s">
        <v>271</v>
      </c>
      <c r="C7" s="179"/>
    </row>
    <row r="8" spans="1:3" s="176" customFormat="1" ht="12" customHeight="1">
      <c r="A8" s="44" t="s">
        <v>8</v>
      </c>
      <c r="B8" s="13" t="s">
        <v>9</v>
      </c>
      <c r="C8" s="14">
        <f>+C9+C10+C11+C12+C13+C14</f>
        <v>30390</v>
      </c>
    </row>
    <row r="9" spans="1:3" s="181" customFormat="1" ht="12" customHeight="1">
      <c r="A9" s="180" t="s">
        <v>10</v>
      </c>
      <c r="B9" s="17" t="s">
        <v>11</v>
      </c>
      <c r="C9" s="18">
        <v>9579</v>
      </c>
    </row>
    <row r="10" spans="1:3" s="183" customFormat="1" ht="12" customHeight="1">
      <c r="A10" s="182" t="s">
        <v>12</v>
      </c>
      <c r="B10" s="20" t="s">
        <v>13</v>
      </c>
      <c r="C10" s="21">
        <v>10673</v>
      </c>
    </row>
    <row r="11" spans="1:3" s="183" customFormat="1" ht="12" customHeight="1">
      <c r="A11" s="182" t="s">
        <v>14</v>
      </c>
      <c r="B11" s="20" t="s">
        <v>15</v>
      </c>
      <c r="C11" s="21">
        <v>7924</v>
      </c>
    </row>
    <row r="12" spans="1:3" s="183" customFormat="1" ht="12" customHeight="1">
      <c r="A12" s="182" t="s">
        <v>16</v>
      </c>
      <c r="B12" s="20" t="s">
        <v>17</v>
      </c>
      <c r="C12" s="21">
        <v>1200</v>
      </c>
    </row>
    <row r="13" spans="1:3" s="183" customFormat="1" ht="12" customHeight="1">
      <c r="A13" s="182" t="s">
        <v>18</v>
      </c>
      <c r="B13" s="20" t="s">
        <v>346</v>
      </c>
      <c r="C13" s="21">
        <v>163</v>
      </c>
    </row>
    <row r="14" spans="1:3" s="181" customFormat="1" ht="12" customHeight="1">
      <c r="A14" s="184" t="s">
        <v>20</v>
      </c>
      <c r="B14" s="27" t="s">
        <v>21</v>
      </c>
      <c r="C14" s="21">
        <v>851</v>
      </c>
    </row>
    <row r="15" spans="1:3" s="181" customFormat="1" ht="12" customHeight="1">
      <c r="A15" s="44" t="s">
        <v>22</v>
      </c>
      <c r="B15" s="25" t="s">
        <v>23</v>
      </c>
      <c r="C15" s="14">
        <f>+C16+C17+C18+C19+C20</f>
        <v>9954</v>
      </c>
    </row>
    <row r="16" spans="1:3" s="181" customFormat="1" ht="12" customHeight="1">
      <c r="A16" s="180" t="s">
        <v>24</v>
      </c>
      <c r="B16" s="17" t="s">
        <v>25</v>
      </c>
      <c r="C16" s="18"/>
    </row>
    <row r="17" spans="1:3" s="181" customFormat="1" ht="12" customHeight="1">
      <c r="A17" s="182" t="s">
        <v>26</v>
      </c>
      <c r="B17" s="20" t="s">
        <v>27</v>
      </c>
      <c r="C17" s="21">
        <v>9954</v>
      </c>
    </row>
    <row r="18" spans="1:3" s="181" customFormat="1" ht="12" customHeight="1">
      <c r="A18" s="182" t="s">
        <v>28</v>
      </c>
      <c r="B18" s="20" t="s">
        <v>29</v>
      </c>
      <c r="C18" s="21"/>
    </row>
    <row r="19" spans="1:3" s="181" customFormat="1" ht="12" customHeight="1">
      <c r="A19" s="182" t="s">
        <v>30</v>
      </c>
      <c r="B19" s="20" t="s">
        <v>31</v>
      </c>
      <c r="C19" s="21"/>
    </row>
    <row r="20" spans="1:3" s="181" customFormat="1" ht="12" customHeight="1">
      <c r="A20" s="182" t="s">
        <v>32</v>
      </c>
      <c r="B20" s="20" t="s">
        <v>33</v>
      </c>
      <c r="C20" s="21"/>
    </row>
    <row r="21" spans="1:3" s="183" customFormat="1" ht="12" customHeight="1">
      <c r="A21" s="184" t="s">
        <v>34</v>
      </c>
      <c r="B21" s="27" t="s">
        <v>35</v>
      </c>
      <c r="C21" s="26"/>
    </row>
    <row r="22" spans="1:3" s="183" customFormat="1" ht="12" customHeight="1">
      <c r="A22" s="44" t="s">
        <v>36</v>
      </c>
      <c r="B22" s="13" t="s">
        <v>37</v>
      </c>
      <c r="C22" s="14">
        <f>+C23+C24+C25+C26+C27</f>
        <v>24092</v>
      </c>
    </row>
    <row r="23" spans="1:3" s="183" customFormat="1" ht="12" customHeight="1">
      <c r="A23" s="180" t="s">
        <v>38</v>
      </c>
      <c r="B23" s="17" t="s">
        <v>39</v>
      </c>
      <c r="C23" s="18"/>
    </row>
    <row r="24" spans="1:3" s="181" customFormat="1" ht="12" customHeight="1">
      <c r="A24" s="182" t="s">
        <v>40</v>
      </c>
      <c r="B24" s="20" t="s">
        <v>41</v>
      </c>
      <c r="C24" s="21"/>
    </row>
    <row r="25" spans="1:3" s="183" customFormat="1" ht="12" customHeight="1">
      <c r="A25" s="182" t="s">
        <v>42</v>
      </c>
      <c r="B25" s="20" t="s">
        <v>43</v>
      </c>
      <c r="C25" s="21"/>
    </row>
    <row r="26" spans="1:3" s="183" customFormat="1" ht="12" customHeight="1">
      <c r="A26" s="182" t="s">
        <v>44</v>
      </c>
      <c r="B26" s="20" t="s">
        <v>45</v>
      </c>
      <c r="C26" s="21"/>
    </row>
    <row r="27" spans="1:3" s="183" customFormat="1" ht="12" customHeight="1">
      <c r="A27" s="182" t="s">
        <v>46</v>
      </c>
      <c r="B27" s="20" t="s">
        <v>47</v>
      </c>
      <c r="C27" s="21">
        <v>24092</v>
      </c>
    </row>
    <row r="28" spans="1:3" s="183" customFormat="1" ht="12" customHeight="1">
      <c r="A28" s="184" t="s">
        <v>48</v>
      </c>
      <c r="B28" s="27" t="s">
        <v>49</v>
      </c>
      <c r="C28" s="26"/>
    </row>
    <row r="29" spans="1:3" s="183" customFormat="1" ht="12" customHeight="1">
      <c r="A29" s="44" t="s">
        <v>50</v>
      </c>
      <c r="B29" s="13" t="s">
        <v>51</v>
      </c>
      <c r="C29" s="14">
        <f>+C30+C34+C35+C36</f>
        <v>3612</v>
      </c>
    </row>
    <row r="30" spans="1:3" s="183" customFormat="1" ht="12" customHeight="1">
      <c r="A30" s="180" t="s">
        <v>52</v>
      </c>
      <c r="B30" s="17" t="s">
        <v>347</v>
      </c>
      <c r="C30" s="28">
        <f>+C31+C32+C33</f>
        <v>2862</v>
      </c>
    </row>
    <row r="31" spans="1:3" s="183" customFormat="1" ht="12" customHeight="1">
      <c r="A31" s="182" t="s">
        <v>54</v>
      </c>
      <c r="B31" s="20" t="s">
        <v>55</v>
      </c>
      <c r="C31" s="21">
        <v>362</v>
      </c>
    </row>
    <row r="32" spans="1:3" s="183" customFormat="1" ht="12" customHeight="1">
      <c r="A32" s="182" t="s">
        <v>56</v>
      </c>
      <c r="B32" s="20" t="s">
        <v>57</v>
      </c>
      <c r="C32" s="21"/>
    </row>
    <row r="33" spans="1:3" s="183" customFormat="1" ht="12" customHeight="1">
      <c r="A33" s="182" t="s">
        <v>58</v>
      </c>
      <c r="B33" s="20" t="s">
        <v>59</v>
      </c>
      <c r="C33" s="21">
        <v>2500</v>
      </c>
    </row>
    <row r="34" spans="1:3" s="183" customFormat="1" ht="12" customHeight="1">
      <c r="A34" s="182" t="s">
        <v>60</v>
      </c>
      <c r="B34" s="20" t="s">
        <v>61</v>
      </c>
      <c r="C34" s="21">
        <v>700</v>
      </c>
    </row>
    <row r="35" spans="1:3" s="183" customFormat="1" ht="12" customHeight="1">
      <c r="A35" s="182" t="s">
        <v>62</v>
      </c>
      <c r="B35" s="20" t="s">
        <v>63</v>
      </c>
      <c r="C35" s="21"/>
    </row>
    <row r="36" spans="1:3" s="183" customFormat="1" ht="12" customHeight="1">
      <c r="A36" s="184" t="s">
        <v>64</v>
      </c>
      <c r="B36" s="27" t="s">
        <v>65</v>
      </c>
      <c r="C36" s="26">
        <v>50</v>
      </c>
    </row>
    <row r="37" spans="1:3" s="183" customFormat="1" ht="12" customHeight="1">
      <c r="A37" s="44" t="s">
        <v>66</v>
      </c>
      <c r="B37" s="13" t="s">
        <v>67</v>
      </c>
      <c r="C37" s="14">
        <f>SUM(C38:C48)</f>
        <v>3213</v>
      </c>
    </row>
    <row r="38" spans="1:3" s="183" customFormat="1" ht="12" customHeight="1">
      <c r="A38" s="180" t="s">
        <v>68</v>
      </c>
      <c r="B38" s="17" t="s">
        <v>69</v>
      </c>
      <c r="C38" s="18"/>
    </row>
    <row r="39" spans="1:3" s="183" customFormat="1" ht="12" customHeight="1">
      <c r="A39" s="182" t="s">
        <v>70</v>
      </c>
      <c r="B39" s="20" t="s">
        <v>71</v>
      </c>
      <c r="C39" s="21">
        <v>30</v>
      </c>
    </row>
    <row r="40" spans="1:3" s="183" customFormat="1" ht="12" customHeight="1">
      <c r="A40" s="182" t="s">
        <v>72</v>
      </c>
      <c r="B40" s="20" t="s">
        <v>73</v>
      </c>
      <c r="C40" s="21"/>
    </row>
    <row r="41" spans="1:3" s="183" customFormat="1" ht="12" customHeight="1">
      <c r="A41" s="182" t="s">
        <v>74</v>
      </c>
      <c r="B41" s="20" t="s">
        <v>75</v>
      </c>
      <c r="C41" s="21"/>
    </row>
    <row r="42" spans="1:3" s="183" customFormat="1" ht="12" customHeight="1">
      <c r="A42" s="182" t="s">
        <v>76</v>
      </c>
      <c r="B42" s="20" t="s">
        <v>77</v>
      </c>
      <c r="C42" s="21">
        <v>688</v>
      </c>
    </row>
    <row r="43" spans="1:3" s="183" customFormat="1" ht="12" customHeight="1">
      <c r="A43" s="182" t="s">
        <v>78</v>
      </c>
      <c r="B43" s="20" t="s">
        <v>79</v>
      </c>
      <c r="C43" s="21">
        <v>186</v>
      </c>
    </row>
    <row r="44" spans="1:3" s="183" customFormat="1" ht="12" customHeight="1">
      <c r="A44" s="182" t="s">
        <v>80</v>
      </c>
      <c r="B44" s="20" t="s">
        <v>81</v>
      </c>
      <c r="C44" s="21">
        <v>2309</v>
      </c>
    </row>
    <row r="45" spans="1:3" s="183" customFormat="1" ht="12" customHeight="1">
      <c r="A45" s="182" t="s">
        <v>82</v>
      </c>
      <c r="B45" s="20" t="s">
        <v>83</v>
      </c>
      <c r="C45" s="21"/>
    </row>
    <row r="46" spans="1:3" s="183" customFormat="1" ht="12" customHeight="1">
      <c r="A46" s="182" t="s">
        <v>84</v>
      </c>
      <c r="B46" s="20" t="s">
        <v>85</v>
      </c>
      <c r="C46" s="21"/>
    </row>
    <row r="47" spans="1:3" s="183" customFormat="1" ht="12" customHeight="1">
      <c r="A47" s="184" t="s">
        <v>86</v>
      </c>
      <c r="B47" s="27" t="s">
        <v>87</v>
      </c>
      <c r="C47" s="26"/>
    </row>
    <row r="48" spans="1:3" s="183" customFormat="1" ht="12" customHeight="1">
      <c r="A48" s="184" t="s">
        <v>88</v>
      </c>
      <c r="B48" s="27" t="s">
        <v>89</v>
      </c>
      <c r="C48" s="26"/>
    </row>
    <row r="49" spans="1:3" s="183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183" customFormat="1" ht="12" customHeight="1">
      <c r="A50" s="180" t="s">
        <v>92</v>
      </c>
      <c r="B50" s="17" t="s">
        <v>93</v>
      </c>
      <c r="C50" s="18"/>
    </row>
    <row r="51" spans="1:3" s="183" customFormat="1" ht="12" customHeight="1">
      <c r="A51" s="182" t="s">
        <v>94</v>
      </c>
      <c r="B51" s="20" t="s">
        <v>95</v>
      </c>
      <c r="C51" s="21"/>
    </row>
    <row r="52" spans="1:3" s="183" customFormat="1" ht="12" customHeight="1">
      <c r="A52" s="182" t="s">
        <v>96</v>
      </c>
      <c r="B52" s="20" t="s">
        <v>97</v>
      </c>
      <c r="C52" s="21"/>
    </row>
    <row r="53" spans="1:3" s="183" customFormat="1" ht="12" customHeight="1">
      <c r="A53" s="182" t="s">
        <v>98</v>
      </c>
      <c r="B53" s="20" t="s">
        <v>99</v>
      </c>
      <c r="C53" s="21"/>
    </row>
    <row r="54" spans="1:3" s="183" customFormat="1" ht="12" customHeight="1">
      <c r="A54" s="184" t="s">
        <v>100</v>
      </c>
      <c r="B54" s="27" t="s">
        <v>101</v>
      </c>
      <c r="C54" s="26"/>
    </row>
    <row r="55" spans="1:3" s="183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183" customFormat="1" ht="12" customHeight="1">
      <c r="A56" s="180" t="s">
        <v>104</v>
      </c>
      <c r="B56" s="17" t="s">
        <v>105</v>
      </c>
      <c r="C56" s="18"/>
    </row>
    <row r="57" spans="1:3" s="183" customFormat="1" ht="12" customHeight="1">
      <c r="A57" s="182" t="s">
        <v>106</v>
      </c>
      <c r="B57" s="20" t="s">
        <v>107</v>
      </c>
      <c r="C57" s="21"/>
    </row>
    <row r="58" spans="1:3" s="183" customFormat="1" ht="12" customHeight="1">
      <c r="A58" s="182" t="s">
        <v>108</v>
      </c>
      <c r="B58" s="20" t="s">
        <v>109</v>
      </c>
      <c r="C58" s="21"/>
    </row>
    <row r="59" spans="1:3" s="183" customFormat="1" ht="12" customHeight="1">
      <c r="A59" s="184" t="s">
        <v>110</v>
      </c>
      <c r="B59" s="27" t="s">
        <v>111</v>
      </c>
      <c r="C59" s="26"/>
    </row>
    <row r="60" spans="1:3" s="183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183" customFormat="1" ht="12" customHeight="1">
      <c r="A61" s="180" t="s">
        <v>114</v>
      </c>
      <c r="B61" s="17" t="s">
        <v>115</v>
      </c>
      <c r="C61" s="21"/>
    </row>
    <row r="62" spans="1:3" s="183" customFormat="1" ht="12" customHeight="1">
      <c r="A62" s="182" t="s">
        <v>116</v>
      </c>
      <c r="B62" s="20" t="s">
        <v>117</v>
      </c>
      <c r="C62" s="21"/>
    </row>
    <row r="63" spans="1:3" s="183" customFormat="1" ht="12" customHeight="1">
      <c r="A63" s="182" t="s">
        <v>118</v>
      </c>
      <c r="B63" s="20" t="s">
        <v>119</v>
      </c>
      <c r="C63" s="21"/>
    </row>
    <row r="64" spans="1:3" s="183" customFormat="1" ht="12" customHeight="1">
      <c r="A64" s="184" t="s">
        <v>120</v>
      </c>
      <c r="B64" s="27" t="s">
        <v>121</v>
      </c>
      <c r="C64" s="21"/>
    </row>
    <row r="65" spans="1:3" s="183" customFormat="1" ht="12" customHeight="1">
      <c r="A65" s="44" t="s">
        <v>259</v>
      </c>
      <c r="B65" s="13" t="s">
        <v>123</v>
      </c>
      <c r="C65" s="14">
        <f>+C8+C15+C22+C29+C37+C49+C55+C60</f>
        <v>71261</v>
      </c>
    </row>
    <row r="66" spans="1:3" s="183" customFormat="1" ht="12" customHeight="1">
      <c r="A66" s="185" t="s">
        <v>348</v>
      </c>
      <c r="B66" s="25" t="s">
        <v>125</v>
      </c>
      <c r="C66" s="14">
        <f>SUM(C67:C69)</f>
        <v>0</v>
      </c>
    </row>
    <row r="67" spans="1:3" s="183" customFormat="1" ht="12" customHeight="1">
      <c r="A67" s="180" t="s">
        <v>126</v>
      </c>
      <c r="B67" s="17" t="s">
        <v>127</v>
      </c>
      <c r="C67" s="21"/>
    </row>
    <row r="68" spans="1:3" s="183" customFormat="1" ht="12" customHeight="1">
      <c r="A68" s="182" t="s">
        <v>128</v>
      </c>
      <c r="B68" s="20" t="s">
        <v>129</v>
      </c>
      <c r="C68" s="21"/>
    </row>
    <row r="69" spans="1:3" s="183" customFormat="1" ht="12" customHeight="1">
      <c r="A69" s="184" t="s">
        <v>130</v>
      </c>
      <c r="B69" s="186" t="s">
        <v>349</v>
      </c>
      <c r="C69" s="21"/>
    </row>
    <row r="70" spans="1:3" s="183" customFormat="1" ht="12" customHeight="1">
      <c r="A70" s="185" t="s">
        <v>132</v>
      </c>
      <c r="B70" s="25" t="s">
        <v>133</v>
      </c>
      <c r="C70" s="14">
        <f>SUM(C71:C74)</f>
        <v>0</v>
      </c>
    </row>
    <row r="71" spans="1:3" s="183" customFormat="1" ht="12" customHeight="1">
      <c r="A71" s="180" t="s">
        <v>134</v>
      </c>
      <c r="B71" s="17" t="s">
        <v>135</v>
      </c>
      <c r="C71" s="21"/>
    </row>
    <row r="72" spans="1:3" s="183" customFormat="1" ht="12" customHeight="1">
      <c r="A72" s="182" t="s">
        <v>136</v>
      </c>
      <c r="B72" s="20" t="s">
        <v>137</v>
      </c>
      <c r="C72" s="21"/>
    </row>
    <row r="73" spans="1:3" s="183" customFormat="1" ht="12" customHeight="1">
      <c r="A73" s="182" t="s">
        <v>138</v>
      </c>
      <c r="B73" s="20" t="s">
        <v>139</v>
      </c>
      <c r="C73" s="21"/>
    </row>
    <row r="74" spans="1:3" s="183" customFormat="1" ht="12" customHeight="1">
      <c r="A74" s="184" t="s">
        <v>140</v>
      </c>
      <c r="B74" s="27" t="s">
        <v>141</v>
      </c>
      <c r="C74" s="21"/>
    </row>
    <row r="75" spans="1:3" s="183" customFormat="1" ht="12" customHeight="1">
      <c r="A75" s="185" t="s">
        <v>142</v>
      </c>
      <c r="B75" s="25" t="s">
        <v>143</v>
      </c>
      <c r="C75" s="14">
        <f>SUM(C76:C77)</f>
        <v>2699</v>
      </c>
    </row>
    <row r="76" spans="1:3" s="183" customFormat="1" ht="12" customHeight="1">
      <c r="A76" s="180" t="s">
        <v>144</v>
      </c>
      <c r="B76" s="17" t="s">
        <v>145</v>
      </c>
      <c r="C76" s="21">
        <v>2699</v>
      </c>
    </row>
    <row r="77" spans="1:3" s="183" customFormat="1" ht="12" customHeight="1">
      <c r="A77" s="184" t="s">
        <v>146</v>
      </c>
      <c r="B77" s="27" t="s">
        <v>147</v>
      </c>
      <c r="C77" s="21"/>
    </row>
    <row r="78" spans="1:3" s="181" customFormat="1" ht="12" customHeight="1">
      <c r="A78" s="185" t="s">
        <v>148</v>
      </c>
      <c r="B78" s="25" t="s">
        <v>149</v>
      </c>
      <c r="C78" s="14">
        <f>SUM(C79:C81)</f>
        <v>0</v>
      </c>
    </row>
    <row r="79" spans="1:3" s="183" customFormat="1" ht="12" customHeight="1">
      <c r="A79" s="180" t="s">
        <v>150</v>
      </c>
      <c r="B79" s="17" t="s">
        <v>151</v>
      </c>
      <c r="C79" s="21"/>
    </row>
    <row r="80" spans="1:3" s="183" customFormat="1" ht="12" customHeight="1">
      <c r="A80" s="182" t="s">
        <v>152</v>
      </c>
      <c r="B80" s="20" t="s">
        <v>153</v>
      </c>
      <c r="C80" s="21"/>
    </row>
    <row r="81" spans="1:3" s="183" customFormat="1" ht="12" customHeight="1">
      <c r="A81" s="184" t="s">
        <v>154</v>
      </c>
      <c r="B81" s="27" t="s">
        <v>155</v>
      </c>
      <c r="C81" s="21"/>
    </row>
    <row r="82" spans="1:3" s="183" customFormat="1" ht="12" customHeight="1">
      <c r="A82" s="185" t="s">
        <v>156</v>
      </c>
      <c r="B82" s="25" t="s">
        <v>157</v>
      </c>
      <c r="C82" s="14">
        <f>SUM(C83:C86)</f>
        <v>0</v>
      </c>
    </row>
    <row r="83" spans="1:3" s="183" customFormat="1" ht="12" customHeight="1">
      <c r="A83" s="187" t="s">
        <v>158</v>
      </c>
      <c r="B83" s="17" t="s">
        <v>159</v>
      </c>
      <c r="C83" s="21"/>
    </row>
    <row r="84" spans="1:3" s="183" customFormat="1" ht="12" customHeight="1">
      <c r="A84" s="188" t="s">
        <v>160</v>
      </c>
      <c r="B84" s="20" t="s">
        <v>161</v>
      </c>
      <c r="C84" s="21"/>
    </row>
    <row r="85" spans="1:3" s="183" customFormat="1" ht="12" customHeight="1">
      <c r="A85" s="188" t="s">
        <v>162</v>
      </c>
      <c r="B85" s="20" t="s">
        <v>163</v>
      </c>
      <c r="C85" s="21"/>
    </row>
    <row r="86" spans="1:3" s="181" customFormat="1" ht="12" customHeight="1">
      <c r="A86" s="189" t="s">
        <v>164</v>
      </c>
      <c r="B86" s="27" t="s">
        <v>165</v>
      </c>
      <c r="C86" s="21"/>
    </row>
    <row r="87" spans="1:3" s="181" customFormat="1" ht="12" customHeight="1">
      <c r="A87" s="185" t="s">
        <v>166</v>
      </c>
      <c r="B87" s="25" t="s">
        <v>167</v>
      </c>
      <c r="C87" s="35"/>
    </row>
    <row r="88" spans="1:3" s="181" customFormat="1" ht="12" customHeight="1">
      <c r="A88" s="185" t="s">
        <v>350</v>
      </c>
      <c r="B88" s="25" t="s">
        <v>169</v>
      </c>
      <c r="C88" s="35">
        <v>100</v>
      </c>
    </row>
    <row r="89" spans="1:3" s="181" customFormat="1" ht="12" customHeight="1">
      <c r="A89" s="185" t="s">
        <v>351</v>
      </c>
      <c r="B89" s="36" t="s">
        <v>171</v>
      </c>
      <c r="C89" s="14">
        <f>+C66+C70+C75+C78+C82+C88+C87</f>
        <v>2799</v>
      </c>
    </row>
    <row r="90" spans="1:3" s="181" customFormat="1" ht="12" customHeight="1">
      <c r="A90" s="190" t="s">
        <v>352</v>
      </c>
      <c r="B90" s="38" t="s">
        <v>353</v>
      </c>
      <c r="C90" s="14">
        <f>+C65+C89</f>
        <v>74060</v>
      </c>
    </row>
    <row r="91" spans="1:3" s="183" customFormat="1" ht="15" customHeight="1">
      <c r="A91" s="191"/>
      <c r="B91" s="192"/>
      <c r="C91" s="193"/>
    </row>
    <row r="92" spans="1:3" s="176" customFormat="1" ht="16.5" customHeight="1">
      <c r="A92" s="194"/>
      <c r="B92" s="195" t="s">
        <v>272</v>
      </c>
      <c r="C92" s="196"/>
    </row>
    <row r="93" spans="1:3" s="197" customFormat="1" ht="12" customHeight="1">
      <c r="A93" s="8" t="s">
        <v>8</v>
      </c>
      <c r="B93" s="48" t="s">
        <v>354</v>
      </c>
      <c r="C93" s="49">
        <f>+C94+C95+C96+C97+C98+C111</f>
        <v>33473</v>
      </c>
    </row>
    <row r="94" spans="1:3" ht="12" customHeight="1">
      <c r="A94" s="198" t="s">
        <v>10</v>
      </c>
      <c r="B94" s="51" t="s">
        <v>178</v>
      </c>
      <c r="C94" s="52">
        <v>14538</v>
      </c>
    </row>
    <row r="95" spans="1:3" ht="12" customHeight="1">
      <c r="A95" s="182" t="s">
        <v>12</v>
      </c>
      <c r="B95" s="53" t="s">
        <v>179</v>
      </c>
      <c r="C95" s="21">
        <v>2287</v>
      </c>
    </row>
    <row r="96" spans="1:3" ht="12" customHeight="1">
      <c r="A96" s="182" t="s">
        <v>14</v>
      </c>
      <c r="B96" s="53" t="s">
        <v>180</v>
      </c>
      <c r="C96" s="26">
        <v>10977</v>
      </c>
    </row>
    <row r="97" spans="1:3" ht="12" customHeight="1">
      <c r="A97" s="182" t="s">
        <v>16</v>
      </c>
      <c r="B97" s="54" t="s">
        <v>181</v>
      </c>
      <c r="C97" s="26">
        <v>3523</v>
      </c>
    </row>
    <row r="98" spans="1:3" ht="12" customHeight="1">
      <c r="A98" s="182" t="s">
        <v>182</v>
      </c>
      <c r="B98" s="55" t="s">
        <v>183</v>
      </c>
      <c r="C98" s="26">
        <v>2148</v>
      </c>
    </row>
    <row r="99" spans="1:3" ht="12" customHeight="1">
      <c r="A99" s="182" t="s">
        <v>20</v>
      </c>
      <c r="B99" s="53" t="s">
        <v>355</v>
      </c>
      <c r="C99" s="26"/>
    </row>
    <row r="100" spans="1:3" ht="12" customHeight="1">
      <c r="A100" s="182" t="s">
        <v>185</v>
      </c>
      <c r="B100" s="57" t="s">
        <v>186</v>
      </c>
      <c r="C100" s="26"/>
    </row>
    <row r="101" spans="1:3" ht="12" customHeight="1">
      <c r="A101" s="182" t="s">
        <v>187</v>
      </c>
      <c r="B101" s="57" t="s">
        <v>188</v>
      </c>
      <c r="C101" s="26">
        <v>4</v>
      </c>
    </row>
    <row r="102" spans="1:3" ht="12" customHeight="1">
      <c r="A102" s="182" t="s">
        <v>189</v>
      </c>
      <c r="B102" s="57" t="s">
        <v>190</v>
      </c>
      <c r="C102" s="26"/>
    </row>
    <row r="103" spans="1:3" ht="12" customHeight="1">
      <c r="A103" s="182" t="s">
        <v>191</v>
      </c>
      <c r="B103" s="58" t="s">
        <v>192</v>
      </c>
      <c r="C103" s="26"/>
    </row>
    <row r="104" spans="1:3" ht="12" customHeight="1">
      <c r="A104" s="182" t="s">
        <v>193</v>
      </c>
      <c r="B104" s="58" t="s">
        <v>194</v>
      </c>
      <c r="C104" s="26"/>
    </row>
    <row r="105" spans="1:3" ht="12" customHeight="1">
      <c r="A105" s="182" t="s">
        <v>195</v>
      </c>
      <c r="B105" s="57" t="s">
        <v>196</v>
      </c>
      <c r="C105" s="26">
        <v>1750</v>
      </c>
    </row>
    <row r="106" spans="1:3" ht="12" customHeight="1">
      <c r="A106" s="182" t="s">
        <v>197</v>
      </c>
      <c r="B106" s="57" t="s">
        <v>198</v>
      </c>
      <c r="C106" s="26"/>
    </row>
    <row r="107" spans="1:3" ht="12" customHeight="1">
      <c r="A107" s="182" t="s">
        <v>199</v>
      </c>
      <c r="B107" s="58" t="s">
        <v>200</v>
      </c>
      <c r="C107" s="26">
        <v>200</v>
      </c>
    </row>
    <row r="108" spans="1:3" ht="12" customHeight="1">
      <c r="A108" s="199" t="s">
        <v>201</v>
      </c>
      <c r="B108" s="56" t="s">
        <v>202</v>
      </c>
      <c r="C108" s="26"/>
    </row>
    <row r="109" spans="1:3" ht="12" customHeight="1">
      <c r="A109" s="182" t="s">
        <v>203</v>
      </c>
      <c r="B109" s="56" t="s">
        <v>204</v>
      </c>
      <c r="C109" s="26"/>
    </row>
    <row r="110" spans="1:3" ht="12" customHeight="1">
      <c r="A110" s="182" t="s">
        <v>205</v>
      </c>
      <c r="B110" s="58" t="s">
        <v>206</v>
      </c>
      <c r="C110" s="21">
        <v>194</v>
      </c>
    </row>
    <row r="111" spans="1:3" ht="12" customHeight="1">
      <c r="A111" s="182" t="s">
        <v>207</v>
      </c>
      <c r="B111" s="54" t="s">
        <v>208</v>
      </c>
      <c r="C111" s="21"/>
    </row>
    <row r="112" spans="1:3" ht="12" customHeight="1">
      <c r="A112" s="184" t="s">
        <v>209</v>
      </c>
      <c r="B112" s="53" t="s">
        <v>356</v>
      </c>
      <c r="C112" s="26"/>
    </row>
    <row r="113" spans="1:3" ht="12" customHeight="1">
      <c r="A113" s="200" t="s">
        <v>211</v>
      </c>
      <c r="B113" s="201" t="s">
        <v>357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908</v>
      </c>
    </row>
    <row r="115" spans="1:3" ht="12" customHeight="1">
      <c r="A115" s="180" t="s">
        <v>24</v>
      </c>
      <c r="B115" s="53" t="s">
        <v>214</v>
      </c>
      <c r="C115" s="18">
        <v>728</v>
      </c>
    </row>
    <row r="116" spans="1:3" ht="12" customHeight="1">
      <c r="A116" s="180" t="s">
        <v>26</v>
      </c>
      <c r="B116" s="66" t="s">
        <v>215</v>
      </c>
      <c r="C116" s="18"/>
    </row>
    <row r="117" spans="1:3" ht="12" customHeight="1">
      <c r="A117" s="180" t="s">
        <v>28</v>
      </c>
      <c r="B117" s="66" t="s">
        <v>216</v>
      </c>
      <c r="C117" s="21">
        <v>180</v>
      </c>
    </row>
    <row r="118" spans="1:3" ht="12" customHeight="1">
      <c r="A118" s="180" t="s">
        <v>30</v>
      </c>
      <c r="B118" s="66" t="s">
        <v>217</v>
      </c>
      <c r="C118" s="67"/>
    </row>
    <row r="119" spans="1:3" ht="12" customHeight="1">
      <c r="A119" s="180" t="s">
        <v>32</v>
      </c>
      <c r="B119" s="24" t="s">
        <v>218</v>
      </c>
      <c r="C119" s="67"/>
    </row>
    <row r="120" spans="1:3" ht="12" customHeight="1">
      <c r="A120" s="180" t="s">
        <v>34</v>
      </c>
      <c r="B120" s="22" t="s">
        <v>219</v>
      </c>
      <c r="C120" s="67"/>
    </row>
    <row r="121" spans="1:3" ht="12" customHeight="1">
      <c r="A121" s="180" t="s">
        <v>220</v>
      </c>
      <c r="B121" s="68" t="s">
        <v>221</v>
      </c>
      <c r="C121" s="67"/>
    </row>
    <row r="122" spans="1:3" ht="12" customHeight="1">
      <c r="A122" s="180" t="s">
        <v>222</v>
      </c>
      <c r="B122" s="58" t="s">
        <v>194</v>
      </c>
      <c r="C122" s="67"/>
    </row>
    <row r="123" spans="1:3" ht="12" customHeight="1">
      <c r="A123" s="180" t="s">
        <v>223</v>
      </c>
      <c r="B123" s="58" t="s">
        <v>224</v>
      </c>
      <c r="C123" s="67"/>
    </row>
    <row r="124" spans="1:3" ht="12" customHeight="1">
      <c r="A124" s="180" t="s">
        <v>225</v>
      </c>
      <c r="B124" s="58" t="s">
        <v>226</v>
      </c>
      <c r="C124" s="67"/>
    </row>
    <row r="125" spans="1:3" ht="12" customHeight="1">
      <c r="A125" s="180" t="s">
        <v>227</v>
      </c>
      <c r="B125" s="58" t="s">
        <v>200</v>
      </c>
      <c r="C125" s="67"/>
    </row>
    <row r="126" spans="1:3" ht="12" customHeight="1">
      <c r="A126" s="180" t="s">
        <v>228</v>
      </c>
      <c r="B126" s="58" t="s">
        <v>229</v>
      </c>
      <c r="C126" s="67"/>
    </row>
    <row r="127" spans="1:3" ht="12" customHeight="1">
      <c r="A127" s="199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34381</v>
      </c>
    </row>
    <row r="129" spans="1:3" ht="12" customHeight="1">
      <c r="A129" s="44" t="s">
        <v>233</v>
      </c>
      <c r="B129" s="13" t="s">
        <v>234</v>
      </c>
      <c r="C129" s="14">
        <f>+C130+C131+C132</f>
        <v>16585</v>
      </c>
    </row>
    <row r="130" spans="1:3" s="197" customFormat="1" ht="12" customHeight="1">
      <c r="A130" s="180" t="s">
        <v>52</v>
      </c>
      <c r="B130" s="70" t="s">
        <v>358</v>
      </c>
      <c r="C130" s="67"/>
    </row>
    <row r="131" spans="1:3" ht="12" customHeight="1">
      <c r="A131" s="180" t="s">
        <v>60</v>
      </c>
      <c r="B131" s="70" t="s">
        <v>236</v>
      </c>
      <c r="C131" s="67"/>
    </row>
    <row r="132" spans="1:3" ht="12" customHeight="1">
      <c r="A132" s="199" t="s">
        <v>62</v>
      </c>
      <c r="B132" s="71" t="s">
        <v>359</v>
      </c>
      <c r="C132" s="67">
        <v>16585</v>
      </c>
    </row>
    <row r="133" spans="1:3" ht="12" customHeight="1">
      <c r="A133" s="44" t="s">
        <v>66</v>
      </c>
      <c r="B133" s="13" t="s">
        <v>238</v>
      </c>
      <c r="C133" s="14">
        <f>+C134+C135+C136+C137+C138+C139</f>
        <v>9807</v>
      </c>
    </row>
    <row r="134" spans="1:3" ht="12" customHeight="1">
      <c r="A134" s="180" t="s">
        <v>68</v>
      </c>
      <c r="B134" s="70" t="s">
        <v>239</v>
      </c>
      <c r="C134" s="67">
        <v>9807</v>
      </c>
    </row>
    <row r="135" spans="1:3" ht="12" customHeight="1">
      <c r="A135" s="180" t="s">
        <v>70</v>
      </c>
      <c r="B135" s="70" t="s">
        <v>240</v>
      </c>
      <c r="C135" s="67"/>
    </row>
    <row r="136" spans="1:3" ht="12" customHeight="1">
      <c r="A136" s="180" t="s">
        <v>72</v>
      </c>
      <c r="B136" s="70" t="s">
        <v>241</v>
      </c>
      <c r="C136" s="67"/>
    </row>
    <row r="137" spans="1:3" ht="12" customHeight="1">
      <c r="A137" s="180" t="s">
        <v>74</v>
      </c>
      <c r="B137" s="70" t="s">
        <v>360</v>
      </c>
      <c r="C137" s="67"/>
    </row>
    <row r="138" spans="1:3" ht="12" customHeight="1">
      <c r="A138" s="180" t="s">
        <v>76</v>
      </c>
      <c r="B138" s="70" t="s">
        <v>243</v>
      </c>
      <c r="C138" s="67"/>
    </row>
    <row r="139" spans="1:3" s="197" customFormat="1" ht="12" customHeight="1">
      <c r="A139" s="199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361</v>
      </c>
      <c r="C140" s="14">
        <f>+C141+C142+C144+C145+C143</f>
        <v>13287</v>
      </c>
      <c r="K140" s="202"/>
    </row>
    <row r="141" spans="1:3" ht="12.75">
      <c r="A141" s="180" t="s">
        <v>92</v>
      </c>
      <c r="B141" s="70" t="s">
        <v>246</v>
      </c>
      <c r="C141" s="67"/>
    </row>
    <row r="142" spans="1:3" ht="12" customHeight="1">
      <c r="A142" s="180" t="s">
        <v>94</v>
      </c>
      <c r="B142" s="70" t="s">
        <v>247</v>
      </c>
      <c r="C142" s="67">
        <v>1006</v>
      </c>
    </row>
    <row r="143" spans="1:3" s="197" customFormat="1" ht="12" customHeight="1">
      <c r="A143" s="180" t="s">
        <v>96</v>
      </c>
      <c r="B143" s="70" t="s">
        <v>362</v>
      </c>
      <c r="C143" s="67">
        <v>12281</v>
      </c>
    </row>
    <row r="144" spans="1:3" s="197" customFormat="1" ht="12" customHeight="1">
      <c r="A144" s="180" t="s">
        <v>98</v>
      </c>
      <c r="B144" s="70" t="s">
        <v>248</v>
      </c>
      <c r="C144" s="67"/>
    </row>
    <row r="145" spans="1:3" s="197" customFormat="1" ht="12" customHeight="1">
      <c r="A145" s="199" t="s">
        <v>100</v>
      </c>
      <c r="B145" s="71" t="s">
        <v>249</v>
      </c>
      <c r="C145" s="67"/>
    </row>
    <row r="146" spans="1:3" s="197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197" customFormat="1" ht="12" customHeight="1">
      <c r="A147" s="180" t="s">
        <v>104</v>
      </c>
      <c r="B147" s="70" t="s">
        <v>252</v>
      </c>
      <c r="C147" s="67"/>
    </row>
    <row r="148" spans="1:3" s="197" customFormat="1" ht="12" customHeight="1">
      <c r="A148" s="180" t="s">
        <v>106</v>
      </c>
      <c r="B148" s="70" t="s">
        <v>253</v>
      </c>
      <c r="C148" s="67"/>
    </row>
    <row r="149" spans="1:3" s="197" customFormat="1" ht="12" customHeight="1">
      <c r="A149" s="180" t="s">
        <v>108</v>
      </c>
      <c r="B149" s="70" t="s">
        <v>254</v>
      </c>
      <c r="C149" s="67"/>
    </row>
    <row r="150" spans="1:3" ht="12.75" customHeight="1">
      <c r="A150" s="180" t="s">
        <v>110</v>
      </c>
      <c r="B150" s="70" t="s">
        <v>363</v>
      </c>
      <c r="C150" s="67"/>
    </row>
    <row r="151" spans="1:3" ht="12.75" customHeight="1">
      <c r="A151" s="199" t="s">
        <v>256</v>
      </c>
      <c r="B151" s="71" t="s">
        <v>257</v>
      </c>
      <c r="C151" s="69"/>
    </row>
    <row r="152" spans="1:3" ht="12.75" customHeight="1">
      <c r="A152" s="203" t="s">
        <v>112</v>
      </c>
      <c r="B152" s="13" t="s">
        <v>258</v>
      </c>
      <c r="C152" s="72"/>
    </row>
    <row r="153" spans="1:3" ht="12" customHeight="1">
      <c r="A153" s="203" t="s">
        <v>259</v>
      </c>
      <c r="B153" s="13" t="s">
        <v>260</v>
      </c>
      <c r="C153" s="72"/>
    </row>
    <row r="154" spans="1:3" ht="15" customHeight="1">
      <c r="A154" s="44" t="s">
        <v>261</v>
      </c>
      <c r="B154" s="13" t="s">
        <v>262</v>
      </c>
      <c r="C154" s="74">
        <f>+C129+C133+C140+C146+C152+C153</f>
        <v>39679</v>
      </c>
    </row>
    <row r="155" spans="1:3" ht="12.75">
      <c r="A155" s="204" t="s">
        <v>263</v>
      </c>
      <c r="B155" s="78" t="s">
        <v>264</v>
      </c>
      <c r="C155" s="74">
        <f>+C128+C154</f>
        <v>74060</v>
      </c>
    </row>
    <row r="156" ht="15" customHeight="1"/>
    <row r="157" spans="1:3" ht="14.25" customHeight="1">
      <c r="A157" s="205" t="s">
        <v>364</v>
      </c>
      <c r="B157" s="206"/>
      <c r="C157" s="207">
        <v>2</v>
      </c>
    </row>
    <row r="158" spans="1:3" ht="12.75">
      <c r="A158" s="205" t="s">
        <v>365</v>
      </c>
      <c r="B158" s="206"/>
      <c r="C158" s="207">
        <v>6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152" customWidth="1"/>
    <col min="2" max="2" width="72.00390625" style="153" customWidth="1"/>
    <col min="3" max="3" width="25.00390625" style="154" customWidth="1"/>
    <col min="4" max="16384" width="9.375" style="155" customWidth="1"/>
  </cols>
  <sheetData>
    <row r="1" spans="1:3" s="159" customFormat="1" ht="16.5" customHeight="1">
      <c r="A1" s="156"/>
      <c r="B1" s="157"/>
      <c r="C1" s="158" t="str">
        <f>+CONCATENATE("9.1.2. melléklet a 11/2015. (XI.23.) önkormányzati rendelethez")</f>
        <v>9.1.2. melléklet a 11/2015. (XI.23.) önkormányzati rendelethez</v>
      </c>
    </row>
    <row r="2" spans="1:3" s="163" customFormat="1" ht="21" customHeight="1">
      <c r="A2" s="160" t="s">
        <v>273</v>
      </c>
      <c r="B2" s="161" t="s">
        <v>339</v>
      </c>
      <c r="C2" s="162" t="s">
        <v>340</v>
      </c>
    </row>
    <row r="3" spans="1:3" s="163" customFormat="1" ht="15.75">
      <c r="A3" s="164" t="s">
        <v>341</v>
      </c>
      <c r="B3" s="165" t="s">
        <v>368</v>
      </c>
      <c r="C3" s="166" t="s">
        <v>369</v>
      </c>
    </row>
    <row r="4" spans="1:3" s="169" customFormat="1" ht="15.75" customHeight="1">
      <c r="A4" s="167"/>
      <c r="B4" s="167"/>
      <c r="C4" s="168" t="s">
        <v>327</v>
      </c>
    </row>
    <row r="5" spans="1:3" ht="12.75">
      <c r="A5" s="170" t="s">
        <v>343</v>
      </c>
      <c r="B5" s="171" t="s">
        <v>344</v>
      </c>
      <c r="C5" s="172" t="s">
        <v>345</v>
      </c>
    </row>
    <row r="6" spans="1:3" s="176" customFormat="1" ht="12.75" customHeight="1">
      <c r="A6" s="173" t="s">
        <v>5</v>
      </c>
      <c r="B6" s="174" t="s">
        <v>6</v>
      </c>
      <c r="C6" s="175" t="s">
        <v>7</v>
      </c>
    </row>
    <row r="7" spans="1:3" s="176" customFormat="1" ht="15.75" customHeight="1">
      <c r="A7" s="177"/>
      <c r="B7" s="178" t="s">
        <v>271</v>
      </c>
      <c r="C7" s="179"/>
    </row>
    <row r="8" spans="1:3" s="176" customFormat="1" ht="12" customHeight="1">
      <c r="A8" s="44" t="s">
        <v>8</v>
      </c>
      <c r="B8" s="13" t="s">
        <v>9</v>
      </c>
      <c r="C8" s="14">
        <f>+C9+C10+C11+C12+C13+C14</f>
        <v>0</v>
      </c>
    </row>
    <row r="9" spans="1:3" s="181" customFormat="1" ht="12" customHeight="1">
      <c r="A9" s="180" t="s">
        <v>10</v>
      </c>
      <c r="B9" s="17" t="s">
        <v>11</v>
      </c>
      <c r="C9" s="18"/>
    </row>
    <row r="10" spans="1:3" s="183" customFormat="1" ht="12" customHeight="1">
      <c r="A10" s="182" t="s">
        <v>12</v>
      </c>
      <c r="B10" s="20" t="s">
        <v>13</v>
      </c>
      <c r="C10" s="21"/>
    </row>
    <row r="11" spans="1:3" s="183" customFormat="1" ht="12" customHeight="1">
      <c r="A11" s="182" t="s">
        <v>14</v>
      </c>
      <c r="B11" s="20" t="s">
        <v>15</v>
      </c>
      <c r="C11" s="21"/>
    </row>
    <row r="12" spans="1:3" s="183" customFormat="1" ht="12" customHeight="1">
      <c r="A12" s="182" t="s">
        <v>16</v>
      </c>
      <c r="B12" s="20" t="s">
        <v>17</v>
      </c>
      <c r="C12" s="21"/>
    </row>
    <row r="13" spans="1:3" s="183" customFormat="1" ht="12" customHeight="1">
      <c r="A13" s="182" t="s">
        <v>18</v>
      </c>
      <c r="B13" s="20" t="s">
        <v>346</v>
      </c>
      <c r="C13" s="21"/>
    </row>
    <row r="14" spans="1:3" s="181" customFormat="1" ht="12" customHeight="1">
      <c r="A14" s="184" t="s">
        <v>20</v>
      </c>
      <c r="B14" s="27" t="s">
        <v>21</v>
      </c>
      <c r="C14" s="21"/>
    </row>
    <row r="15" spans="1:3" s="181" customFormat="1" ht="12" customHeight="1">
      <c r="A15" s="44" t="s">
        <v>22</v>
      </c>
      <c r="B15" s="25" t="s">
        <v>23</v>
      </c>
      <c r="C15" s="14">
        <f>+C16+C17+C18+C19+C20</f>
        <v>0</v>
      </c>
    </row>
    <row r="16" spans="1:3" s="181" customFormat="1" ht="12" customHeight="1">
      <c r="A16" s="180" t="s">
        <v>24</v>
      </c>
      <c r="B16" s="17" t="s">
        <v>25</v>
      </c>
      <c r="C16" s="18"/>
    </row>
    <row r="17" spans="1:3" s="181" customFormat="1" ht="12" customHeight="1">
      <c r="A17" s="182" t="s">
        <v>26</v>
      </c>
      <c r="B17" s="20" t="s">
        <v>27</v>
      </c>
      <c r="C17" s="21"/>
    </row>
    <row r="18" spans="1:3" s="181" customFormat="1" ht="12" customHeight="1">
      <c r="A18" s="182" t="s">
        <v>28</v>
      </c>
      <c r="B18" s="20" t="s">
        <v>29</v>
      </c>
      <c r="C18" s="21"/>
    </row>
    <row r="19" spans="1:3" s="181" customFormat="1" ht="12" customHeight="1">
      <c r="A19" s="182" t="s">
        <v>30</v>
      </c>
      <c r="B19" s="20" t="s">
        <v>31</v>
      </c>
      <c r="C19" s="21"/>
    </row>
    <row r="20" spans="1:3" s="181" customFormat="1" ht="12" customHeight="1">
      <c r="A20" s="182" t="s">
        <v>32</v>
      </c>
      <c r="B20" s="20" t="s">
        <v>33</v>
      </c>
      <c r="C20" s="21"/>
    </row>
    <row r="21" spans="1:3" s="183" customFormat="1" ht="12" customHeight="1">
      <c r="A21" s="184" t="s">
        <v>34</v>
      </c>
      <c r="B21" s="27" t="s">
        <v>35</v>
      </c>
      <c r="C21" s="26"/>
    </row>
    <row r="22" spans="1:3" s="183" customFormat="1" ht="12" customHeight="1">
      <c r="A22" s="44" t="s">
        <v>36</v>
      </c>
      <c r="B22" s="13" t="s">
        <v>37</v>
      </c>
      <c r="C22" s="14">
        <f>+C23+C24+C25+C26+C27</f>
        <v>0</v>
      </c>
    </row>
    <row r="23" spans="1:3" s="183" customFormat="1" ht="12" customHeight="1">
      <c r="A23" s="180" t="s">
        <v>38</v>
      </c>
      <c r="B23" s="17" t="s">
        <v>39</v>
      </c>
      <c r="C23" s="18"/>
    </row>
    <row r="24" spans="1:3" s="181" customFormat="1" ht="12" customHeight="1">
      <c r="A24" s="182" t="s">
        <v>40</v>
      </c>
      <c r="B24" s="20" t="s">
        <v>41</v>
      </c>
      <c r="C24" s="21"/>
    </row>
    <row r="25" spans="1:3" s="183" customFormat="1" ht="12" customHeight="1">
      <c r="A25" s="182" t="s">
        <v>42</v>
      </c>
      <c r="B25" s="20" t="s">
        <v>43</v>
      </c>
      <c r="C25" s="21"/>
    </row>
    <row r="26" spans="1:3" s="183" customFormat="1" ht="12" customHeight="1">
      <c r="A26" s="182" t="s">
        <v>44</v>
      </c>
      <c r="B26" s="20" t="s">
        <v>45</v>
      </c>
      <c r="C26" s="21"/>
    </row>
    <row r="27" spans="1:3" s="183" customFormat="1" ht="12" customHeight="1">
      <c r="A27" s="182" t="s">
        <v>46</v>
      </c>
      <c r="B27" s="20" t="s">
        <v>47</v>
      </c>
      <c r="C27" s="21"/>
    </row>
    <row r="28" spans="1:3" s="183" customFormat="1" ht="12" customHeight="1">
      <c r="A28" s="184" t="s">
        <v>48</v>
      </c>
      <c r="B28" s="27" t="s">
        <v>49</v>
      </c>
      <c r="C28" s="26"/>
    </row>
    <row r="29" spans="1:3" s="183" customFormat="1" ht="12" customHeight="1">
      <c r="A29" s="44" t="s">
        <v>50</v>
      </c>
      <c r="B29" s="13" t="s">
        <v>51</v>
      </c>
      <c r="C29" s="14">
        <f>+C30+C34+C35+C36</f>
        <v>0</v>
      </c>
    </row>
    <row r="30" spans="1:3" s="183" customFormat="1" ht="12" customHeight="1">
      <c r="A30" s="180" t="s">
        <v>52</v>
      </c>
      <c r="B30" s="17" t="s">
        <v>347</v>
      </c>
      <c r="C30" s="28">
        <f>+C31+C32+C33</f>
        <v>0</v>
      </c>
    </row>
    <row r="31" spans="1:3" s="183" customFormat="1" ht="12" customHeight="1">
      <c r="A31" s="182" t="s">
        <v>54</v>
      </c>
      <c r="B31" s="20" t="s">
        <v>55</v>
      </c>
      <c r="C31" s="21"/>
    </row>
    <row r="32" spans="1:3" s="183" customFormat="1" ht="12" customHeight="1">
      <c r="A32" s="182" t="s">
        <v>56</v>
      </c>
      <c r="B32" s="20" t="s">
        <v>57</v>
      </c>
      <c r="C32" s="21"/>
    </row>
    <row r="33" spans="1:3" s="183" customFormat="1" ht="12" customHeight="1">
      <c r="A33" s="182" t="s">
        <v>58</v>
      </c>
      <c r="B33" s="20" t="s">
        <v>59</v>
      </c>
      <c r="C33" s="21"/>
    </row>
    <row r="34" spans="1:3" s="183" customFormat="1" ht="12" customHeight="1">
      <c r="A34" s="182" t="s">
        <v>60</v>
      </c>
      <c r="B34" s="20" t="s">
        <v>61</v>
      </c>
      <c r="C34" s="21"/>
    </row>
    <row r="35" spans="1:3" s="183" customFormat="1" ht="12" customHeight="1">
      <c r="A35" s="182" t="s">
        <v>62</v>
      </c>
      <c r="B35" s="20" t="s">
        <v>63</v>
      </c>
      <c r="C35" s="21"/>
    </row>
    <row r="36" spans="1:3" s="183" customFormat="1" ht="12" customHeight="1">
      <c r="A36" s="184" t="s">
        <v>64</v>
      </c>
      <c r="B36" s="27" t="s">
        <v>65</v>
      </c>
      <c r="C36" s="26"/>
    </row>
    <row r="37" spans="1:3" s="183" customFormat="1" ht="12" customHeight="1">
      <c r="A37" s="44" t="s">
        <v>66</v>
      </c>
      <c r="B37" s="13" t="s">
        <v>67</v>
      </c>
      <c r="C37" s="14">
        <f>SUM(C38:C48)</f>
        <v>220</v>
      </c>
    </row>
    <row r="38" spans="1:3" s="183" customFormat="1" ht="12" customHeight="1">
      <c r="A38" s="180" t="s">
        <v>68</v>
      </c>
      <c r="B38" s="17" t="s">
        <v>69</v>
      </c>
      <c r="C38" s="18"/>
    </row>
    <row r="39" spans="1:3" s="183" customFormat="1" ht="12" customHeight="1">
      <c r="A39" s="182" t="s">
        <v>70</v>
      </c>
      <c r="B39" s="20" t="s">
        <v>71</v>
      </c>
      <c r="C39" s="21">
        <v>220</v>
      </c>
    </row>
    <row r="40" spans="1:3" s="183" customFormat="1" ht="12" customHeight="1">
      <c r="A40" s="182" t="s">
        <v>72</v>
      </c>
      <c r="B40" s="20" t="s">
        <v>73</v>
      </c>
      <c r="C40" s="21"/>
    </row>
    <row r="41" spans="1:3" s="183" customFormat="1" ht="12" customHeight="1">
      <c r="A41" s="182" t="s">
        <v>74</v>
      </c>
      <c r="B41" s="20" t="s">
        <v>75</v>
      </c>
      <c r="C41" s="21"/>
    </row>
    <row r="42" spans="1:3" s="183" customFormat="1" ht="12" customHeight="1">
      <c r="A42" s="182" t="s">
        <v>76</v>
      </c>
      <c r="B42" s="20" t="s">
        <v>77</v>
      </c>
      <c r="C42" s="21"/>
    </row>
    <row r="43" spans="1:3" s="183" customFormat="1" ht="12" customHeight="1">
      <c r="A43" s="182" t="s">
        <v>78</v>
      </c>
      <c r="B43" s="20" t="s">
        <v>79</v>
      </c>
      <c r="C43" s="21"/>
    </row>
    <row r="44" spans="1:3" s="183" customFormat="1" ht="12" customHeight="1">
      <c r="A44" s="182" t="s">
        <v>80</v>
      </c>
      <c r="B44" s="20" t="s">
        <v>81</v>
      </c>
      <c r="C44" s="21"/>
    </row>
    <row r="45" spans="1:3" s="183" customFormat="1" ht="12" customHeight="1">
      <c r="A45" s="182" t="s">
        <v>82</v>
      </c>
      <c r="B45" s="20" t="s">
        <v>83</v>
      </c>
      <c r="C45" s="21"/>
    </row>
    <row r="46" spans="1:3" s="183" customFormat="1" ht="12" customHeight="1">
      <c r="A46" s="182" t="s">
        <v>84</v>
      </c>
      <c r="B46" s="20" t="s">
        <v>85</v>
      </c>
      <c r="C46" s="21"/>
    </row>
    <row r="47" spans="1:3" s="183" customFormat="1" ht="12" customHeight="1">
      <c r="A47" s="184" t="s">
        <v>86</v>
      </c>
      <c r="B47" s="27" t="s">
        <v>87</v>
      </c>
      <c r="C47" s="26"/>
    </row>
    <row r="48" spans="1:3" s="183" customFormat="1" ht="12" customHeight="1">
      <c r="A48" s="184" t="s">
        <v>88</v>
      </c>
      <c r="B48" s="27" t="s">
        <v>89</v>
      </c>
      <c r="C48" s="26"/>
    </row>
    <row r="49" spans="1:3" s="183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183" customFormat="1" ht="12" customHeight="1">
      <c r="A50" s="180" t="s">
        <v>92</v>
      </c>
      <c r="B50" s="17" t="s">
        <v>93</v>
      </c>
      <c r="C50" s="18"/>
    </row>
    <row r="51" spans="1:3" s="183" customFormat="1" ht="12" customHeight="1">
      <c r="A51" s="182" t="s">
        <v>94</v>
      </c>
      <c r="B51" s="20" t="s">
        <v>95</v>
      </c>
      <c r="C51" s="21"/>
    </row>
    <row r="52" spans="1:3" s="183" customFormat="1" ht="12" customHeight="1">
      <c r="A52" s="182" t="s">
        <v>96</v>
      </c>
      <c r="B52" s="20" t="s">
        <v>97</v>
      </c>
      <c r="C52" s="21"/>
    </row>
    <row r="53" spans="1:3" s="183" customFormat="1" ht="12" customHeight="1">
      <c r="A53" s="182" t="s">
        <v>98</v>
      </c>
      <c r="B53" s="20" t="s">
        <v>99</v>
      </c>
      <c r="C53" s="21"/>
    </row>
    <row r="54" spans="1:3" s="183" customFormat="1" ht="12" customHeight="1">
      <c r="A54" s="184" t="s">
        <v>100</v>
      </c>
      <c r="B54" s="27" t="s">
        <v>101</v>
      </c>
      <c r="C54" s="26"/>
    </row>
    <row r="55" spans="1:3" s="183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183" customFormat="1" ht="12" customHeight="1">
      <c r="A56" s="180" t="s">
        <v>104</v>
      </c>
      <c r="B56" s="17" t="s">
        <v>105</v>
      </c>
      <c r="C56" s="18"/>
    </row>
    <row r="57" spans="1:3" s="183" customFormat="1" ht="12" customHeight="1">
      <c r="A57" s="182" t="s">
        <v>106</v>
      </c>
      <c r="B57" s="20" t="s">
        <v>107</v>
      </c>
      <c r="C57" s="21"/>
    </row>
    <row r="58" spans="1:3" s="183" customFormat="1" ht="12" customHeight="1">
      <c r="A58" s="182" t="s">
        <v>108</v>
      </c>
      <c r="B58" s="20" t="s">
        <v>109</v>
      </c>
      <c r="C58" s="21"/>
    </row>
    <row r="59" spans="1:3" s="183" customFormat="1" ht="12" customHeight="1">
      <c r="A59" s="184" t="s">
        <v>110</v>
      </c>
      <c r="B59" s="27" t="s">
        <v>111</v>
      </c>
      <c r="C59" s="26"/>
    </row>
    <row r="60" spans="1:3" s="183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183" customFormat="1" ht="12" customHeight="1">
      <c r="A61" s="180" t="s">
        <v>114</v>
      </c>
      <c r="B61" s="17" t="s">
        <v>115</v>
      </c>
      <c r="C61" s="21"/>
    </row>
    <row r="62" spans="1:3" s="183" customFormat="1" ht="12" customHeight="1">
      <c r="A62" s="182" t="s">
        <v>116</v>
      </c>
      <c r="B62" s="20" t="s">
        <v>117</v>
      </c>
      <c r="C62" s="21"/>
    </row>
    <row r="63" spans="1:3" s="183" customFormat="1" ht="12" customHeight="1">
      <c r="A63" s="182" t="s">
        <v>118</v>
      </c>
      <c r="B63" s="20" t="s">
        <v>119</v>
      </c>
      <c r="C63" s="21"/>
    </row>
    <row r="64" spans="1:3" s="183" customFormat="1" ht="12" customHeight="1">
      <c r="A64" s="184" t="s">
        <v>120</v>
      </c>
      <c r="B64" s="27" t="s">
        <v>121</v>
      </c>
      <c r="C64" s="21"/>
    </row>
    <row r="65" spans="1:3" s="183" customFormat="1" ht="12" customHeight="1">
      <c r="A65" s="44" t="s">
        <v>259</v>
      </c>
      <c r="B65" s="13" t="s">
        <v>123</v>
      </c>
      <c r="C65" s="14">
        <f>+C8+C15+C22+C29+C37+C49+C55+C60</f>
        <v>220</v>
      </c>
    </row>
    <row r="66" spans="1:3" s="183" customFormat="1" ht="12" customHeight="1">
      <c r="A66" s="185" t="s">
        <v>348</v>
      </c>
      <c r="B66" s="25" t="s">
        <v>125</v>
      </c>
      <c r="C66" s="14">
        <f>SUM(C67:C69)</f>
        <v>0</v>
      </c>
    </row>
    <row r="67" spans="1:3" s="183" customFormat="1" ht="12" customHeight="1">
      <c r="A67" s="180" t="s">
        <v>126</v>
      </c>
      <c r="B67" s="17" t="s">
        <v>127</v>
      </c>
      <c r="C67" s="21"/>
    </row>
    <row r="68" spans="1:3" s="183" customFormat="1" ht="12" customHeight="1">
      <c r="A68" s="182" t="s">
        <v>128</v>
      </c>
      <c r="B68" s="20" t="s">
        <v>129</v>
      </c>
      <c r="C68" s="21"/>
    </row>
    <row r="69" spans="1:3" s="183" customFormat="1" ht="12" customHeight="1">
      <c r="A69" s="184" t="s">
        <v>130</v>
      </c>
      <c r="B69" s="186" t="s">
        <v>349</v>
      </c>
      <c r="C69" s="21"/>
    </row>
    <row r="70" spans="1:3" s="183" customFormat="1" ht="12" customHeight="1">
      <c r="A70" s="185" t="s">
        <v>132</v>
      </c>
      <c r="B70" s="25" t="s">
        <v>133</v>
      </c>
      <c r="C70" s="14">
        <f>SUM(C71:C74)</f>
        <v>0</v>
      </c>
    </row>
    <row r="71" spans="1:3" s="183" customFormat="1" ht="12" customHeight="1">
      <c r="A71" s="180" t="s">
        <v>134</v>
      </c>
      <c r="B71" s="17" t="s">
        <v>135</v>
      </c>
      <c r="C71" s="21"/>
    </row>
    <row r="72" spans="1:3" s="183" customFormat="1" ht="12" customHeight="1">
      <c r="A72" s="182" t="s">
        <v>136</v>
      </c>
      <c r="B72" s="20" t="s">
        <v>137</v>
      </c>
      <c r="C72" s="21"/>
    </row>
    <row r="73" spans="1:3" s="183" customFormat="1" ht="12" customHeight="1">
      <c r="A73" s="182" t="s">
        <v>138</v>
      </c>
      <c r="B73" s="20" t="s">
        <v>139</v>
      </c>
      <c r="C73" s="21"/>
    </row>
    <row r="74" spans="1:3" s="183" customFormat="1" ht="12" customHeight="1">
      <c r="A74" s="184" t="s">
        <v>140</v>
      </c>
      <c r="B74" s="27" t="s">
        <v>141</v>
      </c>
      <c r="C74" s="21"/>
    </row>
    <row r="75" spans="1:3" s="183" customFormat="1" ht="12" customHeight="1">
      <c r="A75" s="185" t="s">
        <v>142</v>
      </c>
      <c r="B75" s="25" t="s">
        <v>143</v>
      </c>
      <c r="C75" s="14">
        <f>SUM(C76:C77)</f>
        <v>0</v>
      </c>
    </row>
    <row r="76" spans="1:3" s="183" customFormat="1" ht="12" customHeight="1">
      <c r="A76" s="180" t="s">
        <v>144</v>
      </c>
      <c r="B76" s="17" t="s">
        <v>145</v>
      </c>
      <c r="C76" s="21"/>
    </row>
    <row r="77" spans="1:3" s="183" customFormat="1" ht="12" customHeight="1">
      <c r="A77" s="184" t="s">
        <v>146</v>
      </c>
      <c r="B77" s="27" t="s">
        <v>147</v>
      </c>
      <c r="C77" s="21"/>
    </row>
    <row r="78" spans="1:3" s="181" customFormat="1" ht="12" customHeight="1">
      <c r="A78" s="185" t="s">
        <v>148</v>
      </c>
      <c r="B78" s="25" t="s">
        <v>149</v>
      </c>
      <c r="C78" s="14">
        <f>SUM(C79:C81)</f>
        <v>0</v>
      </c>
    </row>
    <row r="79" spans="1:3" s="183" customFormat="1" ht="12" customHeight="1">
      <c r="A79" s="180" t="s">
        <v>150</v>
      </c>
      <c r="B79" s="17" t="s">
        <v>151</v>
      </c>
      <c r="C79" s="21"/>
    </row>
    <row r="80" spans="1:3" s="183" customFormat="1" ht="12" customHeight="1">
      <c r="A80" s="182" t="s">
        <v>152</v>
      </c>
      <c r="B80" s="20" t="s">
        <v>153</v>
      </c>
      <c r="C80" s="21"/>
    </row>
    <row r="81" spans="1:3" s="183" customFormat="1" ht="12" customHeight="1">
      <c r="A81" s="184" t="s">
        <v>154</v>
      </c>
      <c r="B81" s="27" t="s">
        <v>155</v>
      </c>
      <c r="C81" s="21"/>
    </row>
    <row r="82" spans="1:3" s="183" customFormat="1" ht="12" customHeight="1">
      <c r="A82" s="185" t="s">
        <v>156</v>
      </c>
      <c r="B82" s="25" t="s">
        <v>157</v>
      </c>
      <c r="C82" s="14">
        <f>SUM(C83:C86)</f>
        <v>0</v>
      </c>
    </row>
    <row r="83" spans="1:3" s="183" customFormat="1" ht="12" customHeight="1">
      <c r="A83" s="187" t="s">
        <v>158</v>
      </c>
      <c r="B83" s="17" t="s">
        <v>159</v>
      </c>
      <c r="C83" s="21"/>
    </row>
    <row r="84" spans="1:3" s="183" customFormat="1" ht="12" customHeight="1">
      <c r="A84" s="188" t="s">
        <v>160</v>
      </c>
      <c r="B84" s="20" t="s">
        <v>161</v>
      </c>
      <c r="C84" s="21"/>
    </row>
    <row r="85" spans="1:3" s="183" customFormat="1" ht="12" customHeight="1">
      <c r="A85" s="188" t="s">
        <v>162</v>
      </c>
      <c r="B85" s="20" t="s">
        <v>163</v>
      </c>
      <c r="C85" s="21"/>
    </row>
    <row r="86" spans="1:3" s="181" customFormat="1" ht="12" customHeight="1">
      <c r="A86" s="189" t="s">
        <v>164</v>
      </c>
      <c r="B86" s="27" t="s">
        <v>165</v>
      </c>
      <c r="C86" s="21"/>
    </row>
    <row r="87" spans="1:3" s="181" customFormat="1" ht="12" customHeight="1">
      <c r="A87" s="185" t="s">
        <v>166</v>
      </c>
      <c r="B87" s="25" t="s">
        <v>167</v>
      </c>
      <c r="C87" s="35"/>
    </row>
    <row r="88" spans="1:3" s="181" customFormat="1" ht="12" customHeight="1">
      <c r="A88" s="185" t="s">
        <v>350</v>
      </c>
      <c r="B88" s="25" t="s">
        <v>169</v>
      </c>
      <c r="C88" s="35"/>
    </row>
    <row r="89" spans="1:3" s="181" customFormat="1" ht="12" customHeight="1">
      <c r="A89" s="185" t="s">
        <v>351</v>
      </c>
      <c r="B89" s="36" t="s">
        <v>171</v>
      </c>
      <c r="C89" s="14">
        <f>+C66+C70+C75+C78+C82+C88+C87</f>
        <v>0</v>
      </c>
    </row>
    <row r="90" spans="1:3" s="181" customFormat="1" ht="12" customHeight="1">
      <c r="A90" s="190" t="s">
        <v>352</v>
      </c>
      <c r="B90" s="38" t="s">
        <v>353</v>
      </c>
      <c r="C90" s="14">
        <f>+C65+C89</f>
        <v>220</v>
      </c>
    </row>
    <row r="91" spans="1:3" s="183" customFormat="1" ht="15" customHeight="1">
      <c r="A91" s="191"/>
      <c r="B91" s="192"/>
      <c r="C91" s="193"/>
    </row>
    <row r="92" spans="1:3" s="176" customFormat="1" ht="16.5" customHeight="1">
      <c r="A92" s="194"/>
      <c r="B92" s="195" t="s">
        <v>272</v>
      </c>
      <c r="C92" s="196"/>
    </row>
    <row r="93" spans="1:3" s="197" customFormat="1" ht="12" customHeight="1">
      <c r="A93" s="8" t="s">
        <v>8</v>
      </c>
      <c r="B93" s="48" t="s">
        <v>354</v>
      </c>
      <c r="C93" s="49">
        <f>+C94+C95+C96+C97+C98+C111</f>
        <v>220</v>
      </c>
    </row>
    <row r="94" spans="1:3" ht="12" customHeight="1">
      <c r="A94" s="198" t="s">
        <v>10</v>
      </c>
      <c r="B94" s="51" t="s">
        <v>178</v>
      </c>
      <c r="C94" s="52"/>
    </row>
    <row r="95" spans="1:3" ht="12" customHeight="1">
      <c r="A95" s="182" t="s">
        <v>12</v>
      </c>
      <c r="B95" s="53" t="s">
        <v>179</v>
      </c>
      <c r="C95" s="21"/>
    </row>
    <row r="96" spans="1:3" ht="12" customHeight="1">
      <c r="A96" s="182" t="s">
        <v>14</v>
      </c>
      <c r="B96" s="53" t="s">
        <v>180</v>
      </c>
      <c r="C96" s="26"/>
    </row>
    <row r="97" spans="1:3" ht="12" customHeight="1">
      <c r="A97" s="182" t="s">
        <v>16</v>
      </c>
      <c r="B97" s="54" t="s">
        <v>181</v>
      </c>
      <c r="C97" s="26"/>
    </row>
    <row r="98" spans="1:3" ht="12" customHeight="1">
      <c r="A98" s="182" t="s">
        <v>182</v>
      </c>
      <c r="B98" s="55" t="s">
        <v>183</v>
      </c>
      <c r="C98" s="26">
        <v>220</v>
      </c>
    </row>
    <row r="99" spans="1:3" ht="12" customHeight="1">
      <c r="A99" s="182" t="s">
        <v>20</v>
      </c>
      <c r="B99" s="53" t="s">
        <v>355</v>
      </c>
      <c r="C99" s="26"/>
    </row>
    <row r="100" spans="1:3" ht="12" customHeight="1">
      <c r="A100" s="182" t="s">
        <v>185</v>
      </c>
      <c r="B100" s="57" t="s">
        <v>186</v>
      </c>
      <c r="C100" s="26"/>
    </row>
    <row r="101" spans="1:3" ht="12" customHeight="1">
      <c r="A101" s="182" t="s">
        <v>187</v>
      </c>
      <c r="B101" s="57" t="s">
        <v>188</v>
      </c>
      <c r="C101" s="26"/>
    </row>
    <row r="102" spans="1:3" ht="12" customHeight="1">
      <c r="A102" s="182" t="s">
        <v>189</v>
      </c>
      <c r="B102" s="57" t="s">
        <v>190</v>
      </c>
      <c r="C102" s="26"/>
    </row>
    <row r="103" spans="1:3" ht="12" customHeight="1">
      <c r="A103" s="182" t="s">
        <v>191</v>
      </c>
      <c r="B103" s="58" t="s">
        <v>192</v>
      </c>
      <c r="C103" s="26"/>
    </row>
    <row r="104" spans="1:3" ht="12" customHeight="1">
      <c r="A104" s="182" t="s">
        <v>193</v>
      </c>
      <c r="B104" s="58" t="s">
        <v>194</v>
      </c>
      <c r="C104" s="26"/>
    </row>
    <row r="105" spans="1:3" ht="12" customHeight="1">
      <c r="A105" s="182" t="s">
        <v>195</v>
      </c>
      <c r="B105" s="57" t="s">
        <v>196</v>
      </c>
      <c r="C105" s="26"/>
    </row>
    <row r="106" spans="1:3" ht="12" customHeight="1">
      <c r="A106" s="182" t="s">
        <v>197</v>
      </c>
      <c r="B106" s="57" t="s">
        <v>198</v>
      </c>
      <c r="C106" s="26"/>
    </row>
    <row r="107" spans="1:3" ht="12" customHeight="1">
      <c r="A107" s="182" t="s">
        <v>199</v>
      </c>
      <c r="B107" s="58" t="s">
        <v>200</v>
      </c>
      <c r="C107" s="26"/>
    </row>
    <row r="108" spans="1:3" ht="12" customHeight="1">
      <c r="A108" s="199" t="s">
        <v>201</v>
      </c>
      <c r="B108" s="56" t="s">
        <v>202</v>
      </c>
      <c r="C108" s="26"/>
    </row>
    <row r="109" spans="1:3" ht="12" customHeight="1">
      <c r="A109" s="182" t="s">
        <v>203</v>
      </c>
      <c r="B109" s="56" t="s">
        <v>204</v>
      </c>
      <c r="C109" s="26"/>
    </row>
    <row r="110" spans="1:3" ht="12" customHeight="1">
      <c r="A110" s="182" t="s">
        <v>205</v>
      </c>
      <c r="B110" s="58" t="s">
        <v>206</v>
      </c>
      <c r="C110" s="21">
        <v>220</v>
      </c>
    </row>
    <row r="111" spans="1:3" ht="12" customHeight="1">
      <c r="A111" s="182" t="s">
        <v>207</v>
      </c>
      <c r="B111" s="54" t="s">
        <v>208</v>
      </c>
      <c r="C111" s="21"/>
    </row>
    <row r="112" spans="1:3" ht="12" customHeight="1">
      <c r="A112" s="184" t="s">
        <v>209</v>
      </c>
      <c r="B112" s="53" t="s">
        <v>356</v>
      </c>
      <c r="C112" s="26"/>
    </row>
    <row r="113" spans="1:3" ht="12" customHeight="1">
      <c r="A113" s="200" t="s">
        <v>211</v>
      </c>
      <c r="B113" s="201" t="s">
        <v>357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0</v>
      </c>
    </row>
    <row r="115" spans="1:3" ht="12" customHeight="1">
      <c r="A115" s="180" t="s">
        <v>24</v>
      </c>
      <c r="B115" s="53" t="s">
        <v>214</v>
      </c>
      <c r="C115" s="18"/>
    </row>
    <row r="116" spans="1:3" ht="12" customHeight="1">
      <c r="A116" s="180" t="s">
        <v>26</v>
      </c>
      <c r="B116" s="66" t="s">
        <v>215</v>
      </c>
      <c r="C116" s="18"/>
    </row>
    <row r="117" spans="1:3" ht="12" customHeight="1">
      <c r="A117" s="180" t="s">
        <v>28</v>
      </c>
      <c r="B117" s="66" t="s">
        <v>216</v>
      </c>
      <c r="C117" s="21"/>
    </row>
    <row r="118" spans="1:3" ht="12" customHeight="1">
      <c r="A118" s="180" t="s">
        <v>30</v>
      </c>
      <c r="B118" s="66" t="s">
        <v>217</v>
      </c>
      <c r="C118" s="67"/>
    </row>
    <row r="119" spans="1:3" ht="12" customHeight="1">
      <c r="A119" s="180" t="s">
        <v>32</v>
      </c>
      <c r="B119" s="24" t="s">
        <v>218</v>
      </c>
      <c r="C119" s="67"/>
    </row>
    <row r="120" spans="1:3" ht="12" customHeight="1">
      <c r="A120" s="180" t="s">
        <v>34</v>
      </c>
      <c r="B120" s="22" t="s">
        <v>219</v>
      </c>
      <c r="C120" s="67"/>
    </row>
    <row r="121" spans="1:3" ht="12" customHeight="1">
      <c r="A121" s="180" t="s">
        <v>220</v>
      </c>
      <c r="B121" s="68" t="s">
        <v>221</v>
      </c>
      <c r="C121" s="67"/>
    </row>
    <row r="122" spans="1:3" ht="12" customHeight="1">
      <c r="A122" s="180" t="s">
        <v>222</v>
      </c>
      <c r="B122" s="58" t="s">
        <v>194</v>
      </c>
      <c r="C122" s="67"/>
    </row>
    <row r="123" spans="1:3" ht="12" customHeight="1">
      <c r="A123" s="180" t="s">
        <v>223</v>
      </c>
      <c r="B123" s="58" t="s">
        <v>224</v>
      </c>
      <c r="C123" s="67"/>
    </row>
    <row r="124" spans="1:3" ht="12" customHeight="1">
      <c r="A124" s="180" t="s">
        <v>225</v>
      </c>
      <c r="B124" s="58" t="s">
        <v>226</v>
      </c>
      <c r="C124" s="67"/>
    </row>
    <row r="125" spans="1:3" ht="12" customHeight="1">
      <c r="A125" s="180" t="s">
        <v>227</v>
      </c>
      <c r="B125" s="58" t="s">
        <v>200</v>
      </c>
      <c r="C125" s="67"/>
    </row>
    <row r="126" spans="1:3" ht="12" customHeight="1">
      <c r="A126" s="180" t="s">
        <v>228</v>
      </c>
      <c r="B126" s="58" t="s">
        <v>229</v>
      </c>
      <c r="C126" s="67"/>
    </row>
    <row r="127" spans="1:3" ht="12" customHeight="1">
      <c r="A127" s="199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220</v>
      </c>
    </row>
    <row r="129" spans="1:3" ht="12" customHeight="1">
      <c r="A129" s="44" t="s">
        <v>233</v>
      </c>
      <c r="B129" s="13" t="s">
        <v>234</v>
      </c>
      <c r="C129" s="14">
        <f>+C130+C131+C132</f>
        <v>0</v>
      </c>
    </row>
    <row r="130" spans="1:3" s="197" customFormat="1" ht="12" customHeight="1">
      <c r="A130" s="180" t="s">
        <v>52</v>
      </c>
      <c r="B130" s="70" t="s">
        <v>358</v>
      </c>
      <c r="C130" s="67"/>
    </row>
    <row r="131" spans="1:3" ht="12" customHeight="1">
      <c r="A131" s="180" t="s">
        <v>60</v>
      </c>
      <c r="B131" s="70" t="s">
        <v>236</v>
      </c>
      <c r="C131" s="67"/>
    </row>
    <row r="132" spans="1:3" ht="12" customHeight="1">
      <c r="A132" s="199" t="s">
        <v>62</v>
      </c>
      <c r="B132" s="71" t="s">
        <v>359</v>
      </c>
      <c r="C132" s="67"/>
    </row>
    <row r="133" spans="1:3" ht="12" customHeight="1">
      <c r="A133" s="44" t="s">
        <v>66</v>
      </c>
      <c r="B133" s="13" t="s">
        <v>238</v>
      </c>
      <c r="C133" s="14">
        <f>+C134+C135+C136+C137+C138+C139</f>
        <v>0</v>
      </c>
    </row>
    <row r="134" spans="1:3" ht="12" customHeight="1">
      <c r="A134" s="180" t="s">
        <v>68</v>
      </c>
      <c r="B134" s="70" t="s">
        <v>239</v>
      </c>
      <c r="C134" s="67"/>
    </row>
    <row r="135" spans="1:3" ht="12" customHeight="1">
      <c r="A135" s="180" t="s">
        <v>70</v>
      </c>
      <c r="B135" s="70" t="s">
        <v>240</v>
      </c>
      <c r="C135" s="67"/>
    </row>
    <row r="136" spans="1:3" ht="12" customHeight="1">
      <c r="A136" s="180" t="s">
        <v>72</v>
      </c>
      <c r="B136" s="70" t="s">
        <v>241</v>
      </c>
      <c r="C136" s="67"/>
    </row>
    <row r="137" spans="1:3" ht="12" customHeight="1">
      <c r="A137" s="180" t="s">
        <v>74</v>
      </c>
      <c r="B137" s="70" t="s">
        <v>360</v>
      </c>
      <c r="C137" s="67"/>
    </row>
    <row r="138" spans="1:3" ht="12" customHeight="1">
      <c r="A138" s="180" t="s">
        <v>76</v>
      </c>
      <c r="B138" s="70" t="s">
        <v>243</v>
      </c>
      <c r="C138" s="67"/>
    </row>
    <row r="139" spans="1:3" s="197" customFormat="1" ht="12" customHeight="1">
      <c r="A139" s="199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361</v>
      </c>
      <c r="C140" s="14">
        <f>+C141+C142+C144+C145+C143</f>
        <v>0</v>
      </c>
      <c r="K140" s="202"/>
    </row>
    <row r="141" spans="1:3" ht="12.75">
      <c r="A141" s="180" t="s">
        <v>92</v>
      </c>
      <c r="B141" s="70" t="s">
        <v>246</v>
      </c>
      <c r="C141" s="67"/>
    </row>
    <row r="142" spans="1:3" ht="12" customHeight="1">
      <c r="A142" s="180" t="s">
        <v>94</v>
      </c>
      <c r="B142" s="70" t="s">
        <v>247</v>
      </c>
      <c r="C142" s="67"/>
    </row>
    <row r="143" spans="1:3" s="197" customFormat="1" ht="12" customHeight="1">
      <c r="A143" s="180" t="s">
        <v>96</v>
      </c>
      <c r="B143" s="70" t="s">
        <v>362</v>
      </c>
      <c r="C143" s="67"/>
    </row>
    <row r="144" spans="1:3" s="197" customFormat="1" ht="12" customHeight="1">
      <c r="A144" s="180" t="s">
        <v>98</v>
      </c>
      <c r="B144" s="70" t="s">
        <v>248</v>
      </c>
      <c r="C144" s="67"/>
    </row>
    <row r="145" spans="1:3" s="197" customFormat="1" ht="12" customHeight="1">
      <c r="A145" s="199" t="s">
        <v>100</v>
      </c>
      <c r="B145" s="71" t="s">
        <v>249</v>
      </c>
      <c r="C145" s="67"/>
    </row>
    <row r="146" spans="1:3" s="197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197" customFormat="1" ht="12" customHeight="1">
      <c r="A147" s="180" t="s">
        <v>104</v>
      </c>
      <c r="B147" s="70" t="s">
        <v>252</v>
      </c>
      <c r="C147" s="67"/>
    </row>
    <row r="148" spans="1:3" s="197" customFormat="1" ht="12" customHeight="1">
      <c r="A148" s="180" t="s">
        <v>106</v>
      </c>
      <c r="B148" s="70" t="s">
        <v>253</v>
      </c>
      <c r="C148" s="67"/>
    </row>
    <row r="149" spans="1:3" s="197" customFormat="1" ht="12" customHeight="1">
      <c r="A149" s="180" t="s">
        <v>108</v>
      </c>
      <c r="B149" s="70" t="s">
        <v>254</v>
      </c>
      <c r="C149" s="67"/>
    </row>
    <row r="150" spans="1:3" ht="12.75" customHeight="1">
      <c r="A150" s="180" t="s">
        <v>110</v>
      </c>
      <c r="B150" s="70" t="s">
        <v>363</v>
      </c>
      <c r="C150" s="67"/>
    </row>
    <row r="151" spans="1:3" ht="12.75" customHeight="1">
      <c r="A151" s="199" t="s">
        <v>256</v>
      </c>
      <c r="B151" s="71" t="s">
        <v>257</v>
      </c>
      <c r="C151" s="69"/>
    </row>
    <row r="152" spans="1:3" ht="12.75" customHeight="1">
      <c r="A152" s="203" t="s">
        <v>112</v>
      </c>
      <c r="B152" s="13" t="s">
        <v>258</v>
      </c>
      <c r="C152" s="72"/>
    </row>
    <row r="153" spans="1:3" ht="12" customHeight="1">
      <c r="A153" s="203" t="s">
        <v>259</v>
      </c>
      <c r="B153" s="13" t="s">
        <v>260</v>
      </c>
      <c r="C153" s="72"/>
    </row>
    <row r="154" spans="1:3" ht="15" customHeight="1">
      <c r="A154" s="44" t="s">
        <v>261</v>
      </c>
      <c r="B154" s="13" t="s">
        <v>262</v>
      </c>
      <c r="C154" s="74">
        <f>+C129+C133+C140+C146+C152+C153</f>
        <v>0</v>
      </c>
    </row>
    <row r="155" spans="1:3" ht="12.75">
      <c r="A155" s="204" t="s">
        <v>263</v>
      </c>
      <c r="B155" s="78" t="s">
        <v>264</v>
      </c>
      <c r="C155" s="74">
        <f>+C128+C154</f>
        <v>220</v>
      </c>
    </row>
    <row r="156" ht="15" customHeight="1"/>
    <row r="157" spans="1:3" ht="14.25" customHeight="1">
      <c r="A157" s="205" t="s">
        <v>364</v>
      </c>
      <c r="B157" s="206"/>
      <c r="C157" s="207"/>
    </row>
    <row r="158" spans="1:3" ht="12.75">
      <c r="A158" s="205" t="s">
        <v>365</v>
      </c>
      <c r="B158" s="206"/>
      <c r="C158" s="207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B1">
      <selection activeCell="C1" sqref="C1"/>
    </sheetView>
  </sheetViews>
  <sheetFormatPr defaultColWidth="9.00390625" defaultRowHeight="12.75"/>
  <cols>
    <col min="1" max="1" width="13.875" style="208" customWidth="1"/>
    <col min="2" max="2" width="79.125" style="209" customWidth="1"/>
    <col min="3" max="3" width="25.00390625" style="209" customWidth="1"/>
    <col min="4" max="16384" width="9.375" style="209" customWidth="1"/>
  </cols>
  <sheetData>
    <row r="1" spans="1:3" s="211" customFormat="1" ht="21" customHeight="1">
      <c r="A1" s="156"/>
      <c r="B1" s="157"/>
      <c r="C1" s="210" t="str">
        <f>+CONCATENATE("9.2. melléklet a 11/2015. (XI.23.) önkormányzati rendelethez")</f>
        <v>9.2. melléklet a 11/2015. (XI.23.) önkormányzati rendelethez</v>
      </c>
    </row>
    <row r="2" spans="1:3" s="213" customFormat="1" ht="25.5" customHeight="1">
      <c r="A2" s="160" t="s">
        <v>370</v>
      </c>
      <c r="B2" s="161" t="s">
        <v>398</v>
      </c>
      <c r="C2" s="212" t="s">
        <v>369</v>
      </c>
    </row>
    <row r="3" spans="1:3" s="213" customFormat="1" ht="24">
      <c r="A3" s="214" t="s">
        <v>341</v>
      </c>
      <c r="B3" s="165" t="s">
        <v>342</v>
      </c>
      <c r="C3" s="215" t="s">
        <v>340</v>
      </c>
    </row>
    <row r="4" spans="1:3" s="216" customFormat="1" ht="15.75" customHeight="1">
      <c r="A4" s="167"/>
      <c r="B4" s="167"/>
      <c r="C4" s="168" t="s">
        <v>327</v>
      </c>
    </row>
    <row r="5" spans="1:3" ht="12.75">
      <c r="A5" s="170" t="s">
        <v>343</v>
      </c>
      <c r="B5" s="171" t="s">
        <v>344</v>
      </c>
      <c r="C5" s="217" t="s">
        <v>345</v>
      </c>
    </row>
    <row r="6" spans="1:3" s="218" customFormat="1" ht="12.75" customHeight="1">
      <c r="A6" s="173" t="s">
        <v>5</v>
      </c>
      <c r="B6" s="174" t="s">
        <v>6</v>
      </c>
      <c r="C6" s="175" t="s">
        <v>7</v>
      </c>
    </row>
    <row r="7" spans="1:3" s="218" customFormat="1" ht="15.75" customHeight="1">
      <c r="A7" s="177"/>
      <c r="B7" s="178" t="s">
        <v>271</v>
      </c>
      <c r="C7" s="219"/>
    </row>
    <row r="8" spans="1:3" s="221" customFormat="1" ht="12" customHeight="1">
      <c r="A8" s="173" t="s">
        <v>8</v>
      </c>
      <c r="B8" s="220" t="s">
        <v>371</v>
      </c>
      <c r="C8" s="111">
        <f>SUM(C9:C19)</f>
        <v>1200</v>
      </c>
    </row>
    <row r="9" spans="1:3" s="221" customFormat="1" ht="12" customHeight="1">
      <c r="A9" s="222" t="s">
        <v>10</v>
      </c>
      <c r="B9" s="51" t="s">
        <v>69</v>
      </c>
      <c r="C9" s="223"/>
    </row>
    <row r="10" spans="1:3" s="221" customFormat="1" ht="12" customHeight="1">
      <c r="A10" s="224" t="s">
        <v>12</v>
      </c>
      <c r="B10" s="53" t="s">
        <v>71</v>
      </c>
      <c r="C10" s="100"/>
    </row>
    <row r="11" spans="1:3" s="221" customFormat="1" ht="12" customHeight="1">
      <c r="A11" s="224" t="s">
        <v>14</v>
      </c>
      <c r="B11" s="53" t="s">
        <v>73</v>
      </c>
      <c r="C11" s="100"/>
    </row>
    <row r="12" spans="1:3" s="221" customFormat="1" ht="12" customHeight="1">
      <c r="A12" s="224" t="s">
        <v>16</v>
      </c>
      <c r="B12" s="53" t="s">
        <v>75</v>
      </c>
      <c r="C12" s="100"/>
    </row>
    <row r="13" spans="1:3" s="221" customFormat="1" ht="12" customHeight="1">
      <c r="A13" s="224" t="s">
        <v>18</v>
      </c>
      <c r="B13" s="53" t="s">
        <v>77</v>
      </c>
      <c r="C13" s="100">
        <v>1200</v>
      </c>
    </row>
    <row r="14" spans="1:3" s="221" customFormat="1" ht="12" customHeight="1">
      <c r="A14" s="224" t="s">
        <v>20</v>
      </c>
      <c r="B14" s="53" t="s">
        <v>372</v>
      </c>
      <c r="C14" s="100"/>
    </row>
    <row r="15" spans="1:3" s="221" customFormat="1" ht="12" customHeight="1">
      <c r="A15" s="224" t="s">
        <v>185</v>
      </c>
      <c r="B15" s="71" t="s">
        <v>373</v>
      </c>
      <c r="C15" s="100"/>
    </row>
    <row r="16" spans="1:3" s="221" customFormat="1" ht="12" customHeight="1">
      <c r="A16" s="224" t="s">
        <v>187</v>
      </c>
      <c r="B16" s="53" t="s">
        <v>83</v>
      </c>
      <c r="C16" s="115"/>
    </row>
    <row r="17" spans="1:3" s="225" customFormat="1" ht="12" customHeight="1">
      <c r="A17" s="224" t="s">
        <v>189</v>
      </c>
      <c r="B17" s="53" t="s">
        <v>85</v>
      </c>
      <c r="C17" s="100"/>
    </row>
    <row r="18" spans="1:3" s="225" customFormat="1" ht="12" customHeight="1">
      <c r="A18" s="224" t="s">
        <v>191</v>
      </c>
      <c r="B18" s="53" t="s">
        <v>87</v>
      </c>
      <c r="C18" s="107"/>
    </row>
    <row r="19" spans="1:3" s="225" customFormat="1" ht="12" customHeight="1">
      <c r="A19" s="224" t="s">
        <v>193</v>
      </c>
      <c r="B19" s="71" t="s">
        <v>89</v>
      </c>
      <c r="C19" s="107"/>
    </row>
    <row r="20" spans="1:3" s="221" customFormat="1" ht="12" customHeight="1">
      <c r="A20" s="173" t="s">
        <v>22</v>
      </c>
      <c r="B20" s="220" t="s">
        <v>374</v>
      </c>
      <c r="C20" s="111">
        <f>SUM(C21:C23)</f>
        <v>0</v>
      </c>
    </row>
    <row r="21" spans="1:3" s="225" customFormat="1" ht="12" customHeight="1">
      <c r="A21" s="224" t="s">
        <v>24</v>
      </c>
      <c r="B21" s="70" t="s">
        <v>25</v>
      </c>
      <c r="C21" s="100"/>
    </row>
    <row r="22" spans="1:3" s="225" customFormat="1" ht="12" customHeight="1">
      <c r="A22" s="224" t="s">
        <v>26</v>
      </c>
      <c r="B22" s="53" t="s">
        <v>375</v>
      </c>
      <c r="C22" s="100"/>
    </row>
    <row r="23" spans="1:3" s="225" customFormat="1" ht="12" customHeight="1">
      <c r="A23" s="224" t="s">
        <v>28</v>
      </c>
      <c r="B23" s="53" t="s">
        <v>376</v>
      </c>
      <c r="C23" s="100"/>
    </row>
    <row r="24" spans="1:3" s="225" customFormat="1" ht="12" customHeight="1">
      <c r="A24" s="224" t="s">
        <v>30</v>
      </c>
      <c r="B24" s="53" t="s">
        <v>394</v>
      </c>
      <c r="C24" s="100"/>
    </row>
    <row r="25" spans="1:3" s="225" customFormat="1" ht="12" customHeight="1">
      <c r="A25" s="173" t="s">
        <v>36</v>
      </c>
      <c r="B25" s="13" t="s">
        <v>281</v>
      </c>
      <c r="C25" s="226"/>
    </row>
    <row r="26" spans="1:3" s="225" customFormat="1" ht="12" customHeight="1">
      <c r="A26" s="173" t="s">
        <v>233</v>
      </c>
      <c r="B26" s="13" t="s">
        <v>395</v>
      </c>
      <c r="C26" s="111">
        <f>+C27+C28</f>
        <v>0</v>
      </c>
    </row>
    <row r="27" spans="1:3" s="225" customFormat="1" ht="12" customHeight="1">
      <c r="A27" s="227" t="s">
        <v>52</v>
      </c>
      <c r="B27" s="70" t="s">
        <v>375</v>
      </c>
      <c r="C27" s="96"/>
    </row>
    <row r="28" spans="1:3" s="225" customFormat="1" ht="12" customHeight="1">
      <c r="A28" s="227" t="s">
        <v>60</v>
      </c>
      <c r="B28" s="53" t="s">
        <v>377</v>
      </c>
      <c r="C28" s="115"/>
    </row>
    <row r="29" spans="1:3" s="225" customFormat="1" ht="12" customHeight="1">
      <c r="A29" s="224" t="s">
        <v>62</v>
      </c>
      <c r="B29" s="228" t="s">
        <v>396</v>
      </c>
      <c r="C29" s="229"/>
    </row>
    <row r="30" spans="1:3" s="225" customFormat="1" ht="12" customHeight="1">
      <c r="A30" s="173" t="s">
        <v>66</v>
      </c>
      <c r="B30" s="13" t="s">
        <v>378</v>
      </c>
      <c r="C30" s="111">
        <f>+C31+C32+C33</f>
        <v>0</v>
      </c>
    </row>
    <row r="31" spans="1:3" s="225" customFormat="1" ht="12" customHeight="1">
      <c r="A31" s="227" t="s">
        <v>68</v>
      </c>
      <c r="B31" s="70" t="s">
        <v>93</v>
      </c>
      <c r="C31" s="96"/>
    </row>
    <row r="32" spans="1:3" s="225" customFormat="1" ht="12" customHeight="1">
      <c r="A32" s="227" t="s">
        <v>70</v>
      </c>
      <c r="B32" s="53" t="s">
        <v>95</v>
      </c>
      <c r="C32" s="115"/>
    </row>
    <row r="33" spans="1:3" s="225" customFormat="1" ht="12" customHeight="1">
      <c r="A33" s="224" t="s">
        <v>72</v>
      </c>
      <c r="B33" s="228" t="s">
        <v>97</v>
      </c>
      <c r="C33" s="229"/>
    </row>
    <row r="34" spans="1:3" s="221" customFormat="1" ht="12" customHeight="1">
      <c r="A34" s="173" t="s">
        <v>90</v>
      </c>
      <c r="B34" s="13" t="s">
        <v>283</v>
      </c>
      <c r="C34" s="226"/>
    </row>
    <row r="35" spans="1:3" s="221" customFormat="1" ht="12" customHeight="1">
      <c r="A35" s="173" t="s">
        <v>250</v>
      </c>
      <c r="B35" s="13" t="s">
        <v>379</v>
      </c>
      <c r="C35" s="230"/>
    </row>
    <row r="36" spans="1:3" s="221" customFormat="1" ht="12" customHeight="1">
      <c r="A36" s="173" t="s">
        <v>112</v>
      </c>
      <c r="B36" s="13" t="s">
        <v>397</v>
      </c>
      <c r="C36" s="196">
        <f>+C8+C20+C25+C26+C30+C34+C35</f>
        <v>1200</v>
      </c>
    </row>
    <row r="37" spans="1:3" s="221" customFormat="1" ht="12" customHeight="1">
      <c r="A37" s="231" t="s">
        <v>259</v>
      </c>
      <c r="B37" s="13" t="s">
        <v>380</v>
      </c>
      <c r="C37" s="196">
        <f>+C38+C39+C40</f>
        <v>12336</v>
      </c>
    </row>
    <row r="38" spans="1:3" s="221" customFormat="1" ht="12" customHeight="1">
      <c r="A38" s="227" t="s">
        <v>381</v>
      </c>
      <c r="B38" s="70" t="s">
        <v>326</v>
      </c>
      <c r="C38" s="96">
        <v>55</v>
      </c>
    </row>
    <row r="39" spans="1:3" s="221" customFormat="1" ht="12" customHeight="1">
      <c r="A39" s="227" t="s">
        <v>382</v>
      </c>
      <c r="B39" s="53" t="s">
        <v>383</v>
      </c>
      <c r="C39" s="115"/>
    </row>
    <row r="40" spans="1:3" s="225" customFormat="1" ht="12" customHeight="1">
      <c r="A40" s="224" t="s">
        <v>384</v>
      </c>
      <c r="B40" s="228" t="s">
        <v>385</v>
      </c>
      <c r="C40" s="229">
        <v>12281</v>
      </c>
    </row>
    <row r="41" spans="1:3" s="225" customFormat="1" ht="15" customHeight="1">
      <c r="A41" s="231" t="s">
        <v>261</v>
      </c>
      <c r="B41" s="232" t="s">
        <v>386</v>
      </c>
      <c r="C41" s="196">
        <f>+C36+C37</f>
        <v>13536</v>
      </c>
    </row>
    <row r="42" spans="1:3" s="225" customFormat="1" ht="15" customHeight="1">
      <c r="A42" s="191"/>
      <c r="B42" s="192"/>
      <c r="C42" s="193"/>
    </row>
    <row r="43" spans="1:3" ht="12.75">
      <c r="A43" s="233"/>
      <c r="B43" s="234"/>
      <c r="C43" s="235"/>
    </row>
    <row r="44" spans="1:3" s="218" customFormat="1" ht="16.5" customHeight="1">
      <c r="A44" s="194"/>
      <c r="B44" s="195" t="s">
        <v>272</v>
      </c>
      <c r="C44" s="196"/>
    </row>
    <row r="45" spans="1:3" s="236" customFormat="1" ht="12" customHeight="1">
      <c r="A45" s="173" t="s">
        <v>8</v>
      </c>
      <c r="B45" s="13" t="s">
        <v>387</v>
      </c>
      <c r="C45" s="111">
        <f>SUM(C46:C50)</f>
        <v>13516</v>
      </c>
    </row>
    <row r="46" spans="1:3" ht="12" customHeight="1">
      <c r="A46" s="224" t="s">
        <v>10</v>
      </c>
      <c r="B46" s="70" t="s">
        <v>178</v>
      </c>
      <c r="C46" s="96">
        <v>7768</v>
      </c>
    </row>
    <row r="47" spans="1:3" ht="12" customHeight="1">
      <c r="A47" s="224" t="s">
        <v>12</v>
      </c>
      <c r="B47" s="53" t="s">
        <v>179</v>
      </c>
      <c r="C47" s="100">
        <v>2078</v>
      </c>
    </row>
    <row r="48" spans="1:3" ht="12" customHeight="1">
      <c r="A48" s="224" t="s">
        <v>14</v>
      </c>
      <c r="B48" s="53" t="s">
        <v>180</v>
      </c>
      <c r="C48" s="100">
        <v>3670</v>
      </c>
    </row>
    <row r="49" spans="1:3" ht="12" customHeight="1">
      <c r="A49" s="224" t="s">
        <v>16</v>
      </c>
      <c r="B49" s="53" t="s">
        <v>181</v>
      </c>
      <c r="C49" s="100"/>
    </row>
    <row r="50" spans="1:3" ht="12" customHeight="1">
      <c r="A50" s="224" t="s">
        <v>18</v>
      </c>
      <c r="B50" s="53" t="s">
        <v>183</v>
      </c>
      <c r="C50" s="100"/>
    </row>
    <row r="51" spans="1:3" ht="12" customHeight="1">
      <c r="A51" s="173" t="s">
        <v>22</v>
      </c>
      <c r="B51" s="13" t="s">
        <v>388</v>
      </c>
      <c r="C51" s="111">
        <f>SUM(C52:C54)</f>
        <v>20</v>
      </c>
    </row>
    <row r="52" spans="1:3" s="236" customFormat="1" ht="12" customHeight="1">
      <c r="A52" s="224" t="s">
        <v>24</v>
      </c>
      <c r="B52" s="70" t="s">
        <v>214</v>
      </c>
      <c r="C52" s="96">
        <v>20</v>
      </c>
    </row>
    <row r="53" spans="1:3" ht="12" customHeight="1">
      <c r="A53" s="224" t="s">
        <v>26</v>
      </c>
      <c r="B53" s="53" t="s">
        <v>216</v>
      </c>
      <c r="C53" s="100"/>
    </row>
    <row r="54" spans="1:3" ht="12" customHeight="1">
      <c r="A54" s="224" t="s">
        <v>28</v>
      </c>
      <c r="B54" s="53" t="s">
        <v>389</v>
      </c>
      <c r="C54" s="100"/>
    </row>
    <row r="55" spans="1:3" ht="12" customHeight="1">
      <c r="A55" s="224" t="s">
        <v>30</v>
      </c>
      <c r="B55" s="53" t="s">
        <v>390</v>
      </c>
      <c r="C55" s="100"/>
    </row>
    <row r="56" spans="1:3" ht="15" customHeight="1">
      <c r="A56" s="173" t="s">
        <v>36</v>
      </c>
      <c r="B56" s="13" t="s">
        <v>391</v>
      </c>
      <c r="C56" s="226"/>
    </row>
    <row r="57" spans="1:3" ht="12.75">
      <c r="A57" s="173" t="s">
        <v>233</v>
      </c>
      <c r="B57" s="237" t="s">
        <v>392</v>
      </c>
      <c r="C57" s="111">
        <f>+C45+C51+C56</f>
        <v>13536</v>
      </c>
    </row>
    <row r="58" ht="15" customHeight="1">
      <c r="C58" s="238"/>
    </row>
    <row r="59" spans="1:3" ht="14.25" customHeight="1">
      <c r="A59" s="205" t="s">
        <v>364</v>
      </c>
      <c r="B59" s="206"/>
      <c r="C59" s="207">
        <v>3</v>
      </c>
    </row>
    <row r="60" spans="1:3" ht="12.75">
      <c r="A60" s="205" t="s">
        <v>365</v>
      </c>
      <c r="B60" s="206"/>
      <c r="C60" s="207">
        <v>0</v>
      </c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Oszlár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2016-02-01T13:56:59Z</cp:lastPrinted>
  <dcterms:created xsi:type="dcterms:W3CDTF">2015-02-09T09:18:24Z</dcterms:created>
  <dcterms:modified xsi:type="dcterms:W3CDTF">2016-02-01T13:57:35Z</dcterms:modified>
  <cp:category/>
  <cp:version/>
  <cp:contentType/>
  <cp:contentStatus/>
</cp:coreProperties>
</file>