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0" i="1"/>
  <c r="C49" i="1"/>
  <c r="C48" i="1"/>
  <c r="C47" i="1"/>
  <c r="C59" i="1" s="1"/>
  <c r="C42" i="1"/>
  <c r="C39" i="1" s="1"/>
  <c r="C32" i="1"/>
  <c r="C31" i="1"/>
  <c r="C30" i="1"/>
  <c r="C27" i="1" s="1"/>
  <c r="C25" i="1"/>
  <c r="C24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<sst xmlns="http://schemas.openxmlformats.org/spreadsheetml/2006/main" count="116" uniqueCount="101">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</sst>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tabSelected="1" zoomScale="145" zoomScaleNormal="145" workbookViewId="0">
      <selection sqref="A1:C1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5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CONCATENATE("20. melléklet"," ",[1]ALAPADATOK!A7," ",[1]ALAPADATOK!B7," ",[1]ALAPADATOK!C7," ",[1]ALAPADATOK!D7," ",[1]ALAPADATOK!E7," ",[1]ALAPADATOK!F7," ",[1]ALAPADATOK!G7," ",[1]ALAPADATOK!H7)</f>
        <v>20. melléklet a 21 / 2020. ( IX.25.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v>173575135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93723004</v>
      </c>
    </row>
    <row r="22" spans="1:3" s="38" customFormat="1" ht="12" customHeight="1" x14ac:dyDescent="0.2">
      <c r="A22" s="33" t="s">
        <v>39</v>
      </c>
      <c r="B22" s="41" t="s">
        <v>40</v>
      </c>
      <c r="C22" s="42"/>
    </row>
    <row r="23" spans="1:3" s="38" customFormat="1" ht="12" customHeight="1" x14ac:dyDescent="0.2">
      <c r="A23" s="33" t="s">
        <v>41</v>
      </c>
      <c r="B23" s="34" t="s">
        <v>42</v>
      </c>
      <c r="C23" s="42"/>
    </row>
    <row r="24" spans="1:3" s="38" customFormat="1" ht="12" customHeight="1" x14ac:dyDescent="0.2">
      <c r="A24" s="33" t="s">
        <v>43</v>
      </c>
      <c r="B24" s="34" t="s">
        <v>44</v>
      </c>
      <c r="C24" s="43">
        <f>86729523+685800+1240576+5067105</f>
        <v>93723004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43">
        <f>69276523+685800+5067105</f>
        <v>75029428</v>
      </c>
    </row>
    <row r="26" spans="1:3" s="38" customFormat="1" ht="12" customHeight="1" thickBot="1" x14ac:dyDescent="0.25">
      <c r="A26" s="44" t="s">
        <v>47</v>
      </c>
      <c r="B26" s="45" t="s">
        <v>48</v>
      </c>
      <c r="C26" s="46"/>
    </row>
    <row r="27" spans="1:3" s="38" customFormat="1" ht="12" customHeight="1" thickBot="1" x14ac:dyDescent="0.25">
      <c r="A27" s="44" t="s">
        <v>49</v>
      </c>
      <c r="B27" s="45" t="s">
        <v>50</v>
      </c>
      <c r="C27" s="28">
        <f>+C28+C29+C30</f>
        <v>10813800</v>
      </c>
    </row>
    <row r="28" spans="1:3" s="38" customFormat="1" ht="12" customHeight="1" x14ac:dyDescent="0.2">
      <c r="A28" s="47" t="s">
        <v>51</v>
      </c>
      <c r="B28" s="48" t="s">
        <v>52</v>
      </c>
      <c r="C28" s="49"/>
    </row>
    <row r="29" spans="1:3" s="38" customFormat="1" ht="12" customHeight="1" x14ac:dyDescent="0.2">
      <c r="A29" s="47" t="s">
        <v>53</v>
      </c>
      <c r="B29" s="48" t="s">
        <v>42</v>
      </c>
      <c r="C29" s="50"/>
    </row>
    <row r="30" spans="1:3" s="38" customFormat="1" ht="12" customHeight="1" x14ac:dyDescent="0.2">
      <c r="A30" s="47" t="s">
        <v>54</v>
      </c>
      <c r="B30" s="51" t="s">
        <v>55</v>
      </c>
      <c r="C30" s="43">
        <f>10712200+101600</f>
        <v>10813800</v>
      </c>
    </row>
    <row r="31" spans="1:3" s="38" customFormat="1" ht="12" customHeight="1" thickBot="1" x14ac:dyDescent="0.25">
      <c r="A31" s="33" t="s">
        <v>56</v>
      </c>
      <c r="B31" s="52" t="s">
        <v>57</v>
      </c>
      <c r="C31" s="53">
        <f>1092200+101600</f>
        <v>1193800</v>
      </c>
    </row>
    <row r="32" spans="1:3" s="38" customFormat="1" ht="12" customHeight="1" thickBot="1" x14ac:dyDescent="0.25">
      <c r="A32" s="44" t="s">
        <v>58</v>
      </c>
      <c r="B32" s="45" t="s">
        <v>59</v>
      </c>
      <c r="C32" s="28">
        <f>+C33+C34+C35</f>
        <v>0</v>
      </c>
    </row>
    <row r="33" spans="1:3" s="38" customFormat="1" ht="12" customHeight="1" x14ac:dyDescent="0.2">
      <c r="A33" s="47" t="s">
        <v>60</v>
      </c>
      <c r="B33" s="48" t="s">
        <v>61</v>
      </c>
      <c r="C33" s="49"/>
    </row>
    <row r="34" spans="1:3" s="38" customFormat="1" ht="12" customHeight="1" x14ac:dyDescent="0.2">
      <c r="A34" s="47" t="s">
        <v>62</v>
      </c>
      <c r="B34" s="51" t="s">
        <v>63</v>
      </c>
      <c r="C34" s="37"/>
    </row>
    <row r="35" spans="1:3" s="29" customFormat="1" ht="12" customHeight="1" thickBot="1" x14ac:dyDescent="0.25">
      <c r="A35" s="33" t="s">
        <v>64</v>
      </c>
      <c r="B35" s="52" t="s">
        <v>65</v>
      </c>
      <c r="C35" s="54"/>
    </row>
    <row r="36" spans="1:3" s="29" customFormat="1" ht="12" customHeight="1" thickBot="1" x14ac:dyDescent="0.25">
      <c r="A36" s="44" t="s">
        <v>66</v>
      </c>
      <c r="B36" s="45" t="s">
        <v>67</v>
      </c>
      <c r="C36" s="46"/>
    </row>
    <row r="37" spans="1:3" s="29" customFormat="1" ht="12" customHeight="1" thickBot="1" x14ac:dyDescent="0.25">
      <c r="A37" s="44" t="s">
        <v>68</v>
      </c>
      <c r="B37" s="45" t="s">
        <v>69</v>
      </c>
      <c r="C37" s="55"/>
    </row>
    <row r="38" spans="1:3" s="29" customFormat="1" ht="12" customHeight="1" thickBot="1" x14ac:dyDescent="0.25">
      <c r="A38" s="20" t="s">
        <v>70</v>
      </c>
      <c r="B38" s="45" t="s">
        <v>71</v>
      </c>
      <c r="C38" s="56">
        <f>+C9+C21+C26+C27+C32+C36+C37</f>
        <v>294861589</v>
      </c>
    </row>
    <row r="39" spans="1:3" s="29" customFormat="1" ht="12" customHeight="1" thickBot="1" x14ac:dyDescent="0.25">
      <c r="A39" s="57" t="s">
        <v>72</v>
      </c>
      <c r="B39" s="45" t="s">
        <v>73</v>
      </c>
      <c r="C39" s="58">
        <f>+C40+C41+C42</f>
        <v>445412575</v>
      </c>
    </row>
    <row r="40" spans="1:3" s="29" customFormat="1" ht="12" customHeight="1" x14ac:dyDescent="0.2">
      <c r="A40" s="47" t="s">
        <v>74</v>
      </c>
      <c r="B40" s="48" t="s">
        <v>75</v>
      </c>
      <c r="C40" s="49">
        <v>4223944</v>
      </c>
    </row>
    <row r="41" spans="1:3" s="38" customFormat="1" ht="12" customHeight="1" x14ac:dyDescent="0.2">
      <c r="A41" s="47" t="s">
        <v>76</v>
      </c>
      <c r="B41" s="51" t="s">
        <v>77</v>
      </c>
      <c r="C41" s="37"/>
    </row>
    <row r="42" spans="1:3" s="38" customFormat="1" ht="15" customHeight="1" thickBot="1" x14ac:dyDescent="0.25">
      <c r="A42" s="33" t="s">
        <v>78</v>
      </c>
      <c r="B42" s="52" t="s">
        <v>79</v>
      </c>
      <c r="C42" s="54">
        <f>417892539-443326+21304586+18158-5614-982-5491-960+800100+608490+1021131</f>
        <v>441188631</v>
      </c>
    </row>
    <row r="43" spans="1:3" s="38" customFormat="1" ht="15" customHeight="1" thickBot="1" x14ac:dyDescent="0.25">
      <c r="A43" s="57" t="s">
        <v>80</v>
      </c>
      <c r="B43" s="59" t="s">
        <v>81</v>
      </c>
      <c r="C43" s="56">
        <f>+C38+C39</f>
        <v>740274164</v>
      </c>
    </row>
    <row r="44" spans="1:3" x14ac:dyDescent="0.2">
      <c r="A44" s="60"/>
      <c r="B44" s="61"/>
      <c r="C44" s="62"/>
    </row>
    <row r="45" spans="1:3" s="23" customFormat="1" ht="16.5" customHeight="1" thickBot="1" x14ac:dyDescent="0.25">
      <c r="A45" s="63"/>
      <c r="B45" s="64"/>
      <c r="C45" s="65"/>
    </row>
    <row r="46" spans="1:3" s="69" customFormat="1" ht="12" customHeight="1" thickBot="1" x14ac:dyDescent="0.25">
      <c r="A46" s="66"/>
      <c r="B46" s="67" t="s">
        <v>82</v>
      </c>
      <c r="C46" s="68"/>
    </row>
    <row r="47" spans="1:3" ht="12" customHeight="1" thickBot="1" x14ac:dyDescent="0.25">
      <c r="A47" s="44" t="s">
        <v>13</v>
      </c>
      <c r="B47" s="45" t="s">
        <v>83</v>
      </c>
      <c r="C47" s="70">
        <f>SUM(C48:C52)</f>
        <v>723209049</v>
      </c>
    </row>
    <row r="48" spans="1:3" ht="12" customHeight="1" x14ac:dyDescent="0.2">
      <c r="A48" s="33" t="s">
        <v>15</v>
      </c>
      <c r="B48" s="41" t="s">
        <v>84</v>
      </c>
      <c r="C48" s="71">
        <f>422879901+18131562+540000+76942+89998-127557+127557+522711+1062000+1757506</f>
        <v>445060620</v>
      </c>
    </row>
    <row r="49" spans="1:5" ht="12" customHeight="1" x14ac:dyDescent="0.2">
      <c r="A49" s="33" t="s">
        <v>17</v>
      </c>
      <c r="B49" s="34" t="s">
        <v>85</v>
      </c>
      <c r="C49" s="43">
        <f>80252538+3173024+145800+13465+15750+85779+178576-736971</f>
        <v>83127961</v>
      </c>
    </row>
    <row r="50" spans="1:5" ht="12" customHeight="1" x14ac:dyDescent="0.2">
      <c r="A50" s="33" t="s">
        <v>19</v>
      </c>
      <c r="B50" s="34" t="s">
        <v>86</v>
      </c>
      <c r="C50" s="43">
        <f>189361869-97003-112199+800100+1021131+4046570</f>
        <v>195020468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9" customFormat="1" ht="12" customHeight="1" thickBot="1" x14ac:dyDescent="0.25">
      <c r="A53" s="44" t="s">
        <v>37</v>
      </c>
      <c r="B53" s="45" t="s">
        <v>89</v>
      </c>
      <c r="C53" s="28">
        <f>SUM(C54:C56)</f>
        <v>17490283</v>
      </c>
    </row>
    <row r="54" spans="1:5" ht="12" customHeight="1" x14ac:dyDescent="0.2">
      <c r="A54" s="33" t="s">
        <v>39</v>
      </c>
      <c r="B54" s="41" t="s">
        <v>90</v>
      </c>
      <c r="C54" s="71">
        <f>17388683+101600</f>
        <v>17490283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4" t="s">
        <v>47</v>
      </c>
      <c r="B58" s="45" t="s">
        <v>94</v>
      </c>
      <c r="C58" s="46"/>
      <c r="D58" s="72"/>
      <c r="E58" s="72"/>
    </row>
    <row r="59" spans="1:5" ht="15" customHeight="1" thickBot="1" x14ac:dyDescent="0.25">
      <c r="A59" s="44" t="s">
        <v>49</v>
      </c>
      <c r="B59" s="73" t="s">
        <v>95</v>
      </c>
      <c r="C59" s="70">
        <f>+C47+C53+C58</f>
        <v>740699332</v>
      </c>
    </row>
    <row r="60" spans="1:5" ht="14.25" customHeight="1" thickBot="1" x14ac:dyDescent="0.25">
      <c r="C60" s="75"/>
    </row>
    <row r="61" spans="1:5" ht="13.5" thickBot="1" x14ac:dyDescent="0.25">
      <c r="A61" s="76" t="s">
        <v>96</v>
      </c>
      <c r="B61" s="77"/>
      <c r="C61" s="78">
        <v>109</v>
      </c>
    </row>
    <row r="62" spans="1:5" ht="13.5" thickBot="1" x14ac:dyDescent="0.25">
      <c r="A62" s="79" t="s">
        <v>97</v>
      </c>
      <c r="B62" s="80"/>
      <c r="C62" s="81">
        <v>8</v>
      </c>
    </row>
    <row r="63" spans="1:5" s="85" customFormat="1" ht="13.9" customHeight="1" thickBot="1" x14ac:dyDescent="0.25">
      <c r="A63" s="82" t="s">
        <v>98</v>
      </c>
      <c r="B63" s="83"/>
      <c r="C63" s="84">
        <v>4</v>
      </c>
    </row>
    <row r="64" spans="1:5" s="85" customFormat="1" ht="13.5" thickBot="1" x14ac:dyDescent="0.25">
      <c r="A64" s="86" t="s">
        <v>99</v>
      </c>
      <c r="B64" s="87"/>
      <c r="C64" s="88">
        <v>1.5</v>
      </c>
    </row>
    <row r="65" spans="1:3" ht="13.5" thickBot="1" x14ac:dyDescent="0.25">
      <c r="A65" s="89" t="s">
        <v>100</v>
      </c>
      <c r="B65" s="90"/>
      <c r="C65" s="88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2020-09-25T07:22:48Z</dcterms:created>
  <dcterms:modified xsi:type="dcterms:W3CDTF">2020-09-25T07:22:49Z</dcterms:modified>
</cp:coreProperties>
</file>