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 firstSheet="4" activeTab="6"/>
  </bookViews>
  <sheets>
    <sheet name="Előterjesztés m." sheetId="1" r:id="rId1"/>
    <sheet name="1.1. mell. összevont" sheetId="2" r:id="rId2"/>
    <sheet name="1.2. m. össz. kötelező" sheetId="5" r:id="rId3"/>
    <sheet name="2.1. összevont mérl műk." sheetId="3" r:id="rId4"/>
    <sheet name="9.1. kb. összes" sheetId="12" r:id="rId5"/>
    <sheet name="9.1.kb. kötelező" sheetId="13" r:id="rId6"/>
    <sheet name="14. melléklet" sheetId="27" r:id="rId7"/>
  </sheets>
  <definedNames>
    <definedName name="_xlnm.Print_Titles" localSheetId="4">'9.1. kb. összes'!$1:$5</definedName>
    <definedName name="_xlnm.Print_Titles" localSheetId="5">'9.1.kb. kötelező'!$1:$5</definedName>
    <definedName name="_xlnm.Print_Area" localSheetId="1">'1.1. mell. összevont'!$A$1:$C$125</definedName>
    <definedName name="_xlnm.Print_Area" localSheetId="2">'1.2. m. össz. kötelező'!$A$1:$C$126</definedName>
    <definedName name="_xlnm.Print_Area" localSheetId="6">'14. melléklet'!$A$1:$E$144</definedName>
    <definedName name="_xlnm.Print_Area" localSheetId="0">'Előterjesztés m.'!$A$1:$H$54</definedName>
  </definedNames>
  <calcPr calcId="145621"/>
</workbook>
</file>

<file path=xl/calcChain.xml><?xml version="1.0" encoding="utf-8"?>
<calcChain xmlns="http://schemas.openxmlformats.org/spreadsheetml/2006/main">
  <c r="C27" i="27" l="1"/>
  <c r="C44" i="5"/>
  <c r="E138" i="27" l="1"/>
  <c r="D138" i="27"/>
  <c r="C138" i="27"/>
  <c r="E133" i="27"/>
  <c r="D133" i="27"/>
  <c r="C133" i="27"/>
  <c r="E128" i="27"/>
  <c r="D128" i="27"/>
  <c r="C128" i="27"/>
  <c r="E124" i="27"/>
  <c r="D124" i="27"/>
  <c r="D143" i="27" s="1"/>
  <c r="C124" i="27"/>
  <c r="E120" i="27"/>
  <c r="D120" i="27"/>
  <c r="C120" i="27"/>
  <c r="E106" i="27"/>
  <c r="D106" i="27"/>
  <c r="C106" i="27"/>
  <c r="E90" i="27"/>
  <c r="D90" i="27"/>
  <c r="C90" i="27"/>
  <c r="E77" i="27"/>
  <c r="D77" i="27"/>
  <c r="C77" i="27"/>
  <c r="E73" i="27"/>
  <c r="D73" i="27"/>
  <c r="C73" i="27"/>
  <c r="E70" i="27"/>
  <c r="D70" i="27"/>
  <c r="C70" i="27"/>
  <c r="E65" i="27"/>
  <c r="D65" i="27"/>
  <c r="C65" i="27"/>
  <c r="E61" i="27"/>
  <c r="D61" i="27"/>
  <c r="C61" i="27"/>
  <c r="C83" i="27" s="1"/>
  <c r="E55" i="27"/>
  <c r="D55" i="27"/>
  <c r="C55" i="27"/>
  <c r="E50" i="27"/>
  <c r="D50" i="27"/>
  <c r="C50" i="27"/>
  <c r="E44" i="27"/>
  <c r="D44" i="27"/>
  <c r="C44" i="27"/>
  <c r="E33" i="27"/>
  <c r="D33" i="27"/>
  <c r="C33" i="27"/>
  <c r="E26" i="27"/>
  <c r="C26" i="27"/>
  <c r="D26" i="27"/>
  <c r="E19" i="27"/>
  <c r="D19" i="27"/>
  <c r="C19" i="27"/>
  <c r="E12" i="27"/>
  <c r="D12" i="27"/>
  <c r="C12" i="27"/>
  <c r="E5" i="27"/>
  <c r="D5" i="27"/>
  <c r="C5" i="27"/>
  <c r="C127" i="13"/>
  <c r="C122" i="13"/>
  <c r="C117" i="13"/>
  <c r="C113" i="13"/>
  <c r="C109" i="13"/>
  <c r="C95" i="13"/>
  <c r="C79" i="13"/>
  <c r="C63" i="13"/>
  <c r="C57" i="13"/>
  <c r="C52" i="13"/>
  <c r="C46" i="13"/>
  <c r="C35" i="13"/>
  <c r="C28" i="13"/>
  <c r="C21" i="13"/>
  <c r="C14" i="13"/>
  <c r="C7" i="13"/>
  <c r="C127" i="12"/>
  <c r="C122" i="12"/>
  <c r="C117" i="12"/>
  <c r="C113" i="12"/>
  <c r="C109" i="12"/>
  <c r="C95" i="12"/>
  <c r="C79" i="12"/>
  <c r="C68" i="12"/>
  <c r="C63" i="12"/>
  <c r="C57" i="12"/>
  <c r="C52" i="12"/>
  <c r="C46" i="12"/>
  <c r="C35" i="12"/>
  <c r="C28" i="12"/>
  <c r="C21" i="12"/>
  <c r="C14" i="12"/>
  <c r="C7" i="12"/>
  <c r="C113" i="5"/>
  <c r="C109" i="5"/>
  <c r="C95" i="5"/>
  <c r="C79" i="5"/>
  <c r="C66" i="5"/>
  <c r="C61" i="5"/>
  <c r="C55" i="5"/>
  <c r="C50" i="5"/>
  <c r="C33" i="5"/>
  <c r="C26" i="5"/>
  <c r="C19" i="5"/>
  <c r="C12" i="5"/>
  <c r="C5" i="5"/>
  <c r="E143" i="27" l="1"/>
  <c r="C143" i="27"/>
  <c r="C123" i="27"/>
  <c r="E123" i="27"/>
  <c r="E144" i="27" s="1"/>
  <c r="D123" i="27"/>
  <c r="D83" i="27"/>
  <c r="E83" i="27"/>
  <c r="E60" i="27"/>
  <c r="D60" i="27"/>
  <c r="C74" i="13"/>
  <c r="C112" i="13"/>
  <c r="C132" i="13"/>
  <c r="C62" i="13"/>
  <c r="C62" i="12"/>
  <c r="C112" i="12"/>
  <c r="C74" i="12"/>
  <c r="C132" i="12"/>
  <c r="C60" i="27"/>
  <c r="C84" i="27" s="1"/>
  <c r="C144" i="27"/>
  <c r="D144" i="27"/>
  <c r="C120" i="5"/>
  <c r="C72" i="5"/>
  <c r="C60" i="5"/>
  <c r="C112" i="5"/>
  <c r="E27" i="3"/>
  <c r="C24" i="3"/>
  <c r="C27" i="3" s="1"/>
  <c r="E18" i="3"/>
  <c r="C18" i="3"/>
  <c r="E28" i="3" l="1"/>
  <c r="E30" i="3" s="1"/>
  <c r="E84" i="27"/>
  <c r="D84" i="27"/>
  <c r="C133" i="13"/>
  <c r="C75" i="13"/>
  <c r="C133" i="12"/>
  <c r="C75" i="12"/>
  <c r="C125" i="5"/>
  <c r="C121" i="5"/>
  <c r="C126" i="5"/>
  <c r="C73" i="5"/>
  <c r="C29" i="3"/>
  <c r="E29" i="3"/>
  <c r="C28" i="3"/>
  <c r="F18" i="1"/>
  <c r="E18" i="1"/>
  <c r="D18" i="1"/>
  <c r="C18" i="1"/>
  <c r="C30" i="3" l="1"/>
  <c r="C112" i="2"/>
  <c r="C108" i="2"/>
  <c r="C94" i="2"/>
  <c r="C78" i="2"/>
  <c r="C66" i="2"/>
  <c r="C61" i="2"/>
  <c r="C55" i="2"/>
  <c r="C50" i="2"/>
  <c r="C44" i="2"/>
  <c r="C33" i="2"/>
  <c r="C26" i="2"/>
  <c r="C19" i="2"/>
  <c r="C12" i="2"/>
  <c r="C5" i="2"/>
  <c r="C71" i="2" l="1"/>
  <c r="C60" i="2"/>
  <c r="C119" i="2"/>
  <c r="C111" i="2"/>
  <c r="C125" i="2" l="1"/>
  <c r="C120" i="2"/>
  <c r="C124" i="2"/>
  <c r="C72" i="2"/>
</calcChain>
</file>

<file path=xl/sharedStrings.xml><?xml version="1.0" encoding="utf-8"?>
<sst xmlns="http://schemas.openxmlformats.org/spreadsheetml/2006/main" count="1474" uniqueCount="372">
  <si>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</si>
  <si>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</si>
  <si>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</si>
  <si>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</si>
  <si>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</si>
  <si>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</si>
  <si>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</si>
  <si>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</si>
  <si>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</si>
  <si>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</si>
  <si>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</si>
  <si>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</si>
  <si>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</si>
  <si>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</si>
  <si>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</si>
  <si>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</si>
  <si>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</si>
  <si>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</si>
  <si>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</si>
  <si>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</si>
  <si>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</si>
  <si>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</si>
  <si>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</si>
  <si>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</si>
  <si>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</si>
  <si>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</si>
  <si>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</si>
  <si>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</si>
  <si>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</si>
  <si>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</si>
  <si>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</si>
  <si>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</si>
  <si>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</si>
  <si>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</si>
  <si>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</si>
  <si>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</si>
  <si>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</si>
  <si>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</si>
  <si>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</si>
  <si>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</si>
  <si>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</si>
  <si>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</si>
  <si>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</si>
  <si>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</si>
  <si>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</si>
  <si>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</si>
  <si>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</si>
  <si>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</si>
  <si>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</si>
  <si>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</si>
  <si>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</si>
  <si>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</si>
  <si>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</si>
  <si>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</si>
  <si>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</si>
  <si>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</si>
  <si>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</si>
  <si>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</si>
  <si>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</si>
  <si>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</si>
  <si>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</si>
  <si>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</si>
  <si>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</si>
  <si>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</si>
  <si>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</si>
  <si>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</si>
  <si>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</si>
  <si>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</si>
  <si>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</si>
  <si>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</si>
  <si>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</si>
  <si>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</si>
  <si>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</si>
  <si>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</si>
  <si>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</si>
  <si>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</si>
  <si>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</si>
  <si>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</si>
  <si>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</si>
  <si>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</si>
  <si>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</si>
  <si>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</si>
  <si>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</si>
  <si>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</si>
  <si>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</si>
  <si>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</si>
  <si>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</si>
  <si>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</si>
  <si>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</si>
  <si>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</si>
  <si>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</si>
  <si>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</si>
  <si>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</si>
  <si>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</si>
  <si>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</si>
  <si>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</si>
  <si>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</si>
  <si>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</si>
  <si>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</si>
  <si>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</si>
  <si>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</si>
  <si>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</si>
  <si>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</si>
  <si>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</si>
  <si>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</si>
  <si>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</si>
  <si>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</si>
  <si>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</si>
  <si>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</si>
  <si>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</si>
  <si>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</si>
  <si>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</si>
  <si>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</si>
  <si>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</si>
  <si>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</si>
  <si>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</si>
  <si>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</si>
  <si>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</si>
  <si>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</si>
  <si>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</si>
  <si>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</si>
  <si>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</si>
  <si>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</si>
  <si>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</si>
  <si>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</si>
  <si>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</si>
  <si>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</si>
  <si>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</si>
  <si>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</si>
  <si>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</si>
  <si>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</si>
  <si>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</si>
  <si>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</si>
  <si>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</si>
  <si>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</si>
  <si>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</si>
  <si>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</si>
  <si>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</si>
  <si>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</si>
  <si>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</si>
  <si>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</si>
  <si>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</si>
  <si>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</si>
  <si>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</si>
  <si>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</si>
  <si>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</si>
  <si>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</si>
  <si>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</si>
  <si>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</si>
  <si>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</si>
  <si>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</si>
  <si>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</si>
  <si>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</si>
  <si>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</si>
  <si>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</si>
  <si>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</si>
  <si>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</si>
  <si>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</si>
  <si>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</si>
  <si>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</si>
  <si>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</si>
  <si>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</si>
  <si>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</si>
  <si>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</si>
  <si>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</si>
  <si>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</si>
  <si>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</si>
  <si>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</si>
  <si>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</si>
  <si>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</si>
  <si>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</si>
  <si>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</si>
  <si>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</si>
  <si>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</si>
  <si>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</si>
  <si>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</si>
  <si>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</si>
  <si>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</si>
  <si>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</si>
  <si>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</si>
  <si>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</si>
  <si>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</si>
  <si>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</si>
  <si>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</si>
  <si>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</si>
  <si>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</si>
  <si>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</si>
  <si>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</si>
  <si>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</si>
  <si>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</si>
  <si>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</si>
  <si>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</si>
  <si>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</si>
  <si>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</si>
  <si>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</si>
  <si>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</si>
  <si>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</si>
  <si>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</si>
  <si>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</si>
  <si>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</si>
  <si>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</si>
  <si>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</si>
  <si>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</si>
  <si>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</si>
  <si>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</si>
  <si>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Belföldi értékpapírok bevételei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</si>
  <si>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</si>
  <si>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</si>
  <si>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</si>
  <si>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2014.évi előir. Óvoda</t>
  </si>
  <si>
    <t>2014. évi előir. Önk.</t>
  </si>
  <si>
    <t>2014. évi előir. Összes</t>
  </si>
  <si>
    <t>2013.évi eredeti Össz.</t>
  </si>
  <si>
    <t>Változás %-a</t>
  </si>
  <si>
    <t>Megoszl.%-a</t>
  </si>
  <si>
    <t xml:space="preserve">Külföldi finanszírozás bevételei </t>
  </si>
  <si>
    <t xml:space="preserve">B11 Önkormányzat működési támogatásai </t>
  </si>
  <si>
    <t xml:space="preserve">B 12-B16 Egyéb működési célú támogatások </t>
  </si>
  <si>
    <t xml:space="preserve">B2Felhalmozási célú támogatások államháztartáson belülről </t>
  </si>
  <si>
    <t xml:space="preserve">B3 Közhatalmi bevételek </t>
  </si>
  <si>
    <t xml:space="preserve">B1 Működési célú támogatások államháztartáson belülről </t>
  </si>
  <si>
    <t xml:space="preserve">B34 B 351 Helyi adók  </t>
  </si>
  <si>
    <t>B354 Gépjárműadó</t>
  </si>
  <si>
    <t>B355 Egyéb áruhasználati és szolgáltatási adók</t>
  </si>
  <si>
    <t>B 36 Egyéb közhatalmi bevételek</t>
  </si>
  <si>
    <t xml:space="preserve">B4 Működési bevételek </t>
  </si>
  <si>
    <t xml:space="preserve">B 5 Felhalmozási bevételek </t>
  </si>
  <si>
    <t xml:space="preserve">B 6 Működési célú átvett pénzeszközök </t>
  </si>
  <si>
    <t xml:space="preserve">B 7 Felhalmozási célú átvett pénzeszközök </t>
  </si>
  <si>
    <t>B 1-B7 KÖLTSÉGVETÉSI BEVÉTELEK ÖSSZESEN: (1+…+8)</t>
  </si>
  <si>
    <t xml:space="preserve">B811Hitel-, kölcsönfelvétel államháztartáson kívülről </t>
  </si>
  <si>
    <t xml:space="preserve">B812Belföldi értékpapírok bevételei </t>
  </si>
  <si>
    <t xml:space="preserve">B82 Külföldi finanszírozás bevételei </t>
  </si>
  <si>
    <t>B83 Adóssághoz nem kapcsolódó származékos ügyletek bevételei</t>
  </si>
  <si>
    <t>B8 FINANSZÍROZÁSI BEVÉTELEK ÖSSZESEN: (10. + … +15.)</t>
  </si>
  <si>
    <t xml:space="preserve">B813 Maradvány igénybevétele </t>
  </si>
  <si>
    <t>B81 Belföldi finanszírozás bevételei (Intézményvinanszírozás)</t>
  </si>
  <si>
    <t>K1 Személyi  juttatások</t>
  </si>
  <si>
    <t>K2 Munkaadókat terhelő járulékok és szociális hozzájárulási adó</t>
  </si>
  <si>
    <t>K3 Dologi  kiadások</t>
  </si>
  <si>
    <t>K 4 Ellátottak pénzbeli juttatásai</t>
  </si>
  <si>
    <t>K 5 Egyéb működési célú kiadások</t>
  </si>
  <si>
    <t>K6 Beruházások</t>
  </si>
  <si>
    <t>K7 Felújítások</t>
  </si>
  <si>
    <t>K8 Egyéb felhalmozási kiadások</t>
  </si>
  <si>
    <r>
      <t xml:space="preserve">   K1-K5 Működési költségvetés kiadásai </t>
    </r>
    <r>
      <rPr>
        <sz val="8"/>
        <rFont val="Times New Roman CE"/>
        <charset val="238"/>
      </rPr>
      <t>(1.1+…+1.5.)</t>
    </r>
  </si>
  <si>
    <t xml:space="preserve">K 512Tartalékok </t>
  </si>
  <si>
    <t>K1-K8 KÖLTSÉGVETÉSI KIADÁSOK ÖSSZESEN (1+2+3)</t>
  </si>
  <si>
    <t xml:space="preserve">K911 Hitel-, kölcsöntörlesztés államháztartáson kívülre </t>
  </si>
  <si>
    <t xml:space="preserve">K912 Belföldi értékpapírok kiadásai </t>
  </si>
  <si>
    <t xml:space="preserve">K91 Belföldi finanszírozás kiadásai </t>
  </si>
  <si>
    <t xml:space="preserve">K92Külföldi finanszírozás kiadásai </t>
  </si>
  <si>
    <t>K9 FINANSZÍROZÁSI KIADÁSOK ÖSSZESEN: (5.+…+8.)</t>
  </si>
  <si>
    <t>K KIADÁSOK ÖSSZESEN: (4+9)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</si>
  <si>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</si>
  <si>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</si>
  <si>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</si>
  <si>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</si>
  <si>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</si>
  <si>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</si>
  <si>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</si>
  <si>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</si>
  <si>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</si>
  <si>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</si>
  <si>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</si>
  <si>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</si>
  <si>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</si>
  <si>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</si>
  <si>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</si>
  <si>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</si>
  <si>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</si>
  <si>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</si>
  <si>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</si>
  <si>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</si>
  <si>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</si>
  <si>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</si>
  <si>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</si>
  <si>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</si>
  <si>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</si>
  <si>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</si>
  <si>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</si>
  <si>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</si>
  <si>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</si>
  <si>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</si>
  <si>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</si>
  <si>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</si>
  <si>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</si>
  <si>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</si>
  <si>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</si>
  <si>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</si>
  <si>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</si>
  <si>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</si>
  <si>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</si>
  <si>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</si>
  <si>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</si>
  <si>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</si>
  <si>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</si>
  <si>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</si>
  <si>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</si>
  <si>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</si>
  <si>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</si>
  <si>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</si>
  <si>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</si>
  <si>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</si>
  <si>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</si>
  <si>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</si>
  <si>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</si>
  <si>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</si>
  <si>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Működési célú visszatérítendő támogatások kölcsönök visszatér. ÁH-n kívülről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</si>
  <si>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</si>
  <si>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</si>
  <si>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</si>
  <si>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</si>
  <si>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</si>
  <si>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</si>
  <si>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</si>
  <si>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</si>
  <si>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</si>
  <si>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</si>
  <si>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</si>
  <si>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</si>
  <si>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</si>
  <si>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</si>
  <si>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</si>
  <si>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</si>
  <si>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</si>
  <si>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</si>
  <si>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</si>
  <si>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</si>
  <si>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</si>
  <si>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</si>
  <si>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</si>
  <si>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</si>
  <si>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</si>
  <si>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</si>
  <si>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</si>
  <si>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</si>
  <si>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</si>
  <si>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</si>
  <si>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</si>
  <si>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</si>
  <si>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</si>
  <si>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</si>
  <si>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</si>
  <si>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</si>
  <si>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</si>
  <si>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</si>
  <si>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</si>
  <si>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</si>
  <si>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Belföldi finanszírozás bevételei </t>
  </si>
  <si>
    <t>Ezer forintban !</t>
  </si>
  <si>
    <t>Sor-szám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</si>
  <si>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</si>
  <si>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</si>
  <si>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</si>
  <si>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</si>
  <si>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</si>
  <si>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</si>
  <si>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</si>
  <si>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</si>
  <si>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</si>
  <si>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Éves engedélyezett létszám előirányzat (fő)</t>
  </si>
  <si>
    <t>Közfoglalkoztatottak létszáma (fő)</t>
  </si>
  <si>
    <t>Kötelező feladatok bevételei, kiadása</t>
  </si>
  <si>
    <t xml:space="preserve">   Rövid lejáratú  hitelek, kölcsönök felvétele</t>
  </si>
  <si>
    <t>Intézményi finanszírozás</t>
  </si>
  <si>
    <t>Intézményi finanszírozások</t>
  </si>
  <si>
    <t>2015. évi előirányzat</t>
  </si>
  <si>
    <t>2013. évi tény</t>
  </si>
  <si>
    <t>2014. évi 
várható</t>
  </si>
  <si>
    <t xml:space="preserve">2/1. melléklet a 2/2015. (III.13.) önkormányzati rendelethez     </t>
  </si>
  <si>
    <t>ÁH belüli megelőlegezések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</si>
</sst>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b/>
      <sz val="7"/>
      <name val="Times New Roman"/>
      <family val="1"/>
      <charset val="238"/>
    </font>
    <font>
      <b/>
      <sz val="7"/>
      <name val="Times New Roman CE"/>
      <family val="1"/>
      <charset val="238"/>
    </font>
    <font>
      <b/>
      <sz val="7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</cellStyleXfs>
  <cellXfs count="297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0" fontId="9" fillId="0" borderId="15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6" fillId="0" borderId="31" xfId="1" applyFont="1" applyFill="1" applyBorder="1" applyAlignment="1" applyProtection="1">
      <alignment horizontal="center" vertical="center" wrapText="1"/>
    </xf>
    <xf numFmtId="0" fontId="6" fillId="0" borderId="30" xfId="1" applyFont="1" applyFill="1" applyBorder="1" applyAlignment="1" applyProtection="1">
      <alignment horizontal="left" vertical="center" wrapText="1" indent="1"/>
    </xf>
    <xf numFmtId="0" fontId="10" fillId="0" borderId="30" xfId="0" applyFont="1" applyBorder="1" applyAlignment="1" applyProtection="1">
      <alignment horizontal="left" vertical="center" wrapText="1" indent="1"/>
    </xf>
    <xf numFmtId="0" fontId="9" fillId="0" borderId="32" xfId="0" applyFont="1" applyBorder="1" applyAlignment="1" applyProtection="1">
      <alignment horizontal="left" wrapText="1" indent="1"/>
    </xf>
    <xf numFmtId="0" fontId="9" fillId="0" borderId="33" xfId="0" applyFont="1" applyBorder="1" applyAlignment="1" applyProtection="1">
      <alignment horizontal="left" wrapText="1" indent="1"/>
    </xf>
    <xf numFmtId="0" fontId="9" fillId="0" borderId="34" xfId="0" applyFont="1" applyBorder="1" applyAlignment="1" applyProtection="1">
      <alignment horizontal="left" wrapText="1" indent="1"/>
    </xf>
    <xf numFmtId="0" fontId="10" fillId="0" borderId="30" xfId="0" applyFont="1" applyBorder="1" applyAlignment="1" applyProtection="1">
      <alignment wrapText="1"/>
    </xf>
    <xf numFmtId="0" fontId="10" fillId="0" borderId="35" xfId="0" applyFont="1" applyBorder="1" applyAlignment="1" applyProtection="1">
      <alignment wrapText="1"/>
    </xf>
    <xf numFmtId="164" fontId="3" fillId="0" borderId="1" xfId="1" applyNumberFormat="1" applyFont="1" applyFill="1" applyBorder="1" applyAlignment="1" applyProtection="1">
      <alignment horizontal="left"/>
    </xf>
    <xf numFmtId="0" fontId="6" fillId="0" borderId="30" xfId="1" applyFont="1" applyFill="1" applyBorder="1" applyAlignment="1" applyProtection="1">
      <alignment horizontal="center" vertical="center" wrapText="1"/>
    </xf>
    <xf numFmtId="0" fontId="6" fillId="0" borderId="30" xfId="1" applyFont="1" applyFill="1" applyBorder="1" applyAlignment="1" applyProtection="1">
      <alignment vertical="center" wrapText="1"/>
    </xf>
    <xf numFmtId="0" fontId="13" fillId="0" borderId="35" xfId="0" applyFont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0" fontId="19" fillId="0" borderId="18" xfId="0" applyFont="1" applyBorder="1" applyAlignment="1" applyProtection="1">
      <alignment wrapText="1"/>
    </xf>
    <xf numFmtId="0" fontId="19" fillId="0" borderId="3" xfId="0" applyFont="1" applyBorder="1" applyAlignment="1" applyProtection="1">
      <alignment wrapText="1"/>
    </xf>
    <xf numFmtId="0" fontId="19" fillId="0" borderId="3" xfId="0" applyFont="1" applyBorder="1" applyAlignment="1" applyProtection="1">
      <alignment horizontal="left" vertical="center" wrapText="1" indent="1"/>
    </xf>
    <xf numFmtId="0" fontId="20" fillId="0" borderId="3" xfId="1" applyFont="1" applyFill="1" applyBorder="1" applyAlignment="1" applyProtection="1">
      <alignment horizontal="left" vertical="center" wrapText="1" indent="1"/>
    </xf>
    <xf numFmtId="0" fontId="21" fillId="0" borderId="3" xfId="1" applyFont="1" applyFill="1" applyBorder="1" applyAlignment="1" applyProtection="1">
      <alignment horizontal="left" vertical="center" wrapText="1" indent="1"/>
    </xf>
    <xf numFmtId="0" fontId="19" fillId="0" borderId="18" xfId="0" applyFont="1" applyBorder="1" applyAlignment="1" applyProtection="1">
      <alignment horizontal="left" vertical="center" wrapText="1" indent="1"/>
    </xf>
    <xf numFmtId="0" fontId="20" fillId="0" borderId="3" xfId="1" applyFont="1" applyFill="1" applyBorder="1" applyAlignment="1" applyProtection="1">
      <alignment vertical="center" wrapText="1"/>
    </xf>
    <xf numFmtId="0" fontId="7" fillId="0" borderId="37" xfId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6" fillId="0" borderId="30" xfId="1" applyFont="1" applyFill="1" applyBorder="1" applyAlignment="1" applyProtection="1">
      <alignment horizontal="right" vertical="center" wrapText="1" indent="1"/>
    </xf>
    <xf numFmtId="0" fontId="6" fillId="0" borderId="3" xfId="1" applyFont="1" applyFill="1" applyBorder="1" applyAlignment="1" applyProtection="1">
      <alignment horizontal="right" vertical="center" wrapText="1" indent="1"/>
    </xf>
    <xf numFmtId="0" fontId="10" fillId="0" borderId="30" xfId="0" applyFont="1" applyBorder="1" applyAlignment="1" applyProtection="1">
      <alignment horizontal="right" vertical="center" wrapText="1" indent="1"/>
    </xf>
    <xf numFmtId="0" fontId="9" fillId="0" borderId="32" xfId="0" applyFont="1" applyBorder="1" applyAlignment="1" applyProtection="1">
      <alignment horizontal="right" wrapText="1" indent="1"/>
    </xf>
    <xf numFmtId="0" fontId="9" fillId="0" borderId="33" xfId="0" applyFont="1" applyBorder="1" applyAlignment="1" applyProtection="1">
      <alignment horizontal="right" wrapText="1" indent="1"/>
    </xf>
    <xf numFmtId="0" fontId="9" fillId="0" borderId="34" xfId="0" applyFont="1" applyBorder="1" applyAlignment="1" applyProtection="1">
      <alignment horizontal="right" wrapText="1" indent="1"/>
    </xf>
    <xf numFmtId="0" fontId="10" fillId="0" borderId="30" xfId="0" applyFont="1" applyBorder="1" applyAlignment="1" applyProtection="1">
      <alignment horizontal="right" wrapText="1"/>
    </xf>
    <xf numFmtId="0" fontId="10" fillId="0" borderId="35" xfId="0" applyFont="1" applyBorder="1" applyAlignment="1" applyProtection="1">
      <alignment horizontal="right" wrapText="1"/>
    </xf>
    <xf numFmtId="0" fontId="6" fillId="0" borderId="30" xfId="4" applyNumberFormat="1" applyFont="1" applyFill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6" fillId="0" borderId="31" xfId="1" applyFont="1" applyFill="1" applyBorder="1" applyAlignment="1" applyProtection="1">
      <alignment horizontal="right" vertical="center" wrapText="1"/>
    </xf>
    <xf numFmtId="0" fontId="7" fillId="0" borderId="36" xfId="1" applyFont="1" applyFill="1" applyBorder="1" applyAlignment="1" applyProtection="1">
      <alignment horizontal="right" vertical="center" wrapText="1" indent="1"/>
    </xf>
    <xf numFmtId="0" fontId="7" fillId="0" borderId="33" xfId="1" applyFont="1" applyFill="1" applyBorder="1" applyAlignment="1" applyProtection="1">
      <alignment horizontal="right" vertical="center" wrapText="1" indent="1"/>
    </xf>
    <xf numFmtId="0" fontId="7" fillId="0" borderId="34" xfId="1" applyFont="1" applyFill="1" applyBorder="1" applyAlignment="1" applyProtection="1">
      <alignment horizontal="right" vertical="center" wrapText="1" indent="1"/>
    </xf>
    <xf numFmtId="0" fontId="7" fillId="0" borderId="12" xfId="1" applyFont="1" applyFill="1" applyBorder="1" applyAlignment="1" applyProtection="1">
      <alignment horizontal="right" vertical="center" wrapText="1" indent="1"/>
    </xf>
    <xf numFmtId="0" fontId="7" fillId="0" borderId="1" xfId="1" applyFont="1" applyFill="1" applyBorder="1" applyAlignment="1" applyProtection="1">
      <alignment horizontal="right" vertical="center" wrapText="1" indent="1"/>
    </xf>
    <xf numFmtId="0" fontId="6" fillId="0" borderId="35" xfId="1" applyFont="1" applyFill="1" applyBorder="1" applyAlignment="1" applyProtection="1">
      <alignment horizontal="right" vertical="center" wrapText="1"/>
    </xf>
    <xf numFmtId="0" fontId="7" fillId="0" borderId="32" xfId="1" applyFont="1" applyFill="1" applyBorder="1" applyAlignment="1" applyProtection="1">
      <alignment horizontal="right" vertical="center" wrapText="1" indent="1"/>
    </xf>
    <xf numFmtId="0" fontId="9" fillId="0" borderId="25" xfId="0" applyFont="1" applyBorder="1" applyAlignment="1" applyProtection="1">
      <alignment horizontal="right" vertical="center" wrapText="1" indent="1"/>
    </xf>
    <xf numFmtId="0" fontId="11" fillId="0" borderId="35" xfId="1" applyFont="1" applyFill="1" applyBorder="1" applyAlignment="1" applyProtection="1">
      <alignment horizontal="right" vertical="center" wrapText="1" indent="1"/>
    </xf>
    <xf numFmtId="0" fontId="11" fillId="0" borderId="30" xfId="1" applyFont="1" applyFill="1" applyBorder="1" applyAlignment="1" applyProtection="1">
      <alignment horizontal="right" vertical="center" wrapText="1" indent="1"/>
    </xf>
    <xf numFmtId="0" fontId="13" fillId="0" borderId="35" xfId="0" applyFont="1" applyBorder="1" applyAlignment="1" applyProtection="1">
      <alignment horizontal="right" vertical="center" wrapText="1" indent="1"/>
    </xf>
    <xf numFmtId="0" fontId="7" fillId="0" borderId="25" xfId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right" vertical="center" wrapText="1" indent="1"/>
    </xf>
    <xf numFmtId="0" fontId="7" fillId="0" borderId="35" xfId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3" xfId="0" applyNumberFormat="1" applyFont="1" applyFill="1" applyBorder="1" applyAlignment="1" applyProtection="1">
      <alignment horizontal="left" vertical="center" wrapText="1" indent="1"/>
    </xf>
    <xf numFmtId="164" fontId="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lef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22" fillId="0" borderId="44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left" vertical="center" wrapText="1" indent="1"/>
    </xf>
    <xf numFmtId="164" fontId="26" fillId="0" borderId="29" xfId="0" applyNumberFormat="1" applyFont="1" applyFill="1" applyBorder="1" applyAlignment="1" applyProtection="1">
      <alignment horizontal="right" vertical="center" wrapText="1" indent="1"/>
    </xf>
    <xf numFmtId="164" fontId="12" fillId="0" borderId="11" xfId="0" applyNumberFormat="1" applyFont="1" applyFill="1" applyBorder="1" applyAlignment="1" applyProtection="1">
      <alignment horizontal="left" vertical="center" wrapText="1" indent="1"/>
    </xf>
    <xf numFmtId="164" fontId="1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0" applyNumberFormat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5" fillId="0" borderId="5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25" fillId="0" borderId="0" xfId="0" applyFont="1" applyFill="1" applyAlignment="1">
      <alignment vertical="center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vertical="center" wrapText="1"/>
    </xf>
    <xf numFmtId="164" fontId="7" fillId="2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center" wrapText="1"/>
    </xf>
    <xf numFmtId="0" fontId="10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2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164" fontId="6" fillId="0" borderId="46" xfId="0" applyNumberFormat="1" applyFont="1" applyFill="1" applyBorder="1" applyAlignment="1" applyProtection="1">
      <alignment horizontal="right" vertical="center" wrapText="1" indent="1"/>
    </xf>
    <xf numFmtId="0" fontId="30" fillId="0" borderId="0" xfId="0" applyFont="1" applyFill="1" applyAlignment="1">
      <alignment vertical="center" wrapTex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25" fillId="0" borderId="2" xfId="0" applyFont="1" applyFill="1" applyBorder="1" applyAlignment="1" applyProtection="1">
      <alignment horizontal="left" vertical="center"/>
    </xf>
    <xf numFmtId="0" fontId="25" fillId="0" borderId="54" xfId="0" applyFont="1" applyFill="1" applyBorder="1" applyAlignment="1" applyProtection="1">
      <alignment vertical="center" wrapText="1"/>
    </xf>
    <xf numFmtId="3" fontId="2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1" applyFill="1"/>
    <xf numFmtId="0" fontId="1" fillId="0" borderId="0" xfId="1" applyFont="1" applyFill="1" applyAlignment="1">
      <alignment horizontal="right" vertical="center" indent="1"/>
    </xf>
    <xf numFmtId="0" fontId="5" fillId="0" borderId="54" xfId="1" applyFont="1" applyFill="1" applyBorder="1" applyAlignment="1" applyProtection="1">
      <alignment horizontal="center" vertical="center" wrapText="1"/>
    </xf>
    <xf numFmtId="0" fontId="5" fillId="0" borderId="46" xfId="1" applyFont="1" applyFill="1" applyBorder="1" applyAlignment="1" applyProtection="1">
      <alignment horizontal="center" vertical="center" wrapText="1"/>
    </xf>
    <xf numFmtId="0" fontId="6" fillId="0" borderId="46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46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3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3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46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7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vertical="center"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2" fillId="0" borderId="47" xfId="1" applyFont="1" applyFill="1" applyBorder="1" applyAlignment="1" applyProtection="1">
      <alignment horizontal="center" vertical="center" wrapText="1"/>
    </xf>
    <xf numFmtId="0" fontId="2" fillId="0" borderId="47" xfId="1" applyFont="1" applyFill="1" applyBorder="1" applyAlignment="1" applyProtection="1">
      <alignment vertical="center" wrapText="1"/>
    </xf>
    <xf numFmtId="164" fontId="2" fillId="0" borderId="47" xfId="1" applyNumberFormat="1" applyFont="1" applyFill="1" applyBorder="1" applyAlignment="1" applyProtection="1">
      <alignment horizontal="right" vertical="center" wrapText="1" indent="1"/>
    </xf>
    <xf numFmtId="0" fontId="7" fillId="0" borderId="47" xfId="1" applyFont="1" applyFill="1" applyBorder="1" applyAlignment="1" applyProtection="1">
      <alignment horizontal="right" vertical="center" wrapText="1" indent="1"/>
      <protection locked="0"/>
    </xf>
    <xf numFmtId="164" fontId="12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/>
    <xf numFmtId="164" fontId="6" fillId="0" borderId="31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8" xfId="1" applyNumberFormat="1" applyFont="1" applyFill="1" applyBorder="1" applyAlignment="1" applyProtection="1">
      <alignment horizontal="righ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0" xfId="1" applyNumberFormat="1" applyFont="1" applyFill="1" applyBorder="1" applyAlignment="1" applyProtection="1">
      <alignment horizontal="right" vertical="center" wrapText="1" indent="1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</xf>
    <xf numFmtId="164" fontId="10" fillId="0" borderId="30" xfId="0" applyNumberFormat="1" applyFont="1" applyBorder="1" applyAlignment="1" applyProtection="1">
      <alignment horizontal="righ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46" xfId="0" applyNumberFormat="1" applyFont="1" applyBorder="1" applyAlignment="1" applyProtection="1">
      <alignment horizontal="right" vertical="center" wrapText="1" indent="1"/>
    </xf>
    <xf numFmtId="164" fontId="13" fillId="0" borderId="30" xfId="0" quotePrefix="1" applyNumberFormat="1" applyFont="1" applyBorder="1" applyAlignment="1" applyProtection="1">
      <alignment horizontal="right" vertical="center" wrapText="1" indent="1"/>
    </xf>
    <xf numFmtId="164" fontId="13" fillId="0" borderId="3" xfId="0" quotePrefix="1" applyNumberFormat="1" applyFont="1" applyBorder="1" applyAlignment="1" applyProtection="1">
      <alignment horizontal="right" vertical="center" wrapText="1" indent="1"/>
    </xf>
    <xf numFmtId="164" fontId="13" fillId="0" borderId="46" xfId="0" quotePrefix="1" applyNumberFormat="1" applyFont="1" applyBorder="1" applyAlignment="1" applyProtection="1">
      <alignment horizontal="right" vertical="center" wrapText="1" indent="1"/>
    </xf>
    <xf numFmtId="0" fontId="1" fillId="0" borderId="0" xfId="1" applyFont="1" applyFill="1"/>
    <xf numFmtId="0" fontId="15" fillId="0" borderId="0" xfId="1" applyFont="1" applyFill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8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164" fontId="24" fillId="0" borderId="0" xfId="0" applyNumberFormat="1" applyFont="1" applyFill="1" applyAlignment="1" applyProtection="1">
      <alignment horizontal="center" textRotation="180" wrapText="1"/>
    </xf>
    <xf numFmtId="164" fontId="23" fillId="0" borderId="38" xfId="0" applyNumberFormat="1" applyFont="1" applyFill="1" applyBorder="1" applyAlignment="1" applyProtection="1">
      <alignment horizontal="center" vertical="center" wrapText="1"/>
    </xf>
    <xf numFmtId="164" fontId="23" fillId="0" borderId="39" xfId="0" applyNumberFormat="1" applyFont="1" applyFill="1" applyBorder="1" applyAlignment="1" applyProtection="1">
      <alignment horizontal="center" vertical="center" wrapText="1"/>
    </xf>
    <xf numFmtId="164" fontId="27" fillId="0" borderId="47" xfId="0" applyNumberFormat="1" applyFont="1" applyFill="1" applyBorder="1" applyAlignment="1" applyProtection="1">
      <alignment horizontal="center" vertical="center" wrapText="1"/>
    </xf>
  </cellXfs>
  <cellStyles count="5">
    <cellStyle name="Hiperhivatkozás" xfId="2"/>
    <cellStyle name="Már látott hiperhivatkozás" xfId="3"/>
    <cellStyle name="Normál" xfId="0" builtinId="0"/>
    <cellStyle name="Normál_KVRENMUNKA" xfId="1"/>
    <cellStyle name="Százalé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4"/>
  <sheetViews>
    <sheetView topLeftCell="A49" zoomScaleSheetLayoutView="100" workbookViewId="0">
      <selection activeCell="M47" sqref="M47"/>
    </sheetView>
  </sheetViews>
  <sheetFormatPr defaultRowHeight="15.75" x14ac:dyDescent="0.25"/>
  <cols>
    <col min="1" max="1" width="4.83203125" style="75" customWidth="1"/>
    <col min="2" max="2" width="32.83203125" style="75" customWidth="1"/>
    <col min="3" max="7" width="8.83203125" style="75" customWidth="1"/>
    <col min="8" max="8" width="8.83203125" style="76" customWidth="1"/>
    <col min="9" max="9" width="9" style="1" customWidth="1"/>
    <col min="10" max="16384" width="9.33203125" style="1"/>
  </cols>
  <sheetData>
    <row r="1" spans="1:8" ht="15.95" customHeight="1" x14ac:dyDescent="0.25">
      <c r="A1" s="289" t="s">
        <v>0</v>
      </c>
      <c r="B1" s="289"/>
      <c r="C1" s="289"/>
      <c r="D1" s="289"/>
      <c r="E1" s="289"/>
      <c r="F1" s="289"/>
      <c r="G1" s="289"/>
      <c r="H1" s="289"/>
    </row>
    <row r="2" spans="1:8" ht="15.95" customHeight="1" thickBot="1" x14ac:dyDescent="0.3">
      <c r="A2" s="288" t="s">
        <v>1</v>
      </c>
      <c r="B2" s="288"/>
      <c r="C2" s="78"/>
      <c r="D2" s="78"/>
      <c r="E2" s="78"/>
      <c r="F2" s="78"/>
      <c r="G2" s="78"/>
      <c r="H2" s="2" t="s">
        <v>2</v>
      </c>
    </row>
    <row r="3" spans="1:8" ht="38.1" customHeight="1" thickBot="1" x14ac:dyDescent="0.3">
      <c r="A3" s="3" t="s">
        <v>3</v>
      </c>
      <c r="B3" s="41" t="s">
        <v>4</v>
      </c>
      <c r="C3" s="88" t="s">
        <v>209</v>
      </c>
      <c r="D3" s="88" t="s">
        <v>210</v>
      </c>
      <c r="E3" s="88" t="s">
        <v>211</v>
      </c>
      <c r="F3" s="88" t="s">
        <v>212</v>
      </c>
      <c r="G3" s="88" t="s">
        <v>213</v>
      </c>
      <c r="H3" s="42" t="s">
        <v>214</v>
      </c>
    </row>
    <row r="4" spans="1:8" s="9" customFormat="1" ht="12" customHeight="1" thickBot="1" x14ac:dyDescent="0.25">
      <c r="A4" s="6">
        <v>1</v>
      </c>
      <c r="B4" s="7">
        <v>2</v>
      </c>
      <c r="C4" s="79">
        <v>3</v>
      </c>
      <c r="D4" s="79">
        <v>4</v>
      </c>
      <c r="E4" s="79">
        <v>5</v>
      </c>
      <c r="F4" s="79">
        <v>6</v>
      </c>
      <c r="G4" s="79">
        <v>7</v>
      </c>
      <c r="H4" s="8">
        <v>8</v>
      </c>
    </row>
    <row r="5" spans="1:8" s="13" customFormat="1" ht="18" customHeight="1" thickBot="1" x14ac:dyDescent="0.25">
      <c r="A5" s="10" t="s">
        <v>5</v>
      </c>
      <c r="B5" s="91" t="s">
        <v>216</v>
      </c>
      <c r="C5" s="80"/>
      <c r="D5" s="101">
        <v>34808</v>
      </c>
      <c r="E5" s="102">
        <v>34808</v>
      </c>
      <c r="F5" s="101">
        <v>34515</v>
      </c>
      <c r="G5" s="109">
        <v>0.8</v>
      </c>
      <c r="H5" s="12">
        <v>36</v>
      </c>
    </row>
    <row r="6" spans="1:8" s="13" customFormat="1" ht="18" customHeight="1" thickBot="1" x14ac:dyDescent="0.25">
      <c r="A6" s="10"/>
      <c r="B6" s="91" t="s">
        <v>217</v>
      </c>
      <c r="C6" s="80"/>
      <c r="D6" s="101">
        <v>1869</v>
      </c>
      <c r="E6" s="101">
        <v>1869</v>
      </c>
      <c r="F6" s="101">
        <v>12</v>
      </c>
      <c r="G6" s="80"/>
      <c r="H6" s="12">
        <v>2</v>
      </c>
    </row>
    <row r="7" spans="1:8" s="13" customFormat="1" ht="18" customHeight="1" thickBot="1" x14ac:dyDescent="0.25">
      <c r="A7" s="10" t="s">
        <v>19</v>
      </c>
      <c r="B7" s="22" t="s">
        <v>220</v>
      </c>
      <c r="C7" s="81"/>
      <c r="D7" s="103">
        <v>36677</v>
      </c>
      <c r="E7" s="103">
        <v>36677</v>
      </c>
      <c r="F7" s="103">
        <v>34527</v>
      </c>
      <c r="G7" s="81">
        <v>6.2</v>
      </c>
      <c r="H7" s="12">
        <v>38</v>
      </c>
    </row>
    <row r="8" spans="1:8" s="13" customFormat="1" ht="18" customHeight="1" thickBot="1" x14ac:dyDescent="0.25">
      <c r="A8" s="10" t="s">
        <v>33</v>
      </c>
      <c r="B8" s="66" t="s">
        <v>218</v>
      </c>
      <c r="C8" s="80"/>
      <c r="D8" s="101">
        <v>28244</v>
      </c>
      <c r="E8" s="101">
        <v>28244</v>
      </c>
      <c r="F8" s="101">
        <v>0</v>
      </c>
      <c r="G8" s="80"/>
      <c r="H8" s="12">
        <v>29</v>
      </c>
    </row>
    <row r="9" spans="1:8" s="13" customFormat="1" ht="18" customHeight="1" thickBot="1" x14ac:dyDescent="0.25">
      <c r="A9" s="10" t="s">
        <v>47</v>
      </c>
      <c r="B9" s="66" t="s">
        <v>219</v>
      </c>
      <c r="C9" s="80"/>
      <c r="D9" s="101">
        <v>13320</v>
      </c>
      <c r="E9" s="101">
        <v>13320</v>
      </c>
      <c r="F9" s="101">
        <v>13600</v>
      </c>
      <c r="G9" s="80">
        <v>-2</v>
      </c>
      <c r="H9" s="24">
        <v>14</v>
      </c>
    </row>
    <row r="10" spans="1:8" s="13" customFormat="1" ht="18" customHeight="1" x14ac:dyDescent="0.2">
      <c r="A10" s="14" t="s">
        <v>49</v>
      </c>
      <c r="B10" s="15" t="s">
        <v>221</v>
      </c>
      <c r="C10" s="82"/>
      <c r="D10" s="104">
        <v>10100</v>
      </c>
      <c r="E10" s="104">
        <v>10100</v>
      </c>
      <c r="F10" s="104">
        <v>10300</v>
      </c>
      <c r="G10" s="82">
        <v>-2</v>
      </c>
      <c r="H10" s="25">
        <v>10</v>
      </c>
    </row>
    <row r="11" spans="1:8" s="13" customFormat="1" ht="18" customHeight="1" x14ac:dyDescent="0.2">
      <c r="A11" s="17" t="s">
        <v>55</v>
      </c>
      <c r="B11" s="18" t="s">
        <v>222</v>
      </c>
      <c r="C11" s="83"/>
      <c r="D11" s="105">
        <v>3000</v>
      </c>
      <c r="E11" s="105">
        <v>3000</v>
      </c>
      <c r="F11" s="105">
        <v>3080</v>
      </c>
      <c r="G11" s="83">
        <v>-3</v>
      </c>
      <c r="H11" s="19">
        <v>3</v>
      </c>
    </row>
    <row r="12" spans="1:8" s="13" customFormat="1" ht="18" customHeight="1" x14ac:dyDescent="0.2">
      <c r="A12" s="17" t="s">
        <v>57</v>
      </c>
      <c r="B12" s="18" t="s">
        <v>223</v>
      </c>
      <c r="C12" s="83"/>
      <c r="D12" s="105">
        <v>0</v>
      </c>
      <c r="E12" s="105">
        <v>0</v>
      </c>
      <c r="F12" s="105">
        <v>0</v>
      </c>
      <c r="G12" s="83"/>
      <c r="H12" s="19"/>
    </row>
    <row r="13" spans="1:8" s="13" customFormat="1" ht="18" customHeight="1" thickBot="1" x14ac:dyDescent="0.25">
      <c r="A13" s="20" t="s">
        <v>59</v>
      </c>
      <c r="B13" s="21" t="s">
        <v>224</v>
      </c>
      <c r="C13" s="84"/>
      <c r="D13" s="106">
        <v>220</v>
      </c>
      <c r="E13" s="106">
        <v>220</v>
      </c>
      <c r="F13" s="106">
        <v>220</v>
      </c>
      <c r="G13" s="84"/>
      <c r="H13" s="23">
        <v>1</v>
      </c>
    </row>
    <row r="14" spans="1:8" s="13" customFormat="1" ht="18" customHeight="1" thickBot="1" x14ac:dyDescent="0.25">
      <c r="A14" s="10" t="s">
        <v>61</v>
      </c>
      <c r="B14" s="11" t="s">
        <v>225</v>
      </c>
      <c r="C14" s="80">
        <v>2334</v>
      </c>
      <c r="D14" s="101">
        <v>1989</v>
      </c>
      <c r="E14" s="101">
        <v>4323</v>
      </c>
      <c r="F14" s="101">
        <v>2581</v>
      </c>
      <c r="G14" s="80">
        <v>67</v>
      </c>
      <c r="H14" s="12">
        <v>4</v>
      </c>
    </row>
    <row r="15" spans="1:8" s="13" customFormat="1" ht="18" customHeight="1" thickBot="1" x14ac:dyDescent="0.25">
      <c r="A15" s="10" t="s">
        <v>83</v>
      </c>
      <c r="B15" s="95" t="s">
        <v>226</v>
      </c>
      <c r="C15" s="80"/>
      <c r="D15" s="101"/>
      <c r="E15" s="101"/>
      <c r="F15" s="101">
        <v>3015</v>
      </c>
      <c r="G15" s="80"/>
      <c r="H15" s="12"/>
    </row>
    <row r="16" spans="1:8" s="13" customFormat="1" ht="18" customHeight="1" thickBot="1" x14ac:dyDescent="0.25">
      <c r="A16" s="10" t="s">
        <v>95</v>
      </c>
      <c r="B16" s="95" t="s">
        <v>227</v>
      </c>
      <c r="C16" s="80"/>
      <c r="D16" s="101"/>
      <c r="E16" s="101">
        <v>0</v>
      </c>
      <c r="F16" s="101">
        <v>0</v>
      </c>
      <c r="G16" s="80"/>
      <c r="H16" s="12"/>
    </row>
    <row r="17" spans="1:8" s="13" customFormat="1" ht="18" customHeight="1" thickBot="1" x14ac:dyDescent="0.25">
      <c r="A17" s="10" t="s">
        <v>105</v>
      </c>
      <c r="B17" s="94" t="s">
        <v>228</v>
      </c>
      <c r="C17" s="81"/>
      <c r="D17" s="103"/>
      <c r="E17" s="103">
        <v>0</v>
      </c>
      <c r="F17" s="103">
        <v>0</v>
      </c>
      <c r="G17" s="81"/>
      <c r="H17" s="12"/>
    </row>
    <row r="18" spans="1:8" s="13" customFormat="1" ht="18" customHeight="1" thickBot="1" x14ac:dyDescent="0.25">
      <c r="A18" s="10" t="s">
        <v>115</v>
      </c>
      <c r="B18" s="95" t="s">
        <v>229</v>
      </c>
      <c r="C18" s="80">
        <f>SUM(C7+C8+C9+C14+C15+C16+C17)</f>
        <v>2334</v>
      </c>
      <c r="D18" s="101">
        <f>SUM(D7+D8+D9+D14+D15+D16+D17)</f>
        <v>80230</v>
      </c>
      <c r="E18" s="101">
        <f>SUM(E7+E8+E9+E14+E15+E16+E17)</f>
        <v>82564</v>
      </c>
      <c r="F18" s="101">
        <f>SUM(F7+F8+F9+F14+F15+F16+F17)</f>
        <v>53723</v>
      </c>
      <c r="G18" s="80">
        <v>54</v>
      </c>
      <c r="H18" s="24">
        <v>85</v>
      </c>
    </row>
    <row r="19" spans="1:8" s="13" customFormat="1" ht="18" customHeight="1" thickBot="1" x14ac:dyDescent="0.25">
      <c r="A19" s="29" t="s">
        <v>117</v>
      </c>
      <c r="B19" s="94" t="s">
        <v>230</v>
      </c>
      <c r="C19" s="81"/>
      <c r="D19" s="103"/>
      <c r="E19" s="103"/>
      <c r="F19" s="103"/>
      <c r="G19" s="81"/>
      <c r="H19" s="12"/>
    </row>
    <row r="20" spans="1:8" s="13" customFormat="1" ht="18" customHeight="1" thickBot="1" x14ac:dyDescent="0.25">
      <c r="A20" s="29" t="s">
        <v>125</v>
      </c>
      <c r="B20" s="94" t="s">
        <v>231</v>
      </c>
      <c r="C20" s="81"/>
      <c r="D20" s="103"/>
      <c r="E20" s="103"/>
      <c r="F20" s="103"/>
      <c r="G20" s="81"/>
      <c r="H20" s="12"/>
    </row>
    <row r="21" spans="1:8" s="13" customFormat="1" ht="18" customHeight="1" thickBot="1" x14ac:dyDescent="0.25">
      <c r="A21" s="29" t="s">
        <v>126</v>
      </c>
      <c r="B21" s="94" t="s">
        <v>235</v>
      </c>
      <c r="C21" s="81"/>
      <c r="D21" s="103">
        <v>14728</v>
      </c>
      <c r="E21" s="103">
        <v>14728</v>
      </c>
      <c r="F21" s="103">
        <v>11527</v>
      </c>
      <c r="G21" s="81">
        <v>28</v>
      </c>
      <c r="H21" s="12">
        <v>15</v>
      </c>
    </row>
    <row r="22" spans="1:8" s="13" customFormat="1" ht="18" customHeight="1" thickBot="1" x14ac:dyDescent="0.25">
      <c r="A22" s="29" t="s">
        <v>132</v>
      </c>
      <c r="B22" s="94" t="s">
        <v>236</v>
      </c>
      <c r="C22" s="81">
        <v>25113</v>
      </c>
      <c r="D22" s="103"/>
      <c r="E22" s="103">
        <v>25113</v>
      </c>
      <c r="F22" s="103">
        <v>18351</v>
      </c>
      <c r="G22" s="81">
        <v>37</v>
      </c>
      <c r="H22" s="12"/>
    </row>
    <row r="23" spans="1:8" s="13" customFormat="1" ht="18" customHeight="1" thickBot="1" x14ac:dyDescent="0.25">
      <c r="A23" s="29" t="s">
        <v>133</v>
      </c>
      <c r="B23" s="94" t="s">
        <v>232</v>
      </c>
      <c r="C23" s="81"/>
      <c r="D23" s="103"/>
      <c r="E23" s="103"/>
      <c r="F23" s="103"/>
      <c r="G23" s="81"/>
      <c r="H23" s="12"/>
    </row>
    <row r="24" spans="1:8" s="13" customFormat="1" ht="18" customHeight="1" thickBot="1" x14ac:dyDescent="0.25">
      <c r="A24" s="29" t="s">
        <v>134</v>
      </c>
      <c r="B24" s="94" t="s">
        <v>233</v>
      </c>
      <c r="C24" s="81"/>
      <c r="D24" s="103"/>
      <c r="E24" s="103"/>
      <c r="F24" s="103"/>
      <c r="G24" s="81"/>
      <c r="H24" s="31"/>
    </row>
    <row r="25" spans="1:8" s="13" customFormat="1" ht="18" customHeight="1" thickBot="1" x14ac:dyDescent="0.25">
      <c r="A25" s="29" t="s">
        <v>136</v>
      </c>
      <c r="B25" s="93" t="s">
        <v>234</v>
      </c>
      <c r="C25" s="85">
        <v>25113</v>
      </c>
      <c r="D25" s="107">
        <v>14728</v>
      </c>
      <c r="E25" s="107">
        <v>39841</v>
      </c>
      <c r="F25" s="107">
        <v>29878</v>
      </c>
      <c r="G25" s="85">
        <v>33</v>
      </c>
      <c r="H25" s="24">
        <v>15</v>
      </c>
    </row>
    <row r="26" spans="1:8" s="13" customFormat="1" ht="24.95" customHeight="1" thickBot="1" x14ac:dyDescent="0.25">
      <c r="A26" s="33" t="s">
        <v>138</v>
      </c>
      <c r="B26" s="92" t="s">
        <v>139</v>
      </c>
      <c r="C26" s="86">
        <v>27447</v>
      </c>
      <c r="D26" s="108">
        <v>94958</v>
      </c>
      <c r="E26" s="108">
        <v>122405</v>
      </c>
      <c r="F26" s="108">
        <v>83601</v>
      </c>
      <c r="G26" s="86">
        <v>46</v>
      </c>
      <c r="H26" s="24">
        <v>100</v>
      </c>
    </row>
    <row r="27" spans="1:8" s="13" customFormat="1" ht="83.25" customHeight="1" x14ac:dyDescent="0.2">
      <c r="A27" s="35"/>
      <c r="B27" s="36"/>
      <c r="C27" s="36"/>
      <c r="D27" s="36"/>
      <c r="E27" s="36"/>
      <c r="F27" s="36"/>
      <c r="G27" s="36"/>
      <c r="H27" s="37"/>
    </row>
    <row r="28" spans="1:8" ht="16.5" customHeight="1" x14ac:dyDescent="0.25">
      <c r="A28" s="289" t="s">
        <v>140</v>
      </c>
      <c r="B28" s="289"/>
      <c r="C28" s="289"/>
      <c r="D28" s="289"/>
      <c r="E28" s="289"/>
      <c r="F28" s="289"/>
      <c r="G28" s="289"/>
      <c r="H28" s="289"/>
    </row>
    <row r="29" spans="1:8" s="39" customFormat="1" ht="16.5" customHeight="1" thickBot="1" x14ac:dyDescent="0.3">
      <c r="A29" s="290" t="s">
        <v>141</v>
      </c>
      <c r="B29" s="290"/>
      <c r="C29" s="87"/>
      <c r="D29" s="87"/>
      <c r="E29" s="87"/>
      <c r="F29" s="87"/>
      <c r="G29" s="87"/>
      <c r="H29" s="38" t="s">
        <v>2</v>
      </c>
    </row>
    <row r="30" spans="1:8" ht="38.1" customHeight="1" thickBot="1" x14ac:dyDescent="0.3">
      <c r="A30" s="3" t="s">
        <v>3</v>
      </c>
      <c r="B30" s="41" t="s">
        <v>142</v>
      </c>
      <c r="C30" s="88" t="s">
        <v>209</v>
      </c>
      <c r="D30" s="88" t="s">
        <v>210</v>
      </c>
      <c r="E30" s="88" t="s">
        <v>211</v>
      </c>
      <c r="F30" s="88" t="s">
        <v>212</v>
      </c>
      <c r="G30" s="88" t="s">
        <v>213</v>
      </c>
      <c r="H30" s="42" t="s">
        <v>214</v>
      </c>
    </row>
    <row r="31" spans="1:8" s="9" customFormat="1" ht="12" customHeight="1" thickBot="1" x14ac:dyDescent="0.25">
      <c r="A31" s="40">
        <v>1</v>
      </c>
      <c r="B31" s="41">
        <v>2</v>
      </c>
      <c r="C31" s="88">
        <v>3</v>
      </c>
      <c r="D31" s="88">
        <v>4</v>
      </c>
      <c r="E31" s="88">
        <v>5</v>
      </c>
      <c r="F31" s="88">
        <v>6</v>
      </c>
      <c r="G31" s="88">
        <v>7</v>
      </c>
      <c r="H31" s="42">
        <v>8</v>
      </c>
    </row>
    <row r="32" spans="1:8" ht="18" customHeight="1" thickBot="1" x14ac:dyDescent="0.3">
      <c r="A32" s="43" t="s">
        <v>5</v>
      </c>
      <c r="B32" s="44" t="s">
        <v>245</v>
      </c>
      <c r="C32" s="111">
        <v>25542</v>
      </c>
      <c r="D32" s="111">
        <v>38750</v>
      </c>
      <c r="E32" s="111">
        <v>64292</v>
      </c>
      <c r="F32" s="111">
        <v>61349</v>
      </c>
      <c r="G32" s="111">
        <v>5</v>
      </c>
      <c r="H32" s="45">
        <v>66</v>
      </c>
    </row>
    <row r="33" spans="1:14" ht="18" customHeight="1" x14ac:dyDescent="0.25">
      <c r="A33" s="46" t="s">
        <v>7</v>
      </c>
      <c r="B33" s="47" t="s">
        <v>237</v>
      </c>
      <c r="C33" s="112">
        <v>14372</v>
      </c>
      <c r="D33" s="112">
        <v>9842</v>
      </c>
      <c r="E33" s="112">
        <v>24214</v>
      </c>
      <c r="F33" s="112">
        <v>18949</v>
      </c>
      <c r="G33" s="112">
        <v>28</v>
      </c>
      <c r="H33" s="48">
        <v>25</v>
      </c>
    </row>
    <row r="34" spans="1:14" ht="18" customHeight="1" x14ac:dyDescent="0.25">
      <c r="A34" s="17" t="s">
        <v>9</v>
      </c>
      <c r="B34" s="49" t="s">
        <v>238</v>
      </c>
      <c r="C34" s="113">
        <v>3427</v>
      </c>
      <c r="D34" s="113">
        <v>2786</v>
      </c>
      <c r="E34" s="113">
        <v>6213</v>
      </c>
      <c r="F34" s="113">
        <v>4799</v>
      </c>
      <c r="G34" s="113">
        <v>29</v>
      </c>
      <c r="H34" s="19">
        <v>6</v>
      </c>
    </row>
    <row r="35" spans="1:14" ht="18" customHeight="1" x14ac:dyDescent="0.25">
      <c r="A35" s="17" t="s">
        <v>11</v>
      </c>
      <c r="B35" s="49" t="s">
        <v>239</v>
      </c>
      <c r="C35" s="114">
        <v>7743</v>
      </c>
      <c r="D35" s="114">
        <v>20958</v>
      </c>
      <c r="E35" s="114">
        <v>28701</v>
      </c>
      <c r="F35" s="114">
        <v>17604</v>
      </c>
      <c r="G35" s="114">
        <v>63</v>
      </c>
      <c r="H35" s="23">
        <v>30</v>
      </c>
    </row>
    <row r="36" spans="1:14" ht="18" customHeight="1" x14ac:dyDescent="0.25">
      <c r="A36" s="17" t="s">
        <v>13</v>
      </c>
      <c r="B36" s="99" t="s">
        <v>240</v>
      </c>
      <c r="C36" s="115"/>
      <c r="D36" s="115">
        <v>1123</v>
      </c>
      <c r="E36" s="115">
        <v>1123</v>
      </c>
      <c r="F36" s="115">
        <v>2926</v>
      </c>
      <c r="G36" s="115">
        <v>-62</v>
      </c>
      <c r="H36" s="23">
        <v>1</v>
      </c>
    </row>
    <row r="37" spans="1:14" ht="18" customHeight="1" thickBot="1" x14ac:dyDescent="0.3">
      <c r="A37" s="17" t="s">
        <v>148</v>
      </c>
      <c r="B37" s="100" t="s">
        <v>241</v>
      </c>
      <c r="C37" s="116"/>
      <c r="D37" s="123">
        <v>4041</v>
      </c>
      <c r="E37" s="123">
        <v>4041</v>
      </c>
      <c r="F37" s="124">
        <v>17071</v>
      </c>
      <c r="G37" s="125">
        <v>-76</v>
      </c>
      <c r="H37" s="58">
        <v>4</v>
      </c>
    </row>
    <row r="38" spans="1:14" ht="18" customHeight="1" thickBot="1" x14ac:dyDescent="0.3">
      <c r="A38" s="10" t="s">
        <v>19</v>
      </c>
      <c r="B38" s="59" t="s">
        <v>169</v>
      </c>
      <c r="C38" s="117">
        <v>1905</v>
      </c>
      <c r="D38" s="117">
        <v>31905</v>
      </c>
      <c r="E38" s="117">
        <v>33000</v>
      </c>
      <c r="F38" s="117">
        <v>3901</v>
      </c>
      <c r="G38" s="117"/>
      <c r="H38" s="12">
        <v>34</v>
      </c>
    </row>
    <row r="39" spans="1:14" ht="18" customHeight="1" x14ac:dyDescent="0.25">
      <c r="A39" s="14" t="s">
        <v>21</v>
      </c>
      <c r="B39" s="49" t="s">
        <v>242</v>
      </c>
      <c r="C39" s="118"/>
      <c r="D39" s="118">
        <v>30944</v>
      </c>
      <c r="E39" s="118">
        <v>30944</v>
      </c>
      <c r="F39" s="118">
        <v>2360</v>
      </c>
      <c r="G39" s="118"/>
      <c r="H39" s="16">
        <v>32</v>
      </c>
    </row>
    <row r="40" spans="1:14" ht="18" customHeight="1" x14ac:dyDescent="0.25">
      <c r="A40" s="14" t="s">
        <v>25</v>
      </c>
      <c r="B40" s="60" t="s">
        <v>243</v>
      </c>
      <c r="C40" s="114">
        <v>1905</v>
      </c>
      <c r="D40" s="114"/>
      <c r="E40" s="114">
        <v>1905</v>
      </c>
      <c r="F40" s="114"/>
      <c r="G40" s="114"/>
      <c r="H40" s="19">
        <v>2</v>
      </c>
    </row>
    <row r="41" spans="1:14" ht="18" customHeight="1" thickBot="1" x14ac:dyDescent="0.3">
      <c r="A41" s="14" t="s">
        <v>29</v>
      </c>
      <c r="B41" s="62" t="s">
        <v>244</v>
      </c>
      <c r="C41" s="119"/>
      <c r="D41" s="119">
        <v>151</v>
      </c>
      <c r="E41" s="119">
        <v>151</v>
      </c>
      <c r="F41" s="119">
        <v>1541</v>
      </c>
      <c r="G41" s="119"/>
      <c r="H41" s="61"/>
    </row>
    <row r="42" spans="1:14" ht="18" customHeight="1" thickBot="1" x14ac:dyDescent="0.3">
      <c r="A42" s="10" t="s">
        <v>33</v>
      </c>
      <c r="B42" s="66" t="s">
        <v>246</v>
      </c>
      <c r="C42" s="120"/>
      <c r="D42" s="120"/>
      <c r="E42" s="120"/>
      <c r="F42" s="120"/>
      <c r="G42" s="120"/>
      <c r="H42" s="12"/>
    </row>
    <row r="43" spans="1:14" ht="18" customHeight="1" thickBot="1" x14ac:dyDescent="0.3">
      <c r="A43" s="10" t="s">
        <v>191</v>
      </c>
      <c r="B43" s="66" t="s">
        <v>247</v>
      </c>
      <c r="C43" s="121">
        <v>27447</v>
      </c>
      <c r="D43" s="121">
        <v>69845</v>
      </c>
      <c r="E43" s="121">
        <v>97292</v>
      </c>
      <c r="F43" s="121">
        <v>65250</v>
      </c>
      <c r="G43" s="121">
        <v>49</v>
      </c>
      <c r="H43" s="12">
        <v>100</v>
      </c>
    </row>
    <row r="44" spans="1:14" ht="18" customHeight="1" thickBot="1" x14ac:dyDescent="0.3">
      <c r="A44" s="10" t="s">
        <v>61</v>
      </c>
      <c r="B44" s="96" t="s">
        <v>248</v>
      </c>
      <c r="C44" s="121"/>
      <c r="D44" s="121"/>
      <c r="E44" s="121"/>
      <c r="F44" s="121"/>
      <c r="G44" s="121"/>
      <c r="H44" s="12"/>
    </row>
    <row r="45" spans="1:14" ht="18" customHeight="1" thickBot="1" x14ac:dyDescent="0.3">
      <c r="A45" s="10" t="s">
        <v>83</v>
      </c>
      <c r="B45" s="96" t="s">
        <v>249</v>
      </c>
      <c r="C45" s="121"/>
      <c r="D45" s="121"/>
      <c r="E45" s="121"/>
      <c r="F45" s="121"/>
      <c r="G45" s="121"/>
      <c r="H45" s="12"/>
    </row>
    <row r="46" spans="1:14" ht="18" customHeight="1" thickBot="1" x14ac:dyDescent="0.3">
      <c r="A46" s="10" t="s">
        <v>197</v>
      </c>
      <c r="B46" s="96" t="s">
        <v>250</v>
      </c>
      <c r="C46" s="121"/>
      <c r="D46" s="121">
        <v>25113</v>
      </c>
      <c r="E46" s="121">
        <v>25113</v>
      </c>
      <c r="F46" s="121">
        <v>18351</v>
      </c>
      <c r="G46" s="121">
        <v>37</v>
      </c>
      <c r="H46" s="24"/>
    </row>
    <row r="47" spans="1:14" ht="18" customHeight="1" thickBot="1" x14ac:dyDescent="0.3">
      <c r="A47" s="10" t="s">
        <v>105</v>
      </c>
      <c r="B47" s="96" t="s">
        <v>251</v>
      </c>
      <c r="C47" s="121"/>
      <c r="D47" s="121"/>
      <c r="E47" s="121"/>
      <c r="F47" s="121"/>
      <c r="G47" s="121"/>
      <c r="H47" s="69"/>
    </row>
    <row r="48" spans="1:14" ht="18" customHeight="1" thickBot="1" x14ac:dyDescent="0.3">
      <c r="A48" s="10" t="s">
        <v>115</v>
      </c>
      <c r="B48" s="96" t="s">
        <v>252</v>
      </c>
      <c r="C48" s="121"/>
      <c r="D48" s="121">
        <v>25113</v>
      </c>
      <c r="E48" s="121">
        <v>25113</v>
      </c>
      <c r="F48" s="121">
        <v>18351</v>
      </c>
      <c r="G48" s="121">
        <v>37</v>
      </c>
      <c r="H48" s="70"/>
      <c r="K48" s="71"/>
      <c r="L48" s="72"/>
      <c r="M48" s="72"/>
      <c r="N48" s="72"/>
    </row>
    <row r="49" spans="1:9" s="13" customFormat="1" ht="20.100000000000001" customHeight="1" thickBot="1" x14ac:dyDescent="0.25">
      <c r="A49" s="73" t="s">
        <v>199</v>
      </c>
      <c r="B49" s="97" t="s">
        <v>253</v>
      </c>
      <c r="C49" s="122">
        <v>27447</v>
      </c>
      <c r="D49" s="122">
        <v>94958</v>
      </c>
      <c r="E49" s="122">
        <v>122405</v>
      </c>
      <c r="F49" s="122">
        <v>83601</v>
      </c>
      <c r="G49" s="90">
        <v>46</v>
      </c>
      <c r="H49" s="70">
        <v>100</v>
      </c>
    </row>
    <row r="50" spans="1:9" ht="7.5" customHeight="1" x14ac:dyDescent="0.25"/>
    <row r="51" spans="1:9" x14ac:dyDescent="0.25">
      <c r="A51" s="291" t="s">
        <v>201</v>
      </c>
      <c r="B51" s="291"/>
      <c r="C51" s="291"/>
      <c r="D51" s="291"/>
      <c r="E51" s="291"/>
      <c r="F51" s="291"/>
      <c r="G51" s="291"/>
      <c r="H51" s="291"/>
    </row>
    <row r="52" spans="1:9" ht="15" customHeight="1" thickBot="1" x14ac:dyDescent="0.3">
      <c r="A52" s="288" t="s">
        <v>202</v>
      </c>
      <c r="B52" s="288"/>
      <c r="C52" s="78"/>
      <c r="D52" s="78"/>
      <c r="E52" s="78"/>
      <c r="F52" s="78"/>
      <c r="G52" s="78"/>
      <c r="H52" s="2" t="s">
        <v>2</v>
      </c>
    </row>
    <row r="53" spans="1:9" ht="18" customHeight="1" thickBot="1" x14ac:dyDescent="0.3">
      <c r="A53" s="10">
        <v>1</v>
      </c>
      <c r="B53" s="98" t="s">
        <v>203</v>
      </c>
      <c r="C53" s="89">
        <v>-25113</v>
      </c>
      <c r="D53" s="89">
        <v>10385</v>
      </c>
      <c r="E53" s="89">
        <v>-14728</v>
      </c>
      <c r="F53" s="89">
        <v>-11527</v>
      </c>
      <c r="G53" s="89"/>
      <c r="H53" s="12"/>
      <c r="I53" s="77"/>
    </row>
    <row r="54" spans="1:9" ht="27.75" customHeight="1" thickBot="1" x14ac:dyDescent="0.3">
      <c r="A54" s="10" t="s">
        <v>19</v>
      </c>
      <c r="B54" s="98" t="s">
        <v>204</v>
      </c>
      <c r="C54" s="89">
        <v>25113</v>
      </c>
      <c r="D54" s="89">
        <v>-10385</v>
      </c>
      <c r="E54" s="89">
        <v>14728</v>
      </c>
      <c r="F54" s="89">
        <v>11527</v>
      </c>
      <c r="G54" s="89"/>
      <c r="H54" s="12"/>
    </row>
  </sheetData>
  <mergeCells count="6">
    <mergeCell ref="A52:B52"/>
    <mergeCell ref="A1:H1"/>
    <mergeCell ref="A2:B2"/>
    <mergeCell ref="A28:H28"/>
    <mergeCell ref="A29:B29"/>
    <mergeCell ref="A51:H51"/>
  </mergeCells>
  <printOptions horizontalCentered="1"/>
  <pageMargins left="0.59055118110236227" right="0.59055118110236227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2014. ÉVI KÖLTSÉGVETÉSÉNEK ÖSSZEVONT MÉRLEGE&amp;10
&amp;R&amp;"Times New Roman CE,Félkövér dőlt"&amp;11 1.1. melléklet a ........./2014. (.......) önkormányzati rendelethez</oddHeader>
  </headerFooter>
  <rowBreaks count="1" manualBreakCount="1">
    <brk id="2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5"/>
  <sheetViews>
    <sheetView view="pageLayout" topLeftCell="A106" zoomScaleNormal="120" zoomScaleSheetLayoutView="100" workbookViewId="0">
      <selection activeCell="C86" sqref="C86"/>
    </sheetView>
  </sheetViews>
  <sheetFormatPr defaultRowHeight="15.75" x14ac:dyDescent="0.2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16384" width="9.33203125" style="1"/>
  </cols>
  <sheetData>
    <row r="1" spans="1:3" ht="15.95" customHeight="1" x14ac:dyDescent="0.25">
      <c r="A1" s="289" t="s">
        <v>0</v>
      </c>
      <c r="B1" s="289"/>
      <c r="C1" s="289"/>
    </row>
    <row r="2" spans="1:3" ht="15.95" customHeight="1" thickBot="1" x14ac:dyDescent="0.3">
      <c r="A2" s="288" t="s">
        <v>1</v>
      </c>
      <c r="B2" s="288"/>
      <c r="C2" s="2" t="s">
        <v>2</v>
      </c>
    </row>
    <row r="3" spans="1:3" ht="38.1" customHeight="1" thickBot="1" x14ac:dyDescent="0.3">
      <c r="A3" s="3" t="s">
        <v>3</v>
      </c>
      <c r="B3" s="4" t="s">
        <v>4</v>
      </c>
      <c r="C3" s="5" t="s">
        <v>367</v>
      </c>
    </row>
    <row r="4" spans="1:3" s="9" customFormat="1" ht="12" customHeight="1" thickBot="1" x14ac:dyDescent="0.25">
      <c r="A4" s="6">
        <v>1</v>
      </c>
      <c r="B4" s="7">
        <v>2</v>
      </c>
      <c r="C4" s="8">
        <v>3</v>
      </c>
    </row>
    <row r="5" spans="1:3" s="13" customFormat="1" ht="12" customHeight="1" thickBot="1" x14ac:dyDescent="0.25">
      <c r="A5" s="10" t="s">
        <v>5</v>
      </c>
      <c r="B5" s="11" t="s">
        <v>6</v>
      </c>
      <c r="C5" s="12">
        <f>+C6+C7+C8+C9+C10+C11</f>
        <v>69739</v>
      </c>
    </row>
    <row r="6" spans="1:3" s="13" customFormat="1" ht="12" customHeight="1" x14ac:dyDescent="0.2">
      <c r="A6" s="14" t="s">
        <v>7</v>
      </c>
      <c r="B6" s="15" t="s">
        <v>8</v>
      </c>
      <c r="C6" s="16">
        <v>33282</v>
      </c>
    </row>
    <row r="7" spans="1:3" s="13" customFormat="1" ht="12" customHeight="1" x14ac:dyDescent="0.2">
      <c r="A7" s="17" t="s">
        <v>9</v>
      </c>
      <c r="B7" s="18" t="s">
        <v>10</v>
      </c>
      <c r="C7" s="19">
        <v>22246</v>
      </c>
    </row>
    <row r="8" spans="1:3" s="13" customFormat="1" ht="12" customHeight="1" x14ac:dyDescent="0.2">
      <c r="A8" s="17" t="s">
        <v>11</v>
      </c>
      <c r="B8" s="18" t="s">
        <v>12</v>
      </c>
      <c r="C8" s="19">
        <v>13011</v>
      </c>
    </row>
    <row r="9" spans="1:3" s="13" customFormat="1" ht="12" customHeight="1" x14ac:dyDescent="0.2">
      <c r="A9" s="17" t="s">
        <v>13</v>
      </c>
      <c r="B9" s="18" t="s">
        <v>14</v>
      </c>
      <c r="C9" s="19">
        <v>1200</v>
      </c>
    </row>
    <row r="10" spans="1:3" s="13" customFormat="1" ht="12" customHeight="1" x14ac:dyDescent="0.2">
      <c r="A10" s="17" t="s">
        <v>15</v>
      </c>
      <c r="B10" s="18" t="s">
        <v>16</v>
      </c>
      <c r="C10" s="19"/>
    </row>
    <row r="11" spans="1:3" s="13" customFormat="1" ht="12" customHeight="1" thickBot="1" x14ac:dyDescent="0.25">
      <c r="A11" s="20" t="s">
        <v>17</v>
      </c>
      <c r="B11" s="21" t="s">
        <v>18</v>
      </c>
      <c r="C11" s="19"/>
    </row>
    <row r="12" spans="1:3" s="13" customFormat="1" ht="12" customHeight="1" thickBot="1" x14ac:dyDescent="0.25">
      <c r="A12" s="10" t="s">
        <v>19</v>
      </c>
      <c r="B12" s="22" t="s">
        <v>20</v>
      </c>
      <c r="C12" s="12">
        <f>+C13+C14+C15+C16+C17</f>
        <v>12681</v>
      </c>
    </row>
    <row r="13" spans="1:3" s="13" customFormat="1" ht="12" customHeight="1" x14ac:dyDescent="0.2">
      <c r="A13" s="14" t="s">
        <v>21</v>
      </c>
      <c r="B13" s="15" t="s">
        <v>22</v>
      </c>
      <c r="C13" s="16"/>
    </row>
    <row r="14" spans="1:3" s="13" customFormat="1" ht="12" customHeight="1" x14ac:dyDescent="0.2">
      <c r="A14" s="17" t="s">
        <v>23</v>
      </c>
      <c r="B14" s="18" t="s">
        <v>24</v>
      </c>
      <c r="C14" s="19"/>
    </row>
    <row r="15" spans="1:3" s="13" customFormat="1" ht="12" customHeight="1" x14ac:dyDescent="0.2">
      <c r="A15" s="17" t="s">
        <v>25</v>
      </c>
      <c r="B15" s="18" t="s">
        <v>26</v>
      </c>
      <c r="C15" s="19"/>
    </row>
    <row r="16" spans="1:3" s="13" customFormat="1" ht="12" customHeight="1" x14ac:dyDescent="0.2">
      <c r="A16" s="17" t="s">
        <v>27</v>
      </c>
      <c r="B16" s="18" t="s">
        <v>28</v>
      </c>
      <c r="C16" s="19"/>
    </row>
    <row r="17" spans="1:3" s="13" customFormat="1" ht="12" customHeight="1" x14ac:dyDescent="0.2">
      <c r="A17" s="17" t="s">
        <v>29</v>
      </c>
      <c r="B17" s="18" t="s">
        <v>30</v>
      </c>
      <c r="C17" s="19">
        <v>12681</v>
      </c>
    </row>
    <row r="18" spans="1:3" s="13" customFormat="1" ht="12" customHeight="1" thickBot="1" x14ac:dyDescent="0.25">
      <c r="A18" s="20" t="s">
        <v>31</v>
      </c>
      <c r="B18" s="21" t="s">
        <v>32</v>
      </c>
      <c r="C18" s="23">
        <v>1733</v>
      </c>
    </row>
    <row r="19" spans="1:3" s="13" customFormat="1" ht="12" customHeight="1" thickBot="1" x14ac:dyDescent="0.25">
      <c r="A19" s="10" t="s">
        <v>33</v>
      </c>
      <c r="B19" s="11" t="s">
        <v>34</v>
      </c>
      <c r="C19" s="12">
        <f>+C20+C21+C22+C23+C24</f>
        <v>20678</v>
      </c>
    </row>
    <row r="20" spans="1:3" s="13" customFormat="1" ht="12" customHeight="1" x14ac:dyDescent="0.2">
      <c r="A20" s="14" t="s">
        <v>35</v>
      </c>
      <c r="B20" s="15" t="s">
        <v>36</v>
      </c>
      <c r="C20" s="16"/>
    </row>
    <row r="21" spans="1:3" s="13" customFormat="1" ht="12" customHeight="1" x14ac:dyDescent="0.2">
      <c r="A21" s="17" t="s">
        <v>37</v>
      </c>
      <c r="B21" s="18" t="s">
        <v>38</v>
      </c>
      <c r="C21" s="19"/>
    </row>
    <row r="22" spans="1:3" s="13" customFormat="1" ht="12" customHeight="1" x14ac:dyDescent="0.2">
      <c r="A22" s="17" t="s">
        <v>39</v>
      </c>
      <c r="B22" s="18" t="s">
        <v>40</v>
      </c>
      <c r="C22" s="19"/>
    </row>
    <row r="23" spans="1:3" s="13" customFormat="1" ht="12" customHeight="1" x14ac:dyDescent="0.2">
      <c r="A23" s="17" t="s">
        <v>41</v>
      </c>
      <c r="B23" s="18" t="s">
        <v>42</v>
      </c>
      <c r="C23" s="19"/>
    </row>
    <row r="24" spans="1:3" s="13" customFormat="1" ht="12" customHeight="1" x14ac:dyDescent="0.2">
      <c r="A24" s="17" t="s">
        <v>43</v>
      </c>
      <c r="B24" s="18" t="s">
        <v>44</v>
      </c>
      <c r="C24" s="19">
        <v>20678</v>
      </c>
    </row>
    <row r="25" spans="1:3" s="13" customFormat="1" ht="12" customHeight="1" thickBot="1" x14ac:dyDescent="0.25">
      <c r="A25" s="20" t="s">
        <v>45</v>
      </c>
      <c r="B25" s="21" t="s">
        <v>46</v>
      </c>
      <c r="C25" s="23"/>
    </row>
    <row r="26" spans="1:3" s="13" customFormat="1" ht="12" customHeight="1" thickBot="1" x14ac:dyDescent="0.25">
      <c r="A26" s="10" t="s">
        <v>47</v>
      </c>
      <c r="B26" s="11" t="s">
        <v>48</v>
      </c>
      <c r="C26" s="24">
        <f>+C27+C30+C31+C32</f>
        <v>25000</v>
      </c>
    </row>
    <row r="27" spans="1:3" s="13" customFormat="1" ht="12" customHeight="1" x14ac:dyDescent="0.2">
      <c r="A27" s="14" t="s">
        <v>49</v>
      </c>
      <c r="B27" s="15" t="s">
        <v>50</v>
      </c>
      <c r="C27" s="25">
        <v>21700</v>
      </c>
    </row>
    <row r="28" spans="1:3" s="13" customFormat="1" ht="12" customHeight="1" x14ac:dyDescent="0.2">
      <c r="A28" s="17" t="s">
        <v>51</v>
      </c>
      <c r="B28" s="18" t="s">
        <v>52</v>
      </c>
      <c r="C28" s="19">
        <v>2700</v>
      </c>
    </row>
    <row r="29" spans="1:3" s="13" customFormat="1" ht="12" customHeight="1" x14ac:dyDescent="0.2">
      <c r="A29" s="17" t="s">
        <v>53</v>
      </c>
      <c r="B29" s="18" t="s">
        <v>54</v>
      </c>
      <c r="C29" s="19">
        <v>19000</v>
      </c>
    </row>
    <row r="30" spans="1:3" s="13" customFormat="1" ht="12" customHeight="1" x14ac:dyDescent="0.2">
      <c r="A30" s="17" t="s">
        <v>55</v>
      </c>
      <c r="B30" s="18" t="s">
        <v>56</v>
      </c>
      <c r="C30" s="19">
        <v>3200</v>
      </c>
    </row>
    <row r="31" spans="1:3" s="13" customFormat="1" ht="12" customHeight="1" x14ac:dyDescent="0.2">
      <c r="A31" s="17" t="s">
        <v>57</v>
      </c>
      <c r="B31" s="18" t="s">
        <v>58</v>
      </c>
      <c r="C31" s="19"/>
    </row>
    <row r="32" spans="1:3" s="13" customFormat="1" ht="12" customHeight="1" thickBot="1" x14ac:dyDescent="0.25">
      <c r="A32" s="20" t="s">
        <v>59</v>
      </c>
      <c r="B32" s="21" t="s">
        <v>60</v>
      </c>
      <c r="C32" s="23">
        <v>100</v>
      </c>
    </row>
    <row r="33" spans="1:3" s="13" customFormat="1" ht="12" customHeight="1" thickBot="1" x14ac:dyDescent="0.25">
      <c r="A33" s="10" t="s">
        <v>61</v>
      </c>
      <c r="B33" s="11" t="s">
        <v>62</v>
      </c>
      <c r="C33" s="12">
        <f>SUM(C34:C43)</f>
        <v>9692</v>
      </c>
    </row>
    <row r="34" spans="1:3" s="13" customFormat="1" ht="12" customHeight="1" x14ac:dyDescent="0.2">
      <c r="A34" s="14" t="s">
        <v>63</v>
      </c>
      <c r="B34" s="15" t="s">
        <v>64</v>
      </c>
      <c r="C34" s="16"/>
    </row>
    <row r="35" spans="1:3" s="13" customFormat="1" ht="12" customHeight="1" x14ac:dyDescent="0.2">
      <c r="A35" s="17" t="s">
        <v>65</v>
      </c>
      <c r="B35" s="18" t="s">
        <v>66</v>
      </c>
      <c r="C35" s="19"/>
    </row>
    <row r="36" spans="1:3" s="13" customFormat="1" ht="12" customHeight="1" x14ac:dyDescent="0.2">
      <c r="A36" s="17" t="s">
        <v>67</v>
      </c>
      <c r="B36" s="18" t="s">
        <v>68</v>
      </c>
      <c r="C36" s="19"/>
    </row>
    <row r="37" spans="1:3" s="13" customFormat="1" ht="12" customHeight="1" x14ac:dyDescent="0.2">
      <c r="A37" s="17" t="s">
        <v>69</v>
      </c>
      <c r="B37" s="18" t="s">
        <v>70</v>
      </c>
      <c r="C37" s="19">
        <v>1370</v>
      </c>
    </row>
    <row r="38" spans="1:3" s="13" customFormat="1" ht="12" customHeight="1" x14ac:dyDescent="0.2">
      <c r="A38" s="17" t="s">
        <v>71</v>
      </c>
      <c r="B38" s="18" t="s">
        <v>72</v>
      </c>
      <c r="C38" s="19">
        <v>7750</v>
      </c>
    </row>
    <row r="39" spans="1:3" s="13" customFormat="1" ht="12" customHeight="1" x14ac:dyDescent="0.2">
      <c r="A39" s="17" t="s">
        <v>73</v>
      </c>
      <c r="B39" s="18" t="s">
        <v>74</v>
      </c>
      <c r="C39" s="19"/>
    </row>
    <row r="40" spans="1:3" s="13" customFormat="1" ht="12" customHeight="1" x14ac:dyDescent="0.2">
      <c r="A40" s="17" t="s">
        <v>75</v>
      </c>
      <c r="B40" s="18" t="s">
        <v>76</v>
      </c>
      <c r="C40" s="19"/>
    </row>
    <row r="41" spans="1:3" s="13" customFormat="1" ht="12" customHeight="1" x14ac:dyDescent="0.2">
      <c r="A41" s="17" t="s">
        <v>77</v>
      </c>
      <c r="B41" s="18" t="s">
        <v>78</v>
      </c>
      <c r="C41" s="19">
        <v>2</v>
      </c>
    </row>
    <row r="42" spans="1:3" s="13" customFormat="1" ht="12" customHeight="1" x14ac:dyDescent="0.2">
      <c r="A42" s="17" t="s">
        <v>79</v>
      </c>
      <c r="B42" s="18" t="s">
        <v>80</v>
      </c>
      <c r="C42" s="26"/>
    </row>
    <row r="43" spans="1:3" s="13" customFormat="1" ht="12" customHeight="1" thickBot="1" x14ac:dyDescent="0.25">
      <c r="A43" s="20" t="s">
        <v>81</v>
      </c>
      <c r="B43" s="21" t="s">
        <v>82</v>
      </c>
      <c r="C43" s="27">
        <v>570</v>
      </c>
    </row>
    <row r="44" spans="1:3" s="13" customFormat="1" ht="12" customHeight="1" thickBot="1" x14ac:dyDescent="0.25">
      <c r="A44" s="10" t="s">
        <v>83</v>
      </c>
      <c r="B44" s="11" t="s">
        <v>84</v>
      </c>
      <c r="C44" s="12">
        <f>SUM(C45:C49)</f>
        <v>22000</v>
      </c>
    </row>
    <row r="45" spans="1:3" s="13" customFormat="1" ht="12" customHeight="1" x14ac:dyDescent="0.2">
      <c r="A45" s="14" t="s">
        <v>85</v>
      </c>
      <c r="B45" s="15" t="s">
        <v>86</v>
      </c>
      <c r="C45" s="28"/>
    </row>
    <row r="46" spans="1:3" s="13" customFormat="1" ht="12" customHeight="1" x14ac:dyDescent="0.2">
      <c r="A46" s="17" t="s">
        <v>87</v>
      </c>
      <c r="B46" s="18" t="s">
        <v>88</v>
      </c>
      <c r="C46" s="26">
        <v>22000</v>
      </c>
    </row>
    <row r="47" spans="1:3" s="13" customFormat="1" ht="12" customHeight="1" x14ac:dyDescent="0.2">
      <c r="A47" s="17" t="s">
        <v>89</v>
      </c>
      <c r="B47" s="18" t="s">
        <v>90</v>
      </c>
      <c r="C47" s="26"/>
    </row>
    <row r="48" spans="1:3" s="13" customFormat="1" ht="12" customHeight="1" x14ac:dyDescent="0.2">
      <c r="A48" s="17" t="s">
        <v>91</v>
      </c>
      <c r="B48" s="18" t="s">
        <v>92</v>
      </c>
      <c r="C48" s="26"/>
    </row>
    <row r="49" spans="1:3" s="13" customFormat="1" ht="12" customHeight="1" thickBot="1" x14ac:dyDescent="0.25">
      <c r="A49" s="20" t="s">
        <v>93</v>
      </c>
      <c r="B49" s="21" t="s">
        <v>94</v>
      </c>
      <c r="C49" s="27"/>
    </row>
    <row r="50" spans="1:3" s="13" customFormat="1" ht="12" customHeight="1" thickBot="1" x14ac:dyDescent="0.25">
      <c r="A50" s="10" t="s">
        <v>95</v>
      </c>
      <c r="B50" s="11" t="s">
        <v>96</v>
      </c>
      <c r="C50" s="12">
        <f>SUM(C51:C53)</f>
        <v>1000</v>
      </c>
    </row>
    <row r="51" spans="1:3" s="13" customFormat="1" ht="12" customHeight="1" x14ac:dyDescent="0.2">
      <c r="A51" s="14" t="s">
        <v>97</v>
      </c>
      <c r="B51" s="15" t="s">
        <v>98</v>
      </c>
      <c r="C51" s="16"/>
    </row>
    <row r="52" spans="1:3" s="13" customFormat="1" ht="12" customHeight="1" x14ac:dyDescent="0.2">
      <c r="A52" s="17" t="s">
        <v>99</v>
      </c>
      <c r="B52" s="18" t="s">
        <v>100</v>
      </c>
      <c r="C52" s="19"/>
    </row>
    <row r="53" spans="1:3" s="13" customFormat="1" ht="12" customHeight="1" x14ac:dyDescent="0.2">
      <c r="A53" s="17" t="s">
        <v>101</v>
      </c>
      <c r="B53" s="18" t="s">
        <v>102</v>
      </c>
      <c r="C53" s="19">
        <v>1000</v>
      </c>
    </row>
    <row r="54" spans="1:3" s="13" customFormat="1" ht="12" customHeight="1" thickBot="1" x14ac:dyDescent="0.25">
      <c r="A54" s="20" t="s">
        <v>103</v>
      </c>
      <c r="B54" s="21" t="s">
        <v>104</v>
      </c>
      <c r="C54" s="23"/>
    </row>
    <row r="55" spans="1:3" s="13" customFormat="1" ht="12" customHeight="1" thickBot="1" x14ac:dyDescent="0.25">
      <c r="A55" s="10" t="s">
        <v>105</v>
      </c>
      <c r="B55" s="22" t="s">
        <v>106</v>
      </c>
      <c r="C55" s="12">
        <f>SUM(C56:C58)</f>
        <v>5500</v>
      </c>
    </row>
    <row r="56" spans="1:3" s="13" customFormat="1" ht="12" customHeight="1" x14ac:dyDescent="0.2">
      <c r="A56" s="14" t="s">
        <v>107</v>
      </c>
      <c r="B56" s="15" t="s">
        <v>108</v>
      </c>
      <c r="C56" s="26"/>
    </row>
    <row r="57" spans="1:3" s="13" customFormat="1" ht="12" customHeight="1" x14ac:dyDescent="0.2">
      <c r="A57" s="17" t="s">
        <v>109</v>
      </c>
      <c r="B57" s="18" t="s">
        <v>110</v>
      </c>
      <c r="C57" s="26"/>
    </row>
    <row r="58" spans="1:3" s="13" customFormat="1" ht="12" customHeight="1" x14ac:dyDescent="0.2">
      <c r="A58" s="17" t="s">
        <v>111</v>
      </c>
      <c r="B58" s="18" t="s">
        <v>112</v>
      </c>
      <c r="C58" s="26">
        <v>5500</v>
      </c>
    </row>
    <row r="59" spans="1:3" s="13" customFormat="1" ht="12" customHeight="1" thickBot="1" x14ac:dyDescent="0.25">
      <c r="A59" s="20" t="s">
        <v>113</v>
      </c>
      <c r="B59" s="21" t="s">
        <v>114</v>
      </c>
      <c r="C59" s="26"/>
    </row>
    <row r="60" spans="1:3" s="13" customFormat="1" ht="12" customHeight="1" thickBot="1" x14ac:dyDescent="0.25">
      <c r="A60" s="10" t="s">
        <v>115</v>
      </c>
      <c r="B60" s="11" t="s">
        <v>116</v>
      </c>
      <c r="C60" s="24">
        <f>+C5+C12+C19+C26+C33+C44+C50+C55</f>
        <v>166290</v>
      </c>
    </row>
    <row r="61" spans="1:3" s="13" customFormat="1" ht="12" customHeight="1" thickBot="1" x14ac:dyDescent="0.25">
      <c r="A61" s="29" t="s">
        <v>117</v>
      </c>
      <c r="B61" s="22" t="s">
        <v>118</v>
      </c>
      <c r="C61" s="12">
        <f>SUM(C62:C64)</f>
        <v>4572</v>
      </c>
    </row>
    <row r="62" spans="1:3" s="13" customFormat="1" ht="12" customHeight="1" x14ac:dyDescent="0.2">
      <c r="A62" s="14" t="s">
        <v>119</v>
      </c>
      <c r="B62" s="15" t="s">
        <v>120</v>
      </c>
      <c r="C62" s="26">
        <v>4572</v>
      </c>
    </row>
    <row r="63" spans="1:3" s="13" customFormat="1" ht="12" customHeight="1" x14ac:dyDescent="0.2">
      <c r="A63" s="17" t="s">
        <v>121</v>
      </c>
      <c r="B63" s="18" t="s">
        <v>122</v>
      </c>
      <c r="C63" s="26"/>
    </row>
    <row r="64" spans="1:3" s="13" customFormat="1" ht="12" customHeight="1" thickBot="1" x14ac:dyDescent="0.25">
      <c r="A64" s="20" t="s">
        <v>123</v>
      </c>
      <c r="B64" s="30" t="s">
        <v>124</v>
      </c>
      <c r="C64" s="26"/>
    </row>
    <row r="65" spans="1:3" s="13" customFormat="1" ht="12" customHeight="1" thickBot="1" x14ac:dyDescent="0.25">
      <c r="A65" s="29" t="s">
        <v>125</v>
      </c>
      <c r="B65" s="22" t="s">
        <v>205</v>
      </c>
      <c r="C65" s="12"/>
    </row>
    <row r="66" spans="1:3" s="13" customFormat="1" ht="12" customHeight="1" thickBot="1" x14ac:dyDescent="0.25">
      <c r="A66" s="29" t="s">
        <v>126</v>
      </c>
      <c r="B66" s="22" t="s">
        <v>127</v>
      </c>
      <c r="C66" s="12">
        <f>SUM(C67:C68)</f>
        <v>3000</v>
      </c>
    </row>
    <row r="67" spans="1:3" s="13" customFormat="1" ht="12" customHeight="1" x14ac:dyDescent="0.2">
      <c r="A67" s="14" t="s">
        <v>128</v>
      </c>
      <c r="B67" s="15" t="s">
        <v>129</v>
      </c>
      <c r="C67" s="26">
        <v>3000</v>
      </c>
    </row>
    <row r="68" spans="1:3" s="13" customFormat="1" ht="12" customHeight="1" thickBot="1" x14ac:dyDescent="0.25">
      <c r="A68" s="20" t="s">
        <v>130</v>
      </c>
      <c r="B68" s="21" t="s">
        <v>131</v>
      </c>
      <c r="C68" s="26"/>
    </row>
    <row r="69" spans="1:3" s="13" customFormat="1" ht="12" customHeight="1" thickBot="1" x14ac:dyDescent="0.25">
      <c r="A69" s="29" t="s">
        <v>133</v>
      </c>
      <c r="B69" s="22" t="s">
        <v>215</v>
      </c>
      <c r="C69" s="12"/>
    </row>
    <row r="70" spans="1:3" s="13" customFormat="1" ht="13.5" customHeight="1" thickBot="1" x14ac:dyDescent="0.25">
      <c r="A70" s="29" t="s">
        <v>134</v>
      </c>
      <c r="B70" s="22" t="s">
        <v>135</v>
      </c>
      <c r="C70" s="31"/>
    </row>
    <row r="71" spans="1:3" s="13" customFormat="1" ht="15.75" customHeight="1" thickBot="1" x14ac:dyDescent="0.25">
      <c r="A71" s="29" t="s">
        <v>136</v>
      </c>
      <c r="B71" s="32" t="s">
        <v>137</v>
      </c>
      <c r="C71" s="24">
        <f>+C61+C65+C66+C69+C70</f>
        <v>7572</v>
      </c>
    </row>
    <row r="72" spans="1:3" s="13" customFormat="1" ht="16.5" customHeight="1" thickBot="1" x14ac:dyDescent="0.25">
      <c r="A72" s="33" t="s">
        <v>138</v>
      </c>
      <c r="B72" s="34" t="s">
        <v>139</v>
      </c>
      <c r="C72" s="24">
        <f>+C60+C71</f>
        <v>173862</v>
      </c>
    </row>
    <row r="73" spans="1:3" s="13" customFormat="1" ht="83.25" customHeight="1" x14ac:dyDescent="0.2">
      <c r="A73" s="35"/>
      <c r="B73" s="36"/>
      <c r="C73" s="37"/>
    </row>
    <row r="74" spans="1:3" ht="16.5" customHeight="1" x14ac:dyDescent="0.25">
      <c r="A74" s="289" t="s">
        <v>140</v>
      </c>
      <c r="B74" s="289"/>
      <c r="C74" s="289"/>
    </row>
    <row r="75" spans="1:3" s="39" customFormat="1" ht="16.5" customHeight="1" thickBot="1" x14ac:dyDescent="0.3">
      <c r="A75" s="290" t="s">
        <v>141</v>
      </c>
      <c r="B75" s="290"/>
      <c r="C75" s="38" t="s">
        <v>2</v>
      </c>
    </row>
    <row r="76" spans="1:3" ht="38.1" customHeight="1" thickBot="1" x14ac:dyDescent="0.3">
      <c r="A76" s="3" t="s">
        <v>3</v>
      </c>
      <c r="B76" s="4" t="s">
        <v>142</v>
      </c>
      <c r="C76" s="5" t="s">
        <v>367</v>
      </c>
    </row>
    <row r="77" spans="1:3" s="9" customFormat="1" ht="12" customHeight="1" thickBot="1" x14ac:dyDescent="0.25">
      <c r="A77" s="40">
        <v>1</v>
      </c>
      <c r="B77" s="41">
        <v>2</v>
      </c>
      <c r="C77" s="42">
        <v>3</v>
      </c>
    </row>
    <row r="78" spans="1:3" ht="12" customHeight="1" thickBot="1" x14ac:dyDescent="0.3">
      <c r="A78" s="43" t="s">
        <v>5</v>
      </c>
      <c r="B78" s="44" t="s">
        <v>143</v>
      </c>
      <c r="C78" s="45">
        <f>SUM(C79:C83)</f>
        <v>126406</v>
      </c>
    </row>
    <row r="79" spans="1:3" ht="12" customHeight="1" x14ac:dyDescent="0.25">
      <c r="A79" s="46" t="s">
        <v>7</v>
      </c>
      <c r="B79" s="47" t="s">
        <v>144</v>
      </c>
      <c r="C79" s="48">
        <v>65208</v>
      </c>
    </row>
    <row r="80" spans="1:3" ht="12" customHeight="1" x14ac:dyDescent="0.25">
      <c r="A80" s="17" t="s">
        <v>9</v>
      </c>
      <c r="B80" s="49" t="s">
        <v>145</v>
      </c>
      <c r="C80" s="19">
        <v>17007</v>
      </c>
    </row>
    <row r="81" spans="1:3" ht="12" customHeight="1" x14ac:dyDescent="0.25">
      <c r="A81" s="17" t="s">
        <v>11</v>
      </c>
      <c r="B81" s="49" t="s">
        <v>146</v>
      </c>
      <c r="C81" s="23">
        <v>38385</v>
      </c>
    </row>
    <row r="82" spans="1:3" ht="12" customHeight="1" x14ac:dyDescent="0.25">
      <c r="A82" s="17" t="s">
        <v>13</v>
      </c>
      <c r="B82" s="50" t="s">
        <v>147</v>
      </c>
      <c r="C82" s="23">
        <v>1313</v>
      </c>
    </row>
    <row r="83" spans="1:3" ht="12" customHeight="1" x14ac:dyDescent="0.25">
      <c r="A83" s="17" t="s">
        <v>148</v>
      </c>
      <c r="B83" s="51" t="s">
        <v>149</v>
      </c>
      <c r="C83" s="23">
        <v>4493</v>
      </c>
    </row>
    <row r="84" spans="1:3" ht="12" customHeight="1" x14ac:dyDescent="0.25">
      <c r="A84" s="17" t="s">
        <v>17</v>
      </c>
      <c r="B84" s="49" t="s">
        <v>150</v>
      </c>
      <c r="C84" s="23"/>
    </row>
    <row r="85" spans="1:3" ht="12" customHeight="1" x14ac:dyDescent="0.25">
      <c r="A85" s="17" t="s">
        <v>151</v>
      </c>
      <c r="B85" s="52" t="s">
        <v>152</v>
      </c>
      <c r="C85" s="23"/>
    </row>
    <row r="86" spans="1:3" ht="12" customHeight="1" x14ac:dyDescent="0.25">
      <c r="A86" s="17" t="s">
        <v>153</v>
      </c>
      <c r="B86" s="53" t="s">
        <v>154</v>
      </c>
      <c r="C86" s="23"/>
    </row>
    <row r="87" spans="1:3" ht="12" customHeight="1" x14ac:dyDescent="0.25">
      <c r="A87" s="17" t="s">
        <v>155</v>
      </c>
      <c r="B87" s="53" t="s">
        <v>156</v>
      </c>
      <c r="C87" s="23"/>
    </row>
    <row r="88" spans="1:3" ht="12" customHeight="1" x14ac:dyDescent="0.25">
      <c r="A88" s="17" t="s">
        <v>157</v>
      </c>
      <c r="B88" s="52" t="s">
        <v>158</v>
      </c>
      <c r="C88" s="23">
        <v>3198</v>
      </c>
    </row>
    <row r="89" spans="1:3" ht="12" customHeight="1" x14ac:dyDescent="0.25">
      <c r="A89" s="17" t="s">
        <v>159</v>
      </c>
      <c r="B89" s="52" t="s">
        <v>160</v>
      </c>
      <c r="C89" s="23"/>
    </row>
    <row r="90" spans="1:3" ht="12" customHeight="1" x14ac:dyDescent="0.25">
      <c r="A90" s="17" t="s">
        <v>161</v>
      </c>
      <c r="B90" s="53" t="s">
        <v>162</v>
      </c>
      <c r="C90" s="23"/>
    </row>
    <row r="91" spans="1:3" ht="12" customHeight="1" x14ac:dyDescent="0.25">
      <c r="A91" s="54" t="s">
        <v>163</v>
      </c>
      <c r="B91" s="55" t="s">
        <v>164</v>
      </c>
      <c r="C91" s="23"/>
    </row>
    <row r="92" spans="1:3" ht="12" customHeight="1" x14ac:dyDescent="0.25">
      <c r="A92" s="17" t="s">
        <v>165</v>
      </c>
      <c r="B92" s="55" t="s">
        <v>166</v>
      </c>
      <c r="C92" s="23"/>
    </row>
    <row r="93" spans="1:3" ht="12" customHeight="1" thickBot="1" x14ac:dyDescent="0.3">
      <c r="A93" s="56" t="s">
        <v>167</v>
      </c>
      <c r="B93" s="57" t="s">
        <v>168</v>
      </c>
      <c r="C93" s="58">
        <v>1295</v>
      </c>
    </row>
    <row r="94" spans="1:3" ht="12" customHeight="1" thickBot="1" x14ac:dyDescent="0.3">
      <c r="A94" s="10" t="s">
        <v>19</v>
      </c>
      <c r="B94" s="59" t="s">
        <v>169</v>
      </c>
      <c r="C94" s="12">
        <f>+C95+C97+C99</f>
        <v>45062</v>
      </c>
    </row>
    <row r="95" spans="1:3" ht="12" customHeight="1" x14ac:dyDescent="0.25">
      <c r="A95" s="14" t="s">
        <v>21</v>
      </c>
      <c r="B95" s="49" t="s">
        <v>170</v>
      </c>
      <c r="C95" s="16">
        <v>38236</v>
      </c>
    </row>
    <row r="96" spans="1:3" ht="12" customHeight="1" x14ac:dyDescent="0.25">
      <c r="A96" s="14" t="s">
        <v>23</v>
      </c>
      <c r="B96" s="60" t="s">
        <v>171</v>
      </c>
      <c r="C96" s="16"/>
    </row>
    <row r="97" spans="1:3" ht="12" customHeight="1" x14ac:dyDescent="0.25">
      <c r="A97" s="14" t="s">
        <v>25</v>
      </c>
      <c r="B97" s="60" t="s">
        <v>172</v>
      </c>
      <c r="C97" s="19">
        <v>6826</v>
      </c>
    </row>
    <row r="98" spans="1:3" ht="12" customHeight="1" x14ac:dyDescent="0.25">
      <c r="A98" s="14" t="s">
        <v>27</v>
      </c>
      <c r="B98" s="60" t="s">
        <v>173</v>
      </c>
      <c r="C98" s="61"/>
    </row>
    <row r="99" spans="1:3" ht="12" customHeight="1" x14ac:dyDescent="0.25">
      <c r="A99" s="14" t="s">
        <v>29</v>
      </c>
      <c r="B99" s="62" t="s">
        <v>174</v>
      </c>
      <c r="C99" s="61"/>
    </row>
    <row r="100" spans="1:3" ht="12" customHeight="1" x14ac:dyDescent="0.25">
      <c r="A100" s="14" t="s">
        <v>31</v>
      </c>
      <c r="B100" s="63" t="s">
        <v>175</v>
      </c>
      <c r="C100" s="61"/>
    </row>
    <row r="101" spans="1:3" ht="12" customHeight="1" x14ac:dyDescent="0.25">
      <c r="A101" s="14" t="s">
        <v>176</v>
      </c>
      <c r="B101" s="64" t="s">
        <v>177</v>
      </c>
      <c r="C101" s="61"/>
    </row>
    <row r="102" spans="1:3" x14ac:dyDescent="0.25">
      <c r="A102" s="14" t="s">
        <v>178</v>
      </c>
      <c r="B102" s="53" t="s">
        <v>156</v>
      </c>
      <c r="C102" s="61"/>
    </row>
    <row r="103" spans="1:3" ht="12" customHeight="1" x14ac:dyDescent="0.25">
      <c r="A103" s="14" t="s">
        <v>179</v>
      </c>
      <c r="B103" s="53" t="s">
        <v>180</v>
      </c>
      <c r="C103" s="61"/>
    </row>
    <row r="104" spans="1:3" ht="12" customHeight="1" x14ac:dyDescent="0.25">
      <c r="A104" s="14" t="s">
        <v>181</v>
      </c>
      <c r="B104" s="53" t="s">
        <v>182</v>
      </c>
      <c r="C104" s="61"/>
    </row>
    <row r="105" spans="1:3" ht="12" customHeight="1" x14ac:dyDescent="0.25">
      <c r="A105" s="14" t="s">
        <v>183</v>
      </c>
      <c r="B105" s="53" t="s">
        <v>162</v>
      </c>
      <c r="C105" s="61"/>
    </row>
    <row r="106" spans="1:3" ht="12" customHeight="1" x14ac:dyDescent="0.25">
      <c r="A106" s="14" t="s">
        <v>184</v>
      </c>
      <c r="B106" s="53" t="s">
        <v>185</v>
      </c>
      <c r="C106" s="61"/>
    </row>
    <row r="107" spans="1:3" ht="16.5" thickBot="1" x14ac:dyDescent="0.3">
      <c r="A107" s="54" t="s">
        <v>186</v>
      </c>
      <c r="B107" s="53" t="s">
        <v>187</v>
      </c>
      <c r="C107" s="65"/>
    </row>
    <row r="108" spans="1:3" ht="12" customHeight="1" thickBot="1" x14ac:dyDescent="0.3">
      <c r="A108" s="10" t="s">
        <v>33</v>
      </c>
      <c r="B108" s="66" t="s">
        <v>188</v>
      </c>
      <c r="C108" s="12">
        <f>+C109+C110</f>
        <v>0</v>
      </c>
    </row>
    <row r="109" spans="1:3" ht="12" customHeight="1" x14ac:dyDescent="0.25">
      <c r="A109" s="14" t="s">
        <v>35</v>
      </c>
      <c r="B109" s="67" t="s">
        <v>189</v>
      </c>
      <c r="C109" s="16"/>
    </row>
    <row r="110" spans="1:3" ht="12" customHeight="1" thickBot="1" x14ac:dyDescent="0.3">
      <c r="A110" s="20" t="s">
        <v>37</v>
      </c>
      <c r="B110" s="60" t="s">
        <v>190</v>
      </c>
      <c r="C110" s="23"/>
    </row>
    <row r="111" spans="1:3" ht="12" customHeight="1" thickBot="1" x14ac:dyDescent="0.3">
      <c r="A111" s="10" t="s">
        <v>191</v>
      </c>
      <c r="B111" s="66" t="s">
        <v>192</v>
      </c>
      <c r="C111" s="12">
        <f>+C78+C94+C108</f>
        <v>171468</v>
      </c>
    </row>
    <row r="112" spans="1:3" ht="12" customHeight="1" thickBot="1" x14ac:dyDescent="0.3">
      <c r="A112" s="10" t="s">
        <v>61</v>
      </c>
      <c r="B112" s="66" t="s">
        <v>193</v>
      </c>
      <c r="C112" s="12">
        <f>+C113+C114+C115</f>
        <v>0</v>
      </c>
    </row>
    <row r="113" spans="1:9" ht="12" customHeight="1" x14ac:dyDescent="0.25">
      <c r="A113" s="14" t="s">
        <v>63</v>
      </c>
      <c r="B113" s="67" t="s">
        <v>194</v>
      </c>
      <c r="C113" s="61"/>
    </row>
    <row r="114" spans="1:9" ht="12" customHeight="1" x14ac:dyDescent="0.25">
      <c r="A114" s="14" t="s">
        <v>65</v>
      </c>
      <c r="B114" s="67" t="s">
        <v>195</v>
      </c>
      <c r="C114" s="61"/>
    </row>
    <row r="115" spans="1:9" ht="12" customHeight="1" thickBot="1" x14ac:dyDescent="0.3">
      <c r="A115" s="54" t="s">
        <v>67</v>
      </c>
      <c r="B115" s="68" t="s">
        <v>196</v>
      </c>
      <c r="C115" s="61"/>
    </row>
    <row r="116" spans="1:9" ht="12" customHeight="1" thickBot="1" x14ac:dyDescent="0.3">
      <c r="A116" s="10" t="s">
        <v>83</v>
      </c>
      <c r="B116" s="66" t="s">
        <v>206</v>
      </c>
      <c r="C116" s="12">
        <v>0</v>
      </c>
    </row>
    <row r="117" spans="1:9" ht="12" customHeight="1" thickBot="1" x14ac:dyDescent="0.3">
      <c r="A117" s="10" t="s">
        <v>197</v>
      </c>
      <c r="B117" s="66" t="s">
        <v>207</v>
      </c>
      <c r="C117" s="24">
        <v>2394</v>
      </c>
    </row>
    <row r="118" spans="1:9" ht="12" customHeight="1" thickBot="1" x14ac:dyDescent="0.3">
      <c r="A118" s="10" t="s">
        <v>105</v>
      </c>
      <c r="B118" s="66" t="s">
        <v>208</v>
      </c>
      <c r="C118" s="69"/>
    </row>
    <row r="119" spans="1:9" ht="15" customHeight="1" thickBot="1" x14ac:dyDescent="0.3">
      <c r="A119" s="10" t="s">
        <v>115</v>
      </c>
      <c r="B119" s="66" t="s">
        <v>198</v>
      </c>
      <c r="C119" s="70">
        <f>+C112+C116+C117+C118</f>
        <v>2394</v>
      </c>
      <c r="F119" s="71"/>
      <c r="G119" s="72"/>
      <c r="H119" s="72"/>
      <c r="I119" s="72"/>
    </row>
    <row r="120" spans="1:9" s="13" customFormat="1" ht="12.95" customHeight="1" thickBot="1" x14ac:dyDescent="0.25">
      <c r="A120" s="73" t="s">
        <v>199</v>
      </c>
      <c r="B120" s="74" t="s">
        <v>200</v>
      </c>
      <c r="C120" s="70">
        <f>+C111+C119</f>
        <v>173862</v>
      </c>
    </row>
    <row r="121" spans="1:9" ht="7.5" customHeight="1" x14ac:dyDescent="0.25"/>
    <row r="122" spans="1:9" x14ac:dyDescent="0.25">
      <c r="A122" s="292" t="s">
        <v>201</v>
      </c>
      <c r="B122" s="292"/>
      <c r="C122" s="292"/>
    </row>
    <row r="123" spans="1:9" ht="15" customHeight="1" thickBot="1" x14ac:dyDescent="0.3">
      <c r="A123" s="288" t="s">
        <v>202</v>
      </c>
      <c r="B123" s="288"/>
      <c r="C123" s="2" t="s">
        <v>2</v>
      </c>
    </row>
    <row r="124" spans="1:9" ht="13.5" customHeight="1" thickBot="1" x14ac:dyDescent="0.3">
      <c r="A124" s="10">
        <v>1</v>
      </c>
      <c r="B124" s="59" t="s">
        <v>203</v>
      </c>
      <c r="C124" s="12">
        <f>+C60-C111</f>
        <v>-5178</v>
      </c>
      <c r="D124" s="77"/>
    </row>
    <row r="125" spans="1:9" ht="27.75" customHeight="1" thickBot="1" x14ac:dyDescent="0.3">
      <c r="A125" s="10" t="s">
        <v>19</v>
      </c>
      <c r="B125" s="59" t="s">
        <v>204</v>
      </c>
      <c r="C125" s="12">
        <f>+C71-C119</f>
        <v>5178</v>
      </c>
    </row>
  </sheetData>
  <mergeCells count="6">
    <mergeCell ref="A123:B123"/>
    <mergeCell ref="A1:C1"/>
    <mergeCell ref="A2:B2"/>
    <mergeCell ref="A74:C74"/>
    <mergeCell ref="A75:B75"/>
    <mergeCell ref="A122:C122"/>
  </mergeCells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Kisbajcs Község Önkormányzat
2015. ÉVI KÖLTSÉGVETÉSÉNEK ÖSSZEVONT MÉRLEGE&amp;10
&amp;R&amp;"Times New Roman CE,Félkövér dőlt"&amp;11 1/1. melléklet a 2/2015. (III.13.) önkormányzati rendelethez</oddHeader>
  </headerFooter>
  <rowBreaks count="1" manualBreakCount="1">
    <brk id="7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6"/>
  <sheetViews>
    <sheetView view="pageLayout" topLeftCell="A106" zoomScaleNormal="120" zoomScaleSheetLayoutView="100" workbookViewId="0">
      <selection activeCell="C86" sqref="C86"/>
    </sheetView>
  </sheetViews>
  <sheetFormatPr defaultRowHeight="15.75" x14ac:dyDescent="0.2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 x14ac:dyDescent="0.25">
      <c r="A1" s="289" t="s">
        <v>0</v>
      </c>
      <c r="B1" s="289"/>
      <c r="C1" s="289"/>
    </row>
    <row r="2" spans="1:3" ht="15.95" customHeight="1" thickBot="1" x14ac:dyDescent="0.3">
      <c r="A2" s="288" t="s">
        <v>1</v>
      </c>
      <c r="B2" s="288"/>
      <c r="C2" s="2" t="s">
        <v>2</v>
      </c>
    </row>
    <row r="3" spans="1:3" ht="38.1" customHeight="1" thickBot="1" x14ac:dyDescent="0.3">
      <c r="A3" s="3" t="s">
        <v>3</v>
      </c>
      <c r="B3" s="4" t="s">
        <v>4</v>
      </c>
      <c r="C3" s="5" t="s">
        <v>367</v>
      </c>
    </row>
    <row r="4" spans="1:3" s="9" customFormat="1" ht="12" customHeight="1" thickBot="1" x14ac:dyDescent="0.25">
      <c r="A4" s="6">
        <v>1</v>
      </c>
      <c r="B4" s="7">
        <v>2</v>
      </c>
      <c r="C4" s="8">
        <v>3</v>
      </c>
    </row>
    <row r="5" spans="1:3" s="13" customFormat="1" ht="12" customHeight="1" thickBot="1" x14ac:dyDescent="0.25">
      <c r="A5" s="10" t="s">
        <v>5</v>
      </c>
      <c r="B5" s="11" t="s">
        <v>6</v>
      </c>
      <c r="C5" s="12">
        <f>+C6+C7+C8+C9+C10+C11</f>
        <v>69739</v>
      </c>
    </row>
    <row r="6" spans="1:3" s="13" customFormat="1" ht="12" customHeight="1" x14ac:dyDescent="0.2">
      <c r="A6" s="14" t="s">
        <v>7</v>
      </c>
      <c r="B6" s="15" t="s">
        <v>8</v>
      </c>
      <c r="C6" s="16">
        <v>33282</v>
      </c>
    </row>
    <row r="7" spans="1:3" s="13" customFormat="1" ht="12" customHeight="1" x14ac:dyDescent="0.2">
      <c r="A7" s="17" t="s">
        <v>9</v>
      </c>
      <c r="B7" s="18" t="s">
        <v>10</v>
      </c>
      <c r="C7" s="19">
        <v>22246</v>
      </c>
    </row>
    <row r="8" spans="1:3" s="13" customFormat="1" ht="12" customHeight="1" x14ac:dyDescent="0.2">
      <c r="A8" s="17" t="s">
        <v>11</v>
      </c>
      <c r="B8" s="18" t="s">
        <v>12</v>
      </c>
      <c r="C8" s="19">
        <v>13011</v>
      </c>
    </row>
    <row r="9" spans="1:3" s="13" customFormat="1" ht="12" customHeight="1" x14ac:dyDescent="0.2">
      <c r="A9" s="17" t="s">
        <v>13</v>
      </c>
      <c r="B9" s="18" t="s">
        <v>14</v>
      </c>
      <c r="C9" s="19">
        <v>1200</v>
      </c>
    </row>
    <row r="10" spans="1:3" s="13" customFormat="1" ht="12" customHeight="1" x14ac:dyDescent="0.2">
      <c r="A10" s="17" t="s">
        <v>15</v>
      </c>
      <c r="B10" s="18" t="s">
        <v>16</v>
      </c>
      <c r="C10" s="19"/>
    </row>
    <row r="11" spans="1:3" s="13" customFormat="1" ht="12" customHeight="1" thickBot="1" x14ac:dyDescent="0.25">
      <c r="A11" s="20" t="s">
        <v>17</v>
      </c>
      <c r="B11" s="21" t="s">
        <v>18</v>
      </c>
      <c r="C11" s="19"/>
    </row>
    <row r="12" spans="1:3" s="13" customFormat="1" ht="12" customHeight="1" thickBot="1" x14ac:dyDescent="0.25">
      <c r="A12" s="10" t="s">
        <v>19</v>
      </c>
      <c r="B12" s="22" t="s">
        <v>20</v>
      </c>
      <c r="C12" s="12">
        <f>+C13+C14+C15+C16+C17</f>
        <v>12681</v>
      </c>
    </row>
    <row r="13" spans="1:3" s="13" customFormat="1" ht="12" customHeight="1" x14ac:dyDescent="0.2">
      <c r="A13" s="14" t="s">
        <v>21</v>
      </c>
      <c r="B13" s="15" t="s">
        <v>22</v>
      </c>
      <c r="C13" s="16"/>
    </row>
    <row r="14" spans="1:3" s="13" customFormat="1" ht="12" customHeight="1" x14ac:dyDescent="0.2">
      <c r="A14" s="17" t="s">
        <v>23</v>
      </c>
      <c r="B14" s="18" t="s">
        <v>24</v>
      </c>
      <c r="C14" s="19"/>
    </row>
    <row r="15" spans="1:3" s="13" customFormat="1" ht="12" customHeight="1" x14ac:dyDescent="0.2">
      <c r="A15" s="17" t="s">
        <v>25</v>
      </c>
      <c r="B15" s="18" t="s">
        <v>26</v>
      </c>
      <c r="C15" s="19"/>
    </row>
    <row r="16" spans="1:3" s="13" customFormat="1" ht="12" customHeight="1" x14ac:dyDescent="0.2">
      <c r="A16" s="17" t="s">
        <v>27</v>
      </c>
      <c r="B16" s="18" t="s">
        <v>28</v>
      </c>
      <c r="C16" s="19"/>
    </row>
    <row r="17" spans="1:3" s="13" customFormat="1" ht="12" customHeight="1" x14ac:dyDescent="0.2">
      <c r="A17" s="17" t="s">
        <v>29</v>
      </c>
      <c r="B17" s="18" t="s">
        <v>30</v>
      </c>
      <c r="C17" s="19">
        <v>12681</v>
      </c>
    </row>
    <row r="18" spans="1:3" s="13" customFormat="1" ht="12" customHeight="1" thickBot="1" x14ac:dyDescent="0.25">
      <c r="A18" s="20" t="s">
        <v>31</v>
      </c>
      <c r="B18" s="21" t="s">
        <v>32</v>
      </c>
      <c r="C18" s="23">
        <v>1733</v>
      </c>
    </row>
    <row r="19" spans="1:3" s="13" customFormat="1" ht="12" customHeight="1" thickBot="1" x14ac:dyDescent="0.25">
      <c r="A19" s="10" t="s">
        <v>33</v>
      </c>
      <c r="B19" s="11" t="s">
        <v>34</v>
      </c>
      <c r="C19" s="12">
        <f>+C20+C21+C22+C23+C24</f>
        <v>20678</v>
      </c>
    </row>
    <row r="20" spans="1:3" s="13" customFormat="1" ht="12" customHeight="1" x14ac:dyDescent="0.2">
      <c r="A20" s="14" t="s">
        <v>35</v>
      </c>
      <c r="B20" s="15" t="s">
        <v>36</v>
      </c>
      <c r="C20" s="16"/>
    </row>
    <row r="21" spans="1:3" s="13" customFormat="1" ht="12" customHeight="1" x14ac:dyDescent="0.2">
      <c r="A21" s="17" t="s">
        <v>37</v>
      </c>
      <c r="B21" s="18" t="s">
        <v>38</v>
      </c>
      <c r="C21" s="19"/>
    </row>
    <row r="22" spans="1:3" s="13" customFormat="1" ht="12" customHeight="1" x14ac:dyDescent="0.2">
      <c r="A22" s="17" t="s">
        <v>39</v>
      </c>
      <c r="B22" s="18" t="s">
        <v>40</v>
      </c>
      <c r="C22" s="19"/>
    </row>
    <row r="23" spans="1:3" s="13" customFormat="1" ht="12" customHeight="1" x14ac:dyDescent="0.2">
      <c r="A23" s="17" t="s">
        <v>41</v>
      </c>
      <c r="B23" s="18" t="s">
        <v>42</v>
      </c>
      <c r="C23" s="19"/>
    </row>
    <row r="24" spans="1:3" s="13" customFormat="1" ht="12" customHeight="1" x14ac:dyDescent="0.2">
      <c r="A24" s="17" t="s">
        <v>43</v>
      </c>
      <c r="B24" s="18" t="s">
        <v>44</v>
      </c>
      <c r="C24" s="19">
        <v>20678</v>
      </c>
    </row>
    <row r="25" spans="1:3" s="13" customFormat="1" ht="12" customHeight="1" thickBot="1" x14ac:dyDescent="0.25">
      <c r="A25" s="20" t="s">
        <v>45</v>
      </c>
      <c r="B25" s="21" t="s">
        <v>46</v>
      </c>
      <c r="C25" s="23"/>
    </row>
    <row r="26" spans="1:3" s="13" customFormat="1" ht="12" customHeight="1" thickBot="1" x14ac:dyDescent="0.25">
      <c r="A26" s="10" t="s">
        <v>47</v>
      </c>
      <c r="B26" s="11" t="s">
        <v>48</v>
      </c>
      <c r="C26" s="24">
        <f>+C27+C30+C31+C32</f>
        <v>25000</v>
      </c>
    </row>
    <row r="27" spans="1:3" s="13" customFormat="1" ht="12" customHeight="1" x14ac:dyDescent="0.2">
      <c r="A27" s="14" t="s">
        <v>49</v>
      </c>
      <c r="B27" s="15" t="s">
        <v>50</v>
      </c>
      <c r="C27" s="25">
        <v>21700</v>
      </c>
    </row>
    <row r="28" spans="1:3" s="13" customFormat="1" ht="12" customHeight="1" x14ac:dyDescent="0.2">
      <c r="A28" s="17" t="s">
        <v>51</v>
      </c>
      <c r="B28" s="18" t="s">
        <v>52</v>
      </c>
      <c r="C28" s="19">
        <v>2700</v>
      </c>
    </row>
    <row r="29" spans="1:3" s="13" customFormat="1" ht="12" customHeight="1" x14ac:dyDescent="0.2">
      <c r="A29" s="17" t="s">
        <v>53</v>
      </c>
      <c r="B29" s="18" t="s">
        <v>54</v>
      </c>
      <c r="C29" s="19">
        <v>19000</v>
      </c>
    </row>
    <row r="30" spans="1:3" s="13" customFormat="1" ht="12" customHeight="1" x14ac:dyDescent="0.2">
      <c r="A30" s="17" t="s">
        <v>55</v>
      </c>
      <c r="B30" s="18" t="s">
        <v>56</v>
      </c>
      <c r="C30" s="19">
        <v>3200</v>
      </c>
    </row>
    <row r="31" spans="1:3" s="13" customFormat="1" ht="12" customHeight="1" x14ac:dyDescent="0.2">
      <c r="A31" s="17" t="s">
        <v>57</v>
      </c>
      <c r="B31" s="18" t="s">
        <v>58</v>
      </c>
      <c r="C31" s="19"/>
    </row>
    <row r="32" spans="1:3" s="13" customFormat="1" ht="12" customHeight="1" thickBot="1" x14ac:dyDescent="0.25">
      <c r="A32" s="20" t="s">
        <v>59</v>
      </c>
      <c r="B32" s="21" t="s">
        <v>60</v>
      </c>
      <c r="C32" s="23">
        <v>100</v>
      </c>
    </row>
    <row r="33" spans="1:3" s="13" customFormat="1" ht="12" customHeight="1" thickBot="1" x14ac:dyDescent="0.25">
      <c r="A33" s="10" t="s">
        <v>61</v>
      </c>
      <c r="B33" s="11" t="s">
        <v>62</v>
      </c>
      <c r="C33" s="12">
        <f>SUM(C34:C43)</f>
        <v>9692</v>
      </c>
    </row>
    <row r="34" spans="1:3" s="13" customFormat="1" ht="12" customHeight="1" x14ac:dyDescent="0.2">
      <c r="A34" s="14" t="s">
        <v>63</v>
      </c>
      <c r="B34" s="15" t="s">
        <v>64</v>
      </c>
      <c r="C34" s="16"/>
    </row>
    <row r="35" spans="1:3" s="13" customFormat="1" ht="12" customHeight="1" x14ac:dyDescent="0.2">
      <c r="A35" s="17" t="s">
        <v>65</v>
      </c>
      <c r="B35" s="18" t="s">
        <v>66</v>
      </c>
      <c r="C35" s="19"/>
    </row>
    <row r="36" spans="1:3" s="13" customFormat="1" ht="12" customHeight="1" x14ac:dyDescent="0.2">
      <c r="A36" s="17" t="s">
        <v>67</v>
      </c>
      <c r="B36" s="18" t="s">
        <v>68</v>
      </c>
      <c r="C36" s="19"/>
    </row>
    <row r="37" spans="1:3" s="13" customFormat="1" ht="12" customHeight="1" x14ac:dyDescent="0.2">
      <c r="A37" s="17" t="s">
        <v>69</v>
      </c>
      <c r="B37" s="18" t="s">
        <v>70</v>
      </c>
      <c r="C37" s="19">
        <v>1370</v>
      </c>
    </row>
    <row r="38" spans="1:3" s="13" customFormat="1" ht="12" customHeight="1" x14ac:dyDescent="0.2">
      <c r="A38" s="17" t="s">
        <v>71</v>
      </c>
      <c r="B38" s="18" t="s">
        <v>72</v>
      </c>
      <c r="C38" s="19">
        <v>7750</v>
      </c>
    </row>
    <row r="39" spans="1:3" s="13" customFormat="1" ht="12" customHeight="1" x14ac:dyDescent="0.2">
      <c r="A39" s="17" t="s">
        <v>73</v>
      </c>
      <c r="B39" s="18" t="s">
        <v>74</v>
      </c>
      <c r="C39" s="19"/>
    </row>
    <row r="40" spans="1:3" s="13" customFormat="1" ht="12" customHeight="1" x14ac:dyDescent="0.2">
      <c r="A40" s="17" t="s">
        <v>75</v>
      </c>
      <c r="B40" s="18" t="s">
        <v>76</v>
      </c>
      <c r="C40" s="19"/>
    </row>
    <row r="41" spans="1:3" s="13" customFormat="1" ht="12" customHeight="1" x14ac:dyDescent="0.2">
      <c r="A41" s="17" t="s">
        <v>77</v>
      </c>
      <c r="B41" s="18" t="s">
        <v>78</v>
      </c>
      <c r="C41" s="19">
        <v>2</v>
      </c>
    </row>
    <row r="42" spans="1:3" s="13" customFormat="1" ht="12" customHeight="1" x14ac:dyDescent="0.2">
      <c r="A42" s="17" t="s">
        <v>79</v>
      </c>
      <c r="B42" s="18" t="s">
        <v>80</v>
      </c>
      <c r="C42" s="26"/>
    </row>
    <row r="43" spans="1:3" s="13" customFormat="1" ht="12" customHeight="1" thickBot="1" x14ac:dyDescent="0.25">
      <c r="A43" s="20" t="s">
        <v>81</v>
      </c>
      <c r="B43" s="21" t="s">
        <v>82</v>
      </c>
      <c r="C43" s="27">
        <v>570</v>
      </c>
    </row>
    <row r="44" spans="1:3" s="13" customFormat="1" ht="12" customHeight="1" thickBot="1" x14ac:dyDescent="0.25">
      <c r="A44" s="10" t="s">
        <v>83</v>
      </c>
      <c r="B44" s="11" t="s">
        <v>84</v>
      </c>
      <c r="C44" s="12">
        <f>SUM(C45:C49)</f>
        <v>22000</v>
      </c>
    </row>
    <row r="45" spans="1:3" s="13" customFormat="1" ht="12" customHeight="1" x14ac:dyDescent="0.2">
      <c r="A45" s="14" t="s">
        <v>85</v>
      </c>
      <c r="B45" s="15" t="s">
        <v>86</v>
      </c>
      <c r="C45" s="28"/>
    </row>
    <row r="46" spans="1:3" s="13" customFormat="1" ht="12" customHeight="1" x14ac:dyDescent="0.2">
      <c r="A46" s="17" t="s">
        <v>87</v>
      </c>
      <c r="B46" s="18" t="s">
        <v>88</v>
      </c>
      <c r="C46" s="26">
        <v>22000</v>
      </c>
    </row>
    <row r="47" spans="1:3" s="13" customFormat="1" ht="12" customHeight="1" x14ac:dyDescent="0.2">
      <c r="A47" s="17" t="s">
        <v>89</v>
      </c>
      <c r="B47" s="18" t="s">
        <v>90</v>
      </c>
      <c r="C47" s="26"/>
    </row>
    <row r="48" spans="1:3" s="13" customFormat="1" ht="12" customHeight="1" x14ac:dyDescent="0.2">
      <c r="A48" s="17" t="s">
        <v>91</v>
      </c>
      <c r="B48" s="18" t="s">
        <v>92</v>
      </c>
      <c r="C48" s="26"/>
    </row>
    <row r="49" spans="1:3" s="13" customFormat="1" ht="12" customHeight="1" thickBot="1" x14ac:dyDescent="0.25">
      <c r="A49" s="20" t="s">
        <v>93</v>
      </c>
      <c r="B49" s="21" t="s">
        <v>94</v>
      </c>
      <c r="C49" s="27"/>
    </row>
    <row r="50" spans="1:3" s="13" customFormat="1" ht="12" customHeight="1" thickBot="1" x14ac:dyDescent="0.25">
      <c r="A50" s="10" t="s">
        <v>95</v>
      </c>
      <c r="B50" s="11" t="s">
        <v>96</v>
      </c>
      <c r="C50" s="12">
        <f>SUM(C51:C53)</f>
        <v>1000</v>
      </c>
    </row>
    <row r="51" spans="1:3" s="13" customFormat="1" ht="12" customHeight="1" x14ac:dyDescent="0.2">
      <c r="A51" s="14" t="s">
        <v>97</v>
      </c>
      <c r="B51" s="15" t="s">
        <v>98</v>
      </c>
      <c r="C51" s="16"/>
    </row>
    <row r="52" spans="1:3" s="13" customFormat="1" ht="12" customHeight="1" x14ac:dyDescent="0.2">
      <c r="A52" s="17" t="s">
        <v>99</v>
      </c>
      <c r="B52" s="18" t="s">
        <v>308</v>
      </c>
      <c r="C52" s="19"/>
    </row>
    <row r="53" spans="1:3" s="13" customFormat="1" ht="12" customHeight="1" x14ac:dyDescent="0.2">
      <c r="A53" s="17" t="s">
        <v>101</v>
      </c>
      <c r="B53" s="18" t="s">
        <v>102</v>
      </c>
      <c r="C53" s="19">
        <v>1000</v>
      </c>
    </row>
    <row r="54" spans="1:3" s="13" customFormat="1" ht="12" customHeight="1" thickBot="1" x14ac:dyDescent="0.25">
      <c r="A54" s="20" t="s">
        <v>103</v>
      </c>
      <c r="B54" s="21" t="s">
        <v>104</v>
      </c>
      <c r="C54" s="23"/>
    </row>
    <row r="55" spans="1:3" s="13" customFormat="1" ht="12" customHeight="1" thickBot="1" x14ac:dyDescent="0.25">
      <c r="A55" s="10" t="s">
        <v>105</v>
      </c>
      <c r="B55" s="22" t="s">
        <v>106</v>
      </c>
      <c r="C55" s="12">
        <f>SUM(C56:C58)</f>
        <v>5500</v>
      </c>
    </row>
    <row r="56" spans="1:3" s="13" customFormat="1" ht="12" customHeight="1" x14ac:dyDescent="0.2">
      <c r="A56" s="14" t="s">
        <v>107</v>
      </c>
      <c r="B56" s="15" t="s">
        <v>108</v>
      </c>
      <c r="C56" s="26"/>
    </row>
    <row r="57" spans="1:3" s="13" customFormat="1" ht="12" customHeight="1" x14ac:dyDescent="0.2">
      <c r="A57" s="17" t="s">
        <v>109</v>
      </c>
      <c r="B57" s="18" t="s">
        <v>110</v>
      </c>
      <c r="C57" s="26"/>
    </row>
    <row r="58" spans="1:3" s="13" customFormat="1" ht="12" customHeight="1" x14ac:dyDescent="0.2">
      <c r="A58" s="17" t="s">
        <v>111</v>
      </c>
      <c r="B58" s="18" t="s">
        <v>112</v>
      </c>
      <c r="C58" s="26">
        <v>5500</v>
      </c>
    </row>
    <row r="59" spans="1:3" s="13" customFormat="1" ht="12" customHeight="1" thickBot="1" x14ac:dyDescent="0.25">
      <c r="A59" s="20" t="s">
        <v>113</v>
      </c>
      <c r="B59" s="21" t="s">
        <v>114</v>
      </c>
      <c r="C59" s="26"/>
    </row>
    <row r="60" spans="1:3" s="13" customFormat="1" ht="12" customHeight="1" thickBot="1" x14ac:dyDescent="0.25">
      <c r="A60" s="10" t="s">
        <v>115</v>
      </c>
      <c r="B60" s="11" t="s">
        <v>116</v>
      </c>
      <c r="C60" s="24">
        <f>+C5+C12+C19+C26+C33+C44+C50+C55</f>
        <v>166290</v>
      </c>
    </row>
    <row r="61" spans="1:3" s="13" customFormat="1" ht="12" customHeight="1" thickBot="1" x14ac:dyDescent="0.25">
      <c r="A61" s="29" t="s">
        <v>117</v>
      </c>
      <c r="B61" s="22" t="s">
        <v>118</v>
      </c>
      <c r="C61" s="12">
        <f>SUM(C62:C64)</f>
        <v>4572</v>
      </c>
    </row>
    <row r="62" spans="1:3" s="13" customFormat="1" ht="12" customHeight="1" x14ac:dyDescent="0.2">
      <c r="A62" s="14" t="s">
        <v>119</v>
      </c>
      <c r="B62" s="15" t="s">
        <v>120</v>
      </c>
      <c r="C62" s="26">
        <v>4572</v>
      </c>
    </row>
    <row r="63" spans="1:3" s="13" customFormat="1" ht="12" customHeight="1" x14ac:dyDescent="0.2">
      <c r="A63" s="17" t="s">
        <v>121</v>
      </c>
      <c r="B63" s="18" t="s">
        <v>122</v>
      </c>
      <c r="C63" s="26"/>
    </row>
    <row r="64" spans="1:3" s="13" customFormat="1" ht="12" customHeight="1" thickBot="1" x14ac:dyDescent="0.25">
      <c r="A64" s="20" t="s">
        <v>123</v>
      </c>
      <c r="B64" s="30" t="s">
        <v>124</v>
      </c>
      <c r="C64" s="26"/>
    </row>
    <row r="65" spans="1:3" s="13" customFormat="1" ht="12" customHeight="1" thickBot="1" x14ac:dyDescent="0.25">
      <c r="A65" s="29" t="s">
        <v>125</v>
      </c>
      <c r="B65" s="22" t="s">
        <v>205</v>
      </c>
      <c r="C65" s="12"/>
    </row>
    <row r="66" spans="1:3" s="13" customFormat="1" ht="12" customHeight="1" thickBot="1" x14ac:dyDescent="0.25">
      <c r="A66" s="29" t="s">
        <v>126</v>
      </c>
      <c r="B66" s="22" t="s">
        <v>127</v>
      </c>
      <c r="C66" s="12">
        <f>SUM(C67:C68)</f>
        <v>3000</v>
      </c>
    </row>
    <row r="67" spans="1:3" s="13" customFormat="1" ht="12" customHeight="1" x14ac:dyDescent="0.2">
      <c r="A67" s="14" t="s">
        <v>128</v>
      </c>
      <c r="B67" s="15" t="s">
        <v>129</v>
      </c>
      <c r="C67" s="26">
        <v>3000</v>
      </c>
    </row>
    <row r="68" spans="1:3" s="13" customFormat="1" ht="12" customHeight="1" thickBot="1" x14ac:dyDescent="0.25">
      <c r="A68" s="20" t="s">
        <v>130</v>
      </c>
      <c r="B68" s="21" t="s">
        <v>131</v>
      </c>
      <c r="C68" s="26"/>
    </row>
    <row r="69" spans="1:3" s="13" customFormat="1" ht="12" customHeight="1" thickBot="1" x14ac:dyDescent="0.25">
      <c r="A69" s="29" t="s">
        <v>132</v>
      </c>
      <c r="B69" s="22" t="s">
        <v>349</v>
      </c>
      <c r="C69" s="12"/>
    </row>
    <row r="70" spans="1:3" s="13" customFormat="1" ht="12" customHeight="1" thickBot="1" x14ac:dyDescent="0.25">
      <c r="A70" s="29" t="s">
        <v>133</v>
      </c>
      <c r="B70" s="22" t="s">
        <v>215</v>
      </c>
      <c r="C70" s="12"/>
    </row>
    <row r="71" spans="1:3" s="13" customFormat="1" ht="13.5" customHeight="1" thickBot="1" x14ac:dyDescent="0.25">
      <c r="A71" s="29" t="s">
        <v>134</v>
      </c>
      <c r="B71" s="22" t="s">
        <v>135</v>
      </c>
      <c r="C71" s="31"/>
    </row>
    <row r="72" spans="1:3" s="13" customFormat="1" ht="15.75" customHeight="1" thickBot="1" x14ac:dyDescent="0.25">
      <c r="A72" s="29" t="s">
        <v>136</v>
      </c>
      <c r="B72" s="32" t="s">
        <v>137</v>
      </c>
      <c r="C72" s="24">
        <f>+C61+C65+C66+C69+C70+C71</f>
        <v>7572</v>
      </c>
    </row>
    <row r="73" spans="1:3" s="13" customFormat="1" ht="16.5" customHeight="1" thickBot="1" x14ac:dyDescent="0.25">
      <c r="A73" s="33" t="s">
        <v>138</v>
      </c>
      <c r="B73" s="34" t="s">
        <v>139</v>
      </c>
      <c r="C73" s="24">
        <f>+C60+C72</f>
        <v>173862</v>
      </c>
    </row>
    <row r="74" spans="1:3" s="13" customFormat="1" ht="83.25" customHeight="1" x14ac:dyDescent="0.2">
      <c r="A74" s="35"/>
      <c r="B74" s="36"/>
      <c r="C74" s="37"/>
    </row>
    <row r="75" spans="1:3" ht="16.5" customHeight="1" x14ac:dyDescent="0.25">
      <c r="A75" s="289" t="s">
        <v>140</v>
      </c>
      <c r="B75" s="289"/>
      <c r="C75" s="289"/>
    </row>
    <row r="76" spans="1:3" s="39" customFormat="1" ht="16.5" customHeight="1" thickBot="1" x14ac:dyDescent="0.3">
      <c r="A76" s="290" t="s">
        <v>141</v>
      </c>
      <c r="B76" s="290"/>
      <c r="C76" s="38" t="s">
        <v>2</v>
      </c>
    </row>
    <row r="77" spans="1:3" ht="38.1" customHeight="1" thickBot="1" x14ac:dyDescent="0.3">
      <c r="A77" s="3" t="s">
        <v>3</v>
      </c>
      <c r="B77" s="4" t="s">
        <v>142</v>
      </c>
      <c r="C77" s="5" t="s">
        <v>367</v>
      </c>
    </row>
    <row r="78" spans="1:3" s="9" customFormat="1" ht="12" customHeight="1" thickBot="1" x14ac:dyDescent="0.25">
      <c r="A78" s="40">
        <v>1</v>
      </c>
      <c r="B78" s="41">
        <v>2</v>
      </c>
      <c r="C78" s="42">
        <v>3</v>
      </c>
    </row>
    <row r="79" spans="1:3" ht="12" customHeight="1" thickBot="1" x14ac:dyDescent="0.3">
      <c r="A79" s="43" t="s">
        <v>5</v>
      </c>
      <c r="B79" s="44" t="s">
        <v>143</v>
      </c>
      <c r="C79" s="45">
        <f>SUM(C80:C84)</f>
        <v>125111</v>
      </c>
    </row>
    <row r="80" spans="1:3" ht="12" customHeight="1" x14ac:dyDescent="0.25">
      <c r="A80" s="46" t="s">
        <v>7</v>
      </c>
      <c r="B80" s="47" t="s">
        <v>144</v>
      </c>
      <c r="C80" s="48">
        <v>65208</v>
      </c>
    </row>
    <row r="81" spans="1:3" ht="12" customHeight="1" x14ac:dyDescent="0.25">
      <c r="A81" s="17" t="s">
        <v>9</v>
      </c>
      <c r="B81" s="49" t="s">
        <v>145</v>
      </c>
      <c r="C81" s="19">
        <v>17007</v>
      </c>
    </row>
    <row r="82" spans="1:3" ht="12" customHeight="1" x14ac:dyDescent="0.25">
      <c r="A82" s="17" t="s">
        <v>11</v>
      </c>
      <c r="B82" s="49" t="s">
        <v>146</v>
      </c>
      <c r="C82" s="23">
        <v>38385</v>
      </c>
    </row>
    <row r="83" spans="1:3" ht="12" customHeight="1" x14ac:dyDescent="0.25">
      <c r="A83" s="17" t="s">
        <v>13</v>
      </c>
      <c r="B83" s="50" t="s">
        <v>147</v>
      </c>
      <c r="C83" s="23">
        <v>1313</v>
      </c>
    </row>
    <row r="84" spans="1:3" ht="12" customHeight="1" x14ac:dyDescent="0.25">
      <c r="A84" s="17" t="s">
        <v>148</v>
      </c>
      <c r="B84" s="51" t="s">
        <v>149</v>
      </c>
      <c r="C84" s="23">
        <v>3198</v>
      </c>
    </row>
    <row r="85" spans="1:3" ht="12" customHeight="1" x14ac:dyDescent="0.25">
      <c r="A85" s="17" t="s">
        <v>17</v>
      </c>
      <c r="B85" s="49" t="s">
        <v>150</v>
      </c>
      <c r="C85" s="23"/>
    </row>
    <row r="86" spans="1:3" ht="12" customHeight="1" x14ac:dyDescent="0.25">
      <c r="A86" s="17" t="s">
        <v>151</v>
      </c>
      <c r="B86" s="52" t="s">
        <v>152</v>
      </c>
      <c r="C86" s="23"/>
    </row>
    <row r="87" spans="1:3" ht="12" customHeight="1" x14ac:dyDescent="0.25">
      <c r="A87" s="17" t="s">
        <v>153</v>
      </c>
      <c r="B87" s="53" t="s">
        <v>154</v>
      </c>
      <c r="C87" s="23"/>
    </row>
    <row r="88" spans="1:3" ht="12" customHeight="1" x14ac:dyDescent="0.25">
      <c r="A88" s="17" t="s">
        <v>155</v>
      </c>
      <c r="B88" s="53" t="s">
        <v>156</v>
      </c>
      <c r="C88" s="23"/>
    </row>
    <row r="89" spans="1:3" ht="12" customHeight="1" x14ac:dyDescent="0.25">
      <c r="A89" s="17" t="s">
        <v>157</v>
      </c>
      <c r="B89" s="52" t="s">
        <v>158</v>
      </c>
      <c r="C89" s="23">
        <v>3198</v>
      </c>
    </row>
    <row r="90" spans="1:3" ht="12" customHeight="1" x14ac:dyDescent="0.25">
      <c r="A90" s="17" t="s">
        <v>159</v>
      </c>
      <c r="B90" s="52" t="s">
        <v>160</v>
      </c>
      <c r="C90" s="23"/>
    </row>
    <row r="91" spans="1:3" ht="12" customHeight="1" x14ac:dyDescent="0.25">
      <c r="A91" s="17" t="s">
        <v>161</v>
      </c>
      <c r="B91" s="53" t="s">
        <v>162</v>
      </c>
      <c r="C91" s="23"/>
    </row>
    <row r="92" spans="1:3" ht="12" customHeight="1" x14ac:dyDescent="0.25">
      <c r="A92" s="54" t="s">
        <v>163</v>
      </c>
      <c r="B92" s="55" t="s">
        <v>164</v>
      </c>
      <c r="C92" s="23"/>
    </row>
    <row r="93" spans="1:3" ht="12" customHeight="1" x14ac:dyDescent="0.25">
      <c r="A93" s="17" t="s">
        <v>165</v>
      </c>
      <c r="B93" s="55" t="s">
        <v>166</v>
      </c>
      <c r="C93" s="23"/>
    </row>
    <row r="94" spans="1:3" ht="12" customHeight="1" thickBot="1" x14ac:dyDescent="0.3">
      <c r="A94" s="56" t="s">
        <v>167</v>
      </c>
      <c r="B94" s="57" t="s">
        <v>168</v>
      </c>
      <c r="C94" s="58"/>
    </row>
    <row r="95" spans="1:3" ht="12" customHeight="1" thickBot="1" x14ac:dyDescent="0.3">
      <c r="A95" s="10" t="s">
        <v>19</v>
      </c>
      <c r="B95" s="59" t="s">
        <v>169</v>
      </c>
      <c r="C95" s="12">
        <f>+C96+C98+C100</f>
        <v>45062</v>
      </c>
    </row>
    <row r="96" spans="1:3" ht="12" customHeight="1" x14ac:dyDescent="0.25">
      <c r="A96" s="14" t="s">
        <v>21</v>
      </c>
      <c r="B96" s="49" t="s">
        <v>170</v>
      </c>
      <c r="C96" s="16">
        <v>38236</v>
      </c>
    </row>
    <row r="97" spans="1:3" ht="12" customHeight="1" x14ac:dyDescent="0.25">
      <c r="A97" s="14" t="s">
        <v>23</v>
      </c>
      <c r="B97" s="60" t="s">
        <v>171</v>
      </c>
      <c r="C97" s="16"/>
    </row>
    <row r="98" spans="1:3" ht="12" customHeight="1" x14ac:dyDescent="0.25">
      <c r="A98" s="14" t="s">
        <v>25</v>
      </c>
      <c r="B98" s="60" t="s">
        <v>172</v>
      </c>
      <c r="C98" s="19">
        <v>6826</v>
      </c>
    </row>
    <row r="99" spans="1:3" ht="12" customHeight="1" x14ac:dyDescent="0.25">
      <c r="A99" s="14" t="s">
        <v>27</v>
      </c>
      <c r="B99" s="60" t="s">
        <v>173</v>
      </c>
      <c r="C99" s="61"/>
    </row>
    <row r="100" spans="1:3" ht="12" customHeight="1" x14ac:dyDescent="0.25">
      <c r="A100" s="14" t="s">
        <v>29</v>
      </c>
      <c r="B100" s="62" t="s">
        <v>174</v>
      </c>
      <c r="C100" s="61"/>
    </row>
    <row r="101" spans="1:3" ht="12" customHeight="1" x14ac:dyDescent="0.25">
      <c r="A101" s="14" t="s">
        <v>31</v>
      </c>
      <c r="B101" s="63" t="s">
        <v>175</v>
      </c>
      <c r="C101" s="61"/>
    </row>
    <row r="102" spans="1:3" ht="12" customHeight="1" x14ac:dyDescent="0.25">
      <c r="A102" s="14" t="s">
        <v>176</v>
      </c>
      <c r="B102" s="64" t="s">
        <v>177</v>
      </c>
      <c r="C102" s="61"/>
    </row>
    <row r="103" spans="1:3" x14ac:dyDescent="0.25">
      <c r="A103" s="14" t="s">
        <v>178</v>
      </c>
      <c r="B103" s="53" t="s">
        <v>156</v>
      </c>
      <c r="C103" s="61"/>
    </row>
    <row r="104" spans="1:3" ht="12" customHeight="1" x14ac:dyDescent="0.25">
      <c r="A104" s="14" t="s">
        <v>179</v>
      </c>
      <c r="B104" s="53" t="s">
        <v>180</v>
      </c>
      <c r="C104" s="61"/>
    </row>
    <row r="105" spans="1:3" ht="12" customHeight="1" x14ac:dyDescent="0.25">
      <c r="A105" s="14" t="s">
        <v>181</v>
      </c>
      <c r="B105" s="53" t="s">
        <v>182</v>
      </c>
      <c r="C105" s="61"/>
    </row>
    <row r="106" spans="1:3" ht="12" customHeight="1" x14ac:dyDescent="0.25">
      <c r="A106" s="14" t="s">
        <v>183</v>
      </c>
      <c r="B106" s="53" t="s">
        <v>162</v>
      </c>
      <c r="C106" s="61"/>
    </row>
    <row r="107" spans="1:3" ht="12" customHeight="1" x14ac:dyDescent="0.25">
      <c r="A107" s="14" t="s">
        <v>184</v>
      </c>
      <c r="B107" s="53" t="s">
        <v>185</v>
      </c>
      <c r="C107" s="61"/>
    </row>
    <row r="108" spans="1:3" ht="16.5" thickBot="1" x14ac:dyDescent="0.3">
      <c r="A108" s="54" t="s">
        <v>186</v>
      </c>
      <c r="B108" s="53" t="s">
        <v>187</v>
      </c>
      <c r="C108" s="65"/>
    </row>
    <row r="109" spans="1:3" ht="12" customHeight="1" thickBot="1" x14ac:dyDescent="0.3">
      <c r="A109" s="10" t="s">
        <v>33</v>
      </c>
      <c r="B109" s="66" t="s">
        <v>188</v>
      </c>
      <c r="C109" s="12">
        <f>+C110+C111</f>
        <v>0</v>
      </c>
    </row>
    <row r="110" spans="1:3" ht="12" customHeight="1" x14ac:dyDescent="0.25">
      <c r="A110" s="14" t="s">
        <v>35</v>
      </c>
      <c r="B110" s="67" t="s">
        <v>189</v>
      </c>
      <c r="C110" s="16"/>
    </row>
    <row r="111" spans="1:3" ht="12" customHeight="1" thickBot="1" x14ac:dyDescent="0.3">
      <c r="A111" s="20" t="s">
        <v>37</v>
      </c>
      <c r="B111" s="60" t="s">
        <v>190</v>
      </c>
      <c r="C111" s="23"/>
    </row>
    <row r="112" spans="1:3" ht="12" customHeight="1" thickBot="1" x14ac:dyDescent="0.3">
      <c r="A112" s="10" t="s">
        <v>191</v>
      </c>
      <c r="B112" s="66" t="s">
        <v>192</v>
      </c>
      <c r="C112" s="12">
        <f>+C79+C95+C109</f>
        <v>170173</v>
      </c>
    </row>
    <row r="113" spans="1:9" ht="12" customHeight="1" thickBot="1" x14ac:dyDescent="0.3">
      <c r="A113" s="10" t="s">
        <v>61</v>
      </c>
      <c r="B113" s="66" t="s">
        <v>193</v>
      </c>
      <c r="C113" s="12">
        <f>+C114+C115+C116</f>
        <v>0</v>
      </c>
    </row>
    <row r="114" spans="1:9" ht="12" customHeight="1" x14ac:dyDescent="0.25">
      <c r="A114" s="14" t="s">
        <v>63</v>
      </c>
      <c r="B114" s="67" t="s">
        <v>194</v>
      </c>
      <c r="C114" s="61"/>
    </row>
    <row r="115" spans="1:9" ht="12" customHeight="1" x14ac:dyDescent="0.25">
      <c r="A115" s="14" t="s">
        <v>65</v>
      </c>
      <c r="B115" s="67" t="s">
        <v>195</v>
      </c>
      <c r="C115" s="61"/>
    </row>
    <row r="116" spans="1:9" ht="12" customHeight="1" thickBot="1" x14ac:dyDescent="0.3">
      <c r="A116" s="54" t="s">
        <v>67</v>
      </c>
      <c r="B116" s="68" t="s">
        <v>196</v>
      </c>
      <c r="C116" s="61"/>
    </row>
    <row r="117" spans="1:9" ht="12" customHeight="1" thickBot="1" x14ac:dyDescent="0.3">
      <c r="A117" s="10" t="s">
        <v>83</v>
      </c>
      <c r="B117" s="66" t="s">
        <v>206</v>
      </c>
      <c r="C117" s="12"/>
    </row>
    <row r="118" spans="1:9" ht="12" customHeight="1" thickBot="1" x14ac:dyDescent="0.3">
      <c r="A118" s="10" t="s">
        <v>197</v>
      </c>
      <c r="B118" s="66" t="s">
        <v>207</v>
      </c>
      <c r="C118" s="24">
        <v>2394</v>
      </c>
    </row>
    <row r="119" spans="1:9" ht="12" customHeight="1" thickBot="1" x14ac:dyDescent="0.3">
      <c r="A119" s="10" t="s">
        <v>105</v>
      </c>
      <c r="B119" s="66" t="s">
        <v>208</v>
      </c>
      <c r="C119" s="69"/>
    </row>
    <row r="120" spans="1:9" ht="15" customHeight="1" thickBot="1" x14ac:dyDescent="0.3">
      <c r="A120" s="10" t="s">
        <v>115</v>
      </c>
      <c r="B120" s="66" t="s">
        <v>198</v>
      </c>
      <c r="C120" s="70">
        <f>+C113+C117+C118+C119</f>
        <v>2394</v>
      </c>
      <c r="F120" s="71"/>
      <c r="G120" s="72"/>
      <c r="H120" s="72"/>
      <c r="I120" s="72"/>
    </row>
    <row r="121" spans="1:9" s="13" customFormat="1" ht="12.95" customHeight="1" thickBot="1" x14ac:dyDescent="0.25">
      <c r="A121" s="73" t="s">
        <v>199</v>
      </c>
      <c r="B121" s="74" t="s">
        <v>200</v>
      </c>
      <c r="C121" s="70">
        <f>+C112+C120</f>
        <v>172567</v>
      </c>
    </row>
    <row r="122" spans="1:9" ht="7.5" customHeight="1" x14ac:dyDescent="0.25"/>
    <row r="123" spans="1:9" x14ac:dyDescent="0.25">
      <c r="A123" s="292" t="s">
        <v>201</v>
      </c>
      <c r="B123" s="292"/>
      <c r="C123" s="292"/>
    </row>
    <row r="124" spans="1:9" ht="15" customHeight="1" thickBot="1" x14ac:dyDescent="0.3">
      <c r="A124" s="288" t="s">
        <v>202</v>
      </c>
      <c r="B124" s="288"/>
      <c r="C124" s="2" t="s">
        <v>2</v>
      </c>
    </row>
    <row r="125" spans="1:9" ht="13.5" customHeight="1" thickBot="1" x14ac:dyDescent="0.3">
      <c r="A125" s="10">
        <v>1</v>
      </c>
      <c r="B125" s="59" t="s">
        <v>203</v>
      </c>
      <c r="C125" s="12">
        <f>+C60-C112</f>
        <v>-3883</v>
      </c>
      <c r="D125" s="77"/>
    </row>
    <row r="126" spans="1:9" ht="27.75" customHeight="1" thickBot="1" x14ac:dyDescent="0.3">
      <c r="A126" s="10" t="s">
        <v>19</v>
      </c>
      <c r="B126" s="59" t="s">
        <v>204</v>
      </c>
      <c r="C126" s="12">
        <f>+C72-C120</f>
        <v>5178</v>
      </c>
    </row>
  </sheetData>
  <mergeCells count="6">
    <mergeCell ref="A124:B124"/>
    <mergeCell ref="A1:C1"/>
    <mergeCell ref="A2:B2"/>
    <mergeCell ref="A75:C75"/>
    <mergeCell ref="A76:B76"/>
    <mergeCell ref="A123:C1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
Kisbajcs Községi Önkormányzat
2015. ÉVI KÖLTSÉGVETÉS
KÖTELEZŐ FELADATAINAK MÉRLEGE &amp;R&amp;"Times New Roman CE,Félkövér dőlt" 1/2.melléklet a 2/2015. (III.13.) önkormányzati rendelethez</oddHeader>
  </headerFooter>
  <rowBreaks count="1" manualBreakCount="1">
    <brk id="74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view="pageLayout" topLeftCell="A7" zoomScaleNormal="115" zoomScaleSheetLayoutView="100" workbookViewId="0">
      <selection activeCell="D12" sqref="D12"/>
    </sheetView>
  </sheetViews>
  <sheetFormatPr defaultRowHeight="12.75" x14ac:dyDescent="0.2"/>
  <cols>
    <col min="1" max="1" width="6.83203125" style="126" customWidth="1"/>
    <col min="2" max="2" width="55.1640625" style="129" customWidth="1"/>
    <col min="3" max="3" width="16.33203125" style="126" customWidth="1"/>
    <col min="4" max="4" width="55.1640625" style="126" customWidth="1"/>
    <col min="5" max="5" width="16.33203125" style="126" customWidth="1"/>
    <col min="6" max="6" width="4.83203125" style="126" customWidth="1"/>
    <col min="7" max="256" width="9.33203125" style="126"/>
    <col min="257" max="257" width="6.83203125" style="126" customWidth="1"/>
    <col min="258" max="258" width="55.1640625" style="126" customWidth="1"/>
    <col min="259" max="259" width="16.33203125" style="126" customWidth="1"/>
    <col min="260" max="260" width="55.1640625" style="126" customWidth="1"/>
    <col min="261" max="261" width="16.33203125" style="126" customWidth="1"/>
    <col min="262" max="262" width="4.83203125" style="126" customWidth="1"/>
    <col min="263" max="512" width="9.33203125" style="126"/>
    <col min="513" max="513" width="6.83203125" style="126" customWidth="1"/>
    <col min="514" max="514" width="55.1640625" style="126" customWidth="1"/>
    <col min="515" max="515" width="16.33203125" style="126" customWidth="1"/>
    <col min="516" max="516" width="55.1640625" style="126" customWidth="1"/>
    <col min="517" max="517" width="16.33203125" style="126" customWidth="1"/>
    <col min="518" max="518" width="4.83203125" style="126" customWidth="1"/>
    <col min="519" max="768" width="9.33203125" style="126"/>
    <col min="769" max="769" width="6.83203125" style="126" customWidth="1"/>
    <col min="770" max="770" width="55.1640625" style="126" customWidth="1"/>
    <col min="771" max="771" width="16.33203125" style="126" customWidth="1"/>
    <col min="772" max="772" width="55.1640625" style="126" customWidth="1"/>
    <col min="773" max="773" width="16.33203125" style="126" customWidth="1"/>
    <col min="774" max="774" width="4.83203125" style="126" customWidth="1"/>
    <col min="775" max="1024" width="9.33203125" style="126"/>
    <col min="1025" max="1025" width="6.83203125" style="126" customWidth="1"/>
    <col min="1026" max="1026" width="55.1640625" style="126" customWidth="1"/>
    <col min="1027" max="1027" width="16.33203125" style="126" customWidth="1"/>
    <col min="1028" max="1028" width="55.1640625" style="126" customWidth="1"/>
    <col min="1029" max="1029" width="16.33203125" style="126" customWidth="1"/>
    <col min="1030" max="1030" width="4.83203125" style="126" customWidth="1"/>
    <col min="1031" max="1280" width="9.33203125" style="126"/>
    <col min="1281" max="1281" width="6.83203125" style="126" customWidth="1"/>
    <col min="1282" max="1282" width="55.1640625" style="126" customWidth="1"/>
    <col min="1283" max="1283" width="16.33203125" style="126" customWidth="1"/>
    <col min="1284" max="1284" width="55.1640625" style="126" customWidth="1"/>
    <col min="1285" max="1285" width="16.33203125" style="126" customWidth="1"/>
    <col min="1286" max="1286" width="4.83203125" style="126" customWidth="1"/>
    <col min="1287" max="1536" width="9.33203125" style="126"/>
    <col min="1537" max="1537" width="6.83203125" style="126" customWidth="1"/>
    <col min="1538" max="1538" width="55.1640625" style="126" customWidth="1"/>
    <col min="1539" max="1539" width="16.33203125" style="126" customWidth="1"/>
    <col min="1540" max="1540" width="55.1640625" style="126" customWidth="1"/>
    <col min="1541" max="1541" width="16.33203125" style="126" customWidth="1"/>
    <col min="1542" max="1542" width="4.83203125" style="126" customWidth="1"/>
    <col min="1543" max="1792" width="9.33203125" style="126"/>
    <col min="1793" max="1793" width="6.83203125" style="126" customWidth="1"/>
    <col min="1794" max="1794" width="55.1640625" style="126" customWidth="1"/>
    <col min="1795" max="1795" width="16.33203125" style="126" customWidth="1"/>
    <col min="1796" max="1796" width="55.1640625" style="126" customWidth="1"/>
    <col min="1797" max="1797" width="16.33203125" style="126" customWidth="1"/>
    <col min="1798" max="1798" width="4.83203125" style="126" customWidth="1"/>
    <col min="1799" max="2048" width="9.33203125" style="126"/>
    <col min="2049" max="2049" width="6.83203125" style="126" customWidth="1"/>
    <col min="2050" max="2050" width="55.1640625" style="126" customWidth="1"/>
    <col min="2051" max="2051" width="16.33203125" style="126" customWidth="1"/>
    <col min="2052" max="2052" width="55.1640625" style="126" customWidth="1"/>
    <col min="2053" max="2053" width="16.33203125" style="126" customWidth="1"/>
    <col min="2054" max="2054" width="4.83203125" style="126" customWidth="1"/>
    <col min="2055" max="2304" width="9.33203125" style="126"/>
    <col min="2305" max="2305" width="6.83203125" style="126" customWidth="1"/>
    <col min="2306" max="2306" width="55.1640625" style="126" customWidth="1"/>
    <col min="2307" max="2307" width="16.33203125" style="126" customWidth="1"/>
    <col min="2308" max="2308" width="55.1640625" style="126" customWidth="1"/>
    <col min="2309" max="2309" width="16.33203125" style="126" customWidth="1"/>
    <col min="2310" max="2310" width="4.83203125" style="126" customWidth="1"/>
    <col min="2311" max="2560" width="9.33203125" style="126"/>
    <col min="2561" max="2561" width="6.83203125" style="126" customWidth="1"/>
    <col min="2562" max="2562" width="55.1640625" style="126" customWidth="1"/>
    <col min="2563" max="2563" width="16.33203125" style="126" customWidth="1"/>
    <col min="2564" max="2564" width="55.1640625" style="126" customWidth="1"/>
    <col min="2565" max="2565" width="16.33203125" style="126" customWidth="1"/>
    <col min="2566" max="2566" width="4.83203125" style="126" customWidth="1"/>
    <col min="2567" max="2816" width="9.33203125" style="126"/>
    <col min="2817" max="2817" width="6.83203125" style="126" customWidth="1"/>
    <col min="2818" max="2818" width="55.1640625" style="126" customWidth="1"/>
    <col min="2819" max="2819" width="16.33203125" style="126" customWidth="1"/>
    <col min="2820" max="2820" width="55.1640625" style="126" customWidth="1"/>
    <col min="2821" max="2821" width="16.33203125" style="126" customWidth="1"/>
    <col min="2822" max="2822" width="4.83203125" style="126" customWidth="1"/>
    <col min="2823" max="3072" width="9.33203125" style="126"/>
    <col min="3073" max="3073" width="6.83203125" style="126" customWidth="1"/>
    <col min="3074" max="3074" width="55.1640625" style="126" customWidth="1"/>
    <col min="3075" max="3075" width="16.33203125" style="126" customWidth="1"/>
    <col min="3076" max="3076" width="55.1640625" style="126" customWidth="1"/>
    <col min="3077" max="3077" width="16.33203125" style="126" customWidth="1"/>
    <col min="3078" max="3078" width="4.83203125" style="126" customWidth="1"/>
    <col min="3079" max="3328" width="9.33203125" style="126"/>
    <col min="3329" max="3329" width="6.83203125" style="126" customWidth="1"/>
    <col min="3330" max="3330" width="55.1640625" style="126" customWidth="1"/>
    <col min="3331" max="3331" width="16.33203125" style="126" customWidth="1"/>
    <col min="3332" max="3332" width="55.1640625" style="126" customWidth="1"/>
    <col min="3333" max="3333" width="16.33203125" style="126" customWidth="1"/>
    <col min="3334" max="3334" width="4.83203125" style="126" customWidth="1"/>
    <col min="3335" max="3584" width="9.33203125" style="126"/>
    <col min="3585" max="3585" width="6.83203125" style="126" customWidth="1"/>
    <col min="3586" max="3586" width="55.1640625" style="126" customWidth="1"/>
    <col min="3587" max="3587" width="16.33203125" style="126" customWidth="1"/>
    <col min="3588" max="3588" width="55.1640625" style="126" customWidth="1"/>
    <col min="3589" max="3589" width="16.33203125" style="126" customWidth="1"/>
    <col min="3590" max="3590" width="4.83203125" style="126" customWidth="1"/>
    <col min="3591" max="3840" width="9.33203125" style="126"/>
    <col min="3841" max="3841" width="6.83203125" style="126" customWidth="1"/>
    <col min="3842" max="3842" width="55.1640625" style="126" customWidth="1"/>
    <col min="3843" max="3843" width="16.33203125" style="126" customWidth="1"/>
    <col min="3844" max="3844" width="55.1640625" style="126" customWidth="1"/>
    <col min="3845" max="3845" width="16.33203125" style="126" customWidth="1"/>
    <col min="3846" max="3846" width="4.83203125" style="126" customWidth="1"/>
    <col min="3847" max="4096" width="9.33203125" style="126"/>
    <col min="4097" max="4097" width="6.83203125" style="126" customWidth="1"/>
    <col min="4098" max="4098" width="55.1640625" style="126" customWidth="1"/>
    <col min="4099" max="4099" width="16.33203125" style="126" customWidth="1"/>
    <col min="4100" max="4100" width="55.1640625" style="126" customWidth="1"/>
    <col min="4101" max="4101" width="16.33203125" style="126" customWidth="1"/>
    <col min="4102" max="4102" width="4.83203125" style="126" customWidth="1"/>
    <col min="4103" max="4352" width="9.33203125" style="126"/>
    <col min="4353" max="4353" width="6.83203125" style="126" customWidth="1"/>
    <col min="4354" max="4354" width="55.1640625" style="126" customWidth="1"/>
    <col min="4355" max="4355" width="16.33203125" style="126" customWidth="1"/>
    <col min="4356" max="4356" width="55.1640625" style="126" customWidth="1"/>
    <col min="4357" max="4357" width="16.33203125" style="126" customWidth="1"/>
    <col min="4358" max="4358" width="4.83203125" style="126" customWidth="1"/>
    <col min="4359" max="4608" width="9.33203125" style="126"/>
    <col min="4609" max="4609" width="6.83203125" style="126" customWidth="1"/>
    <col min="4610" max="4610" width="55.1640625" style="126" customWidth="1"/>
    <col min="4611" max="4611" width="16.33203125" style="126" customWidth="1"/>
    <col min="4612" max="4612" width="55.1640625" style="126" customWidth="1"/>
    <col min="4613" max="4613" width="16.33203125" style="126" customWidth="1"/>
    <col min="4614" max="4614" width="4.83203125" style="126" customWidth="1"/>
    <col min="4615" max="4864" width="9.33203125" style="126"/>
    <col min="4865" max="4865" width="6.83203125" style="126" customWidth="1"/>
    <col min="4866" max="4866" width="55.1640625" style="126" customWidth="1"/>
    <col min="4867" max="4867" width="16.33203125" style="126" customWidth="1"/>
    <col min="4868" max="4868" width="55.1640625" style="126" customWidth="1"/>
    <col min="4869" max="4869" width="16.33203125" style="126" customWidth="1"/>
    <col min="4870" max="4870" width="4.83203125" style="126" customWidth="1"/>
    <col min="4871" max="5120" width="9.33203125" style="126"/>
    <col min="5121" max="5121" width="6.83203125" style="126" customWidth="1"/>
    <col min="5122" max="5122" width="55.1640625" style="126" customWidth="1"/>
    <col min="5123" max="5123" width="16.33203125" style="126" customWidth="1"/>
    <col min="5124" max="5124" width="55.1640625" style="126" customWidth="1"/>
    <col min="5125" max="5125" width="16.33203125" style="126" customWidth="1"/>
    <col min="5126" max="5126" width="4.83203125" style="126" customWidth="1"/>
    <col min="5127" max="5376" width="9.33203125" style="126"/>
    <col min="5377" max="5377" width="6.83203125" style="126" customWidth="1"/>
    <col min="5378" max="5378" width="55.1640625" style="126" customWidth="1"/>
    <col min="5379" max="5379" width="16.33203125" style="126" customWidth="1"/>
    <col min="5380" max="5380" width="55.1640625" style="126" customWidth="1"/>
    <col min="5381" max="5381" width="16.33203125" style="126" customWidth="1"/>
    <col min="5382" max="5382" width="4.83203125" style="126" customWidth="1"/>
    <col min="5383" max="5632" width="9.33203125" style="126"/>
    <col min="5633" max="5633" width="6.83203125" style="126" customWidth="1"/>
    <col min="5634" max="5634" width="55.1640625" style="126" customWidth="1"/>
    <col min="5635" max="5635" width="16.33203125" style="126" customWidth="1"/>
    <col min="5636" max="5636" width="55.1640625" style="126" customWidth="1"/>
    <col min="5637" max="5637" width="16.33203125" style="126" customWidth="1"/>
    <col min="5638" max="5638" width="4.83203125" style="126" customWidth="1"/>
    <col min="5639" max="5888" width="9.33203125" style="126"/>
    <col min="5889" max="5889" width="6.83203125" style="126" customWidth="1"/>
    <col min="5890" max="5890" width="55.1640625" style="126" customWidth="1"/>
    <col min="5891" max="5891" width="16.33203125" style="126" customWidth="1"/>
    <col min="5892" max="5892" width="55.1640625" style="126" customWidth="1"/>
    <col min="5893" max="5893" width="16.33203125" style="126" customWidth="1"/>
    <col min="5894" max="5894" width="4.83203125" style="126" customWidth="1"/>
    <col min="5895" max="6144" width="9.33203125" style="126"/>
    <col min="6145" max="6145" width="6.83203125" style="126" customWidth="1"/>
    <col min="6146" max="6146" width="55.1640625" style="126" customWidth="1"/>
    <col min="6147" max="6147" width="16.33203125" style="126" customWidth="1"/>
    <col min="6148" max="6148" width="55.1640625" style="126" customWidth="1"/>
    <col min="6149" max="6149" width="16.33203125" style="126" customWidth="1"/>
    <col min="6150" max="6150" width="4.83203125" style="126" customWidth="1"/>
    <col min="6151" max="6400" width="9.33203125" style="126"/>
    <col min="6401" max="6401" width="6.83203125" style="126" customWidth="1"/>
    <col min="6402" max="6402" width="55.1640625" style="126" customWidth="1"/>
    <col min="6403" max="6403" width="16.33203125" style="126" customWidth="1"/>
    <col min="6404" max="6404" width="55.1640625" style="126" customWidth="1"/>
    <col min="6405" max="6405" width="16.33203125" style="126" customWidth="1"/>
    <col min="6406" max="6406" width="4.83203125" style="126" customWidth="1"/>
    <col min="6407" max="6656" width="9.33203125" style="126"/>
    <col min="6657" max="6657" width="6.83203125" style="126" customWidth="1"/>
    <col min="6658" max="6658" width="55.1640625" style="126" customWidth="1"/>
    <col min="6659" max="6659" width="16.33203125" style="126" customWidth="1"/>
    <col min="6660" max="6660" width="55.1640625" style="126" customWidth="1"/>
    <col min="6661" max="6661" width="16.33203125" style="126" customWidth="1"/>
    <col min="6662" max="6662" width="4.83203125" style="126" customWidth="1"/>
    <col min="6663" max="6912" width="9.33203125" style="126"/>
    <col min="6913" max="6913" width="6.83203125" style="126" customWidth="1"/>
    <col min="6914" max="6914" width="55.1640625" style="126" customWidth="1"/>
    <col min="6915" max="6915" width="16.33203125" style="126" customWidth="1"/>
    <col min="6916" max="6916" width="55.1640625" style="126" customWidth="1"/>
    <col min="6917" max="6917" width="16.33203125" style="126" customWidth="1"/>
    <col min="6918" max="6918" width="4.83203125" style="126" customWidth="1"/>
    <col min="6919" max="7168" width="9.33203125" style="126"/>
    <col min="7169" max="7169" width="6.83203125" style="126" customWidth="1"/>
    <col min="7170" max="7170" width="55.1640625" style="126" customWidth="1"/>
    <col min="7171" max="7171" width="16.33203125" style="126" customWidth="1"/>
    <col min="7172" max="7172" width="55.1640625" style="126" customWidth="1"/>
    <col min="7173" max="7173" width="16.33203125" style="126" customWidth="1"/>
    <col min="7174" max="7174" width="4.83203125" style="126" customWidth="1"/>
    <col min="7175" max="7424" width="9.33203125" style="126"/>
    <col min="7425" max="7425" width="6.83203125" style="126" customWidth="1"/>
    <col min="7426" max="7426" width="55.1640625" style="126" customWidth="1"/>
    <col min="7427" max="7427" width="16.33203125" style="126" customWidth="1"/>
    <col min="7428" max="7428" width="55.1640625" style="126" customWidth="1"/>
    <col min="7429" max="7429" width="16.33203125" style="126" customWidth="1"/>
    <col min="7430" max="7430" width="4.83203125" style="126" customWidth="1"/>
    <col min="7431" max="7680" width="9.33203125" style="126"/>
    <col min="7681" max="7681" width="6.83203125" style="126" customWidth="1"/>
    <col min="7682" max="7682" width="55.1640625" style="126" customWidth="1"/>
    <col min="7683" max="7683" width="16.33203125" style="126" customWidth="1"/>
    <col min="7684" max="7684" width="55.1640625" style="126" customWidth="1"/>
    <col min="7685" max="7685" width="16.33203125" style="126" customWidth="1"/>
    <col min="7686" max="7686" width="4.83203125" style="126" customWidth="1"/>
    <col min="7687" max="7936" width="9.33203125" style="126"/>
    <col min="7937" max="7937" width="6.83203125" style="126" customWidth="1"/>
    <col min="7938" max="7938" width="55.1640625" style="126" customWidth="1"/>
    <col min="7939" max="7939" width="16.33203125" style="126" customWidth="1"/>
    <col min="7940" max="7940" width="55.1640625" style="126" customWidth="1"/>
    <col min="7941" max="7941" width="16.33203125" style="126" customWidth="1"/>
    <col min="7942" max="7942" width="4.83203125" style="126" customWidth="1"/>
    <col min="7943" max="8192" width="9.33203125" style="126"/>
    <col min="8193" max="8193" width="6.83203125" style="126" customWidth="1"/>
    <col min="8194" max="8194" width="55.1640625" style="126" customWidth="1"/>
    <col min="8195" max="8195" width="16.33203125" style="126" customWidth="1"/>
    <col min="8196" max="8196" width="55.1640625" style="126" customWidth="1"/>
    <col min="8197" max="8197" width="16.33203125" style="126" customWidth="1"/>
    <col min="8198" max="8198" width="4.83203125" style="126" customWidth="1"/>
    <col min="8199" max="8448" width="9.33203125" style="126"/>
    <col min="8449" max="8449" width="6.83203125" style="126" customWidth="1"/>
    <col min="8450" max="8450" width="55.1640625" style="126" customWidth="1"/>
    <col min="8451" max="8451" width="16.33203125" style="126" customWidth="1"/>
    <col min="8452" max="8452" width="55.1640625" style="126" customWidth="1"/>
    <col min="8453" max="8453" width="16.33203125" style="126" customWidth="1"/>
    <col min="8454" max="8454" width="4.83203125" style="126" customWidth="1"/>
    <col min="8455" max="8704" width="9.33203125" style="126"/>
    <col min="8705" max="8705" width="6.83203125" style="126" customWidth="1"/>
    <col min="8706" max="8706" width="55.1640625" style="126" customWidth="1"/>
    <col min="8707" max="8707" width="16.33203125" style="126" customWidth="1"/>
    <col min="8708" max="8708" width="55.1640625" style="126" customWidth="1"/>
    <col min="8709" max="8709" width="16.33203125" style="126" customWidth="1"/>
    <col min="8710" max="8710" width="4.83203125" style="126" customWidth="1"/>
    <col min="8711" max="8960" width="9.33203125" style="126"/>
    <col min="8961" max="8961" width="6.83203125" style="126" customWidth="1"/>
    <col min="8962" max="8962" width="55.1640625" style="126" customWidth="1"/>
    <col min="8963" max="8963" width="16.33203125" style="126" customWidth="1"/>
    <col min="8964" max="8964" width="55.1640625" style="126" customWidth="1"/>
    <col min="8965" max="8965" width="16.33203125" style="126" customWidth="1"/>
    <col min="8966" max="8966" width="4.83203125" style="126" customWidth="1"/>
    <col min="8967" max="9216" width="9.33203125" style="126"/>
    <col min="9217" max="9217" width="6.83203125" style="126" customWidth="1"/>
    <col min="9218" max="9218" width="55.1640625" style="126" customWidth="1"/>
    <col min="9219" max="9219" width="16.33203125" style="126" customWidth="1"/>
    <col min="9220" max="9220" width="55.1640625" style="126" customWidth="1"/>
    <col min="9221" max="9221" width="16.33203125" style="126" customWidth="1"/>
    <col min="9222" max="9222" width="4.83203125" style="126" customWidth="1"/>
    <col min="9223" max="9472" width="9.33203125" style="126"/>
    <col min="9473" max="9473" width="6.83203125" style="126" customWidth="1"/>
    <col min="9474" max="9474" width="55.1640625" style="126" customWidth="1"/>
    <col min="9475" max="9475" width="16.33203125" style="126" customWidth="1"/>
    <col min="9476" max="9476" width="55.1640625" style="126" customWidth="1"/>
    <col min="9477" max="9477" width="16.33203125" style="126" customWidth="1"/>
    <col min="9478" max="9478" width="4.83203125" style="126" customWidth="1"/>
    <col min="9479" max="9728" width="9.33203125" style="126"/>
    <col min="9729" max="9729" width="6.83203125" style="126" customWidth="1"/>
    <col min="9730" max="9730" width="55.1640625" style="126" customWidth="1"/>
    <col min="9731" max="9731" width="16.33203125" style="126" customWidth="1"/>
    <col min="9732" max="9732" width="55.1640625" style="126" customWidth="1"/>
    <col min="9733" max="9733" width="16.33203125" style="126" customWidth="1"/>
    <col min="9734" max="9734" width="4.83203125" style="126" customWidth="1"/>
    <col min="9735" max="9984" width="9.33203125" style="126"/>
    <col min="9985" max="9985" width="6.83203125" style="126" customWidth="1"/>
    <col min="9986" max="9986" width="55.1640625" style="126" customWidth="1"/>
    <col min="9987" max="9987" width="16.33203125" style="126" customWidth="1"/>
    <col min="9988" max="9988" width="55.1640625" style="126" customWidth="1"/>
    <col min="9989" max="9989" width="16.33203125" style="126" customWidth="1"/>
    <col min="9990" max="9990" width="4.83203125" style="126" customWidth="1"/>
    <col min="9991" max="10240" width="9.33203125" style="126"/>
    <col min="10241" max="10241" width="6.83203125" style="126" customWidth="1"/>
    <col min="10242" max="10242" width="55.1640625" style="126" customWidth="1"/>
    <col min="10243" max="10243" width="16.33203125" style="126" customWidth="1"/>
    <col min="10244" max="10244" width="55.1640625" style="126" customWidth="1"/>
    <col min="10245" max="10245" width="16.33203125" style="126" customWidth="1"/>
    <col min="10246" max="10246" width="4.83203125" style="126" customWidth="1"/>
    <col min="10247" max="10496" width="9.33203125" style="126"/>
    <col min="10497" max="10497" width="6.83203125" style="126" customWidth="1"/>
    <col min="10498" max="10498" width="55.1640625" style="126" customWidth="1"/>
    <col min="10499" max="10499" width="16.33203125" style="126" customWidth="1"/>
    <col min="10500" max="10500" width="55.1640625" style="126" customWidth="1"/>
    <col min="10501" max="10501" width="16.33203125" style="126" customWidth="1"/>
    <col min="10502" max="10502" width="4.83203125" style="126" customWidth="1"/>
    <col min="10503" max="10752" width="9.33203125" style="126"/>
    <col min="10753" max="10753" width="6.83203125" style="126" customWidth="1"/>
    <col min="10754" max="10754" width="55.1640625" style="126" customWidth="1"/>
    <col min="10755" max="10755" width="16.33203125" style="126" customWidth="1"/>
    <col min="10756" max="10756" width="55.1640625" style="126" customWidth="1"/>
    <col min="10757" max="10757" width="16.33203125" style="126" customWidth="1"/>
    <col min="10758" max="10758" width="4.83203125" style="126" customWidth="1"/>
    <col min="10759" max="11008" width="9.33203125" style="126"/>
    <col min="11009" max="11009" width="6.83203125" style="126" customWidth="1"/>
    <col min="11010" max="11010" width="55.1640625" style="126" customWidth="1"/>
    <col min="11011" max="11011" width="16.33203125" style="126" customWidth="1"/>
    <col min="11012" max="11012" width="55.1640625" style="126" customWidth="1"/>
    <col min="11013" max="11013" width="16.33203125" style="126" customWidth="1"/>
    <col min="11014" max="11014" width="4.83203125" style="126" customWidth="1"/>
    <col min="11015" max="11264" width="9.33203125" style="126"/>
    <col min="11265" max="11265" width="6.83203125" style="126" customWidth="1"/>
    <col min="11266" max="11266" width="55.1640625" style="126" customWidth="1"/>
    <col min="11267" max="11267" width="16.33203125" style="126" customWidth="1"/>
    <col min="11268" max="11268" width="55.1640625" style="126" customWidth="1"/>
    <col min="11269" max="11269" width="16.33203125" style="126" customWidth="1"/>
    <col min="11270" max="11270" width="4.83203125" style="126" customWidth="1"/>
    <col min="11271" max="11520" width="9.33203125" style="126"/>
    <col min="11521" max="11521" width="6.83203125" style="126" customWidth="1"/>
    <col min="11522" max="11522" width="55.1640625" style="126" customWidth="1"/>
    <col min="11523" max="11523" width="16.33203125" style="126" customWidth="1"/>
    <col min="11524" max="11524" width="55.1640625" style="126" customWidth="1"/>
    <col min="11525" max="11525" width="16.33203125" style="126" customWidth="1"/>
    <col min="11526" max="11526" width="4.83203125" style="126" customWidth="1"/>
    <col min="11527" max="11776" width="9.33203125" style="126"/>
    <col min="11777" max="11777" width="6.83203125" style="126" customWidth="1"/>
    <col min="11778" max="11778" width="55.1640625" style="126" customWidth="1"/>
    <col min="11779" max="11779" width="16.33203125" style="126" customWidth="1"/>
    <col min="11780" max="11780" width="55.1640625" style="126" customWidth="1"/>
    <col min="11781" max="11781" width="16.33203125" style="126" customWidth="1"/>
    <col min="11782" max="11782" width="4.83203125" style="126" customWidth="1"/>
    <col min="11783" max="12032" width="9.33203125" style="126"/>
    <col min="12033" max="12033" width="6.83203125" style="126" customWidth="1"/>
    <col min="12034" max="12034" width="55.1640625" style="126" customWidth="1"/>
    <col min="12035" max="12035" width="16.33203125" style="126" customWidth="1"/>
    <col min="12036" max="12036" width="55.1640625" style="126" customWidth="1"/>
    <col min="12037" max="12037" width="16.33203125" style="126" customWidth="1"/>
    <col min="12038" max="12038" width="4.83203125" style="126" customWidth="1"/>
    <col min="12039" max="12288" width="9.33203125" style="126"/>
    <col min="12289" max="12289" width="6.83203125" style="126" customWidth="1"/>
    <col min="12290" max="12290" width="55.1640625" style="126" customWidth="1"/>
    <col min="12291" max="12291" width="16.33203125" style="126" customWidth="1"/>
    <col min="12292" max="12292" width="55.1640625" style="126" customWidth="1"/>
    <col min="12293" max="12293" width="16.33203125" style="126" customWidth="1"/>
    <col min="12294" max="12294" width="4.83203125" style="126" customWidth="1"/>
    <col min="12295" max="12544" width="9.33203125" style="126"/>
    <col min="12545" max="12545" width="6.83203125" style="126" customWidth="1"/>
    <col min="12546" max="12546" width="55.1640625" style="126" customWidth="1"/>
    <col min="12547" max="12547" width="16.33203125" style="126" customWidth="1"/>
    <col min="12548" max="12548" width="55.1640625" style="126" customWidth="1"/>
    <col min="12549" max="12549" width="16.33203125" style="126" customWidth="1"/>
    <col min="12550" max="12550" width="4.83203125" style="126" customWidth="1"/>
    <col min="12551" max="12800" width="9.33203125" style="126"/>
    <col min="12801" max="12801" width="6.83203125" style="126" customWidth="1"/>
    <col min="12802" max="12802" width="55.1640625" style="126" customWidth="1"/>
    <col min="12803" max="12803" width="16.33203125" style="126" customWidth="1"/>
    <col min="12804" max="12804" width="55.1640625" style="126" customWidth="1"/>
    <col min="12805" max="12805" width="16.33203125" style="126" customWidth="1"/>
    <col min="12806" max="12806" width="4.83203125" style="126" customWidth="1"/>
    <col min="12807" max="13056" width="9.33203125" style="126"/>
    <col min="13057" max="13057" width="6.83203125" style="126" customWidth="1"/>
    <col min="13058" max="13058" width="55.1640625" style="126" customWidth="1"/>
    <col min="13059" max="13059" width="16.33203125" style="126" customWidth="1"/>
    <col min="13060" max="13060" width="55.1640625" style="126" customWidth="1"/>
    <col min="13061" max="13061" width="16.33203125" style="126" customWidth="1"/>
    <col min="13062" max="13062" width="4.83203125" style="126" customWidth="1"/>
    <col min="13063" max="13312" width="9.33203125" style="126"/>
    <col min="13313" max="13313" width="6.83203125" style="126" customWidth="1"/>
    <col min="13314" max="13314" width="55.1640625" style="126" customWidth="1"/>
    <col min="13315" max="13315" width="16.33203125" style="126" customWidth="1"/>
    <col min="13316" max="13316" width="55.1640625" style="126" customWidth="1"/>
    <col min="13317" max="13317" width="16.33203125" style="126" customWidth="1"/>
    <col min="13318" max="13318" width="4.83203125" style="126" customWidth="1"/>
    <col min="13319" max="13568" width="9.33203125" style="126"/>
    <col min="13569" max="13569" width="6.83203125" style="126" customWidth="1"/>
    <col min="13570" max="13570" width="55.1640625" style="126" customWidth="1"/>
    <col min="13571" max="13571" width="16.33203125" style="126" customWidth="1"/>
    <col min="13572" max="13572" width="55.1640625" style="126" customWidth="1"/>
    <col min="13573" max="13573" width="16.33203125" style="126" customWidth="1"/>
    <col min="13574" max="13574" width="4.83203125" style="126" customWidth="1"/>
    <col min="13575" max="13824" width="9.33203125" style="126"/>
    <col min="13825" max="13825" width="6.83203125" style="126" customWidth="1"/>
    <col min="13826" max="13826" width="55.1640625" style="126" customWidth="1"/>
    <col min="13827" max="13827" width="16.33203125" style="126" customWidth="1"/>
    <col min="13828" max="13828" width="55.1640625" style="126" customWidth="1"/>
    <col min="13829" max="13829" width="16.33203125" style="126" customWidth="1"/>
    <col min="13830" max="13830" width="4.83203125" style="126" customWidth="1"/>
    <col min="13831" max="14080" width="9.33203125" style="126"/>
    <col min="14081" max="14081" width="6.83203125" style="126" customWidth="1"/>
    <col min="14082" max="14082" width="55.1640625" style="126" customWidth="1"/>
    <col min="14083" max="14083" width="16.33203125" style="126" customWidth="1"/>
    <col min="14084" max="14084" width="55.1640625" style="126" customWidth="1"/>
    <col min="14085" max="14085" width="16.33203125" style="126" customWidth="1"/>
    <col min="14086" max="14086" width="4.83203125" style="126" customWidth="1"/>
    <col min="14087" max="14336" width="9.33203125" style="126"/>
    <col min="14337" max="14337" width="6.83203125" style="126" customWidth="1"/>
    <col min="14338" max="14338" width="55.1640625" style="126" customWidth="1"/>
    <col min="14339" max="14339" width="16.33203125" style="126" customWidth="1"/>
    <col min="14340" max="14340" width="55.1640625" style="126" customWidth="1"/>
    <col min="14341" max="14341" width="16.33203125" style="126" customWidth="1"/>
    <col min="14342" max="14342" width="4.83203125" style="126" customWidth="1"/>
    <col min="14343" max="14592" width="9.33203125" style="126"/>
    <col min="14593" max="14593" width="6.83203125" style="126" customWidth="1"/>
    <col min="14594" max="14594" width="55.1640625" style="126" customWidth="1"/>
    <col min="14595" max="14595" width="16.33203125" style="126" customWidth="1"/>
    <col min="14596" max="14596" width="55.1640625" style="126" customWidth="1"/>
    <col min="14597" max="14597" width="16.33203125" style="126" customWidth="1"/>
    <col min="14598" max="14598" width="4.83203125" style="126" customWidth="1"/>
    <col min="14599" max="14848" width="9.33203125" style="126"/>
    <col min="14849" max="14849" width="6.83203125" style="126" customWidth="1"/>
    <col min="14850" max="14850" width="55.1640625" style="126" customWidth="1"/>
    <col min="14851" max="14851" width="16.33203125" style="126" customWidth="1"/>
    <col min="14852" max="14852" width="55.1640625" style="126" customWidth="1"/>
    <col min="14853" max="14853" width="16.33203125" style="126" customWidth="1"/>
    <col min="14854" max="14854" width="4.83203125" style="126" customWidth="1"/>
    <col min="14855" max="15104" width="9.33203125" style="126"/>
    <col min="15105" max="15105" width="6.83203125" style="126" customWidth="1"/>
    <col min="15106" max="15106" width="55.1640625" style="126" customWidth="1"/>
    <col min="15107" max="15107" width="16.33203125" style="126" customWidth="1"/>
    <col min="15108" max="15108" width="55.1640625" style="126" customWidth="1"/>
    <col min="15109" max="15109" width="16.33203125" style="126" customWidth="1"/>
    <col min="15110" max="15110" width="4.83203125" style="126" customWidth="1"/>
    <col min="15111" max="15360" width="9.33203125" style="126"/>
    <col min="15361" max="15361" width="6.83203125" style="126" customWidth="1"/>
    <col min="15362" max="15362" width="55.1640625" style="126" customWidth="1"/>
    <col min="15363" max="15363" width="16.33203125" style="126" customWidth="1"/>
    <col min="15364" max="15364" width="55.1640625" style="126" customWidth="1"/>
    <col min="15365" max="15365" width="16.33203125" style="126" customWidth="1"/>
    <col min="15366" max="15366" width="4.83203125" style="126" customWidth="1"/>
    <col min="15367" max="15616" width="9.33203125" style="126"/>
    <col min="15617" max="15617" width="6.83203125" style="126" customWidth="1"/>
    <col min="15618" max="15618" width="55.1640625" style="126" customWidth="1"/>
    <col min="15619" max="15619" width="16.33203125" style="126" customWidth="1"/>
    <col min="15620" max="15620" width="55.1640625" style="126" customWidth="1"/>
    <col min="15621" max="15621" width="16.33203125" style="126" customWidth="1"/>
    <col min="15622" max="15622" width="4.83203125" style="126" customWidth="1"/>
    <col min="15623" max="15872" width="9.33203125" style="126"/>
    <col min="15873" max="15873" width="6.83203125" style="126" customWidth="1"/>
    <col min="15874" max="15874" width="55.1640625" style="126" customWidth="1"/>
    <col min="15875" max="15875" width="16.33203125" style="126" customWidth="1"/>
    <col min="15876" max="15876" width="55.1640625" style="126" customWidth="1"/>
    <col min="15877" max="15877" width="16.33203125" style="126" customWidth="1"/>
    <col min="15878" max="15878" width="4.83203125" style="126" customWidth="1"/>
    <col min="15879" max="16128" width="9.33203125" style="126"/>
    <col min="16129" max="16129" width="6.83203125" style="126" customWidth="1"/>
    <col min="16130" max="16130" width="55.1640625" style="126" customWidth="1"/>
    <col min="16131" max="16131" width="16.33203125" style="126" customWidth="1"/>
    <col min="16132" max="16132" width="55.1640625" style="126" customWidth="1"/>
    <col min="16133" max="16133" width="16.33203125" style="126" customWidth="1"/>
    <col min="16134" max="16134" width="4.83203125" style="126" customWidth="1"/>
    <col min="16135" max="16384" width="9.33203125" style="126"/>
  </cols>
  <sheetData>
    <row r="1" spans="1:6" ht="39.75" customHeight="1" x14ac:dyDescent="0.2">
      <c r="B1" s="127" t="s">
        <v>254</v>
      </c>
      <c r="C1" s="128"/>
      <c r="D1" s="128"/>
      <c r="E1" s="128"/>
      <c r="F1" s="293" t="s">
        <v>370</v>
      </c>
    </row>
    <row r="2" spans="1:6" ht="14.25" thickBot="1" x14ac:dyDescent="0.25">
      <c r="E2" s="130" t="s">
        <v>255</v>
      </c>
      <c r="F2" s="293"/>
    </row>
    <row r="3" spans="1:6" ht="18" customHeight="1" thickBot="1" x14ac:dyDescent="0.25">
      <c r="A3" s="294" t="s">
        <v>3</v>
      </c>
      <c r="B3" s="131" t="s">
        <v>256</v>
      </c>
      <c r="C3" s="132"/>
      <c r="D3" s="131" t="s">
        <v>257</v>
      </c>
      <c r="E3" s="133"/>
      <c r="F3" s="293"/>
    </row>
    <row r="4" spans="1:6" s="137" customFormat="1" ht="35.25" customHeight="1" thickBot="1" x14ac:dyDescent="0.25">
      <c r="A4" s="295"/>
      <c r="B4" s="134" t="s">
        <v>258</v>
      </c>
      <c r="C4" s="135" t="s">
        <v>367</v>
      </c>
      <c r="D4" s="134" t="s">
        <v>258</v>
      </c>
      <c r="E4" s="136" t="s">
        <v>367</v>
      </c>
      <c r="F4" s="293"/>
    </row>
    <row r="5" spans="1:6" s="142" customFormat="1" ht="12" customHeight="1" thickBot="1" x14ac:dyDescent="0.25">
      <c r="A5" s="138">
        <v>1</v>
      </c>
      <c r="B5" s="139">
        <v>2</v>
      </c>
      <c r="C5" s="140" t="s">
        <v>33</v>
      </c>
      <c r="D5" s="139" t="s">
        <v>191</v>
      </c>
      <c r="E5" s="141" t="s">
        <v>61</v>
      </c>
      <c r="F5" s="293"/>
    </row>
    <row r="6" spans="1:6" ht="12.95" customHeight="1" x14ac:dyDescent="0.2">
      <c r="A6" s="143" t="s">
        <v>5</v>
      </c>
      <c r="B6" s="144" t="s">
        <v>259</v>
      </c>
      <c r="C6" s="145">
        <v>69739</v>
      </c>
      <c r="D6" s="144" t="s">
        <v>260</v>
      </c>
      <c r="E6" s="146">
        <v>65208</v>
      </c>
      <c r="F6" s="293"/>
    </row>
    <row r="7" spans="1:6" ht="12.95" customHeight="1" x14ac:dyDescent="0.2">
      <c r="A7" s="147" t="s">
        <v>19</v>
      </c>
      <c r="B7" s="148" t="s">
        <v>261</v>
      </c>
      <c r="C7" s="149">
        <v>12681</v>
      </c>
      <c r="D7" s="148" t="s">
        <v>145</v>
      </c>
      <c r="E7" s="150">
        <v>17007</v>
      </c>
      <c r="F7" s="293"/>
    </row>
    <row r="8" spans="1:6" ht="12.95" customHeight="1" x14ac:dyDescent="0.2">
      <c r="A8" s="147" t="s">
        <v>33</v>
      </c>
      <c r="B8" s="148" t="s">
        <v>262</v>
      </c>
      <c r="C8" s="149">
        <v>1733</v>
      </c>
      <c r="D8" s="148" t="s">
        <v>263</v>
      </c>
      <c r="E8" s="150">
        <v>38385</v>
      </c>
      <c r="F8" s="293"/>
    </row>
    <row r="9" spans="1:6" ht="12.95" customHeight="1" x14ac:dyDescent="0.2">
      <c r="A9" s="147" t="s">
        <v>191</v>
      </c>
      <c r="B9" s="148" t="s">
        <v>264</v>
      </c>
      <c r="C9" s="149">
        <v>25000</v>
      </c>
      <c r="D9" s="148" t="s">
        <v>147</v>
      </c>
      <c r="E9" s="150">
        <v>1313</v>
      </c>
      <c r="F9" s="293"/>
    </row>
    <row r="10" spans="1:6" ht="12.95" customHeight="1" x14ac:dyDescent="0.2">
      <c r="A10" s="147" t="s">
        <v>61</v>
      </c>
      <c r="B10" s="151" t="s">
        <v>265</v>
      </c>
      <c r="C10" s="149">
        <v>1000</v>
      </c>
      <c r="D10" s="148" t="s">
        <v>149</v>
      </c>
      <c r="E10" s="150">
        <v>4493</v>
      </c>
      <c r="F10" s="293"/>
    </row>
    <row r="11" spans="1:6" ht="12.95" customHeight="1" x14ac:dyDescent="0.2">
      <c r="A11" s="147" t="s">
        <v>83</v>
      </c>
      <c r="B11" s="148" t="s">
        <v>266</v>
      </c>
      <c r="C11" s="152"/>
      <c r="D11" s="148" t="s">
        <v>267</v>
      </c>
      <c r="E11" s="150"/>
      <c r="F11" s="293"/>
    </row>
    <row r="12" spans="1:6" ht="12.95" customHeight="1" x14ac:dyDescent="0.2">
      <c r="A12" s="147" t="s">
        <v>197</v>
      </c>
      <c r="B12" s="148" t="s">
        <v>82</v>
      </c>
      <c r="C12" s="149">
        <v>9692</v>
      </c>
      <c r="D12" s="153"/>
      <c r="E12" s="150"/>
      <c r="F12" s="293"/>
    </row>
    <row r="13" spans="1:6" ht="12.95" customHeight="1" x14ac:dyDescent="0.2">
      <c r="A13" s="147" t="s">
        <v>105</v>
      </c>
      <c r="B13" s="153"/>
      <c r="C13" s="149"/>
      <c r="D13" s="153"/>
      <c r="E13" s="150"/>
      <c r="F13" s="293"/>
    </row>
    <row r="14" spans="1:6" ht="12.95" customHeight="1" x14ac:dyDescent="0.2">
      <c r="A14" s="147" t="s">
        <v>115</v>
      </c>
      <c r="B14" s="154"/>
      <c r="C14" s="152"/>
      <c r="D14" s="153"/>
      <c r="E14" s="150"/>
      <c r="F14" s="293"/>
    </row>
    <row r="15" spans="1:6" ht="12.95" customHeight="1" x14ac:dyDescent="0.2">
      <c r="A15" s="147" t="s">
        <v>199</v>
      </c>
      <c r="B15" s="153"/>
      <c r="C15" s="149"/>
      <c r="D15" s="153"/>
      <c r="E15" s="150"/>
      <c r="F15" s="293"/>
    </row>
    <row r="16" spans="1:6" ht="12.95" customHeight="1" x14ac:dyDescent="0.2">
      <c r="A16" s="147" t="s">
        <v>268</v>
      </c>
      <c r="B16" s="153"/>
      <c r="C16" s="149"/>
      <c r="D16" s="153"/>
      <c r="E16" s="150"/>
      <c r="F16" s="293"/>
    </row>
    <row r="17" spans="1:6" ht="12.95" customHeight="1" thickBot="1" x14ac:dyDescent="0.25">
      <c r="A17" s="147" t="s">
        <v>269</v>
      </c>
      <c r="B17" s="155"/>
      <c r="C17" s="156"/>
      <c r="D17" s="153"/>
      <c r="E17" s="157"/>
      <c r="F17" s="293"/>
    </row>
    <row r="18" spans="1:6" ht="15.95" customHeight="1" thickBot="1" x14ac:dyDescent="0.25">
      <c r="A18" s="158" t="s">
        <v>270</v>
      </c>
      <c r="B18" s="159" t="s">
        <v>271</v>
      </c>
      <c r="C18" s="160">
        <f>+C6+C7+C9+C10+C12+C13+C14+C15+C16+C17</f>
        <v>118112</v>
      </c>
      <c r="D18" s="159" t="s">
        <v>272</v>
      </c>
      <c r="E18" s="161">
        <f>SUM(E6:E17)</f>
        <v>126406</v>
      </c>
      <c r="F18" s="293"/>
    </row>
    <row r="19" spans="1:6" ht="12.95" customHeight="1" x14ac:dyDescent="0.2">
      <c r="A19" s="162" t="s">
        <v>273</v>
      </c>
      <c r="B19" s="163" t="s">
        <v>274</v>
      </c>
      <c r="C19" s="164">
        <v>3000</v>
      </c>
      <c r="D19" s="165" t="s">
        <v>275</v>
      </c>
      <c r="E19" s="166"/>
      <c r="F19" s="293"/>
    </row>
    <row r="20" spans="1:6" ht="12.95" customHeight="1" x14ac:dyDescent="0.2">
      <c r="A20" s="167" t="s">
        <v>276</v>
      </c>
      <c r="B20" s="165" t="s">
        <v>277</v>
      </c>
      <c r="C20" s="168">
        <v>3000</v>
      </c>
      <c r="D20" s="165" t="s">
        <v>278</v>
      </c>
      <c r="E20" s="169"/>
      <c r="F20" s="293"/>
    </row>
    <row r="21" spans="1:6" ht="12.95" customHeight="1" x14ac:dyDescent="0.2">
      <c r="A21" s="167" t="s">
        <v>279</v>
      </c>
      <c r="B21" s="165" t="s">
        <v>280</v>
      </c>
      <c r="C21" s="168"/>
      <c r="D21" s="165" t="s">
        <v>281</v>
      </c>
      <c r="E21" s="169"/>
      <c r="F21" s="293"/>
    </row>
    <row r="22" spans="1:6" ht="12.95" customHeight="1" x14ac:dyDescent="0.2">
      <c r="A22" s="167" t="s">
        <v>282</v>
      </c>
      <c r="B22" s="165" t="s">
        <v>283</v>
      </c>
      <c r="C22" s="168"/>
      <c r="D22" s="165" t="s">
        <v>284</v>
      </c>
      <c r="E22" s="169"/>
      <c r="F22" s="293"/>
    </row>
    <row r="23" spans="1:6" ht="12.95" customHeight="1" x14ac:dyDescent="0.2">
      <c r="A23" s="167" t="s">
        <v>285</v>
      </c>
      <c r="B23" s="165" t="s">
        <v>286</v>
      </c>
      <c r="C23" s="168"/>
      <c r="D23" s="163" t="s">
        <v>287</v>
      </c>
      <c r="E23" s="169"/>
      <c r="F23" s="293"/>
    </row>
    <row r="24" spans="1:6" ht="12.95" customHeight="1" x14ac:dyDescent="0.2">
      <c r="A24" s="167" t="s">
        <v>288</v>
      </c>
      <c r="B24" s="165" t="s">
        <v>289</v>
      </c>
      <c r="C24" s="170">
        <f>+C25+C26</f>
        <v>0</v>
      </c>
      <c r="D24" s="165" t="s">
        <v>290</v>
      </c>
      <c r="E24" s="169"/>
      <c r="F24" s="293"/>
    </row>
    <row r="25" spans="1:6" ht="12.95" customHeight="1" x14ac:dyDescent="0.2">
      <c r="A25" s="162" t="s">
        <v>291</v>
      </c>
      <c r="B25" s="163" t="s">
        <v>292</v>
      </c>
      <c r="C25" s="171"/>
      <c r="D25" s="144" t="s">
        <v>293</v>
      </c>
      <c r="E25" s="166"/>
      <c r="F25" s="293"/>
    </row>
    <row r="26" spans="1:6" ht="12.95" customHeight="1" thickBot="1" x14ac:dyDescent="0.25">
      <c r="A26" s="167" t="s">
        <v>294</v>
      </c>
      <c r="B26" s="165" t="s">
        <v>295</v>
      </c>
      <c r="C26" s="168"/>
      <c r="D26" s="153" t="s">
        <v>371</v>
      </c>
      <c r="E26" s="169">
        <v>2394</v>
      </c>
      <c r="F26" s="293"/>
    </row>
    <row r="27" spans="1:6" ht="15.95" customHeight="1" thickBot="1" x14ac:dyDescent="0.25">
      <c r="A27" s="158" t="s">
        <v>296</v>
      </c>
      <c r="B27" s="159" t="s">
        <v>297</v>
      </c>
      <c r="C27" s="160">
        <f>+C19+C24</f>
        <v>3000</v>
      </c>
      <c r="D27" s="159" t="s">
        <v>298</v>
      </c>
      <c r="E27" s="161">
        <f>SUM(E19:E26)</f>
        <v>2394</v>
      </c>
      <c r="F27" s="293"/>
    </row>
    <row r="28" spans="1:6" ht="13.5" thickBot="1" x14ac:dyDescent="0.25">
      <c r="A28" s="158" t="s">
        <v>299</v>
      </c>
      <c r="B28" s="172" t="s">
        <v>300</v>
      </c>
      <c r="C28" s="173">
        <f>+C18+C27</f>
        <v>121112</v>
      </c>
      <c r="D28" s="172" t="s">
        <v>301</v>
      </c>
      <c r="E28" s="173">
        <f>+E18+E27</f>
        <v>128800</v>
      </c>
      <c r="F28" s="293"/>
    </row>
    <row r="29" spans="1:6" ht="13.5" thickBot="1" x14ac:dyDescent="0.25">
      <c r="A29" s="158" t="s">
        <v>302</v>
      </c>
      <c r="B29" s="172" t="s">
        <v>303</v>
      </c>
      <c r="C29" s="173">
        <f>IF(C18-E18&lt;0,E18-C18,"-")</f>
        <v>8294</v>
      </c>
      <c r="D29" s="172" t="s">
        <v>304</v>
      </c>
      <c r="E29" s="173" t="str">
        <f>IF(C18-E18&gt;0,C18-E18,"-")</f>
        <v>-</v>
      </c>
      <c r="F29" s="293"/>
    </row>
    <row r="30" spans="1:6" ht="13.5" thickBot="1" x14ac:dyDescent="0.25">
      <c r="A30" s="158" t="s">
        <v>305</v>
      </c>
      <c r="B30" s="172" t="s">
        <v>306</v>
      </c>
      <c r="C30" s="173">
        <f>IF(C18+C19-E28&lt;0,E28-(C18+C19),"-")</f>
        <v>7688</v>
      </c>
      <c r="D30" s="172" t="s">
        <v>307</v>
      </c>
      <c r="E30" s="173" t="str">
        <f>IF(C18+C19-E28&gt;0,C18+C19-E28,"-")</f>
        <v>-</v>
      </c>
      <c r="F30" s="293"/>
    </row>
    <row r="31" spans="1:6" ht="18.75" x14ac:dyDescent="0.2">
      <c r="B31" s="296"/>
      <c r="C31" s="296"/>
      <c r="D31" s="296"/>
    </row>
  </sheetData>
  <mergeCells count="3">
    <mergeCell ref="F1:F30"/>
    <mergeCell ref="A3:A4"/>
    <mergeCell ref="B31:D31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&amp;CKisbajcs Község Önkormányzata&amp;R&amp;"Times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6"/>
  <sheetViews>
    <sheetView view="pageLayout" topLeftCell="A109" zoomScaleSheetLayoutView="85" workbookViewId="0">
      <selection activeCell="C84" sqref="C84"/>
    </sheetView>
  </sheetViews>
  <sheetFormatPr defaultRowHeight="12.75" x14ac:dyDescent="0.2"/>
  <cols>
    <col min="1" max="1" width="19.5" style="219" customWidth="1"/>
    <col min="2" max="2" width="72" style="220" customWidth="1"/>
    <col min="3" max="3" width="25" style="221" customWidth="1"/>
    <col min="4" max="256" width="9.33203125" style="187"/>
    <col min="257" max="257" width="19.5" style="187" customWidth="1"/>
    <col min="258" max="258" width="72" style="187" customWidth="1"/>
    <col min="259" max="259" width="25" style="187" customWidth="1"/>
    <col min="260" max="512" width="9.33203125" style="187"/>
    <col min="513" max="513" width="19.5" style="187" customWidth="1"/>
    <col min="514" max="514" width="72" style="187" customWidth="1"/>
    <col min="515" max="515" width="25" style="187" customWidth="1"/>
    <col min="516" max="768" width="9.33203125" style="187"/>
    <col min="769" max="769" width="19.5" style="187" customWidth="1"/>
    <col min="770" max="770" width="72" style="187" customWidth="1"/>
    <col min="771" max="771" width="25" style="187" customWidth="1"/>
    <col min="772" max="1024" width="9.33203125" style="187"/>
    <col min="1025" max="1025" width="19.5" style="187" customWidth="1"/>
    <col min="1026" max="1026" width="72" style="187" customWidth="1"/>
    <col min="1027" max="1027" width="25" style="187" customWidth="1"/>
    <col min="1028" max="1280" width="9.33203125" style="187"/>
    <col min="1281" max="1281" width="19.5" style="187" customWidth="1"/>
    <col min="1282" max="1282" width="72" style="187" customWidth="1"/>
    <col min="1283" max="1283" width="25" style="187" customWidth="1"/>
    <col min="1284" max="1536" width="9.33203125" style="187"/>
    <col min="1537" max="1537" width="19.5" style="187" customWidth="1"/>
    <col min="1538" max="1538" width="72" style="187" customWidth="1"/>
    <col min="1539" max="1539" width="25" style="187" customWidth="1"/>
    <col min="1540" max="1792" width="9.33203125" style="187"/>
    <col min="1793" max="1793" width="19.5" style="187" customWidth="1"/>
    <col min="1794" max="1794" width="72" style="187" customWidth="1"/>
    <col min="1795" max="1795" width="25" style="187" customWidth="1"/>
    <col min="1796" max="2048" width="9.33203125" style="187"/>
    <col min="2049" max="2049" width="19.5" style="187" customWidth="1"/>
    <col min="2050" max="2050" width="72" style="187" customWidth="1"/>
    <col min="2051" max="2051" width="25" style="187" customWidth="1"/>
    <col min="2052" max="2304" width="9.33203125" style="187"/>
    <col min="2305" max="2305" width="19.5" style="187" customWidth="1"/>
    <col min="2306" max="2306" width="72" style="187" customWidth="1"/>
    <col min="2307" max="2307" width="25" style="187" customWidth="1"/>
    <col min="2308" max="2560" width="9.33203125" style="187"/>
    <col min="2561" max="2561" width="19.5" style="187" customWidth="1"/>
    <col min="2562" max="2562" width="72" style="187" customWidth="1"/>
    <col min="2563" max="2563" width="25" style="187" customWidth="1"/>
    <col min="2564" max="2816" width="9.33203125" style="187"/>
    <col min="2817" max="2817" width="19.5" style="187" customWidth="1"/>
    <col min="2818" max="2818" width="72" style="187" customWidth="1"/>
    <col min="2819" max="2819" width="25" style="187" customWidth="1"/>
    <col min="2820" max="3072" width="9.33203125" style="187"/>
    <col min="3073" max="3073" width="19.5" style="187" customWidth="1"/>
    <col min="3074" max="3074" width="72" style="187" customWidth="1"/>
    <col min="3075" max="3075" width="25" style="187" customWidth="1"/>
    <col min="3076" max="3328" width="9.33203125" style="187"/>
    <col min="3329" max="3329" width="19.5" style="187" customWidth="1"/>
    <col min="3330" max="3330" width="72" style="187" customWidth="1"/>
    <col min="3331" max="3331" width="25" style="187" customWidth="1"/>
    <col min="3332" max="3584" width="9.33203125" style="187"/>
    <col min="3585" max="3585" width="19.5" style="187" customWidth="1"/>
    <col min="3586" max="3586" width="72" style="187" customWidth="1"/>
    <col min="3587" max="3587" width="25" style="187" customWidth="1"/>
    <col min="3588" max="3840" width="9.33203125" style="187"/>
    <col min="3841" max="3841" width="19.5" style="187" customWidth="1"/>
    <col min="3842" max="3842" width="72" style="187" customWidth="1"/>
    <col min="3843" max="3843" width="25" style="187" customWidth="1"/>
    <col min="3844" max="4096" width="9.33203125" style="187"/>
    <col min="4097" max="4097" width="19.5" style="187" customWidth="1"/>
    <col min="4098" max="4098" width="72" style="187" customWidth="1"/>
    <col min="4099" max="4099" width="25" style="187" customWidth="1"/>
    <col min="4100" max="4352" width="9.33203125" style="187"/>
    <col min="4353" max="4353" width="19.5" style="187" customWidth="1"/>
    <col min="4354" max="4354" width="72" style="187" customWidth="1"/>
    <col min="4355" max="4355" width="25" style="187" customWidth="1"/>
    <col min="4356" max="4608" width="9.33203125" style="187"/>
    <col min="4609" max="4609" width="19.5" style="187" customWidth="1"/>
    <col min="4610" max="4610" width="72" style="187" customWidth="1"/>
    <col min="4611" max="4611" width="25" style="187" customWidth="1"/>
    <col min="4612" max="4864" width="9.33203125" style="187"/>
    <col min="4865" max="4865" width="19.5" style="187" customWidth="1"/>
    <col min="4866" max="4866" width="72" style="187" customWidth="1"/>
    <col min="4867" max="4867" width="25" style="187" customWidth="1"/>
    <col min="4868" max="5120" width="9.33203125" style="187"/>
    <col min="5121" max="5121" width="19.5" style="187" customWidth="1"/>
    <col min="5122" max="5122" width="72" style="187" customWidth="1"/>
    <col min="5123" max="5123" width="25" style="187" customWidth="1"/>
    <col min="5124" max="5376" width="9.33203125" style="187"/>
    <col min="5377" max="5377" width="19.5" style="187" customWidth="1"/>
    <col min="5378" max="5378" width="72" style="187" customWidth="1"/>
    <col min="5379" max="5379" width="25" style="187" customWidth="1"/>
    <col min="5380" max="5632" width="9.33203125" style="187"/>
    <col min="5633" max="5633" width="19.5" style="187" customWidth="1"/>
    <col min="5634" max="5634" width="72" style="187" customWidth="1"/>
    <col min="5635" max="5635" width="25" style="187" customWidth="1"/>
    <col min="5636" max="5888" width="9.33203125" style="187"/>
    <col min="5889" max="5889" width="19.5" style="187" customWidth="1"/>
    <col min="5890" max="5890" width="72" style="187" customWidth="1"/>
    <col min="5891" max="5891" width="25" style="187" customWidth="1"/>
    <col min="5892" max="6144" width="9.33203125" style="187"/>
    <col min="6145" max="6145" width="19.5" style="187" customWidth="1"/>
    <col min="6146" max="6146" width="72" style="187" customWidth="1"/>
    <col min="6147" max="6147" width="25" style="187" customWidth="1"/>
    <col min="6148" max="6400" width="9.33203125" style="187"/>
    <col min="6401" max="6401" width="19.5" style="187" customWidth="1"/>
    <col min="6402" max="6402" width="72" style="187" customWidth="1"/>
    <col min="6403" max="6403" width="25" style="187" customWidth="1"/>
    <col min="6404" max="6656" width="9.33203125" style="187"/>
    <col min="6657" max="6657" width="19.5" style="187" customWidth="1"/>
    <col min="6658" max="6658" width="72" style="187" customWidth="1"/>
    <col min="6659" max="6659" width="25" style="187" customWidth="1"/>
    <col min="6660" max="6912" width="9.33203125" style="187"/>
    <col min="6913" max="6913" width="19.5" style="187" customWidth="1"/>
    <col min="6914" max="6914" width="72" style="187" customWidth="1"/>
    <col min="6915" max="6915" width="25" style="187" customWidth="1"/>
    <col min="6916" max="7168" width="9.33203125" style="187"/>
    <col min="7169" max="7169" width="19.5" style="187" customWidth="1"/>
    <col min="7170" max="7170" width="72" style="187" customWidth="1"/>
    <col min="7171" max="7171" width="25" style="187" customWidth="1"/>
    <col min="7172" max="7424" width="9.33203125" style="187"/>
    <col min="7425" max="7425" width="19.5" style="187" customWidth="1"/>
    <col min="7426" max="7426" width="72" style="187" customWidth="1"/>
    <col min="7427" max="7427" width="25" style="187" customWidth="1"/>
    <col min="7428" max="7680" width="9.33203125" style="187"/>
    <col min="7681" max="7681" width="19.5" style="187" customWidth="1"/>
    <col min="7682" max="7682" width="72" style="187" customWidth="1"/>
    <col min="7683" max="7683" width="25" style="187" customWidth="1"/>
    <col min="7684" max="7936" width="9.33203125" style="187"/>
    <col min="7937" max="7937" width="19.5" style="187" customWidth="1"/>
    <col min="7938" max="7938" width="72" style="187" customWidth="1"/>
    <col min="7939" max="7939" width="25" style="187" customWidth="1"/>
    <col min="7940" max="8192" width="9.33203125" style="187"/>
    <col min="8193" max="8193" width="19.5" style="187" customWidth="1"/>
    <col min="8194" max="8194" width="72" style="187" customWidth="1"/>
    <col min="8195" max="8195" width="25" style="187" customWidth="1"/>
    <col min="8196" max="8448" width="9.33203125" style="187"/>
    <col min="8449" max="8449" width="19.5" style="187" customWidth="1"/>
    <col min="8450" max="8450" width="72" style="187" customWidth="1"/>
    <col min="8451" max="8451" width="25" style="187" customWidth="1"/>
    <col min="8452" max="8704" width="9.33203125" style="187"/>
    <col min="8705" max="8705" width="19.5" style="187" customWidth="1"/>
    <col min="8706" max="8706" width="72" style="187" customWidth="1"/>
    <col min="8707" max="8707" width="25" style="187" customWidth="1"/>
    <col min="8708" max="8960" width="9.33203125" style="187"/>
    <col min="8961" max="8961" width="19.5" style="187" customWidth="1"/>
    <col min="8962" max="8962" width="72" style="187" customWidth="1"/>
    <col min="8963" max="8963" width="25" style="187" customWidth="1"/>
    <col min="8964" max="9216" width="9.33203125" style="187"/>
    <col min="9217" max="9217" width="19.5" style="187" customWidth="1"/>
    <col min="9218" max="9218" width="72" style="187" customWidth="1"/>
    <col min="9219" max="9219" width="25" style="187" customWidth="1"/>
    <col min="9220" max="9472" width="9.33203125" style="187"/>
    <col min="9473" max="9473" width="19.5" style="187" customWidth="1"/>
    <col min="9474" max="9474" width="72" style="187" customWidth="1"/>
    <col min="9475" max="9475" width="25" style="187" customWidth="1"/>
    <col min="9476" max="9728" width="9.33203125" style="187"/>
    <col min="9729" max="9729" width="19.5" style="187" customWidth="1"/>
    <col min="9730" max="9730" width="72" style="187" customWidth="1"/>
    <col min="9731" max="9731" width="25" style="187" customWidth="1"/>
    <col min="9732" max="9984" width="9.33203125" style="187"/>
    <col min="9985" max="9985" width="19.5" style="187" customWidth="1"/>
    <col min="9986" max="9986" width="72" style="187" customWidth="1"/>
    <col min="9987" max="9987" width="25" style="187" customWidth="1"/>
    <col min="9988" max="10240" width="9.33203125" style="187"/>
    <col min="10241" max="10241" width="19.5" style="187" customWidth="1"/>
    <col min="10242" max="10242" width="72" style="187" customWidth="1"/>
    <col min="10243" max="10243" width="25" style="187" customWidth="1"/>
    <col min="10244" max="10496" width="9.33203125" style="187"/>
    <col min="10497" max="10497" width="19.5" style="187" customWidth="1"/>
    <col min="10498" max="10498" width="72" style="187" customWidth="1"/>
    <col min="10499" max="10499" width="25" style="187" customWidth="1"/>
    <col min="10500" max="10752" width="9.33203125" style="187"/>
    <col min="10753" max="10753" width="19.5" style="187" customWidth="1"/>
    <col min="10754" max="10754" width="72" style="187" customWidth="1"/>
    <col min="10755" max="10755" width="25" style="187" customWidth="1"/>
    <col min="10756" max="11008" width="9.33203125" style="187"/>
    <col min="11009" max="11009" width="19.5" style="187" customWidth="1"/>
    <col min="11010" max="11010" width="72" style="187" customWidth="1"/>
    <col min="11011" max="11011" width="25" style="187" customWidth="1"/>
    <col min="11012" max="11264" width="9.33203125" style="187"/>
    <col min="11265" max="11265" width="19.5" style="187" customWidth="1"/>
    <col min="11266" max="11266" width="72" style="187" customWidth="1"/>
    <col min="11267" max="11267" width="25" style="187" customWidth="1"/>
    <col min="11268" max="11520" width="9.33203125" style="187"/>
    <col min="11521" max="11521" width="19.5" style="187" customWidth="1"/>
    <col min="11522" max="11522" width="72" style="187" customWidth="1"/>
    <col min="11523" max="11523" width="25" style="187" customWidth="1"/>
    <col min="11524" max="11776" width="9.33203125" style="187"/>
    <col min="11777" max="11777" width="19.5" style="187" customWidth="1"/>
    <col min="11778" max="11778" width="72" style="187" customWidth="1"/>
    <col min="11779" max="11779" width="25" style="187" customWidth="1"/>
    <col min="11780" max="12032" width="9.33203125" style="187"/>
    <col min="12033" max="12033" width="19.5" style="187" customWidth="1"/>
    <col min="12034" max="12034" width="72" style="187" customWidth="1"/>
    <col min="12035" max="12035" width="25" style="187" customWidth="1"/>
    <col min="12036" max="12288" width="9.33203125" style="187"/>
    <col min="12289" max="12289" width="19.5" style="187" customWidth="1"/>
    <col min="12290" max="12290" width="72" style="187" customWidth="1"/>
    <col min="12291" max="12291" width="25" style="187" customWidth="1"/>
    <col min="12292" max="12544" width="9.33203125" style="187"/>
    <col min="12545" max="12545" width="19.5" style="187" customWidth="1"/>
    <col min="12546" max="12546" width="72" style="187" customWidth="1"/>
    <col min="12547" max="12547" width="25" style="187" customWidth="1"/>
    <col min="12548" max="12800" width="9.33203125" style="187"/>
    <col min="12801" max="12801" width="19.5" style="187" customWidth="1"/>
    <col min="12802" max="12802" width="72" style="187" customWidth="1"/>
    <col min="12803" max="12803" width="25" style="187" customWidth="1"/>
    <col min="12804" max="13056" width="9.33203125" style="187"/>
    <col min="13057" max="13057" width="19.5" style="187" customWidth="1"/>
    <col min="13058" max="13058" width="72" style="187" customWidth="1"/>
    <col min="13059" max="13059" width="25" style="187" customWidth="1"/>
    <col min="13060" max="13312" width="9.33203125" style="187"/>
    <col min="13313" max="13313" width="19.5" style="187" customWidth="1"/>
    <col min="13314" max="13314" width="72" style="187" customWidth="1"/>
    <col min="13315" max="13315" width="25" style="187" customWidth="1"/>
    <col min="13316" max="13568" width="9.33203125" style="187"/>
    <col min="13569" max="13569" width="19.5" style="187" customWidth="1"/>
    <col min="13570" max="13570" width="72" style="187" customWidth="1"/>
    <col min="13571" max="13571" width="25" style="187" customWidth="1"/>
    <col min="13572" max="13824" width="9.33203125" style="187"/>
    <col min="13825" max="13825" width="19.5" style="187" customWidth="1"/>
    <col min="13826" max="13826" width="72" style="187" customWidth="1"/>
    <col min="13827" max="13827" width="25" style="187" customWidth="1"/>
    <col min="13828" max="14080" width="9.33203125" style="187"/>
    <col min="14081" max="14081" width="19.5" style="187" customWidth="1"/>
    <col min="14082" max="14082" width="72" style="187" customWidth="1"/>
    <col min="14083" max="14083" width="25" style="187" customWidth="1"/>
    <col min="14084" max="14336" width="9.33203125" style="187"/>
    <col min="14337" max="14337" width="19.5" style="187" customWidth="1"/>
    <col min="14338" max="14338" width="72" style="187" customWidth="1"/>
    <col min="14339" max="14339" width="25" style="187" customWidth="1"/>
    <col min="14340" max="14592" width="9.33203125" style="187"/>
    <col min="14593" max="14593" width="19.5" style="187" customWidth="1"/>
    <col min="14594" max="14594" width="72" style="187" customWidth="1"/>
    <col min="14595" max="14595" width="25" style="187" customWidth="1"/>
    <col min="14596" max="14848" width="9.33203125" style="187"/>
    <col min="14849" max="14849" width="19.5" style="187" customWidth="1"/>
    <col min="14850" max="14850" width="72" style="187" customWidth="1"/>
    <col min="14851" max="14851" width="25" style="187" customWidth="1"/>
    <col min="14852" max="15104" width="9.33203125" style="187"/>
    <col min="15105" max="15105" width="19.5" style="187" customWidth="1"/>
    <col min="15106" max="15106" width="72" style="187" customWidth="1"/>
    <col min="15107" max="15107" width="25" style="187" customWidth="1"/>
    <col min="15108" max="15360" width="9.33203125" style="187"/>
    <col min="15361" max="15361" width="19.5" style="187" customWidth="1"/>
    <col min="15362" max="15362" width="72" style="187" customWidth="1"/>
    <col min="15363" max="15363" width="25" style="187" customWidth="1"/>
    <col min="15364" max="15616" width="9.33203125" style="187"/>
    <col min="15617" max="15617" width="19.5" style="187" customWidth="1"/>
    <col min="15618" max="15618" width="72" style="187" customWidth="1"/>
    <col min="15619" max="15619" width="25" style="187" customWidth="1"/>
    <col min="15620" max="15872" width="9.33203125" style="187"/>
    <col min="15873" max="15873" width="19.5" style="187" customWidth="1"/>
    <col min="15874" max="15874" width="72" style="187" customWidth="1"/>
    <col min="15875" max="15875" width="25" style="187" customWidth="1"/>
    <col min="15876" max="16128" width="9.33203125" style="187"/>
    <col min="16129" max="16129" width="19.5" style="187" customWidth="1"/>
    <col min="16130" max="16130" width="72" style="187" customWidth="1"/>
    <col min="16131" max="16131" width="25" style="187" customWidth="1"/>
    <col min="16132" max="16384" width="9.33203125" style="187"/>
  </cols>
  <sheetData>
    <row r="1" spans="1:3" s="177" customFormat="1" ht="21" customHeight="1" x14ac:dyDescent="0.2">
      <c r="A1" s="174" t="s">
        <v>258</v>
      </c>
      <c r="B1" s="175" t="s">
        <v>352</v>
      </c>
      <c r="C1" s="176" t="s">
        <v>353</v>
      </c>
    </row>
    <row r="2" spans="1:3" s="177" customFormat="1" ht="16.5" thickBot="1" x14ac:dyDescent="0.25">
      <c r="A2" s="178" t="s">
        <v>354</v>
      </c>
      <c r="B2" s="179" t="s">
        <v>355</v>
      </c>
      <c r="C2" s="180">
        <v>1</v>
      </c>
    </row>
    <row r="3" spans="1:3" s="183" customFormat="1" ht="15.95" customHeight="1" thickBot="1" x14ac:dyDescent="0.3">
      <c r="A3" s="181"/>
      <c r="B3" s="181"/>
      <c r="C3" s="182" t="s">
        <v>350</v>
      </c>
    </row>
    <row r="4" spans="1:3" ht="13.5" thickBot="1" x14ac:dyDescent="0.25">
      <c r="A4" s="184" t="s">
        <v>356</v>
      </c>
      <c r="B4" s="185" t="s">
        <v>357</v>
      </c>
      <c r="C4" s="186" t="s">
        <v>358</v>
      </c>
    </row>
    <row r="5" spans="1:3" s="191" customFormat="1" ht="12.95" customHeight="1" thickBot="1" x14ac:dyDescent="0.25">
      <c r="A5" s="188">
        <v>1</v>
      </c>
      <c r="B5" s="189">
        <v>2</v>
      </c>
      <c r="C5" s="190">
        <v>3</v>
      </c>
    </row>
    <row r="6" spans="1:3" s="191" customFormat="1" ht="15.95" customHeight="1" thickBot="1" x14ac:dyDescent="0.25">
      <c r="A6" s="192"/>
      <c r="B6" s="193" t="s">
        <v>256</v>
      </c>
      <c r="C6" s="194"/>
    </row>
    <row r="7" spans="1:3" s="191" customFormat="1" ht="12" customHeight="1" thickBot="1" x14ac:dyDescent="0.25">
      <c r="A7" s="40" t="s">
        <v>5</v>
      </c>
      <c r="B7" s="11" t="s">
        <v>6</v>
      </c>
      <c r="C7" s="12">
        <f>+C8+C9+C10+C11+C12+C13</f>
        <v>69739</v>
      </c>
    </row>
    <row r="8" spans="1:3" s="196" customFormat="1" ht="12" customHeight="1" x14ac:dyDescent="0.2">
      <c r="A8" s="195" t="s">
        <v>7</v>
      </c>
      <c r="B8" s="15" t="s">
        <v>8</v>
      </c>
      <c r="C8" s="16">
        <v>33282</v>
      </c>
    </row>
    <row r="9" spans="1:3" s="198" customFormat="1" ht="12" customHeight="1" x14ac:dyDescent="0.2">
      <c r="A9" s="197" t="s">
        <v>9</v>
      </c>
      <c r="B9" s="18" t="s">
        <v>10</v>
      </c>
      <c r="C9" s="19">
        <v>22246</v>
      </c>
    </row>
    <row r="10" spans="1:3" s="198" customFormat="1" ht="12" customHeight="1" x14ac:dyDescent="0.2">
      <c r="A10" s="197" t="s">
        <v>11</v>
      </c>
      <c r="B10" s="18" t="s">
        <v>12</v>
      </c>
      <c r="C10" s="19">
        <v>13011</v>
      </c>
    </row>
    <row r="11" spans="1:3" s="198" customFormat="1" ht="12" customHeight="1" x14ac:dyDescent="0.2">
      <c r="A11" s="197" t="s">
        <v>13</v>
      </c>
      <c r="B11" s="18" t="s">
        <v>14</v>
      </c>
      <c r="C11" s="19">
        <v>1200</v>
      </c>
    </row>
    <row r="12" spans="1:3" s="198" customFormat="1" ht="12" customHeight="1" x14ac:dyDescent="0.2">
      <c r="A12" s="197" t="s">
        <v>15</v>
      </c>
      <c r="B12" s="18" t="s">
        <v>16</v>
      </c>
      <c r="C12" s="199"/>
    </row>
    <row r="13" spans="1:3" s="196" customFormat="1" ht="12" customHeight="1" thickBot="1" x14ac:dyDescent="0.25">
      <c r="A13" s="200" t="s">
        <v>17</v>
      </c>
      <c r="B13" s="21" t="s">
        <v>18</v>
      </c>
      <c r="C13" s="201"/>
    </row>
    <row r="14" spans="1:3" s="196" customFormat="1" ht="12" customHeight="1" thickBot="1" x14ac:dyDescent="0.25">
      <c r="A14" s="40" t="s">
        <v>19</v>
      </c>
      <c r="B14" s="22" t="s">
        <v>20</v>
      </c>
      <c r="C14" s="12">
        <f>+C15+C16+C17+C18+C19</f>
        <v>12681</v>
      </c>
    </row>
    <row r="15" spans="1:3" s="196" customFormat="1" ht="12" customHeight="1" x14ac:dyDescent="0.2">
      <c r="A15" s="195" t="s">
        <v>21</v>
      </c>
      <c r="B15" s="15" t="s">
        <v>22</v>
      </c>
      <c r="C15" s="16"/>
    </row>
    <row r="16" spans="1:3" s="196" customFormat="1" ht="12" customHeight="1" x14ac:dyDescent="0.2">
      <c r="A16" s="197" t="s">
        <v>23</v>
      </c>
      <c r="B16" s="18" t="s">
        <v>24</v>
      </c>
      <c r="C16" s="19"/>
    </row>
    <row r="17" spans="1:3" s="196" customFormat="1" ht="12" customHeight="1" x14ac:dyDescent="0.2">
      <c r="A17" s="197" t="s">
        <v>25</v>
      </c>
      <c r="B17" s="18" t="s">
        <v>26</v>
      </c>
      <c r="C17" s="19"/>
    </row>
    <row r="18" spans="1:3" s="196" customFormat="1" ht="12" customHeight="1" x14ac:dyDescent="0.2">
      <c r="A18" s="197" t="s">
        <v>27</v>
      </c>
      <c r="B18" s="18" t="s">
        <v>28</v>
      </c>
      <c r="C18" s="19"/>
    </row>
    <row r="19" spans="1:3" s="196" customFormat="1" ht="12" customHeight="1" x14ac:dyDescent="0.2">
      <c r="A19" s="197" t="s">
        <v>29</v>
      </c>
      <c r="B19" s="18" t="s">
        <v>30</v>
      </c>
      <c r="C19" s="19">
        <v>12681</v>
      </c>
    </row>
    <row r="20" spans="1:3" s="198" customFormat="1" ht="12" customHeight="1" thickBot="1" x14ac:dyDescent="0.25">
      <c r="A20" s="200" t="s">
        <v>31</v>
      </c>
      <c r="B20" s="21" t="s">
        <v>32</v>
      </c>
      <c r="C20" s="23">
        <v>1733</v>
      </c>
    </row>
    <row r="21" spans="1:3" s="198" customFormat="1" ht="12" customHeight="1" thickBot="1" x14ac:dyDescent="0.25">
      <c r="A21" s="40" t="s">
        <v>33</v>
      </c>
      <c r="B21" s="11" t="s">
        <v>34</v>
      </c>
      <c r="C21" s="12">
        <f>+C22+C23+C24+C25+C26</f>
        <v>20678</v>
      </c>
    </row>
    <row r="22" spans="1:3" s="198" customFormat="1" ht="12" customHeight="1" x14ac:dyDescent="0.2">
      <c r="A22" s="195" t="s">
        <v>35</v>
      </c>
      <c r="B22" s="15" t="s">
        <v>36</v>
      </c>
      <c r="C22" s="16"/>
    </row>
    <row r="23" spans="1:3" s="196" customFormat="1" ht="12" customHeight="1" x14ac:dyDescent="0.2">
      <c r="A23" s="197" t="s">
        <v>37</v>
      </c>
      <c r="B23" s="18" t="s">
        <v>38</v>
      </c>
      <c r="C23" s="19"/>
    </row>
    <row r="24" spans="1:3" s="198" customFormat="1" ht="12" customHeight="1" x14ac:dyDescent="0.2">
      <c r="A24" s="197" t="s">
        <v>39</v>
      </c>
      <c r="B24" s="18" t="s">
        <v>40</v>
      </c>
      <c r="C24" s="19"/>
    </row>
    <row r="25" spans="1:3" s="198" customFormat="1" ht="12" customHeight="1" x14ac:dyDescent="0.2">
      <c r="A25" s="197" t="s">
        <v>41</v>
      </c>
      <c r="B25" s="18" t="s">
        <v>42</v>
      </c>
      <c r="C25" s="19"/>
    </row>
    <row r="26" spans="1:3" s="198" customFormat="1" ht="12" customHeight="1" x14ac:dyDescent="0.2">
      <c r="A26" s="197" t="s">
        <v>43</v>
      </c>
      <c r="B26" s="18" t="s">
        <v>44</v>
      </c>
      <c r="C26" s="19">
        <v>20678</v>
      </c>
    </row>
    <row r="27" spans="1:3" s="198" customFormat="1" ht="12" customHeight="1" thickBot="1" x14ac:dyDescent="0.25">
      <c r="A27" s="200" t="s">
        <v>45</v>
      </c>
      <c r="B27" s="21" t="s">
        <v>46</v>
      </c>
      <c r="C27" s="23"/>
    </row>
    <row r="28" spans="1:3" s="198" customFormat="1" ht="12" customHeight="1" thickBot="1" x14ac:dyDescent="0.25">
      <c r="A28" s="40" t="s">
        <v>47</v>
      </c>
      <c r="B28" s="11" t="s">
        <v>48</v>
      </c>
      <c r="C28" s="24">
        <f>+C29+C32+C33+C34</f>
        <v>25000</v>
      </c>
    </row>
    <row r="29" spans="1:3" s="198" customFormat="1" ht="12" customHeight="1" x14ac:dyDescent="0.2">
      <c r="A29" s="195" t="s">
        <v>49</v>
      </c>
      <c r="B29" s="15" t="s">
        <v>50</v>
      </c>
      <c r="C29" s="25">
        <v>21700</v>
      </c>
    </row>
    <row r="30" spans="1:3" s="198" customFormat="1" ht="12" customHeight="1" x14ac:dyDescent="0.2">
      <c r="A30" s="197" t="s">
        <v>51</v>
      </c>
      <c r="B30" s="18" t="s">
        <v>52</v>
      </c>
      <c r="C30" s="19">
        <v>2700</v>
      </c>
    </row>
    <row r="31" spans="1:3" s="198" customFormat="1" ht="12" customHeight="1" x14ac:dyDescent="0.2">
      <c r="A31" s="197" t="s">
        <v>53</v>
      </c>
      <c r="B31" s="18" t="s">
        <v>54</v>
      </c>
      <c r="C31" s="19">
        <v>19000</v>
      </c>
    </row>
    <row r="32" spans="1:3" s="198" customFormat="1" ht="12" customHeight="1" x14ac:dyDescent="0.2">
      <c r="A32" s="197" t="s">
        <v>55</v>
      </c>
      <c r="B32" s="18" t="s">
        <v>56</v>
      </c>
      <c r="C32" s="19">
        <v>3200</v>
      </c>
    </row>
    <row r="33" spans="1:3" s="198" customFormat="1" ht="12" customHeight="1" x14ac:dyDescent="0.2">
      <c r="A33" s="197" t="s">
        <v>57</v>
      </c>
      <c r="B33" s="18" t="s">
        <v>58</v>
      </c>
      <c r="C33" s="19"/>
    </row>
    <row r="34" spans="1:3" s="198" customFormat="1" ht="12" customHeight="1" thickBot="1" x14ac:dyDescent="0.25">
      <c r="A34" s="200" t="s">
        <v>59</v>
      </c>
      <c r="B34" s="21" t="s">
        <v>60</v>
      </c>
      <c r="C34" s="23">
        <v>100</v>
      </c>
    </row>
    <row r="35" spans="1:3" s="198" customFormat="1" ht="12" customHeight="1" thickBot="1" x14ac:dyDescent="0.25">
      <c r="A35" s="40" t="s">
        <v>61</v>
      </c>
      <c r="B35" s="11" t="s">
        <v>62</v>
      </c>
      <c r="C35" s="12">
        <f>SUM(C36:C45)</f>
        <v>7442</v>
      </c>
    </row>
    <row r="36" spans="1:3" s="198" customFormat="1" ht="12" customHeight="1" x14ac:dyDescent="0.2">
      <c r="A36" s="195" t="s">
        <v>63</v>
      </c>
      <c r="B36" s="15" t="s">
        <v>64</v>
      </c>
      <c r="C36" s="16"/>
    </row>
    <row r="37" spans="1:3" s="198" customFormat="1" ht="12" customHeight="1" x14ac:dyDescent="0.2">
      <c r="A37" s="197" t="s">
        <v>65</v>
      </c>
      <c r="B37" s="18" t="s">
        <v>66</v>
      </c>
      <c r="C37" s="19"/>
    </row>
    <row r="38" spans="1:3" s="198" customFormat="1" ht="12" customHeight="1" x14ac:dyDescent="0.2">
      <c r="A38" s="197" t="s">
        <v>67</v>
      </c>
      <c r="B38" s="18" t="s">
        <v>68</v>
      </c>
      <c r="C38" s="19"/>
    </row>
    <row r="39" spans="1:3" s="198" customFormat="1" ht="12" customHeight="1" x14ac:dyDescent="0.2">
      <c r="A39" s="197" t="s">
        <v>69</v>
      </c>
      <c r="B39" s="18" t="s">
        <v>70</v>
      </c>
      <c r="C39" s="19">
        <v>1370</v>
      </c>
    </row>
    <row r="40" spans="1:3" s="198" customFormat="1" ht="12" customHeight="1" x14ac:dyDescent="0.2">
      <c r="A40" s="197" t="s">
        <v>71</v>
      </c>
      <c r="B40" s="18" t="s">
        <v>72</v>
      </c>
      <c r="C40" s="19">
        <v>5500</v>
      </c>
    </row>
    <row r="41" spans="1:3" s="198" customFormat="1" ht="12" customHeight="1" x14ac:dyDescent="0.2">
      <c r="A41" s="197" t="s">
        <v>73</v>
      </c>
      <c r="B41" s="18" t="s">
        <v>74</v>
      </c>
      <c r="C41" s="19"/>
    </row>
    <row r="42" spans="1:3" s="198" customFormat="1" ht="12" customHeight="1" x14ac:dyDescent="0.2">
      <c r="A42" s="197" t="s">
        <v>75</v>
      </c>
      <c r="B42" s="18" t="s">
        <v>76</v>
      </c>
      <c r="C42" s="19"/>
    </row>
    <row r="43" spans="1:3" s="198" customFormat="1" ht="12" customHeight="1" x14ac:dyDescent="0.2">
      <c r="A43" s="197" t="s">
        <v>77</v>
      </c>
      <c r="B43" s="18" t="s">
        <v>78</v>
      </c>
      <c r="C43" s="19">
        <v>2</v>
      </c>
    </row>
    <row r="44" spans="1:3" s="198" customFormat="1" ht="12" customHeight="1" x14ac:dyDescent="0.2">
      <c r="A44" s="197" t="s">
        <v>79</v>
      </c>
      <c r="B44" s="18" t="s">
        <v>80</v>
      </c>
      <c r="C44" s="26"/>
    </row>
    <row r="45" spans="1:3" s="198" customFormat="1" ht="12" customHeight="1" thickBot="1" x14ac:dyDescent="0.25">
      <c r="A45" s="200" t="s">
        <v>81</v>
      </c>
      <c r="B45" s="21" t="s">
        <v>82</v>
      </c>
      <c r="C45" s="27">
        <v>570</v>
      </c>
    </row>
    <row r="46" spans="1:3" s="198" customFormat="1" ht="12" customHeight="1" thickBot="1" x14ac:dyDescent="0.25">
      <c r="A46" s="40" t="s">
        <v>83</v>
      </c>
      <c r="B46" s="11" t="s">
        <v>84</v>
      </c>
      <c r="C46" s="12">
        <f>SUM(C47:C51)</f>
        <v>22000</v>
      </c>
    </row>
    <row r="47" spans="1:3" s="198" customFormat="1" ht="12" customHeight="1" x14ac:dyDescent="0.2">
      <c r="A47" s="195" t="s">
        <v>85</v>
      </c>
      <c r="B47" s="15" t="s">
        <v>86</v>
      </c>
      <c r="C47" s="28"/>
    </row>
    <row r="48" spans="1:3" s="198" customFormat="1" ht="12" customHeight="1" x14ac:dyDescent="0.2">
      <c r="A48" s="197" t="s">
        <v>87</v>
      </c>
      <c r="B48" s="18" t="s">
        <v>88</v>
      </c>
      <c r="C48" s="26">
        <v>22000</v>
      </c>
    </row>
    <row r="49" spans="1:3" s="198" customFormat="1" ht="12" customHeight="1" x14ac:dyDescent="0.2">
      <c r="A49" s="197" t="s">
        <v>89</v>
      </c>
      <c r="B49" s="18" t="s">
        <v>90</v>
      </c>
      <c r="C49" s="26"/>
    </row>
    <row r="50" spans="1:3" s="198" customFormat="1" ht="12" customHeight="1" x14ac:dyDescent="0.2">
      <c r="A50" s="197" t="s">
        <v>91</v>
      </c>
      <c r="B50" s="18" t="s">
        <v>92</v>
      </c>
      <c r="C50" s="26"/>
    </row>
    <row r="51" spans="1:3" s="198" customFormat="1" ht="12" customHeight="1" thickBot="1" x14ac:dyDescent="0.25">
      <c r="A51" s="200" t="s">
        <v>93</v>
      </c>
      <c r="B51" s="21" t="s">
        <v>94</v>
      </c>
      <c r="C51" s="27"/>
    </row>
    <row r="52" spans="1:3" s="198" customFormat="1" ht="12" customHeight="1" thickBot="1" x14ac:dyDescent="0.25">
      <c r="A52" s="40" t="s">
        <v>95</v>
      </c>
      <c r="B52" s="11" t="s">
        <v>96</v>
      </c>
      <c r="C52" s="12">
        <f>SUM(C53:C55)</f>
        <v>1000</v>
      </c>
    </row>
    <row r="53" spans="1:3" s="198" customFormat="1" ht="12" customHeight="1" x14ac:dyDescent="0.2">
      <c r="A53" s="195" t="s">
        <v>97</v>
      </c>
      <c r="B53" s="15" t="s">
        <v>98</v>
      </c>
      <c r="C53" s="16"/>
    </row>
    <row r="54" spans="1:3" s="198" customFormat="1" ht="12" customHeight="1" x14ac:dyDescent="0.2">
      <c r="A54" s="197" t="s">
        <v>99</v>
      </c>
      <c r="B54" s="18" t="s">
        <v>100</v>
      </c>
      <c r="C54" s="19"/>
    </row>
    <row r="55" spans="1:3" s="198" customFormat="1" ht="12" customHeight="1" x14ac:dyDescent="0.2">
      <c r="A55" s="197" t="s">
        <v>101</v>
      </c>
      <c r="B55" s="18" t="s">
        <v>102</v>
      </c>
      <c r="C55" s="19">
        <v>1000</v>
      </c>
    </row>
    <row r="56" spans="1:3" s="198" customFormat="1" ht="12" customHeight="1" thickBot="1" x14ac:dyDescent="0.25">
      <c r="A56" s="200" t="s">
        <v>103</v>
      </c>
      <c r="B56" s="21" t="s">
        <v>104</v>
      </c>
      <c r="C56" s="23"/>
    </row>
    <row r="57" spans="1:3" s="198" customFormat="1" ht="12" customHeight="1" thickBot="1" x14ac:dyDescent="0.25">
      <c r="A57" s="40" t="s">
        <v>105</v>
      </c>
      <c r="B57" s="22" t="s">
        <v>106</v>
      </c>
      <c r="C57" s="12">
        <f>SUM(C58:C60)</f>
        <v>5500</v>
      </c>
    </row>
    <row r="58" spans="1:3" s="198" customFormat="1" ht="12" customHeight="1" x14ac:dyDescent="0.2">
      <c r="A58" s="195" t="s">
        <v>107</v>
      </c>
      <c r="B58" s="15" t="s">
        <v>108</v>
      </c>
      <c r="C58" s="26"/>
    </row>
    <row r="59" spans="1:3" s="198" customFormat="1" ht="12" customHeight="1" x14ac:dyDescent="0.2">
      <c r="A59" s="197" t="s">
        <v>109</v>
      </c>
      <c r="B59" s="18" t="s">
        <v>110</v>
      </c>
      <c r="C59" s="26"/>
    </row>
    <row r="60" spans="1:3" s="198" customFormat="1" ht="12" customHeight="1" x14ac:dyDescent="0.2">
      <c r="A60" s="197" t="s">
        <v>111</v>
      </c>
      <c r="B60" s="18" t="s">
        <v>112</v>
      </c>
      <c r="C60" s="26">
        <v>5500</v>
      </c>
    </row>
    <row r="61" spans="1:3" s="198" customFormat="1" ht="12" customHeight="1" thickBot="1" x14ac:dyDescent="0.25">
      <c r="A61" s="200" t="s">
        <v>113</v>
      </c>
      <c r="B61" s="21" t="s">
        <v>114</v>
      </c>
      <c r="C61" s="26"/>
    </row>
    <row r="62" spans="1:3" s="198" customFormat="1" ht="12" customHeight="1" thickBot="1" x14ac:dyDescent="0.25">
      <c r="A62" s="40" t="s">
        <v>115</v>
      </c>
      <c r="B62" s="11" t="s">
        <v>116</v>
      </c>
      <c r="C62" s="24">
        <f>+C7+C14+C21+C28+C35+C46+C52+C57</f>
        <v>164040</v>
      </c>
    </row>
    <row r="63" spans="1:3" s="198" customFormat="1" ht="12" customHeight="1" thickBot="1" x14ac:dyDescent="0.2">
      <c r="A63" s="202" t="s">
        <v>359</v>
      </c>
      <c r="B63" s="22" t="s">
        <v>118</v>
      </c>
      <c r="C63" s="12">
        <f>SUM(C64:C66)</f>
        <v>4572</v>
      </c>
    </row>
    <row r="64" spans="1:3" s="198" customFormat="1" ht="12" customHeight="1" x14ac:dyDescent="0.2">
      <c r="A64" s="195" t="s">
        <v>119</v>
      </c>
      <c r="B64" s="15" t="s">
        <v>120</v>
      </c>
      <c r="C64" s="26">
        <v>4572</v>
      </c>
    </row>
    <row r="65" spans="1:3" s="198" customFormat="1" ht="12" customHeight="1" x14ac:dyDescent="0.2">
      <c r="A65" s="197" t="s">
        <v>121</v>
      </c>
      <c r="B65" s="18" t="s">
        <v>122</v>
      </c>
      <c r="C65" s="26"/>
    </row>
    <row r="66" spans="1:3" s="198" customFormat="1" ht="12" customHeight="1" thickBot="1" x14ac:dyDescent="0.25">
      <c r="A66" s="200" t="s">
        <v>123</v>
      </c>
      <c r="B66" s="30" t="s">
        <v>124</v>
      </c>
      <c r="C66" s="26"/>
    </row>
    <row r="67" spans="1:3" s="198" customFormat="1" ht="12" customHeight="1" thickBot="1" x14ac:dyDescent="0.2">
      <c r="A67" s="202" t="s">
        <v>125</v>
      </c>
      <c r="B67" s="22" t="s">
        <v>205</v>
      </c>
      <c r="C67" s="12"/>
    </row>
    <row r="68" spans="1:3" s="198" customFormat="1" ht="12" customHeight="1" thickBot="1" x14ac:dyDescent="0.2">
      <c r="A68" s="202" t="s">
        <v>126</v>
      </c>
      <c r="B68" s="22" t="s">
        <v>127</v>
      </c>
      <c r="C68" s="12">
        <f>SUM(C69:C70)</f>
        <v>3000</v>
      </c>
    </row>
    <row r="69" spans="1:3" s="198" customFormat="1" ht="12" customHeight="1" x14ac:dyDescent="0.2">
      <c r="A69" s="195" t="s">
        <v>128</v>
      </c>
      <c r="B69" s="15" t="s">
        <v>129</v>
      </c>
      <c r="C69" s="26">
        <v>3000</v>
      </c>
    </row>
    <row r="70" spans="1:3" s="198" customFormat="1" ht="12" customHeight="1" thickBot="1" x14ac:dyDescent="0.25">
      <c r="A70" s="200" t="s">
        <v>130</v>
      </c>
      <c r="B70" s="21" t="s">
        <v>131</v>
      </c>
      <c r="C70" s="26"/>
    </row>
    <row r="71" spans="1:3" s="196" customFormat="1" ht="12" customHeight="1" thickBot="1" x14ac:dyDescent="0.2">
      <c r="A71" s="202" t="s">
        <v>132</v>
      </c>
      <c r="B71" s="22" t="s">
        <v>349</v>
      </c>
      <c r="C71" s="12"/>
    </row>
    <row r="72" spans="1:3" s="198" customFormat="1" ht="12" customHeight="1" thickBot="1" x14ac:dyDescent="0.2">
      <c r="A72" s="202" t="s">
        <v>133</v>
      </c>
      <c r="B72" s="22" t="s">
        <v>215</v>
      </c>
      <c r="C72" s="12"/>
    </row>
    <row r="73" spans="1:3" s="196" customFormat="1" ht="12" customHeight="1" thickBot="1" x14ac:dyDescent="0.2">
      <c r="A73" s="202" t="s">
        <v>134</v>
      </c>
      <c r="B73" s="22" t="s">
        <v>135</v>
      </c>
      <c r="C73" s="31"/>
    </row>
    <row r="74" spans="1:3" s="196" customFormat="1" ht="12" customHeight="1" thickBot="1" x14ac:dyDescent="0.2">
      <c r="A74" s="202" t="s">
        <v>136</v>
      </c>
      <c r="B74" s="32" t="s">
        <v>137</v>
      </c>
      <c r="C74" s="24">
        <f>+C63+C67+C68+C71+C72+C73</f>
        <v>7572</v>
      </c>
    </row>
    <row r="75" spans="1:3" s="196" customFormat="1" ht="12" customHeight="1" thickBot="1" x14ac:dyDescent="0.2">
      <c r="A75" s="203" t="s">
        <v>138</v>
      </c>
      <c r="B75" s="34" t="s">
        <v>360</v>
      </c>
      <c r="C75" s="24">
        <f>+C62+C74</f>
        <v>171612</v>
      </c>
    </row>
    <row r="76" spans="1:3" s="198" customFormat="1" ht="15" customHeight="1" x14ac:dyDescent="0.2">
      <c r="A76" s="204"/>
      <c r="B76" s="205"/>
      <c r="C76" s="206"/>
    </row>
    <row r="77" spans="1:3" ht="13.5" thickBot="1" x14ac:dyDescent="0.25">
      <c r="A77" s="207"/>
      <c r="B77" s="208"/>
      <c r="C77" s="209"/>
    </row>
    <row r="78" spans="1:3" s="191" customFormat="1" ht="16.5" customHeight="1" thickBot="1" x14ac:dyDescent="0.25">
      <c r="A78" s="210"/>
      <c r="B78" s="211" t="s">
        <v>257</v>
      </c>
      <c r="C78" s="212"/>
    </row>
    <row r="79" spans="1:3" s="213" customFormat="1" ht="12" customHeight="1" thickBot="1" x14ac:dyDescent="0.25">
      <c r="A79" s="6" t="s">
        <v>5</v>
      </c>
      <c r="B79" s="44" t="s">
        <v>143</v>
      </c>
      <c r="C79" s="45">
        <f>SUM(C80:C84)</f>
        <v>57473</v>
      </c>
    </row>
    <row r="80" spans="1:3" ht="12" customHeight="1" x14ac:dyDescent="0.2">
      <c r="A80" s="214" t="s">
        <v>7</v>
      </c>
      <c r="B80" s="47" t="s">
        <v>144</v>
      </c>
      <c r="C80" s="48">
        <v>19797</v>
      </c>
    </row>
    <row r="81" spans="1:3" ht="12" customHeight="1" x14ac:dyDescent="0.2">
      <c r="A81" s="197" t="s">
        <v>9</v>
      </c>
      <c r="B81" s="49" t="s">
        <v>145</v>
      </c>
      <c r="C81" s="19">
        <v>4807</v>
      </c>
    </row>
    <row r="82" spans="1:3" ht="12" customHeight="1" x14ac:dyDescent="0.2">
      <c r="A82" s="197" t="s">
        <v>11</v>
      </c>
      <c r="B82" s="49" t="s">
        <v>146</v>
      </c>
      <c r="C82" s="23">
        <v>27313</v>
      </c>
    </row>
    <row r="83" spans="1:3" ht="12" customHeight="1" x14ac:dyDescent="0.2">
      <c r="A83" s="197" t="s">
        <v>13</v>
      </c>
      <c r="B83" s="50" t="s">
        <v>147</v>
      </c>
      <c r="C83" s="23">
        <v>1063</v>
      </c>
    </row>
    <row r="84" spans="1:3" ht="12" customHeight="1" x14ac:dyDescent="0.2">
      <c r="A84" s="197" t="s">
        <v>148</v>
      </c>
      <c r="B84" s="51" t="s">
        <v>149</v>
      </c>
      <c r="C84" s="23">
        <v>4493</v>
      </c>
    </row>
    <row r="85" spans="1:3" ht="12" customHeight="1" x14ac:dyDescent="0.2">
      <c r="A85" s="197" t="s">
        <v>17</v>
      </c>
      <c r="B85" s="49" t="s">
        <v>150</v>
      </c>
      <c r="C85" s="23"/>
    </row>
    <row r="86" spans="1:3" ht="12" customHeight="1" x14ac:dyDescent="0.2">
      <c r="A86" s="197" t="s">
        <v>151</v>
      </c>
      <c r="B86" s="52" t="s">
        <v>152</v>
      </c>
      <c r="C86" s="23"/>
    </row>
    <row r="87" spans="1:3" ht="12" customHeight="1" x14ac:dyDescent="0.2">
      <c r="A87" s="197" t="s">
        <v>153</v>
      </c>
      <c r="B87" s="53" t="s">
        <v>154</v>
      </c>
      <c r="C87" s="23"/>
    </row>
    <row r="88" spans="1:3" ht="12" customHeight="1" x14ac:dyDescent="0.2">
      <c r="A88" s="197" t="s">
        <v>155</v>
      </c>
      <c r="B88" s="53" t="s">
        <v>156</v>
      </c>
      <c r="C88" s="23"/>
    </row>
    <row r="89" spans="1:3" ht="12" customHeight="1" x14ac:dyDescent="0.2">
      <c r="A89" s="197" t="s">
        <v>157</v>
      </c>
      <c r="B89" s="52" t="s">
        <v>158</v>
      </c>
      <c r="C89" s="23"/>
    </row>
    <row r="90" spans="1:3" ht="12" customHeight="1" x14ac:dyDescent="0.2">
      <c r="A90" s="197" t="s">
        <v>159</v>
      </c>
      <c r="B90" s="52" t="s">
        <v>160</v>
      </c>
      <c r="C90" s="23"/>
    </row>
    <row r="91" spans="1:3" ht="12" customHeight="1" x14ac:dyDescent="0.2">
      <c r="A91" s="197" t="s">
        <v>161</v>
      </c>
      <c r="B91" s="53" t="s">
        <v>162</v>
      </c>
      <c r="C91" s="23"/>
    </row>
    <row r="92" spans="1:3" ht="12" customHeight="1" x14ac:dyDescent="0.2">
      <c r="A92" s="215" t="s">
        <v>163</v>
      </c>
      <c r="B92" s="55" t="s">
        <v>164</v>
      </c>
      <c r="C92" s="23"/>
    </row>
    <row r="93" spans="1:3" ht="12" customHeight="1" x14ac:dyDescent="0.2">
      <c r="A93" s="197" t="s">
        <v>165</v>
      </c>
      <c r="B93" s="55" t="s">
        <v>166</v>
      </c>
      <c r="C93" s="23"/>
    </row>
    <row r="94" spans="1:3" ht="12" customHeight="1" thickBot="1" x14ac:dyDescent="0.25">
      <c r="A94" s="216" t="s">
        <v>167</v>
      </c>
      <c r="B94" s="57" t="s">
        <v>168</v>
      </c>
      <c r="C94" s="58"/>
    </row>
    <row r="95" spans="1:3" ht="12" customHeight="1" thickBot="1" x14ac:dyDescent="0.25">
      <c r="A95" s="40" t="s">
        <v>19</v>
      </c>
      <c r="B95" s="59" t="s">
        <v>169</v>
      </c>
      <c r="C95" s="12">
        <f>+C96+C98+C100</f>
        <v>45062</v>
      </c>
    </row>
    <row r="96" spans="1:3" ht="12" customHeight="1" x14ac:dyDescent="0.2">
      <c r="A96" s="195" t="s">
        <v>21</v>
      </c>
      <c r="B96" s="49" t="s">
        <v>170</v>
      </c>
      <c r="C96" s="16">
        <v>38236</v>
      </c>
    </row>
    <row r="97" spans="1:3" ht="12" customHeight="1" x14ac:dyDescent="0.2">
      <c r="A97" s="195" t="s">
        <v>23</v>
      </c>
      <c r="B97" s="60" t="s">
        <v>171</v>
      </c>
      <c r="C97" s="16">
        <v>21018</v>
      </c>
    </row>
    <row r="98" spans="1:3" ht="12" customHeight="1" x14ac:dyDescent="0.2">
      <c r="A98" s="195" t="s">
        <v>25</v>
      </c>
      <c r="B98" s="60" t="s">
        <v>172</v>
      </c>
      <c r="C98" s="19">
        <v>6826</v>
      </c>
    </row>
    <row r="99" spans="1:3" ht="12" customHeight="1" x14ac:dyDescent="0.2">
      <c r="A99" s="195" t="s">
        <v>27</v>
      </c>
      <c r="B99" s="60" t="s">
        <v>173</v>
      </c>
      <c r="C99" s="61"/>
    </row>
    <row r="100" spans="1:3" ht="12" customHeight="1" x14ac:dyDescent="0.2">
      <c r="A100" s="195" t="s">
        <v>29</v>
      </c>
      <c r="B100" s="62" t="s">
        <v>174</v>
      </c>
      <c r="C100" s="61"/>
    </row>
    <row r="101" spans="1:3" ht="12" customHeight="1" x14ac:dyDescent="0.2">
      <c r="A101" s="195" t="s">
        <v>31</v>
      </c>
      <c r="B101" s="63" t="s">
        <v>175</v>
      </c>
      <c r="C101" s="61"/>
    </row>
    <row r="102" spans="1:3" ht="12" customHeight="1" x14ac:dyDescent="0.2">
      <c r="A102" s="195" t="s">
        <v>176</v>
      </c>
      <c r="B102" s="64" t="s">
        <v>177</v>
      </c>
      <c r="C102" s="61"/>
    </row>
    <row r="103" spans="1:3" ht="12" customHeight="1" x14ac:dyDescent="0.2">
      <c r="A103" s="195" t="s">
        <v>178</v>
      </c>
      <c r="B103" s="53" t="s">
        <v>156</v>
      </c>
      <c r="C103" s="61"/>
    </row>
    <row r="104" spans="1:3" ht="12" customHeight="1" x14ac:dyDescent="0.2">
      <c r="A104" s="195" t="s">
        <v>179</v>
      </c>
      <c r="B104" s="53" t="s">
        <v>180</v>
      </c>
      <c r="C104" s="61"/>
    </row>
    <row r="105" spans="1:3" ht="12" customHeight="1" x14ac:dyDescent="0.2">
      <c r="A105" s="195" t="s">
        <v>181</v>
      </c>
      <c r="B105" s="53" t="s">
        <v>182</v>
      </c>
      <c r="C105" s="61"/>
    </row>
    <row r="106" spans="1:3" ht="12" customHeight="1" x14ac:dyDescent="0.2">
      <c r="A106" s="195" t="s">
        <v>183</v>
      </c>
      <c r="B106" s="53" t="s">
        <v>162</v>
      </c>
      <c r="C106" s="61"/>
    </row>
    <row r="107" spans="1:3" ht="12" customHeight="1" x14ac:dyDescent="0.2">
      <c r="A107" s="195" t="s">
        <v>184</v>
      </c>
      <c r="B107" s="53" t="s">
        <v>185</v>
      </c>
      <c r="C107" s="61"/>
    </row>
    <row r="108" spans="1:3" ht="12" customHeight="1" thickBot="1" x14ac:dyDescent="0.25">
      <c r="A108" s="215" t="s">
        <v>186</v>
      </c>
      <c r="B108" s="53" t="s">
        <v>187</v>
      </c>
      <c r="C108" s="65"/>
    </row>
    <row r="109" spans="1:3" ht="12" customHeight="1" thickBot="1" x14ac:dyDescent="0.25">
      <c r="A109" s="40" t="s">
        <v>33</v>
      </c>
      <c r="B109" s="66" t="s">
        <v>188</v>
      </c>
      <c r="C109" s="12">
        <f>+C110+C111</f>
        <v>0</v>
      </c>
    </row>
    <row r="110" spans="1:3" ht="12" customHeight="1" x14ac:dyDescent="0.2">
      <c r="A110" s="195" t="s">
        <v>35</v>
      </c>
      <c r="B110" s="67" t="s">
        <v>189</v>
      </c>
      <c r="C110" s="16"/>
    </row>
    <row r="111" spans="1:3" ht="12" customHeight="1" thickBot="1" x14ac:dyDescent="0.25">
      <c r="A111" s="200" t="s">
        <v>37</v>
      </c>
      <c r="B111" s="60" t="s">
        <v>190</v>
      </c>
      <c r="C111" s="23"/>
    </row>
    <row r="112" spans="1:3" ht="12" customHeight="1" thickBot="1" x14ac:dyDescent="0.25">
      <c r="A112" s="40" t="s">
        <v>191</v>
      </c>
      <c r="B112" s="66" t="s">
        <v>192</v>
      </c>
      <c r="C112" s="12">
        <f>+C79+C95+C109</f>
        <v>102535</v>
      </c>
    </row>
    <row r="113" spans="1:11" ht="12" customHeight="1" thickBot="1" x14ac:dyDescent="0.25">
      <c r="A113" s="40" t="s">
        <v>61</v>
      </c>
      <c r="B113" s="66" t="s">
        <v>193</v>
      </c>
      <c r="C113" s="12">
        <f>+C114+C115+C116</f>
        <v>0</v>
      </c>
    </row>
    <row r="114" spans="1:11" s="213" customFormat="1" ht="12" customHeight="1" x14ac:dyDescent="0.2">
      <c r="A114" s="195" t="s">
        <v>63</v>
      </c>
      <c r="B114" s="67" t="s">
        <v>194</v>
      </c>
      <c r="C114" s="61"/>
    </row>
    <row r="115" spans="1:11" ht="12" customHeight="1" x14ac:dyDescent="0.2">
      <c r="A115" s="195" t="s">
        <v>65</v>
      </c>
      <c r="B115" s="67" t="s">
        <v>195</v>
      </c>
      <c r="C115" s="61"/>
    </row>
    <row r="116" spans="1:11" ht="12" customHeight="1" thickBot="1" x14ac:dyDescent="0.25">
      <c r="A116" s="215" t="s">
        <v>67</v>
      </c>
      <c r="B116" s="68" t="s">
        <v>196</v>
      </c>
      <c r="C116" s="61"/>
    </row>
    <row r="117" spans="1:11" ht="12" customHeight="1" thickBot="1" x14ac:dyDescent="0.25">
      <c r="A117" s="40" t="s">
        <v>83</v>
      </c>
      <c r="B117" s="66" t="s">
        <v>334</v>
      </c>
      <c r="C117" s="12">
        <f>+C118+C119+C120+C121</f>
        <v>0</v>
      </c>
    </row>
    <row r="118" spans="1:11" ht="12" customHeight="1" x14ac:dyDescent="0.2">
      <c r="A118" s="195" t="s">
        <v>85</v>
      </c>
      <c r="B118" s="67" t="s">
        <v>335</v>
      </c>
      <c r="C118" s="61"/>
    </row>
    <row r="119" spans="1:11" ht="12" customHeight="1" x14ac:dyDescent="0.2">
      <c r="A119" s="195" t="s">
        <v>87</v>
      </c>
      <c r="B119" s="67" t="s">
        <v>336</v>
      </c>
      <c r="C119" s="61"/>
    </row>
    <row r="120" spans="1:11" ht="12" customHeight="1" x14ac:dyDescent="0.2">
      <c r="A120" s="195" t="s">
        <v>89</v>
      </c>
      <c r="B120" s="67" t="s">
        <v>337</v>
      </c>
      <c r="C120" s="61"/>
    </row>
    <row r="121" spans="1:11" s="213" customFormat="1" ht="12" customHeight="1" thickBot="1" x14ac:dyDescent="0.25">
      <c r="A121" s="215" t="s">
        <v>91</v>
      </c>
      <c r="B121" s="68" t="s">
        <v>338</v>
      </c>
      <c r="C121" s="61"/>
    </row>
    <row r="122" spans="1:11" ht="12" customHeight="1" thickBot="1" x14ac:dyDescent="0.25">
      <c r="A122" s="40" t="s">
        <v>197</v>
      </c>
      <c r="B122" s="66" t="s">
        <v>339</v>
      </c>
      <c r="C122" s="24">
        <f>+C123+C124+C125+C126</f>
        <v>2394</v>
      </c>
      <c r="K122" s="217"/>
    </row>
    <row r="123" spans="1:11" x14ac:dyDescent="0.2">
      <c r="A123" s="195" t="s">
        <v>97</v>
      </c>
      <c r="B123" s="67" t="s">
        <v>340</v>
      </c>
      <c r="C123" s="61"/>
    </row>
    <row r="124" spans="1:11" ht="12" customHeight="1" x14ac:dyDescent="0.2">
      <c r="A124" s="195" t="s">
        <v>99</v>
      </c>
      <c r="B124" s="67" t="s">
        <v>341</v>
      </c>
      <c r="C124" s="61">
        <v>2394</v>
      </c>
    </row>
    <row r="125" spans="1:11" s="213" customFormat="1" ht="12" customHeight="1" x14ac:dyDescent="0.2">
      <c r="A125" s="195" t="s">
        <v>101</v>
      </c>
      <c r="B125" s="67" t="s">
        <v>342</v>
      </c>
      <c r="C125" s="61"/>
    </row>
    <row r="126" spans="1:11" s="213" customFormat="1" ht="12" customHeight="1" thickBot="1" x14ac:dyDescent="0.25">
      <c r="A126" s="215" t="s">
        <v>103</v>
      </c>
      <c r="B126" s="68" t="s">
        <v>343</v>
      </c>
      <c r="C126" s="61"/>
    </row>
    <row r="127" spans="1:11" s="213" customFormat="1" ht="12" customHeight="1" thickBot="1" x14ac:dyDescent="0.25">
      <c r="A127" s="40" t="s">
        <v>105</v>
      </c>
      <c r="B127" s="66" t="s">
        <v>344</v>
      </c>
      <c r="C127" s="69">
        <f>+C128+C129+C130+C131</f>
        <v>66683</v>
      </c>
    </row>
    <row r="128" spans="1:11" s="213" customFormat="1" ht="12" customHeight="1" x14ac:dyDescent="0.2">
      <c r="A128" s="195" t="s">
        <v>107</v>
      </c>
      <c r="B128" s="67" t="s">
        <v>345</v>
      </c>
      <c r="C128" s="61"/>
    </row>
    <row r="129" spans="1:3" s="213" customFormat="1" ht="12" customHeight="1" x14ac:dyDescent="0.2">
      <c r="A129" s="195" t="s">
        <v>109</v>
      </c>
      <c r="B129" s="67" t="s">
        <v>346</v>
      </c>
      <c r="C129" s="61"/>
    </row>
    <row r="130" spans="1:3" s="213" customFormat="1" ht="12" customHeight="1" x14ac:dyDescent="0.2">
      <c r="A130" s="195" t="s">
        <v>111</v>
      </c>
      <c r="B130" s="67" t="s">
        <v>347</v>
      </c>
      <c r="C130" s="61"/>
    </row>
    <row r="131" spans="1:3" ht="12.75" customHeight="1" thickBot="1" x14ac:dyDescent="0.25">
      <c r="A131" s="195" t="s">
        <v>113</v>
      </c>
      <c r="B131" s="67" t="s">
        <v>365</v>
      </c>
      <c r="C131" s="61">
        <v>66683</v>
      </c>
    </row>
    <row r="132" spans="1:3" ht="12" customHeight="1" thickBot="1" x14ac:dyDescent="0.25">
      <c r="A132" s="40" t="s">
        <v>115</v>
      </c>
      <c r="B132" s="66" t="s">
        <v>198</v>
      </c>
      <c r="C132" s="70">
        <f>+C113+C117+C122+C127</f>
        <v>69077</v>
      </c>
    </row>
    <row r="133" spans="1:3" ht="15" customHeight="1" thickBot="1" x14ac:dyDescent="0.25">
      <c r="A133" s="218" t="s">
        <v>199</v>
      </c>
      <c r="B133" s="74" t="s">
        <v>200</v>
      </c>
      <c r="C133" s="70">
        <f>+C112+C132</f>
        <v>171612</v>
      </c>
    </row>
    <row r="134" spans="1:3" ht="13.5" thickBot="1" x14ac:dyDescent="0.25"/>
    <row r="135" spans="1:3" ht="15" customHeight="1" thickBot="1" x14ac:dyDescent="0.25">
      <c r="A135" s="222" t="s">
        <v>361</v>
      </c>
      <c r="B135" s="223"/>
      <c r="C135" s="224">
        <v>6</v>
      </c>
    </row>
    <row r="136" spans="1:3" ht="14.25" customHeight="1" thickBot="1" x14ac:dyDescent="0.25">
      <c r="A136" s="222" t="s">
        <v>362</v>
      </c>
      <c r="B136" s="223"/>
      <c r="C136" s="224">
        <v>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&amp;R9/1. melléklet a 2/2015. (III.13.) önkormányzati rendelethez</oddHeader>
  </headerFooter>
  <rowBreaks count="1" manualBreakCount="1">
    <brk id="7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6"/>
  <sheetViews>
    <sheetView view="pageLayout" topLeftCell="A106" zoomScaleSheetLayoutView="85" workbookViewId="0">
      <selection activeCell="C84" sqref="C84"/>
    </sheetView>
  </sheetViews>
  <sheetFormatPr defaultRowHeight="12.75" x14ac:dyDescent="0.2"/>
  <cols>
    <col min="1" max="1" width="19.5" style="219" customWidth="1"/>
    <col min="2" max="2" width="72" style="220" customWidth="1"/>
    <col min="3" max="3" width="25" style="221" customWidth="1"/>
    <col min="4" max="256" width="9.33203125" style="187"/>
    <col min="257" max="257" width="19.5" style="187" customWidth="1"/>
    <col min="258" max="258" width="72" style="187" customWidth="1"/>
    <col min="259" max="259" width="25" style="187" customWidth="1"/>
    <col min="260" max="512" width="9.33203125" style="187"/>
    <col min="513" max="513" width="19.5" style="187" customWidth="1"/>
    <col min="514" max="514" width="72" style="187" customWidth="1"/>
    <col min="515" max="515" width="25" style="187" customWidth="1"/>
    <col min="516" max="768" width="9.33203125" style="187"/>
    <col min="769" max="769" width="19.5" style="187" customWidth="1"/>
    <col min="770" max="770" width="72" style="187" customWidth="1"/>
    <col min="771" max="771" width="25" style="187" customWidth="1"/>
    <col min="772" max="1024" width="9.33203125" style="187"/>
    <col min="1025" max="1025" width="19.5" style="187" customWidth="1"/>
    <col min="1026" max="1026" width="72" style="187" customWidth="1"/>
    <col min="1027" max="1027" width="25" style="187" customWidth="1"/>
    <col min="1028" max="1280" width="9.33203125" style="187"/>
    <col min="1281" max="1281" width="19.5" style="187" customWidth="1"/>
    <col min="1282" max="1282" width="72" style="187" customWidth="1"/>
    <col min="1283" max="1283" width="25" style="187" customWidth="1"/>
    <col min="1284" max="1536" width="9.33203125" style="187"/>
    <col min="1537" max="1537" width="19.5" style="187" customWidth="1"/>
    <col min="1538" max="1538" width="72" style="187" customWidth="1"/>
    <col min="1539" max="1539" width="25" style="187" customWidth="1"/>
    <col min="1540" max="1792" width="9.33203125" style="187"/>
    <col min="1793" max="1793" width="19.5" style="187" customWidth="1"/>
    <col min="1794" max="1794" width="72" style="187" customWidth="1"/>
    <col min="1795" max="1795" width="25" style="187" customWidth="1"/>
    <col min="1796" max="2048" width="9.33203125" style="187"/>
    <col min="2049" max="2049" width="19.5" style="187" customWidth="1"/>
    <col min="2050" max="2050" width="72" style="187" customWidth="1"/>
    <col min="2051" max="2051" width="25" style="187" customWidth="1"/>
    <col min="2052" max="2304" width="9.33203125" style="187"/>
    <col min="2305" max="2305" width="19.5" style="187" customWidth="1"/>
    <col min="2306" max="2306" width="72" style="187" customWidth="1"/>
    <col min="2307" max="2307" width="25" style="187" customWidth="1"/>
    <col min="2308" max="2560" width="9.33203125" style="187"/>
    <col min="2561" max="2561" width="19.5" style="187" customWidth="1"/>
    <col min="2562" max="2562" width="72" style="187" customWidth="1"/>
    <col min="2563" max="2563" width="25" style="187" customWidth="1"/>
    <col min="2564" max="2816" width="9.33203125" style="187"/>
    <col min="2817" max="2817" width="19.5" style="187" customWidth="1"/>
    <col min="2818" max="2818" width="72" style="187" customWidth="1"/>
    <col min="2819" max="2819" width="25" style="187" customWidth="1"/>
    <col min="2820" max="3072" width="9.33203125" style="187"/>
    <col min="3073" max="3073" width="19.5" style="187" customWidth="1"/>
    <col min="3074" max="3074" width="72" style="187" customWidth="1"/>
    <col min="3075" max="3075" width="25" style="187" customWidth="1"/>
    <col min="3076" max="3328" width="9.33203125" style="187"/>
    <col min="3329" max="3329" width="19.5" style="187" customWidth="1"/>
    <col min="3330" max="3330" width="72" style="187" customWidth="1"/>
    <col min="3331" max="3331" width="25" style="187" customWidth="1"/>
    <col min="3332" max="3584" width="9.33203125" style="187"/>
    <col min="3585" max="3585" width="19.5" style="187" customWidth="1"/>
    <col min="3586" max="3586" width="72" style="187" customWidth="1"/>
    <col min="3587" max="3587" width="25" style="187" customWidth="1"/>
    <col min="3588" max="3840" width="9.33203125" style="187"/>
    <col min="3841" max="3841" width="19.5" style="187" customWidth="1"/>
    <col min="3842" max="3842" width="72" style="187" customWidth="1"/>
    <col min="3843" max="3843" width="25" style="187" customWidth="1"/>
    <col min="3844" max="4096" width="9.33203125" style="187"/>
    <col min="4097" max="4097" width="19.5" style="187" customWidth="1"/>
    <col min="4098" max="4098" width="72" style="187" customWidth="1"/>
    <col min="4099" max="4099" width="25" style="187" customWidth="1"/>
    <col min="4100" max="4352" width="9.33203125" style="187"/>
    <col min="4353" max="4353" width="19.5" style="187" customWidth="1"/>
    <col min="4354" max="4354" width="72" style="187" customWidth="1"/>
    <col min="4355" max="4355" width="25" style="187" customWidth="1"/>
    <col min="4356" max="4608" width="9.33203125" style="187"/>
    <col min="4609" max="4609" width="19.5" style="187" customWidth="1"/>
    <col min="4610" max="4610" width="72" style="187" customWidth="1"/>
    <col min="4611" max="4611" width="25" style="187" customWidth="1"/>
    <col min="4612" max="4864" width="9.33203125" style="187"/>
    <col min="4865" max="4865" width="19.5" style="187" customWidth="1"/>
    <col min="4866" max="4866" width="72" style="187" customWidth="1"/>
    <col min="4867" max="4867" width="25" style="187" customWidth="1"/>
    <col min="4868" max="5120" width="9.33203125" style="187"/>
    <col min="5121" max="5121" width="19.5" style="187" customWidth="1"/>
    <col min="5122" max="5122" width="72" style="187" customWidth="1"/>
    <col min="5123" max="5123" width="25" style="187" customWidth="1"/>
    <col min="5124" max="5376" width="9.33203125" style="187"/>
    <col min="5377" max="5377" width="19.5" style="187" customWidth="1"/>
    <col min="5378" max="5378" width="72" style="187" customWidth="1"/>
    <col min="5379" max="5379" width="25" style="187" customWidth="1"/>
    <col min="5380" max="5632" width="9.33203125" style="187"/>
    <col min="5633" max="5633" width="19.5" style="187" customWidth="1"/>
    <col min="5634" max="5634" width="72" style="187" customWidth="1"/>
    <col min="5635" max="5635" width="25" style="187" customWidth="1"/>
    <col min="5636" max="5888" width="9.33203125" style="187"/>
    <col min="5889" max="5889" width="19.5" style="187" customWidth="1"/>
    <col min="5890" max="5890" width="72" style="187" customWidth="1"/>
    <col min="5891" max="5891" width="25" style="187" customWidth="1"/>
    <col min="5892" max="6144" width="9.33203125" style="187"/>
    <col min="6145" max="6145" width="19.5" style="187" customWidth="1"/>
    <col min="6146" max="6146" width="72" style="187" customWidth="1"/>
    <col min="6147" max="6147" width="25" style="187" customWidth="1"/>
    <col min="6148" max="6400" width="9.33203125" style="187"/>
    <col min="6401" max="6401" width="19.5" style="187" customWidth="1"/>
    <col min="6402" max="6402" width="72" style="187" customWidth="1"/>
    <col min="6403" max="6403" width="25" style="187" customWidth="1"/>
    <col min="6404" max="6656" width="9.33203125" style="187"/>
    <col min="6657" max="6657" width="19.5" style="187" customWidth="1"/>
    <col min="6658" max="6658" width="72" style="187" customWidth="1"/>
    <col min="6659" max="6659" width="25" style="187" customWidth="1"/>
    <col min="6660" max="6912" width="9.33203125" style="187"/>
    <col min="6913" max="6913" width="19.5" style="187" customWidth="1"/>
    <col min="6914" max="6914" width="72" style="187" customWidth="1"/>
    <col min="6915" max="6915" width="25" style="187" customWidth="1"/>
    <col min="6916" max="7168" width="9.33203125" style="187"/>
    <col min="7169" max="7169" width="19.5" style="187" customWidth="1"/>
    <col min="7170" max="7170" width="72" style="187" customWidth="1"/>
    <col min="7171" max="7171" width="25" style="187" customWidth="1"/>
    <col min="7172" max="7424" width="9.33203125" style="187"/>
    <col min="7425" max="7425" width="19.5" style="187" customWidth="1"/>
    <col min="7426" max="7426" width="72" style="187" customWidth="1"/>
    <col min="7427" max="7427" width="25" style="187" customWidth="1"/>
    <col min="7428" max="7680" width="9.33203125" style="187"/>
    <col min="7681" max="7681" width="19.5" style="187" customWidth="1"/>
    <col min="7682" max="7682" width="72" style="187" customWidth="1"/>
    <col min="7683" max="7683" width="25" style="187" customWidth="1"/>
    <col min="7684" max="7936" width="9.33203125" style="187"/>
    <col min="7937" max="7937" width="19.5" style="187" customWidth="1"/>
    <col min="7938" max="7938" width="72" style="187" customWidth="1"/>
    <col min="7939" max="7939" width="25" style="187" customWidth="1"/>
    <col min="7940" max="8192" width="9.33203125" style="187"/>
    <col min="8193" max="8193" width="19.5" style="187" customWidth="1"/>
    <col min="8194" max="8194" width="72" style="187" customWidth="1"/>
    <col min="8195" max="8195" width="25" style="187" customWidth="1"/>
    <col min="8196" max="8448" width="9.33203125" style="187"/>
    <col min="8449" max="8449" width="19.5" style="187" customWidth="1"/>
    <col min="8450" max="8450" width="72" style="187" customWidth="1"/>
    <col min="8451" max="8451" width="25" style="187" customWidth="1"/>
    <col min="8452" max="8704" width="9.33203125" style="187"/>
    <col min="8705" max="8705" width="19.5" style="187" customWidth="1"/>
    <col min="8706" max="8706" width="72" style="187" customWidth="1"/>
    <col min="8707" max="8707" width="25" style="187" customWidth="1"/>
    <col min="8708" max="8960" width="9.33203125" style="187"/>
    <col min="8961" max="8961" width="19.5" style="187" customWidth="1"/>
    <col min="8962" max="8962" width="72" style="187" customWidth="1"/>
    <col min="8963" max="8963" width="25" style="187" customWidth="1"/>
    <col min="8964" max="9216" width="9.33203125" style="187"/>
    <col min="9217" max="9217" width="19.5" style="187" customWidth="1"/>
    <col min="9218" max="9218" width="72" style="187" customWidth="1"/>
    <col min="9219" max="9219" width="25" style="187" customWidth="1"/>
    <col min="9220" max="9472" width="9.33203125" style="187"/>
    <col min="9473" max="9473" width="19.5" style="187" customWidth="1"/>
    <col min="9474" max="9474" width="72" style="187" customWidth="1"/>
    <col min="9475" max="9475" width="25" style="187" customWidth="1"/>
    <col min="9476" max="9728" width="9.33203125" style="187"/>
    <col min="9729" max="9729" width="19.5" style="187" customWidth="1"/>
    <col min="9730" max="9730" width="72" style="187" customWidth="1"/>
    <col min="9731" max="9731" width="25" style="187" customWidth="1"/>
    <col min="9732" max="9984" width="9.33203125" style="187"/>
    <col min="9985" max="9985" width="19.5" style="187" customWidth="1"/>
    <col min="9986" max="9986" width="72" style="187" customWidth="1"/>
    <col min="9987" max="9987" width="25" style="187" customWidth="1"/>
    <col min="9988" max="10240" width="9.33203125" style="187"/>
    <col min="10241" max="10241" width="19.5" style="187" customWidth="1"/>
    <col min="10242" max="10242" width="72" style="187" customWidth="1"/>
    <col min="10243" max="10243" width="25" style="187" customWidth="1"/>
    <col min="10244" max="10496" width="9.33203125" style="187"/>
    <col min="10497" max="10497" width="19.5" style="187" customWidth="1"/>
    <col min="10498" max="10498" width="72" style="187" customWidth="1"/>
    <col min="10499" max="10499" width="25" style="187" customWidth="1"/>
    <col min="10500" max="10752" width="9.33203125" style="187"/>
    <col min="10753" max="10753" width="19.5" style="187" customWidth="1"/>
    <col min="10754" max="10754" width="72" style="187" customWidth="1"/>
    <col min="10755" max="10755" width="25" style="187" customWidth="1"/>
    <col min="10756" max="11008" width="9.33203125" style="187"/>
    <col min="11009" max="11009" width="19.5" style="187" customWidth="1"/>
    <col min="11010" max="11010" width="72" style="187" customWidth="1"/>
    <col min="11011" max="11011" width="25" style="187" customWidth="1"/>
    <col min="11012" max="11264" width="9.33203125" style="187"/>
    <col min="11265" max="11265" width="19.5" style="187" customWidth="1"/>
    <col min="11266" max="11266" width="72" style="187" customWidth="1"/>
    <col min="11267" max="11267" width="25" style="187" customWidth="1"/>
    <col min="11268" max="11520" width="9.33203125" style="187"/>
    <col min="11521" max="11521" width="19.5" style="187" customWidth="1"/>
    <col min="11522" max="11522" width="72" style="187" customWidth="1"/>
    <col min="11523" max="11523" width="25" style="187" customWidth="1"/>
    <col min="11524" max="11776" width="9.33203125" style="187"/>
    <col min="11777" max="11777" width="19.5" style="187" customWidth="1"/>
    <col min="11778" max="11778" width="72" style="187" customWidth="1"/>
    <col min="11779" max="11779" width="25" style="187" customWidth="1"/>
    <col min="11780" max="12032" width="9.33203125" style="187"/>
    <col min="12033" max="12033" width="19.5" style="187" customWidth="1"/>
    <col min="12034" max="12034" width="72" style="187" customWidth="1"/>
    <col min="12035" max="12035" width="25" style="187" customWidth="1"/>
    <col min="12036" max="12288" width="9.33203125" style="187"/>
    <col min="12289" max="12289" width="19.5" style="187" customWidth="1"/>
    <col min="12290" max="12290" width="72" style="187" customWidth="1"/>
    <col min="12291" max="12291" width="25" style="187" customWidth="1"/>
    <col min="12292" max="12544" width="9.33203125" style="187"/>
    <col min="12545" max="12545" width="19.5" style="187" customWidth="1"/>
    <col min="12546" max="12546" width="72" style="187" customWidth="1"/>
    <col min="12547" max="12547" width="25" style="187" customWidth="1"/>
    <col min="12548" max="12800" width="9.33203125" style="187"/>
    <col min="12801" max="12801" width="19.5" style="187" customWidth="1"/>
    <col min="12802" max="12802" width="72" style="187" customWidth="1"/>
    <col min="12803" max="12803" width="25" style="187" customWidth="1"/>
    <col min="12804" max="13056" width="9.33203125" style="187"/>
    <col min="13057" max="13057" width="19.5" style="187" customWidth="1"/>
    <col min="13058" max="13058" width="72" style="187" customWidth="1"/>
    <col min="13059" max="13059" width="25" style="187" customWidth="1"/>
    <col min="13060" max="13312" width="9.33203125" style="187"/>
    <col min="13313" max="13313" width="19.5" style="187" customWidth="1"/>
    <col min="13314" max="13314" width="72" style="187" customWidth="1"/>
    <col min="13315" max="13315" width="25" style="187" customWidth="1"/>
    <col min="13316" max="13568" width="9.33203125" style="187"/>
    <col min="13569" max="13569" width="19.5" style="187" customWidth="1"/>
    <col min="13570" max="13570" width="72" style="187" customWidth="1"/>
    <col min="13571" max="13571" width="25" style="187" customWidth="1"/>
    <col min="13572" max="13824" width="9.33203125" style="187"/>
    <col min="13825" max="13825" width="19.5" style="187" customWidth="1"/>
    <col min="13826" max="13826" width="72" style="187" customWidth="1"/>
    <col min="13827" max="13827" width="25" style="187" customWidth="1"/>
    <col min="13828" max="14080" width="9.33203125" style="187"/>
    <col min="14081" max="14081" width="19.5" style="187" customWidth="1"/>
    <col min="14082" max="14082" width="72" style="187" customWidth="1"/>
    <col min="14083" max="14083" width="25" style="187" customWidth="1"/>
    <col min="14084" max="14336" width="9.33203125" style="187"/>
    <col min="14337" max="14337" width="19.5" style="187" customWidth="1"/>
    <col min="14338" max="14338" width="72" style="187" customWidth="1"/>
    <col min="14339" max="14339" width="25" style="187" customWidth="1"/>
    <col min="14340" max="14592" width="9.33203125" style="187"/>
    <col min="14593" max="14593" width="19.5" style="187" customWidth="1"/>
    <col min="14594" max="14594" width="72" style="187" customWidth="1"/>
    <col min="14595" max="14595" width="25" style="187" customWidth="1"/>
    <col min="14596" max="14848" width="9.33203125" style="187"/>
    <col min="14849" max="14849" width="19.5" style="187" customWidth="1"/>
    <col min="14850" max="14850" width="72" style="187" customWidth="1"/>
    <col min="14851" max="14851" width="25" style="187" customWidth="1"/>
    <col min="14852" max="15104" width="9.33203125" style="187"/>
    <col min="15105" max="15105" width="19.5" style="187" customWidth="1"/>
    <col min="15106" max="15106" width="72" style="187" customWidth="1"/>
    <col min="15107" max="15107" width="25" style="187" customWidth="1"/>
    <col min="15108" max="15360" width="9.33203125" style="187"/>
    <col min="15361" max="15361" width="19.5" style="187" customWidth="1"/>
    <col min="15362" max="15362" width="72" style="187" customWidth="1"/>
    <col min="15363" max="15363" width="25" style="187" customWidth="1"/>
    <col min="15364" max="15616" width="9.33203125" style="187"/>
    <col min="15617" max="15617" width="19.5" style="187" customWidth="1"/>
    <col min="15618" max="15618" width="72" style="187" customWidth="1"/>
    <col min="15619" max="15619" width="25" style="187" customWidth="1"/>
    <col min="15620" max="15872" width="9.33203125" style="187"/>
    <col min="15873" max="15873" width="19.5" style="187" customWidth="1"/>
    <col min="15874" max="15874" width="72" style="187" customWidth="1"/>
    <col min="15875" max="15875" width="25" style="187" customWidth="1"/>
    <col min="15876" max="16128" width="9.33203125" style="187"/>
    <col min="16129" max="16129" width="19.5" style="187" customWidth="1"/>
    <col min="16130" max="16130" width="72" style="187" customWidth="1"/>
    <col min="16131" max="16131" width="25" style="187" customWidth="1"/>
    <col min="16132" max="16384" width="9.33203125" style="187"/>
  </cols>
  <sheetData>
    <row r="1" spans="1:3" s="177" customFormat="1" ht="21" customHeight="1" x14ac:dyDescent="0.2">
      <c r="A1" s="174" t="s">
        <v>258</v>
      </c>
      <c r="B1" s="175" t="s">
        <v>352</v>
      </c>
      <c r="C1" s="176" t="s">
        <v>353</v>
      </c>
    </row>
    <row r="2" spans="1:3" s="177" customFormat="1" ht="16.5" thickBot="1" x14ac:dyDescent="0.25">
      <c r="A2" s="178" t="s">
        <v>354</v>
      </c>
      <c r="B2" s="179" t="s">
        <v>363</v>
      </c>
      <c r="C2" s="180">
        <v>2</v>
      </c>
    </row>
    <row r="3" spans="1:3" s="183" customFormat="1" ht="15.95" customHeight="1" thickBot="1" x14ac:dyDescent="0.3">
      <c r="A3" s="181"/>
      <c r="B3" s="181"/>
      <c r="C3" s="182" t="s">
        <v>350</v>
      </c>
    </row>
    <row r="4" spans="1:3" ht="13.5" thickBot="1" x14ac:dyDescent="0.25">
      <c r="A4" s="184" t="s">
        <v>356</v>
      </c>
      <c r="B4" s="185" t="s">
        <v>357</v>
      </c>
      <c r="C4" s="186" t="s">
        <v>358</v>
      </c>
    </row>
    <row r="5" spans="1:3" s="191" customFormat="1" ht="12.95" customHeight="1" thickBot="1" x14ac:dyDescent="0.25">
      <c r="A5" s="188">
        <v>1</v>
      </c>
      <c r="B5" s="189">
        <v>2</v>
      </c>
      <c r="C5" s="190">
        <v>3</v>
      </c>
    </row>
    <row r="6" spans="1:3" s="191" customFormat="1" ht="15.95" customHeight="1" thickBot="1" x14ac:dyDescent="0.25">
      <c r="A6" s="192"/>
      <c r="B6" s="193" t="s">
        <v>256</v>
      </c>
      <c r="C6" s="194"/>
    </row>
    <row r="7" spans="1:3" s="191" customFormat="1" ht="12" customHeight="1" thickBot="1" x14ac:dyDescent="0.25">
      <c r="A7" s="40" t="s">
        <v>5</v>
      </c>
      <c r="B7" s="11" t="s">
        <v>6</v>
      </c>
      <c r="C7" s="12">
        <f>+C8+C9+C10+C11+C12+C13</f>
        <v>69739</v>
      </c>
    </row>
    <row r="8" spans="1:3" s="196" customFormat="1" ht="12" customHeight="1" x14ac:dyDescent="0.2">
      <c r="A8" s="195" t="s">
        <v>7</v>
      </c>
      <c r="B8" s="15" t="s">
        <v>8</v>
      </c>
      <c r="C8" s="16">
        <v>33282</v>
      </c>
    </row>
    <row r="9" spans="1:3" s="198" customFormat="1" ht="12" customHeight="1" x14ac:dyDescent="0.2">
      <c r="A9" s="197" t="s">
        <v>9</v>
      </c>
      <c r="B9" s="18" t="s">
        <v>10</v>
      </c>
      <c r="C9" s="19">
        <v>22246</v>
      </c>
    </row>
    <row r="10" spans="1:3" s="198" customFormat="1" ht="12" customHeight="1" x14ac:dyDescent="0.2">
      <c r="A10" s="197" t="s">
        <v>11</v>
      </c>
      <c r="B10" s="18" t="s">
        <v>12</v>
      </c>
      <c r="C10" s="19">
        <v>13011</v>
      </c>
    </row>
    <row r="11" spans="1:3" s="198" customFormat="1" ht="12" customHeight="1" x14ac:dyDescent="0.2">
      <c r="A11" s="197" t="s">
        <v>13</v>
      </c>
      <c r="B11" s="18" t="s">
        <v>14</v>
      </c>
      <c r="C11" s="19">
        <v>1200</v>
      </c>
    </row>
    <row r="12" spans="1:3" s="198" customFormat="1" ht="12" customHeight="1" x14ac:dyDescent="0.2">
      <c r="A12" s="197" t="s">
        <v>15</v>
      </c>
      <c r="B12" s="18" t="s">
        <v>16</v>
      </c>
      <c r="C12" s="199"/>
    </row>
    <row r="13" spans="1:3" s="196" customFormat="1" ht="12" customHeight="1" thickBot="1" x14ac:dyDescent="0.25">
      <c r="A13" s="200" t="s">
        <v>17</v>
      </c>
      <c r="B13" s="21" t="s">
        <v>18</v>
      </c>
      <c r="C13" s="201"/>
    </row>
    <row r="14" spans="1:3" s="196" customFormat="1" ht="12" customHeight="1" thickBot="1" x14ac:dyDescent="0.25">
      <c r="A14" s="40" t="s">
        <v>19</v>
      </c>
      <c r="B14" s="22" t="s">
        <v>20</v>
      </c>
      <c r="C14" s="12">
        <f>+C15+C16+C17+C18+C19</f>
        <v>12681</v>
      </c>
    </row>
    <row r="15" spans="1:3" s="196" customFormat="1" ht="12" customHeight="1" x14ac:dyDescent="0.2">
      <c r="A15" s="195" t="s">
        <v>21</v>
      </c>
      <c r="B15" s="15" t="s">
        <v>22</v>
      </c>
      <c r="C15" s="16"/>
    </row>
    <row r="16" spans="1:3" s="196" customFormat="1" ht="12" customHeight="1" x14ac:dyDescent="0.2">
      <c r="A16" s="197" t="s">
        <v>23</v>
      </c>
      <c r="B16" s="18" t="s">
        <v>24</v>
      </c>
      <c r="C16" s="19"/>
    </row>
    <row r="17" spans="1:3" s="196" customFormat="1" ht="12" customHeight="1" x14ac:dyDescent="0.2">
      <c r="A17" s="197" t="s">
        <v>25</v>
      </c>
      <c r="B17" s="18" t="s">
        <v>26</v>
      </c>
      <c r="C17" s="19"/>
    </row>
    <row r="18" spans="1:3" s="196" customFormat="1" ht="12" customHeight="1" x14ac:dyDescent="0.2">
      <c r="A18" s="197" t="s">
        <v>27</v>
      </c>
      <c r="B18" s="18" t="s">
        <v>28</v>
      </c>
      <c r="C18" s="19"/>
    </row>
    <row r="19" spans="1:3" s="196" customFormat="1" ht="12" customHeight="1" x14ac:dyDescent="0.2">
      <c r="A19" s="197" t="s">
        <v>29</v>
      </c>
      <c r="B19" s="18" t="s">
        <v>30</v>
      </c>
      <c r="C19" s="19">
        <v>12681</v>
      </c>
    </row>
    <row r="20" spans="1:3" s="198" customFormat="1" ht="12" customHeight="1" thickBot="1" x14ac:dyDescent="0.25">
      <c r="A20" s="200" t="s">
        <v>31</v>
      </c>
      <c r="B20" s="21" t="s">
        <v>32</v>
      </c>
      <c r="C20" s="23">
        <v>1733</v>
      </c>
    </row>
    <row r="21" spans="1:3" s="198" customFormat="1" ht="12" customHeight="1" thickBot="1" x14ac:dyDescent="0.25">
      <c r="A21" s="40" t="s">
        <v>33</v>
      </c>
      <c r="B21" s="11" t="s">
        <v>34</v>
      </c>
      <c r="C21" s="12">
        <f>+C22+C23+C24+C25+C26</f>
        <v>20678</v>
      </c>
    </row>
    <row r="22" spans="1:3" s="198" customFormat="1" ht="12" customHeight="1" x14ac:dyDescent="0.2">
      <c r="A22" s="195" t="s">
        <v>35</v>
      </c>
      <c r="B22" s="15" t="s">
        <v>36</v>
      </c>
      <c r="C22" s="16"/>
    </row>
    <row r="23" spans="1:3" s="196" customFormat="1" ht="12" customHeight="1" x14ac:dyDescent="0.2">
      <c r="A23" s="197" t="s">
        <v>37</v>
      </c>
      <c r="B23" s="18" t="s">
        <v>38</v>
      </c>
      <c r="C23" s="19"/>
    </row>
    <row r="24" spans="1:3" s="198" customFormat="1" ht="12" customHeight="1" x14ac:dyDescent="0.2">
      <c r="A24" s="197" t="s">
        <v>39</v>
      </c>
      <c r="B24" s="18" t="s">
        <v>40</v>
      </c>
      <c r="C24" s="19"/>
    </row>
    <row r="25" spans="1:3" s="198" customFormat="1" ht="12" customHeight="1" x14ac:dyDescent="0.2">
      <c r="A25" s="197" t="s">
        <v>41</v>
      </c>
      <c r="B25" s="18" t="s">
        <v>42</v>
      </c>
      <c r="C25" s="19"/>
    </row>
    <row r="26" spans="1:3" s="198" customFormat="1" ht="12" customHeight="1" x14ac:dyDescent="0.2">
      <c r="A26" s="197" t="s">
        <v>43</v>
      </c>
      <c r="B26" s="18" t="s">
        <v>44</v>
      </c>
      <c r="C26" s="19">
        <v>20678</v>
      </c>
    </row>
    <row r="27" spans="1:3" s="198" customFormat="1" ht="12" customHeight="1" thickBot="1" x14ac:dyDescent="0.25">
      <c r="A27" s="200" t="s">
        <v>45</v>
      </c>
      <c r="B27" s="21" t="s">
        <v>46</v>
      </c>
      <c r="C27" s="23"/>
    </row>
    <row r="28" spans="1:3" s="198" customFormat="1" ht="12" customHeight="1" thickBot="1" x14ac:dyDescent="0.25">
      <c r="A28" s="40" t="s">
        <v>47</v>
      </c>
      <c r="B28" s="11" t="s">
        <v>48</v>
      </c>
      <c r="C28" s="24">
        <f>+C29+C32+C33+C34</f>
        <v>25000</v>
      </c>
    </row>
    <row r="29" spans="1:3" s="198" customFormat="1" ht="12" customHeight="1" x14ac:dyDescent="0.2">
      <c r="A29" s="195" t="s">
        <v>49</v>
      </c>
      <c r="B29" s="15" t="s">
        <v>50</v>
      </c>
      <c r="C29" s="25">
        <v>21700</v>
      </c>
    </row>
    <row r="30" spans="1:3" s="198" customFormat="1" ht="12" customHeight="1" x14ac:dyDescent="0.2">
      <c r="A30" s="197" t="s">
        <v>51</v>
      </c>
      <c r="B30" s="18" t="s">
        <v>52</v>
      </c>
      <c r="C30" s="19">
        <v>2700</v>
      </c>
    </row>
    <row r="31" spans="1:3" s="198" customFormat="1" ht="12" customHeight="1" x14ac:dyDescent="0.2">
      <c r="A31" s="197" t="s">
        <v>53</v>
      </c>
      <c r="B31" s="18" t="s">
        <v>54</v>
      </c>
      <c r="C31" s="19">
        <v>19000</v>
      </c>
    </row>
    <row r="32" spans="1:3" s="198" customFormat="1" ht="12" customHeight="1" x14ac:dyDescent="0.2">
      <c r="A32" s="197" t="s">
        <v>55</v>
      </c>
      <c r="B32" s="18" t="s">
        <v>56</v>
      </c>
      <c r="C32" s="19">
        <v>3200</v>
      </c>
    </row>
    <row r="33" spans="1:3" s="198" customFormat="1" ht="12" customHeight="1" x14ac:dyDescent="0.2">
      <c r="A33" s="197" t="s">
        <v>57</v>
      </c>
      <c r="B33" s="18" t="s">
        <v>58</v>
      </c>
      <c r="C33" s="19"/>
    </row>
    <row r="34" spans="1:3" s="198" customFormat="1" ht="12" customHeight="1" thickBot="1" x14ac:dyDescent="0.25">
      <c r="A34" s="200" t="s">
        <v>59</v>
      </c>
      <c r="B34" s="21" t="s">
        <v>60</v>
      </c>
      <c r="C34" s="23">
        <v>100</v>
      </c>
    </row>
    <row r="35" spans="1:3" s="198" customFormat="1" ht="12" customHeight="1" thickBot="1" x14ac:dyDescent="0.25">
      <c r="A35" s="40" t="s">
        <v>61</v>
      </c>
      <c r="B35" s="11" t="s">
        <v>62</v>
      </c>
      <c r="C35" s="12">
        <f>SUM(C36:C45)</f>
        <v>7442</v>
      </c>
    </row>
    <row r="36" spans="1:3" s="198" customFormat="1" ht="12" customHeight="1" x14ac:dyDescent="0.2">
      <c r="A36" s="195" t="s">
        <v>63</v>
      </c>
      <c r="B36" s="15" t="s">
        <v>64</v>
      </c>
      <c r="C36" s="16"/>
    </row>
    <row r="37" spans="1:3" s="198" customFormat="1" ht="12" customHeight="1" x14ac:dyDescent="0.2">
      <c r="A37" s="197" t="s">
        <v>65</v>
      </c>
      <c r="B37" s="18" t="s">
        <v>66</v>
      </c>
      <c r="C37" s="19"/>
    </row>
    <row r="38" spans="1:3" s="198" customFormat="1" ht="12" customHeight="1" x14ac:dyDescent="0.2">
      <c r="A38" s="197" t="s">
        <v>67</v>
      </c>
      <c r="B38" s="18" t="s">
        <v>68</v>
      </c>
      <c r="C38" s="19"/>
    </row>
    <row r="39" spans="1:3" s="198" customFormat="1" ht="12" customHeight="1" x14ac:dyDescent="0.2">
      <c r="A39" s="197" t="s">
        <v>69</v>
      </c>
      <c r="B39" s="18" t="s">
        <v>70</v>
      </c>
      <c r="C39" s="19">
        <v>1370</v>
      </c>
    </row>
    <row r="40" spans="1:3" s="198" customFormat="1" ht="12" customHeight="1" x14ac:dyDescent="0.2">
      <c r="A40" s="197" t="s">
        <v>71</v>
      </c>
      <c r="B40" s="18" t="s">
        <v>72</v>
      </c>
      <c r="C40" s="19">
        <v>5500</v>
      </c>
    </row>
    <row r="41" spans="1:3" s="198" customFormat="1" ht="12" customHeight="1" x14ac:dyDescent="0.2">
      <c r="A41" s="197" t="s">
        <v>73</v>
      </c>
      <c r="B41" s="18" t="s">
        <v>74</v>
      </c>
      <c r="C41" s="19"/>
    </row>
    <row r="42" spans="1:3" s="198" customFormat="1" ht="12" customHeight="1" x14ac:dyDescent="0.2">
      <c r="A42" s="197" t="s">
        <v>75</v>
      </c>
      <c r="B42" s="18" t="s">
        <v>76</v>
      </c>
      <c r="C42" s="19"/>
    </row>
    <row r="43" spans="1:3" s="198" customFormat="1" ht="12" customHeight="1" x14ac:dyDescent="0.2">
      <c r="A43" s="197" t="s">
        <v>77</v>
      </c>
      <c r="B43" s="18" t="s">
        <v>78</v>
      </c>
      <c r="C43" s="19">
        <v>2</v>
      </c>
    </row>
    <row r="44" spans="1:3" s="198" customFormat="1" ht="12" customHeight="1" x14ac:dyDescent="0.2">
      <c r="A44" s="197" t="s">
        <v>79</v>
      </c>
      <c r="B44" s="18" t="s">
        <v>80</v>
      </c>
      <c r="C44" s="26"/>
    </row>
    <row r="45" spans="1:3" s="198" customFormat="1" ht="12" customHeight="1" thickBot="1" x14ac:dyDescent="0.25">
      <c r="A45" s="200" t="s">
        <v>81</v>
      </c>
      <c r="B45" s="21" t="s">
        <v>82</v>
      </c>
      <c r="C45" s="27">
        <v>570</v>
      </c>
    </row>
    <row r="46" spans="1:3" s="198" customFormat="1" ht="12" customHeight="1" thickBot="1" x14ac:dyDescent="0.25">
      <c r="A46" s="40" t="s">
        <v>83</v>
      </c>
      <c r="B46" s="11" t="s">
        <v>84</v>
      </c>
      <c r="C46" s="12">
        <f>SUM(C47:C51)</f>
        <v>22000</v>
      </c>
    </row>
    <row r="47" spans="1:3" s="198" customFormat="1" ht="12" customHeight="1" x14ac:dyDescent="0.2">
      <c r="A47" s="195" t="s">
        <v>85</v>
      </c>
      <c r="B47" s="15" t="s">
        <v>86</v>
      </c>
      <c r="C47" s="28"/>
    </row>
    <row r="48" spans="1:3" s="198" customFormat="1" ht="12" customHeight="1" x14ac:dyDescent="0.2">
      <c r="A48" s="197" t="s">
        <v>87</v>
      </c>
      <c r="B48" s="18" t="s">
        <v>88</v>
      </c>
      <c r="C48" s="26">
        <v>22000</v>
      </c>
    </row>
    <row r="49" spans="1:3" s="198" customFormat="1" ht="12" customHeight="1" x14ac:dyDescent="0.2">
      <c r="A49" s="197" t="s">
        <v>89</v>
      </c>
      <c r="B49" s="18" t="s">
        <v>90</v>
      </c>
      <c r="C49" s="26"/>
    </row>
    <row r="50" spans="1:3" s="198" customFormat="1" ht="12" customHeight="1" x14ac:dyDescent="0.2">
      <c r="A50" s="197" t="s">
        <v>91</v>
      </c>
      <c r="B50" s="18" t="s">
        <v>92</v>
      </c>
      <c r="C50" s="26"/>
    </row>
    <row r="51" spans="1:3" s="198" customFormat="1" ht="12" customHeight="1" thickBot="1" x14ac:dyDescent="0.25">
      <c r="A51" s="200" t="s">
        <v>93</v>
      </c>
      <c r="B51" s="21" t="s">
        <v>94</v>
      </c>
      <c r="C51" s="27"/>
    </row>
    <row r="52" spans="1:3" s="198" customFormat="1" ht="12" customHeight="1" thickBot="1" x14ac:dyDescent="0.25">
      <c r="A52" s="40" t="s">
        <v>95</v>
      </c>
      <c r="B52" s="11" t="s">
        <v>96</v>
      </c>
      <c r="C52" s="12">
        <f>SUM(C53:C55)</f>
        <v>1000</v>
      </c>
    </row>
    <row r="53" spans="1:3" s="198" customFormat="1" ht="12" customHeight="1" x14ac:dyDescent="0.2">
      <c r="A53" s="195" t="s">
        <v>97</v>
      </c>
      <c r="B53" s="15" t="s">
        <v>98</v>
      </c>
      <c r="C53" s="16"/>
    </row>
    <row r="54" spans="1:3" s="198" customFormat="1" ht="12" customHeight="1" x14ac:dyDescent="0.2">
      <c r="A54" s="197" t="s">
        <v>99</v>
      </c>
      <c r="B54" s="18" t="s">
        <v>100</v>
      </c>
      <c r="C54" s="19"/>
    </row>
    <row r="55" spans="1:3" s="198" customFormat="1" ht="12" customHeight="1" x14ac:dyDescent="0.2">
      <c r="A55" s="197" t="s">
        <v>101</v>
      </c>
      <c r="B55" s="18" t="s">
        <v>102</v>
      </c>
      <c r="C55" s="19">
        <v>1000</v>
      </c>
    </row>
    <row r="56" spans="1:3" s="198" customFormat="1" ht="12" customHeight="1" thickBot="1" x14ac:dyDescent="0.25">
      <c r="A56" s="200" t="s">
        <v>103</v>
      </c>
      <c r="B56" s="21" t="s">
        <v>104</v>
      </c>
      <c r="C56" s="23"/>
    </row>
    <row r="57" spans="1:3" s="198" customFormat="1" ht="12" customHeight="1" thickBot="1" x14ac:dyDescent="0.25">
      <c r="A57" s="40" t="s">
        <v>105</v>
      </c>
      <c r="B57" s="22" t="s">
        <v>106</v>
      </c>
      <c r="C57" s="12">
        <f>SUM(C58:C60)</f>
        <v>5500</v>
      </c>
    </row>
    <row r="58" spans="1:3" s="198" customFormat="1" ht="12" customHeight="1" x14ac:dyDescent="0.2">
      <c r="A58" s="195" t="s">
        <v>107</v>
      </c>
      <c r="B58" s="15" t="s">
        <v>108</v>
      </c>
      <c r="C58" s="26"/>
    </row>
    <row r="59" spans="1:3" s="198" customFormat="1" ht="12" customHeight="1" x14ac:dyDescent="0.2">
      <c r="A59" s="197" t="s">
        <v>109</v>
      </c>
      <c r="B59" s="18" t="s">
        <v>110</v>
      </c>
      <c r="C59" s="26"/>
    </row>
    <row r="60" spans="1:3" s="198" customFormat="1" ht="12" customHeight="1" x14ac:dyDescent="0.2">
      <c r="A60" s="197" t="s">
        <v>111</v>
      </c>
      <c r="B60" s="18" t="s">
        <v>112</v>
      </c>
      <c r="C60" s="26">
        <v>5500</v>
      </c>
    </row>
    <row r="61" spans="1:3" s="198" customFormat="1" ht="12" customHeight="1" thickBot="1" x14ac:dyDescent="0.25">
      <c r="A61" s="200" t="s">
        <v>113</v>
      </c>
      <c r="B61" s="21" t="s">
        <v>114</v>
      </c>
      <c r="C61" s="26"/>
    </row>
    <row r="62" spans="1:3" s="198" customFormat="1" ht="12" customHeight="1" thickBot="1" x14ac:dyDescent="0.25">
      <c r="A62" s="40" t="s">
        <v>115</v>
      </c>
      <c r="B62" s="11" t="s">
        <v>116</v>
      </c>
      <c r="C62" s="24">
        <f>+C7+C14+C21+C28+C35+C46+C52+C57</f>
        <v>164040</v>
      </c>
    </row>
    <row r="63" spans="1:3" s="198" customFormat="1" ht="12" customHeight="1" thickBot="1" x14ac:dyDescent="0.2">
      <c r="A63" s="202" t="s">
        <v>359</v>
      </c>
      <c r="B63" s="22" t="s">
        <v>118</v>
      </c>
      <c r="C63" s="12">
        <f>SUM(C64:C66)</f>
        <v>4752</v>
      </c>
    </row>
    <row r="64" spans="1:3" s="198" customFormat="1" ht="12" customHeight="1" x14ac:dyDescent="0.2">
      <c r="A64" s="195" t="s">
        <v>119</v>
      </c>
      <c r="B64" s="15" t="s">
        <v>120</v>
      </c>
      <c r="C64" s="26">
        <v>4752</v>
      </c>
    </row>
    <row r="65" spans="1:3" s="198" customFormat="1" ht="12" customHeight="1" x14ac:dyDescent="0.2">
      <c r="A65" s="197" t="s">
        <v>121</v>
      </c>
      <c r="B65" s="18" t="s">
        <v>122</v>
      </c>
      <c r="C65" s="26"/>
    </row>
    <row r="66" spans="1:3" s="198" customFormat="1" ht="12" customHeight="1" thickBot="1" x14ac:dyDescent="0.25">
      <c r="A66" s="200" t="s">
        <v>123</v>
      </c>
      <c r="B66" s="30" t="s">
        <v>124</v>
      </c>
      <c r="C66" s="26"/>
    </row>
    <row r="67" spans="1:3" s="198" customFormat="1" ht="12" customHeight="1" thickBot="1" x14ac:dyDescent="0.2">
      <c r="A67" s="202" t="s">
        <v>125</v>
      </c>
      <c r="B67" s="22" t="s">
        <v>205</v>
      </c>
      <c r="C67" s="12"/>
    </row>
    <row r="68" spans="1:3" s="198" customFormat="1" ht="12" customHeight="1" thickBot="1" x14ac:dyDescent="0.2">
      <c r="A68" s="202" t="s">
        <v>126</v>
      </c>
      <c r="B68" s="22" t="s">
        <v>127</v>
      </c>
      <c r="C68" s="12"/>
    </row>
    <row r="69" spans="1:3" s="198" customFormat="1" ht="12" customHeight="1" x14ac:dyDescent="0.2">
      <c r="A69" s="195" t="s">
        <v>128</v>
      </c>
      <c r="B69" s="15" t="s">
        <v>129</v>
      </c>
      <c r="C69" s="26">
        <v>3000</v>
      </c>
    </row>
    <row r="70" spans="1:3" s="198" customFormat="1" ht="12" customHeight="1" thickBot="1" x14ac:dyDescent="0.25">
      <c r="A70" s="200" t="s">
        <v>130</v>
      </c>
      <c r="B70" s="21" t="s">
        <v>131</v>
      </c>
      <c r="C70" s="26"/>
    </row>
    <row r="71" spans="1:3" s="196" customFormat="1" ht="12" customHeight="1" thickBot="1" x14ac:dyDescent="0.2">
      <c r="A71" s="202" t="s">
        <v>132</v>
      </c>
      <c r="B71" s="22" t="s">
        <v>349</v>
      </c>
      <c r="C71" s="12"/>
    </row>
    <row r="72" spans="1:3" s="198" customFormat="1" ht="12" customHeight="1" thickBot="1" x14ac:dyDescent="0.2">
      <c r="A72" s="202" t="s">
        <v>133</v>
      </c>
      <c r="B72" s="22" t="s">
        <v>215</v>
      </c>
      <c r="C72" s="12"/>
    </row>
    <row r="73" spans="1:3" s="196" customFormat="1" ht="12" customHeight="1" thickBot="1" x14ac:dyDescent="0.2">
      <c r="A73" s="202" t="s">
        <v>134</v>
      </c>
      <c r="B73" s="22" t="s">
        <v>135</v>
      </c>
      <c r="C73" s="31"/>
    </row>
    <row r="74" spans="1:3" s="196" customFormat="1" ht="12" customHeight="1" thickBot="1" x14ac:dyDescent="0.2">
      <c r="A74" s="202" t="s">
        <v>136</v>
      </c>
      <c r="B74" s="32" t="s">
        <v>137</v>
      </c>
      <c r="C74" s="24">
        <f>+C63+C67+C68+C71+C72+C73</f>
        <v>4752</v>
      </c>
    </row>
    <row r="75" spans="1:3" s="196" customFormat="1" ht="12" customHeight="1" thickBot="1" x14ac:dyDescent="0.2">
      <c r="A75" s="203" t="s">
        <v>138</v>
      </c>
      <c r="B75" s="34" t="s">
        <v>360</v>
      </c>
      <c r="C75" s="24">
        <f>+C62+C74</f>
        <v>168792</v>
      </c>
    </row>
    <row r="76" spans="1:3" s="198" customFormat="1" ht="15" customHeight="1" x14ac:dyDescent="0.2">
      <c r="A76" s="204"/>
      <c r="B76" s="205"/>
      <c r="C76" s="206"/>
    </row>
    <row r="77" spans="1:3" ht="13.5" thickBot="1" x14ac:dyDescent="0.25">
      <c r="A77" s="207"/>
      <c r="B77" s="208"/>
      <c r="C77" s="209"/>
    </row>
    <row r="78" spans="1:3" s="191" customFormat="1" ht="16.5" customHeight="1" thickBot="1" x14ac:dyDescent="0.25">
      <c r="A78" s="210"/>
      <c r="B78" s="211" t="s">
        <v>257</v>
      </c>
      <c r="C78" s="212"/>
    </row>
    <row r="79" spans="1:3" s="213" customFormat="1" ht="12" customHeight="1" thickBot="1" x14ac:dyDescent="0.25">
      <c r="A79" s="6" t="s">
        <v>5</v>
      </c>
      <c r="B79" s="44" t="s">
        <v>143</v>
      </c>
      <c r="C79" s="45">
        <f>SUM(C80:C84)</f>
        <v>56178</v>
      </c>
    </row>
    <row r="80" spans="1:3" ht="12" customHeight="1" x14ac:dyDescent="0.2">
      <c r="A80" s="214" t="s">
        <v>7</v>
      </c>
      <c r="B80" s="47" t="s">
        <v>144</v>
      </c>
      <c r="C80" s="48">
        <v>19797</v>
      </c>
    </row>
    <row r="81" spans="1:3" ht="12" customHeight="1" x14ac:dyDescent="0.2">
      <c r="A81" s="197" t="s">
        <v>9</v>
      </c>
      <c r="B81" s="49" t="s">
        <v>145</v>
      </c>
      <c r="C81" s="19">
        <v>4807</v>
      </c>
    </row>
    <row r="82" spans="1:3" ht="12" customHeight="1" x14ac:dyDescent="0.2">
      <c r="A82" s="197" t="s">
        <v>11</v>
      </c>
      <c r="B82" s="49" t="s">
        <v>146</v>
      </c>
      <c r="C82" s="23">
        <v>27313</v>
      </c>
    </row>
    <row r="83" spans="1:3" ht="12" customHeight="1" x14ac:dyDescent="0.2">
      <c r="A83" s="197" t="s">
        <v>13</v>
      </c>
      <c r="B83" s="50" t="s">
        <v>147</v>
      </c>
      <c r="C83" s="23">
        <v>1063</v>
      </c>
    </row>
    <row r="84" spans="1:3" ht="12" customHeight="1" x14ac:dyDescent="0.2">
      <c r="A84" s="197" t="s">
        <v>148</v>
      </c>
      <c r="B84" s="51" t="s">
        <v>149</v>
      </c>
      <c r="C84" s="23">
        <v>3198</v>
      </c>
    </row>
    <row r="85" spans="1:3" ht="12" customHeight="1" x14ac:dyDescent="0.2">
      <c r="A85" s="197" t="s">
        <v>17</v>
      </c>
      <c r="B85" s="49" t="s">
        <v>150</v>
      </c>
      <c r="C85" s="23"/>
    </row>
    <row r="86" spans="1:3" ht="12" customHeight="1" x14ac:dyDescent="0.2">
      <c r="A86" s="197" t="s">
        <v>151</v>
      </c>
      <c r="B86" s="52" t="s">
        <v>152</v>
      </c>
      <c r="C86" s="23"/>
    </row>
    <row r="87" spans="1:3" ht="12" customHeight="1" x14ac:dyDescent="0.2">
      <c r="A87" s="197" t="s">
        <v>153</v>
      </c>
      <c r="B87" s="53" t="s">
        <v>154</v>
      </c>
      <c r="C87" s="23"/>
    </row>
    <row r="88" spans="1:3" ht="12" customHeight="1" x14ac:dyDescent="0.2">
      <c r="A88" s="197" t="s">
        <v>155</v>
      </c>
      <c r="B88" s="53" t="s">
        <v>156</v>
      </c>
      <c r="C88" s="23"/>
    </row>
    <row r="89" spans="1:3" ht="12" customHeight="1" x14ac:dyDescent="0.2">
      <c r="A89" s="197" t="s">
        <v>157</v>
      </c>
      <c r="B89" s="52" t="s">
        <v>158</v>
      </c>
      <c r="C89" s="23">
        <v>3198</v>
      </c>
    </row>
    <row r="90" spans="1:3" ht="12" customHeight="1" x14ac:dyDescent="0.2">
      <c r="A90" s="197" t="s">
        <v>159</v>
      </c>
      <c r="B90" s="52" t="s">
        <v>160</v>
      </c>
      <c r="C90" s="23"/>
    </row>
    <row r="91" spans="1:3" ht="12" customHeight="1" x14ac:dyDescent="0.2">
      <c r="A91" s="197" t="s">
        <v>161</v>
      </c>
      <c r="B91" s="53" t="s">
        <v>162</v>
      </c>
      <c r="C91" s="23"/>
    </row>
    <row r="92" spans="1:3" ht="12" customHeight="1" x14ac:dyDescent="0.2">
      <c r="A92" s="215" t="s">
        <v>163</v>
      </c>
      <c r="B92" s="55" t="s">
        <v>164</v>
      </c>
      <c r="C92" s="23"/>
    </row>
    <row r="93" spans="1:3" ht="12" customHeight="1" x14ac:dyDescent="0.2">
      <c r="A93" s="197" t="s">
        <v>165</v>
      </c>
      <c r="B93" s="55" t="s">
        <v>166</v>
      </c>
      <c r="C93" s="23"/>
    </row>
    <row r="94" spans="1:3" ht="12" customHeight="1" thickBot="1" x14ac:dyDescent="0.25">
      <c r="A94" s="216" t="s">
        <v>167</v>
      </c>
      <c r="B94" s="57" t="s">
        <v>168</v>
      </c>
      <c r="C94" s="58"/>
    </row>
    <row r="95" spans="1:3" ht="12" customHeight="1" thickBot="1" x14ac:dyDescent="0.25">
      <c r="A95" s="40" t="s">
        <v>19</v>
      </c>
      <c r="B95" s="59" t="s">
        <v>169</v>
      </c>
      <c r="C95" s="12">
        <f>+C96+C98+C100</f>
        <v>45062</v>
      </c>
    </row>
    <row r="96" spans="1:3" ht="12" customHeight="1" x14ac:dyDescent="0.2">
      <c r="A96" s="195" t="s">
        <v>21</v>
      </c>
      <c r="B96" s="49" t="s">
        <v>170</v>
      </c>
      <c r="C96" s="16">
        <v>38236</v>
      </c>
    </row>
    <row r="97" spans="1:3" ht="12" customHeight="1" x14ac:dyDescent="0.2">
      <c r="A97" s="195" t="s">
        <v>23</v>
      </c>
      <c r="B97" s="60" t="s">
        <v>171</v>
      </c>
      <c r="C97" s="16">
        <v>21018</v>
      </c>
    </row>
    <row r="98" spans="1:3" ht="12" customHeight="1" x14ac:dyDescent="0.2">
      <c r="A98" s="195" t="s">
        <v>25</v>
      </c>
      <c r="B98" s="60" t="s">
        <v>172</v>
      </c>
      <c r="C98" s="19">
        <v>6826</v>
      </c>
    </row>
    <row r="99" spans="1:3" ht="12" customHeight="1" x14ac:dyDescent="0.2">
      <c r="A99" s="195" t="s">
        <v>27</v>
      </c>
      <c r="B99" s="60" t="s">
        <v>173</v>
      </c>
      <c r="C99" s="61"/>
    </row>
    <row r="100" spans="1:3" ht="12" customHeight="1" x14ac:dyDescent="0.2">
      <c r="A100" s="195" t="s">
        <v>29</v>
      </c>
      <c r="B100" s="62" t="s">
        <v>174</v>
      </c>
      <c r="C100" s="61"/>
    </row>
    <row r="101" spans="1:3" ht="12" customHeight="1" x14ac:dyDescent="0.2">
      <c r="A101" s="195" t="s">
        <v>31</v>
      </c>
      <c r="B101" s="63" t="s">
        <v>175</v>
      </c>
      <c r="C101" s="61"/>
    </row>
    <row r="102" spans="1:3" ht="12" customHeight="1" x14ac:dyDescent="0.2">
      <c r="A102" s="195" t="s">
        <v>176</v>
      </c>
      <c r="B102" s="64" t="s">
        <v>177</v>
      </c>
      <c r="C102" s="61"/>
    </row>
    <row r="103" spans="1:3" ht="12" customHeight="1" x14ac:dyDescent="0.2">
      <c r="A103" s="195" t="s">
        <v>178</v>
      </c>
      <c r="B103" s="53" t="s">
        <v>156</v>
      </c>
      <c r="C103" s="61"/>
    </row>
    <row r="104" spans="1:3" ht="12" customHeight="1" x14ac:dyDescent="0.2">
      <c r="A104" s="195" t="s">
        <v>179</v>
      </c>
      <c r="B104" s="53" t="s">
        <v>180</v>
      </c>
      <c r="C104" s="61"/>
    </row>
    <row r="105" spans="1:3" ht="12" customHeight="1" x14ac:dyDescent="0.2">
      <c r="A105" s="195" t="s">
        <v>181</v>
      </c>
      <c r="B105" s="53" t="s">
        <v>182</v>
      </c>
      <c r="C105" s="61"/>
    </row>
    <row r="106" spans="1:3" ht="12" customHeight="1" x14ac:dyDescent="0.2">
      <c r="A106" s="195" t="s">
        <v>183</v>
      </c>
      <c r="B106" s="53" t="s">
        <v>162</v>
      </c>
      <c r="C106" s="61"/>
    </row>
    <row r="107" spans="1:3" ht="12" customHeight="1" x14ac:dyDescent="0.2">
      <c r="A107" s="195" t="s">
        <v>184</v>
      </c>
      <c r="B107" s="53" t="s">
        <v>185</v>
      </c>
      <c r="C107" s="61"/>
    </row>
    <row r="108" spans="1:3" ht="12" customHeight="1" thickBot="1" x14ac:dyDescent="0.25">
      <c r="A108" s="215" t="s">
        <v>186</v>
      </c>
      <c r="B108" s="53" t="s">
        <v>187</v>
      </c>
      <c r="C108" s="65"/>
    </row>
    <row r="109" spans="1:3" ht="12" customHeight="1" thickBot="1" x14ac:dyDescent="0.25">
      <c r="A109" s="40" t="s">
        <v>33</v>
      </c>
      <c r="B109" s="66" t="s">
        <v>188</v>
      </c>
      <c r="C109" s="12">
        <f>+C110+C111</f>
        <v>0</v>
      </c>
    </row>
    <row r="110" spans="1:3" ht="12" customHeight="1" x14ac:dyDescent="0.2">
      <c r="A110" s="195" t="s">
        <v>35</v>
      </c>
      <c r="B110" s="67" t="s">
        <v>189</v>
      </c>
      <c r="C110" s="16"/>
    </row>
    <row r="111" spans="1:3" ht="12" customHeight="1" thickBot="1" x14ac:dyDescent="0.25">
      <c r="A111" s="200" t="s">
        <v>37</v>
      </c>
      <c r="B111" s="60" t="s">
        <v>190</v>
      </c>
      <c r="C111" s="23"/>
    </row>
    <row r="112" spans="1:3" ht="12" customHeight="1" thickBot="1" x14ac:dyDescent="0.25">
      <c r="A112" s="40" t="s">
        <v>191</v>
      </c>
      <c r="B112" s="66" t="s">
        <v>192</v>
      </c>
      <c r="C112" s="12">
        <f>+C79+C95+C109</f>
        <v>101240</v>
      </c>
    </row>
    <row r="113" spans="1:11" ht="12" customHeight="1" thickBot="1" x14ac:dyDescent="0.25">
      <c r="A113" s="40" t="s">
        <v>61</v>
      </c>
      <c r="B113" s="66" t="s">
        <v>193</v>
      </c>
      <c r="C113" s="12">
        <f>+C114+C115+C116</f>
        <v>0</v>
      </c>
    </row>
    <row r="114" spans="1:11" s="213" customFormat="1" ht="12" customHeight="1" x14ac:dyDescent="0.2">
      <c r="A114" s="195" t="s">
        <v>63</v>
      </c>
      <c r="B114" s="67" t="s">
        <v>194</v>
      </c>
      <c r="C114" s="61"/>
    </row>
    <row r="115" spans="1:11" ht="12" customHeight="1" x14ac:dyDescent="0.2">
      <c r="A115" s="195" t="s">
        <v>65</v>
      </c>
      <c r="B115" s="67" t="s">
        <v>195</v>
      </c>
      <c r="C115" s="61"/>
    </row>
    <row r="116" spans="1:11" ht="12" customHeight="1" thickBot="1" x14ac:dyDescent="0.25">
      <c r="A116" s="215" t="s">
        <v>67</v>
      </c>
      <c r="B116" s="68" t="s">
        <v>196</v>
      </c>
      <c r="C116" s="61"/>
    </row>
    <row r="117" spans="1:11" ht="12" customHeight="1" thickBot="1" x14ac:dyDescent="0.25">
      <c r="A117" s="40" t="s">
        <v>83</v>
      </c>
      <c r="B117" s="66" t="s">
        <v>334</v>
      </c>
      <c r="C117" s="12">
        <f>+C118+C119+C120+C121</f>
        <v>0</v>
      </c>
    </row>
    <row r="118" spans="1:11" ht="12" customHeight="1" x14ac:dyDescent="0.2">
      <c r="A118" s="195" t="s">
        <v>85</v>
      </c>
      <c r="B118" s="67" t="s">
        <v>335</v>
      </c>
      <c r="C118" s="61"/>
    </row>
    <row r="119" spans="1:11" ht="12" customHeight="1" x14ac:dyDescent="0.2">
      <c r="A119" s="195" t="s">
        <v>87</v>
      </c>
      <c r="B119" s="67" t="s">
        <v>336</v>
      </c>
      <c r="C119" s="61"/>
    </row>
    <row r="120" spans="1:11" ht="12" customHeight="1" x14ac:dyDescent="0.2">
      <c r="A120" s="195" t="s">
        <v>89</v>
      </c>
      <c r="B120" s="67" t="s">
        <v>337</v>
      </c>
      <c r="C120" s="61"/>
    </row>
    <row r="121" spans="1:11" s="213" customFormat="1" ht="12" customHeight="1" thickBot="1" x14ac:dyDescent="0.25">
      <c r="A121" s="215" t="s">
        <v>91</v>
      </c>
      <c r="B121" s="68" t="s">
        <v>338</v>
      </c>
      <c r="C121" s="61"/>
    </row>
    <row r="122" spans="1:11" ht="12" customHeight="1" thickBot="1" x14ac:dyDescent="0.25">
      <c r="A122" s="40" t="s">
        <v>197</v>
      </c>
      <c r="B122" s="66" t="s">
        <v>339</v>
      </c>
      <c r="C122" s="24">
        <f>+C123+C124+C125+C126</f>
        <v>2394</v>
      </c>
      <c r="K122" s="217"/>
    </row>
    <row r="123" spans="1:11" x14ac:dyDescent="0.2">
      <c r="A123" s="195" t="s">
        <v>97</v>
      </c>
      <c r="B123" s="67" t="s">
        <v>340</v>
      </c>
      <c r="C123" s="61"/>
    </row>
    <row r="124" spans="1:11" ht="12" customHeight="1" x14ac:dyDescent="0.2">
      <c r="A124" s="195" t="s">
        <v>99</v>
      </c>
      <c r="B124" s="67" t="s">
        <v>341</v>
      </c>
      <c r="C124" s="61">
        <v>2394</v>
      </c>
    </row>
    <row r="125" spans="1:11" s="213" customFormat="1" ht="12" customHeight="1" x14ac:dyDescent="0.2">
      <c r="A125" s="195" t="s">
        <v>101</v>
      </c>
      <c r="B125" s="67" t="s">
        <v>342</v>
      </c>
      <c r="C125" s="61"/>
    </row>
    <row r="126" spans="1:11" s="213" customFormat="1" ht="12" customHeight="1" thickBot="1" x14ac:dyDescent="0.25">
      <c r="A126" s="215" t="s">
        <v>103</v>
      </c>
      <c r="B126" s="68" t="s">
        <v>343</v>
      </c>
      <c r="C126" s="61"/>
    </row>
    <row r="127" spans="1:11" s="213" customFormat="1" ht="12" customHeight="1" thickBot="1" x14ac:dyDescent="0.25">
      <c r="A127" s="40" t="s">
        <v>105</v>
      </c>
      <c r="B127" s="66" t="s">
        <v>344</v>
      </c>
      <c r="C127" s="69">
        <f>+C128+C129+C130+C131</f>
        <v>66683</v>
      </c>
    </row>
    <row r="128" spans="1:11" s="213" customFormat="1" ht="12" customHeight="1" x14ac:dyDescent="0.2">
      <c r="A128" s="195" t="s">
        <v>107</v>
      </c>
      <c r="B128" s="67" t="s">
        <v>345</v>
      </c>
      <c r="C128" s="61"/>
    </row>
    <row r="129" spans="1:3" s="213" customFormat="1" ht="12" customHeight="1" x14ac:dyDescent="0.2">
      <c r="A129" s="195" t="s">
        <v>109</v>
      </c>
      <c r="B129" s="67" t="s">
        <v>346</v>
      </c>
      <c r="C129" s="61"/>
    </row>
    <row r="130" spans="1:3" s="213" customFormat="1" ht="12" customHeight="1" x14ac:dyDescent="0.2">
      <c r="A130" s="195" t="s">
        <v>111</v>
      </c>
      <c r="B130" s="67" t="s">
        <v>347</v>
      </c>
      <c r="C130" s="61"/>
    </row>
    <row r="131" spans="1:3" ht="12.75" customHeight="1" thickBot="1" x14ac:dyDescent="0.25">
      <c r="A131" s="195" t="s">
        <v>113</v>
      </c>
      <c r="B131" s="67" t="s">
        <v>366</v>
      </c>
      <c r="C131" s="61">
        <v>66683</v>
      </c>
    </row>
    <row r="132" spans="1:3" ht="12" customHeight="1" thickBot="1" x14ac:dyDescent="0.25">
      <c r="A132" s="40" t="s">
        <v>115</v>
      </c>
      <c r="B132" s="66" t="s">
        <v>198</v>
      </c>
      <c r="C132" s="70">
        <f>+C113+C117+C122+C127</f>
        <v>69077</v>
      </c>
    </row>
    <row r="133" spans="1:3" ht="15" customHeight="1" thickBot="1" x14ac:dyDescent="0.25">
      <c r="A133" s="218" t="s">
        <v>199</v>
      </c>
      <c r="B133" s="74" t="s">
        <v>200</v>
      </c>
      <c r="C133" s="70">
        <f>+C112+C132</f>
        <v>170317</v>
      </c>
    </row>
    <row r="134" spans="1:3" ht="13.5" thickBot="1" x14ac:dyDescent="0.25"/>
    <row r="135" spans="1:3" ht="15" customHeight="1" thickBot="1" x14ac:dyDescent="0.25">
      <c r="A135" s="222" t="s">
        <v>361</v>
      </c>
      <c r="B135" s="223"/>
      <c r="C135" s="224">
        <v>6</v>
      </c>
    </row>
    <row r="136" spans="1:3" ht="14.25" customHeight="1" thickBot="1" x14ac:dyDescent="0.25">
      <c r="A136" s="222" t="s">
        <v>362</v>
      </c>
      <c r="B136" s="223"/>
      <c r="C136" s="224">
        <v>4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&amp;R9/1.mellékleta 2/2015.(III.12.) önkormányzati rendelethez</oddHeader>
  </headerFooter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4"/>
  <sheetViews>
    <sheetView tabSelected="1" view="pageLayout" topLeftCell="A100" zoomScaleSheetLayoutView="130" workbookViewId="0">
      <selection activeCell="E130" sqref="E130"/>
    </sheetView>
  </sheetViews>
  <sheetFormatPr defaultRowHeight="15.75" x14ac:dyDescent="0.25"/>
  <cols>
    <col min="1" max="1" width="9" style="286" customWidth="1"/>
    <col min="2" max="2" width="75.83203125" style="286" customWidth="1"/>
    <col min="3" max="3" width="15.5" style="226" customWidth="1"/>
    <col min="4" max="5" width="15.5" style="286" customWidth="1"/>
    <col min="6" max="6" width="9" style="225" customWidth="1"/>
    <col min="7" max="256" width="9.33203125" style="225"/>
    <col min="257" max="257" width="9" style="225" customWidth="1"/>
    <col min="258" max="258" width="75.83203125" style="225" customWidth="1"/>
    <col min="259" max="261" width="15.5" style="225" customWidth="1"/>
    <col min="262" max="262" width="9" style="225" customWidth="1"/>
    <col min="263" max="512" width="9.33203125" style="225"/>
    <col min="513" max="513" width="9" style="225" customWidth="1"/>
    <col min="514" max="514" width="75.83203125" style="225" customWidth="1"/>
    <col min="515" max="517" width="15.5" style="225" customWidth="1"/>
    <col min="518" max="518" width="9" style="225" customWidth="1"/>
    <col min="519" max="768" width="9.33203125" style="225"/>
    <col min="769" max="769" width="9" style="225" customWidth="1"/>
    <col min="770" max="770" width="75.83203125" style="225" customWidth="1"/>
    <col min="771" max="773" width="15.5" style="225" customWidth="1"/>
    <col min="774" max="774" width="9" style="225" customWidth="1"/>
    <col min="775" max="1024" width="9.33203125" style="225"/>
    <col min="1025" max="1025" width="9" style="225" customWidth="1"/>
    <col min="1026" max="1026" width="75.83203125" style="225" customWidth="1"/>
    <col min="1027" max="1029" width="15.5" style="225" customWidth="1"/>
    <col min="1030" max="1030" width="9" style="225" customWidth="1"/>
    <col min="1031" max="1280" width="9.33203125" style="225"/>
    <col min="1281" max="1281" width="9" style="225" customWidth="1"/>
    <col min="1282" max="1282" width="75.83203125" style="225" customWidth="1"/>
    <col min="1283" max="1285" width="15.5" style="225" customWidth="1"/>
    <col min="1286" max="1286" width="9" style="225" customWidth="1"/>
    <col min="1287" max="1536" width="9.33203125" style="225"/>
    <col min="1537" max="1537" width="9" style="225" customWidth="1"/>
    <col min="1538" max="1538" width="75.83203125" style="225" customWidth="1"/>
    <col min="1539" max="1541" width="15.5" style="225" customWidth="1"/>
    <col min="1542" max="1542" width="9" style="225" customWidth="1"/>
    <col min="1543" max="1792" width="9.33203125" style="225"/>
    <col min="1793" max="1793" width="9" style="225" customWidth="1"/>
    <col min="1794" max="1794" width="75.83203125" style="225" customWidth="1"/>
    <col min="1795" max="1797" width="15.5" style="225" customWidth="1"/>
    <col min="1798" max="1798" width="9" style="225" customWidth="1"/>
    <col min="1799" max="2048" width="9.33203125" style="225"/>
    <col min="2049" max="2049" width="9" style="225" customWidth="1"/>
    <col min="2050" max="2050" width="75.83203125" style="225" customWidth="1"/>
    <col min="2051" max="2053" width="15.5" style="225" customWidth="1"/>
    <col min="2054" max="2054" width="9" style="225" customWidth="1"/>
    <col min="2055" max="2304" width="9.33203125" style="225"/>
    <col min="2305" max="2305" width="9" style="225" customWidth="1"/>
    <col min="2306" max="2306" width="75.83203125" style="225" customWidth="1"/>
    <col min="2307" max="2309" width="15.5" style="225" customWidth="1"/>
    <col min="2310" max="2310" width="9" style="225" customWidth="1"/>
    <col min="2311" max="2560" width="9.33203125" style="225"/>
    <col min="2561" max="2561" width="9" style="225" customWidth="1"/>
    <col min="2562" max="2562" width="75.83203125" style="225" customWidth="1"/>
    <col min="2563" max="2565" width="15.5" style="225" customWidth="1"/>
    <col min="2566" max="2566" width="9" style="225" customWidth="1"/>
    <col min="2567" max="2816" width="9.33203125" style="225"/>
    <col min="2817" max="2817" width="9" style="225" customWidth="1"/>
    <col min="2818" max="2818" width="75.83203125" style="225" customWidth="1"/>
    <col min="2819" max="2821" width="15.5" style="225" customWidth="1"/>
    <col min="2822" max="2822" width="9" style="225" customWidth="1"/>
    <col min="2823" max="3072" width="9.33203125" style="225"/>
    <col min="3073" max="3073" width="9" style="225" customWidth="1"/>
    <col min="3074" max="3074" width="75.83203125" style="225" customWidth="1"/>
    <col min="3075" max="3077" width="15.5" style="225" customWidth="1"/>
    <col min="3078" max="3078" width="9" style="225" customWidth="1"/>
    <col min="3079" max="3328" width="9.33203125" style="225"/>
    <col min="3329" max="3329" width="9" style="225" customWidth="1"/>
    <col min="3330" max="3330" width="75.83203125" style="225" customWidth="1"/>
    <col min="3331" max="3333" width="15.5" style="225" customWidth="1"/>
    <col min="3334" max="3334" width="9" style="225" customWidth="1"/>
    <col min="3335" max="3584" width="9.33203125" style="225"/>
    <col min="3585" max="3585" width="9" style="225" customWidth="1"/>
    <col min="3586" max="3586" width="75.83203125" style="225" customWidth="1"/>
    <col min="3587" max="3589" width="15.5" style="225" customWidth="1"/>
    <col min="3590" max="3590" width="9" style="225" customWidth="1"/>
    <col min="3591" max="3840" width="9.33203125" style="225"/>
    <col min="3841" max="3841" width="9" style="225" customWidth="1"/>
    <col min="3842" max="3842" width="75.83203125" style="225" customWidth="1"/>
    <col min="3843" max="3845" width="15.5" style="225" customWidth="1"/>
    <col min="3846" max="3846" width="9" style="225" customWidth="1"/>
    <col min="3847" max="4096" width="9.33203125" style="225"/>
    <col min="4097" max="4097" width="9" style="225" customWidth="1"/>
    <col min="4098" max="4098" width="75.83203125" style="225" customWidth="1"/>
    <col min="4099" max="4101" width="15.5" style="225" customWidth="1"/>
    <col min="4102" max="4102" width="9" style="225" customWidth="1"/>
    <col min="4103" max="4352" width="9.33203125" style="225"/>
    <col min="4353" max="4353" width="9" style="225" customWidth="1"/>
    <col min="4354" max="4354" width="75.83203125" style="225" customWidth="1"/>
    <col min="4355" max="4357" width="15.5" style="225" customWidth="1"/>
    <col min="4358" max="4358" width="9" style="225" customWidth="1"/>
    <col min="4359" max="4608" width="9.33203125" style="225"/>
    <col min="4609" max="4609" width="9" style="225" customWidth="1"/>
    <col min="4610" max="4610" width="75.83203125" style="225" customWidth="1"/>
    <col min="4611" max="4613" width="15.5" style="225" customWidth="1"/>
    <col min="4614" max="4614" width="9" style="225" customWidth="1"/>
    <col min="4615" max="4864" width="9.33203125" style="225"/>
    <col min="4865" max="4865" width="9" style="225" customWidth="1"/>
    <col min="4866" max="4866" width="75.83203125" style="225" customWidth="1"/>
    <col min="4867" max="4869" width="15.5" style="225" customWidth="1"/>
    <col min="4870" max="4870" width="9" style="225" customWidth="1"/>
    <col min="4871" max="5120" width="9.33203125" style="225"/>
    <col min="5121" max="5121" width="9" style="225" customWidth="1"/>
    <col min="5122" max="5122" width="75.83203125" style="225" customWidth="1"/>
    <col min="5123" max="5125" width="15.5" style="225" customWidth="1"/>
    <col min="5126" max="5126" width="9" style="225" customWidth="1"/>
    <col min="5127" max="5376" width="9.33203125" style="225"/>
    <col min="5377" max="5377" width="9" style="225" customWidth="1"/>
    <col min="5378" max="5378" width="75.83203125" style="225" customWidth="1"/>
    <col min="5379" max="5381" width="15.5" style="225" customWidth="1"/>
    <col min="5382" max="5382" width="9" style="225" customWidth="1"/>
    <col min="5383" max="5632" width="9.33203125" style="225"/>
    <col min="5633" max="5633" width="9" style="225" customWidth="1"/>
    <col min="5634" max="5634" width="75.83203125" style="225" customWidth="1"/>
    <col min="5635" max="5637" width="15.5" style="225" customWidth="1"/>
    <col min="5638" max="5638" width="9" style="225" customWidth="1"/>
    <col min="5639" max="5888" width="9.33203125" style="225"/>
    <col min="5889" max="5889" width="9" style="225" customWidth="1"/>
    <col min="5890" max="5890" width="75.83203125" style="225" customWidth="1"/>
    <col min="5891" max="5893" width="15.5" style="225" customWidth="1"/>
    <col min="5894" max="5894" width="9" style="225" customWidth="1"/>
    <col min="5895" max="6144" width="9.33203125" style="225"/>
    <col min="6145" max="6145" width="9" style="225" customWidth="1"/>
    <col min="6146" max="6146" width="75.83203125" style="225" customWidth="1"/>
    <col min="6147" max="6149" width="15.5" style="225" customWidth="1"/>
    <col min="6150" max="6150" width="9" style="225" customWidth="1"/>
    <col min="6151" max="6400" width="9.33203125" style="225"/>
    <col min="6401" max="6401" width="9" style="225" customWidth="1"/>
    <col min="6402" max="6402" width="75.83203125" style="225" customWidth="1"/>
    <col min="6403" max="6405" width="15.5" style="225" customWidth="1"/>
    <col min="6406" max="6406" width="9" style="225" customWidth="1"/>
    <col min="6407" max="6656" width="9.33203125" style="225"/>
    <col min="6657" max="6657" width="9" style="225" customWidth="1"/>
    <col min="6658" max="6658" width="75.83203125" style="225" customWidth="1"/>
    <col min="6659" max="6661" width="15.5" style="225" customWidth="1"/>
    <col min="6662" max="6662" width="9" style="225" customWidth="1"/>
    <col min="6663" max="6912" width="9.33203125" style="225"/>
    <col min="6913" max="6913" width="9" style="225" customWidth="1"/>
    <col min="6914" max="6914" width="75.83203125" style="225" customWidth="1"/>
    <col min="6915" max="6917" width="15.5" style="225" customWidth="1"/>
    <col min="6918" max="6918" width="9" style="225" customWidth="1"/>
    <col min="6919" max="7168" width="9.33203125" style="225"/>
    <col min="7169" max="7169" width="9" style="225" customWidth="1"/>
    <col min="7170" max="7170" width="75.83203125" style="225" customWidth="1"/>
    <col min="7171" max="7173" width="15.5" style="225" customWidth="1"/>
    <col min="7174" max="7174" width="9" style="225" customWidth="1"/>
    <col min="7175" max="7424" width="9.33203125" style="225"/>
    <col min="7425" max="7425" width="9" style="225" customWidth="1"/>
    <col min="7426" max="7426" width="75.83203125" style="225" customWidth="1"/>
    <col min="7427" max="7429" width="15.5" style="225" customWidth="1"/>
    <col min="7430" max="7430" width="9" style="225" customWidth="1"/>
    <col min="7431" max="7680" width="9.33203125" style="225"/>
    <col min="7681" max="7681" width="9" style="225" customWidth="1"/>
    <col min="7682" max="7682" width="75.83203125" style="225" customWidth="1"/>
    <col min="7683" max="7685" width="15.5" style="225" customWidth="1"/>
    <col min="7686" max="7686" width="9" style="225" customWidth="1"/>
    <col min="7687" max="7936" width="9.33203125" style="225"/>
    <col min="7937" max="7937" width="9" style="225" customWidth="1"/>
    <col min="7938" max="7938" width="75.83203125" style="225" customWidth="1"/>
    <col min="7939" max="7941" width="15.5" style="225" customWidth="1"/>
    <col min="7942" max="7942" width="9" style="225" customWidth="1"/>
    <col min="7943" max="8192" width="9.33203125" style="225"/>
    <col min="8193" max="8193" width="9" style="225" customWidth="1"/>
    <col min="8194" max="8194" width="75.83203125" style="225" customWidth="1"/>
    <col min="8195" max="8197" width="15.5" style="225" customWidth="1"/>
    <col min="8198" max="8198" width="9" style="225" customWidth="1"/>
    <col min="8199" max="8448" width="9.33203125" style="225"/>
    <col min="8449" max="8449" width="9" style="225" customWidth="1"/>
    <col min="8450" max="8450" width="75.83203125" style="225" customWidth="1"/>
    <col min="8451" max="8453" width="15.5" style="225" customWidth="1"/>
    <col min="8454" max="8454" width="9" style="225" customWidth="1"/>
    <col min="8455" max="8704" width="9.33203125" style="225"/>
    <col min="8705" max="8705" width="9" style="225" customWidth="1"/>
    <col min="8706" max="8706" width="75.83203125" style="225" customWidth="1"/>
    <col min="8707" max="8709" width="15.5" style="225" customWidth="1"/>
    <col min="8710" max="8710" width="9" style="225" customWidth="1"/>
    <col min="8711" max="8960" width="9.33203125" style="225"/>
    <col min="8961" max="8961" width="9" style="225" customWidth="1"/>
    <col min="8962" max="8962" width="75.83203125" style="225" customWidth="1"/>
    <col min="8963" max="8965" width="15.5" style="225" customWidth="1"/>
    <col min="8966" max="8966" width="9" style="225" customWidth="1"/>
    <col min="8967" max="9216" width="9.33203125" style="225"/>
    <col min="9217" max="9217" width="9" style="225" customWidth="1"/>
    <col min="9218" max="9218" width="75.83203125" style="225" customWidth="1"/>
    <col min="9219" max="9221" width="15.5" style="225" customWidth="1"/>
    <col min="9222" max="9222" width="9" style="225" customWidth="1"/>
    <col min="9223" max="9472" width="9.33203125" style="225"/>
    <col min="9473" max="9473" width="9" style="225" customWidth="1"/>
    <col min="9474" max="9474" width="75.83203125" style="225" customWidth="1"/>
    <col min="9475" max="9477" width="15.5" style="225" customWidth="1"/>
    <col min="9478" max="9478" width="9" style="225" customWidth="1"/>
    <col min="9479" max="9728" width="9.33203125" style="225"/>
    <col min="9729" max="9729" width="9" style="225" customWidth="1"/>
    <col min="9730" max="9730" width="75.83203125" style="225" customWidth="1"/>
    <col min="9731" max="9733" width="15.5" style="225" customWidth="1"/>
    <col min="9734" max="9734" width="9" style="225" customWidth="1"/>
    <col min="9735" max="9984" width="9.33203125" style="225"/>
    <col min="9985" max="9985" width="9" style="225" customWidth="1"/>
    <col min="9986" max="9986" width="75.83203125" style="225" customWidth="1"/>
    <col min="9987" max="9989" width="15.5" style="225" customWidth="1"/>
    <col min="9990" max="9990" width="9" style="225" customWidth="1"/>
    <col min="9991" max="10240" width="9.33203125" style="225"/>
    <col min="10241" max="10241" width="9" style="225" customWidth="1"/>
    <col min="10242" max="10242" width="75.83203125" style="225" customWidth="1"/>
    <col min="10243" max="10245" width="15.5" style="225" customWidth="1"/>
    <col min="10246" max="10246" width="9" style="225" customWidth="1"/>
    <col min="10247" max="10496" width="9.33203125" style="225"/>
    <col min="10497" max="10497" width="9" style="225" customWidth="1"/>
    <col min="10498" max="10498" width="75.83203125" style="225" customWidth="1"/>
    <col min="10499" max="10501" width="15.5" style="225" customWidth="1"/>
    <col min="10502" max="10502" width="9" style="225" customWidth="1"/>
    <col min="10503" max="10752" width="9.33203125" style="225"/>
    <col min="10753" max="10753" width="9" style="225" customWidth="1"/>
    <col min="10754" max="10754" width="75.83203125" style="225" customWidth="1"/>
    <col min="10755" max="10757" width="15.5" style="225" customWidth="1"/>
    <col min="10758" max="10758" width="9" style="225" customWidth="1"/>
    <col min="10759" max="11008" width="9.33203125" style="225"/>
    <col min="11009" max="11009" width="9" style="225" customWidth="1"/>
    <col min="11010" max="11010" width="75.83203125" style="225" customWidth="1"/>
    <col min="11011" max="11013" width="15.5" style="225" customWidth="1"/>
    <col min="11014" max="11014" width="9" style="225" customWidth="1"/>
    <col min="11015" max="11264" width="9.33203125" style="225"/>
    <col min="11265" max="11265" width="9" style="225" customWidth="1"/>
    <col min="11266" max="11266" width="75.83203125" style="225" customWidth="1"/>
    <col min="11267" max="11269" width="15.5" style="225" customWidth="1"/>
    <col min="11270" max="11270" width="9" style="225" customWidth="1"/>
    <col min="11271" max="11520" width="9.33203125" style="225"/>
    <col min="11521" max="11521" width="9" style="225" customWidth="1"/>
    <col min="11522" max="11522" width="75.83203125" style="225" customWidth="1"/>
    <col min="11523" max="11525" width="15.5" style="225" customWidth="1"/>
    <col min="11526" max="11526" width="9" style="225" customWidth="1"/>
    <col min="11527" max="11776" width="9.33203125" style="225"/>
    <col min="11777" max="11777" width="9" style="225" customWidth="1"/>
    <col min="11778" max="11778" width="75.83203125" style="225" customWidth="1"/>
    <col min="11779" max="11781" width="15.5" style="225" customWidth="1"/>
    <col min="11782" max="11782" width="9" style="225" customWidth="1"/>
    <col min="11783" max="12032" width="9.33203125" style="225"/>
    <col min="12033" max="12033" width="9" style="225" customWidth="1"/>
    <col min="12034" max="12034" width="75.83203125" style="225" customWidth="1"/>
    <col min="12035" max="12037" width="15.5" style="225" customWidth="1"/>
    <col min="12038" max="12038" width="9" style="225" customWidth="1"/>
    <col min="12039" max="12288" width="9.33203125" style="225"/>
    <col min="12289" max="12289" width="9" style="225" customWidth="1"/>
    <col min="12290" max="12290" width="75.83203125" style="225" customWidth="1"/>
    <col min="12291" max="12293" width="15.5" style="225" customWidth="1"/>
    <col min="12294" max="12294" width="9" style="225" customWidth="1"/>
    <col min="12295" max="12544" width="9.33203125" style="225"/>
    <col min="12545" max="12545" width="9" style="225" customWidth="1"/>
    <col min="12546" max="12546" width="75.83203125" style="225" customWidth="1"/>
    <col min="12547" max="12549" width="15.5" style="225" customWidth="1"/>
    <col min="12550" max="12550" width="9" style="225" customWidth="1"/>
    <col min="12551" max="12800" width="9.33203125" style="225"/>
    <col min="12801" max="12801" width="9" style="225" customWidth="1"/>
    <col min="12802" max="12802" width="75.83203125" style="225" customWidth="1"/>
    <col min="12803" max="12805" width="15.5" style="225" customWidth="1"/>
    <col min="12806" max="12806" width="9" style="225" customWidth="1"/>
    <col min="12807" max="13056" width="9.33203125" style="225"/>
    <col min="13057" max="13057" width="9" style="225" customWidth="1"/>
    <col min="13058" max="13058" width="75.83203125" style="225" customWidth="1"/>
    <col min="13059" max="13061" width="15.5" style="225" customWidth="1"/>
    <col min="13062" max="13062" width="9" style="225" customWidth="1"/>
    <col min="13063" max="13312" width="9.33203125" style="225"/>
    <col min="13313" max="13313" width="9" style="225" customWidth="1"/>
    <col min="13314" max="13314" width="75.83203125" style="225" customWidth="1"/>
    <col min="13315" max="13317" width="15.5" style="225" customWidth="1"/>
    <col min="13318" max="13318" width="9" style="225" customWidth="1"/>
    <col min="13319" max="13568" width="9.33203125" style="225"/>
    <col min="13569" max="13569" width="9" style="225" customWidth="1"/>
    <col min="13570" max="13570" width="75.83203125" style="225" customWidth="1"/>
    <col min="13571" max="13573" width="15.5" style="225" customWidth="1"/>
    <col min="13574" max="13574" width="9" style="225" customWidth="1"/>
    <col min="13575" max="13824" width="9.33203125" style="225"/>
    <col min="13825" max="13825" width="9" style="225" customWidth="1"/>
    <col min="13826" max="13826" width="75.83203125" style="225" customWidth="1"/>
    <col min="13827" max="13829" width="15.5" style="225" customWidth="1"/>
    <col min="13830" max="13830" width="9" style="225" customWidth="1"/>
    <col min="13831" max="14080" width="9.33203125" style="225"/>
    <col min="14081" max="14081" width="9" style="225" customWidth="1"/>
    <col min="14082" max="14082" width="75.83203125" style="225" customWidth="1"/>
    <col min="14083" max="14085" width="15.5" style="225" customWidth="1"/>
    <col min="14086" max="14086" width="9" style="225" customWidth="1"/>
    <col min="14087" max="14336" width="9.33203125" style="225"/>
    <col min="14337" max="14337" width="9" style="225" customWidth="1"/>
    <col min="14338" max="14338" width="75.83203125" style="225" customWidth="1"/>
    <col min="14339" max="14341" width="15.5" style="225" customWidth="1"/>
    <col min="14342" max="14342" width="9" style="225" customWidth="1"/>
    <col min="14343" max="14592" width="9.33203125" style="225"/>
    <col min="14593" max="14593" width="9" style="225" customWidth="1"/>
    <col min="14594" max="14594" width="75.83203125" style="225" customWidth="1"/>
    <col min="14595" max="14597" width="15.5" style="225" customWidth="1"/>
    <col min="14598" max="14598" width="9" style="225" customWidth="1"/>
    <col min="14599" max="14848" width="9.33203125" style="225"/>
    <col min="14849" max="14849" width="9" style="225" customWidth="1"/>
    <col min="14850" max="14850" width="75.83203125" style="225" customWidth="1"/>
    <col min="14851" max="14853" width="15.5" style="225" customWidth="1"/>
    <col min="14854" max="14854" width="9" style="225" customWidth="1"/>
    <col min="14855" max="15104" width="9.33203125" style="225"/>
    <col min="15105" max="15105" width="9" style="225" customWidth="1"/>
    <col min="15106" max="15106" width="75.83203125" style="225" customWidth="1"/>
    <col min="15107" max="15109" width="15.5" style="225" customWidth="1"/>
    <col min="15110" max="15110" width="9" style="225" customWidth="1"/>
    <col min="15111" max="15360" width="9.33203125" style="225"/>
    <col min="15361" max="15361" width="9" style="225" customWidth="1"/>
    <col min="15362" max="15362" width="75.83203125" style="225" customWidth="1"/>
    <col min="15363" max="15365" width="15.5" style="225" customWidth="1"/>
    <col min="15366" max="15366" width="9" style="225" customWidth="1"/>
    <col min="15367" max="15616" width="9.33203125" style="225"/>
    <col min="15617" max="15617" width="9" style="225" customWidth="1"/>
    <col min="15618" max="15618" width="75.83203125" style="225" customWidth="1"/>
    <col min="15619" max="15621" width="15.5" style="225" customWidth="1"/>
    <col min="15622" max="15622" width="9" style="225" customWidth="1"/>
    <col min="15623" max="15872" width="9.33203125" style="225"/>
    <col min="15873" max="15873" width="9" style="225" customWidth="1"/>
    <col min="15874" max="15874" width="75.83203125" style="225" customWidth="1"/>
    <col min="15875" max="15877" width="15.5" style="225" customWidth="1"/>
    <col min="15878" max="15878" width="9" style="225" customWidth="1"/>
    <col min="15879" max="16128" width="9.33203125" style="225"/>
    <col min="16129" max="16129" width="9" style="225" customWidth="1"/>
    <col min="16130" max="16130" width="75.83203125" style="225" customWidth="1"/>
    <col min="16131" max="16133" width="15.5" style="225" customWidth="1"/>
    <col min="16134" max="16134" width="9" style="225" customWidth="1"/>
    <col min="16135" max="16384" width="9.33203125" style="225"/>
  </cols>
  <sheetData>
    <row r="1" spans="1:5" ht="15.95" customHeight="1" x14ac:dyDescent="0.25">
      <c r="A1" s="289" t="s">
        <v>0</v>
      </c>
      <c r="B1" s="289"/>
      <c r="C1" s="289"/>
      <c r="D1" s="289"/>
      <c r="E1" s="289"/>
    </row>
    <row r="2" spans="1:5" ht="15.95" customHeight="1" thickBot="1" x14ac:dyDescent="0.3">
      <c r="A2" s="288" t="s">
        <v>1</v>
      </c>
      <c r="B2" s="288"/>
      <c r="D2" s="110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4" t="s">
        <v>368</v>
      </c>
      <c r="D3" s="227" t="s">
        <v>369</v>
      </c>
      <c r="E3" s="228" t="s">
        <v>367</v>
      </c>
    </row>
    <row r="4" spans="1:5" s="230" customFormat="1" ht="12" customHeight="1" thickBot="1" x14ac:dyDescent="0.25">
      <c r="A4" s="40">
        <v>1</v>
      </c>
      <c r="B4" s="41">
        <v>2</v>
      </c>
      <c r="C4" s="41">
        <v>3</v>
      </c>
      <c r="D4" s="41">
        <v>4</v>
      </c>
      <c r="E4" s="229">
        <v>5</v>
      </c>
    </row>
    <row r="5" spans="1:5" s="233" customFormat="1" ht="12" customHeight="1" thickBot="1" x14ac:dyDescent="0.25">
      <c r="A5" s="10" t="s">
        <v>5</v>
      </c>
      <c r="B5" s="11" t="s">
        <v>6</v>
      </c>
      <c r="C5" s="231">
        <f>+C6+C7+C8+C9+C10+C11</f>
        <v>48345</v>
      </c>
      <c r="D5" s="231">
        <f>+D6+D7+D8+D9+D10+D11</f>
        <v>0</v>
      </c>
      <c r="E5" s="232">
        <f>+E6+E7+E8+E9+E10+E11</f>
        <v>69739</v>
      </c>
    </row>
    <row r="6" spans="1:5" s="233" customFormat="1" ht="12" customHeight="1" x14ac:dyDescent="0.2">
      <c r="A6" s="14" t="s">
        <v>7</v>
      </c>
      <c r="B6" s="15" t="s">
        <v>8</v>
      </c>
      <c r="C6" s="234">
        <v>12051</v>
      </c>
      <c r="D6" s="234"/>
      <c r="E6" s="235">
        <v>33282</v>
      </c>
    </row>
    <row r="7" spans="1:5" s="233" customFormat="1" ht="12" customHeight="1" x14ac:dyDescent="0.2">
      <c r="A7" s="17" t="s">
        <v>9</v>
      </c>
      <c r="B7" s="18" t="s">
        <v>10</v>
      </c>
      <c r="C7" s="236">
        <v>19947</v>
      </c>
      <c r="D7" s="236"/>
      <c r="E7" s="61">
        <v>22246</v>
      </c>
    </row>
    <row r="8" spans="1:5" s="233" customFormat="1" ht="12" customHeight="1" x14ac:dyDescent="0.2">
      <c r="A8" s="17" t="s">
        <v>11</v>
      </c>
      <c r="B8" s="18" t="s">
        <v>12</v>
      </c>
      <c r="C8" s="236">
        <v>3023</v>
      </c>
      <c r="D8" s="236"/>
      <c r="E8" s="61">
        <v>13011</v>
      </c>
    </row>
    <row r="9" spans="1:5" s="233" customFormat="1" ht="12" customHeight="1" x14ac:dyDescent="0.2">
      <c r="A9" s="17" t="s">
        <v>13</v>
      </c>
      <c r="B9" s="18" t="s">
        <v>14</v>
      </c>
      <c r="C9" s="236">
        <v>978</v>
      </c>
      <c r="D9" s="236"/>
      <c r="E9" s="61">
        <v>1200</v>
      </c>
    </row>
    <row r="10" spans="1:5" s="233" customFormat="1" ht="12" customHeight="1" x14ac:dyDescent="0.2">
      <c r="A10" s="17" t="s">
        <v>15</v>
      </c>
      <c r="B10" s="18" t="s">
        <v>16</v>
      </c>
      <c r="C10" s="237">
        <v>12183</v>
      </c>
      <c r="D10" s="237"/>
      <c r="E10" s="61"/>
    </row>
    <row r="11" spans="1:5" s="233" customFormat="1" ht="12" customHeight="1" thickBot="1" x14ac:dyDescent="0.25">
      <c r="A11" s="20" t="s">
        <v>17</v>
      </c>
      <c r="B11" s="62" t="s">
        <v>18</v>
      </c>
      <c r="C11" s="238">
        <v>163</v>
      </c>
      <c r="D11" s="238"/>
      <c r="E11" s="61"/>
    </row>
    <row r="12" spans="1:5" s="233" customFormat="1" ht="12" customHeight="1" thickBot="1" x14ac:dyDescent="0.25">
      <c r="A12" s="10" t="s">
        <v>19</v>
      </c>
      <c r="B12" s="22" t="s">
        <v>20</v>
      </c>
      <c r="C12" s="231">
        <f>+C13+C14+C15+C16+C17</f>
        <v>31549</v>
      </c>
      <c r="D12" s="231">
        <f>+D13+D14+D15+D16+D17</f>
        <v>0</v>
      </c>
      <c r="E12" s="232">
        <f>+E13+E14+E15+E16+E17</f>
        <v>12681</v>
      </c>
    </row>
    <row r="13" spans="1:5" s="233" customFormat="1" ht="12" customHeight="1" x14ac:dyDescent="0.2">
      <c r="A13" s="14" t="s">
        <v>21</v>
      </c>
      <c r="B13" s="15" t="s">
        <v>22</v>
      </c>
      <c r="C13" s="234"/>
      <c r="D13" s="234"/>
      <c r="E13" s="235"/>
    </row>
    <row r="14" spans="1:5" s="233" customFormat="1" ht="12" customHeight="1" x14ac:dyDescent="0.2">
      <c r="A14" s="17" t="s">
        <v>23</v>
      </c>
      <c r="B14" s="18" t="s">
        <v>24</v>
      </c>
      <c r="C14" s="236"/>
      <c r="D14" s="236"/>
      <c r="E14" s="61"/>
    </row>
    <row r="15" spans="1:5" s="233" customFormat="1" ht="12" customHeight="1" x14ac:dyDescent="0.2">
      <c r="A15" s="17" t="s">
        <v>25</v>
      </c>
      <c r="B15" s="18" t="s">
        <v>26</v>
      </c>
      <c r="C15" s="236"/>
      <c r="D15" s="236"/>
      <c r="E15" s="61"/>
    </row>
    <row r="16" spans="1:5" s="233" customFormat="1" ht="12" customHeight="1" x14ac:dyDescent="0.2">
      <c r="A16" s="17" t="s">
        <v>27</v>
      </c>
      <c r="B16" s="18" t="s">
        <v>28</v>
      </c>
      <c r="C16" s="236"/>
      <c r="D16" s="236"/>
      <c r="E16" s="61"/>
    </row>
    <row r="17" spans="1:5" s="233" customFormat="1" ht="12" customHeight="1" x14ac:dyDescent="0.2">
      <c r="A17" s="17" t="s">
        <v>29</v>
      </c>
      <c r="B17" s="18" t="s">
        <v>30</v>
      </c>
      <c r="C17" s="236">
        <v>31549</v>
      </c>
      <c r="D17" s="236"/>
      <c r="E17" s="61">
        <v>12681</v>
      </c>
    </row>
    <row r="18" spans="1:5" s="233" customFormat="1" ht="12" customHeight="1" thickBot="1" x14ac:dyDescent="0.25">
      <c r="A18" s="20" t="s">
        <v>31</v>
      </c>
      <c r="B18" s="62" t="s">
        <v>32</v>
      </c>
      <c r="C18" s="239"/>
      <c r="D18" s="239"/>
      <c r="E18" s="65"/>
    </row>
    <row r="19" spans="1:5" s="233" customFormat="1" ht="12" customHeight="1" thickBot="1" x14ac:dyDescent="0.25">
      <c r="A19" s="10" t="s">
        <v>33</v>
      </c>
      <c r="B19" s="11" t="s">
        <v>34</v>
      </c>
      <c r="C19" s="231">
        <f>+C20+C21+C22+C23+C24</f>
        <v>5404</v>
      </c>
      <c r="D19" s="231">
        <f>+D20+D21+D22+D23+D24</f>
        <v>0</v>
      </c>
      <c r="E19" s="232">
        <f>+E20+E21+E22+E23+E24</f>
        <v>20678</v>
      </c>
    </row>
    <row r="20" spans="1:5" s="233" customFormat="1" ht="12" customHeight="1" x14ac:dyDescent="0.2">
      <c r="A20" s="14" t="s">
        <v>35</v>
      </c>
      <c r="B20" s="15" t="s">
        <v>36</v>
      </c>
      <c r="C20" s="234"/>
      <c r="D20" s="234"/>
      <c r="E20" s="235"/>
    </row>
    <row r="21" spans="1:5" s="233" customFormat="1" ht="12" customHeight="1" x14ac:dyDescent="0.2">
      <c r="A21" s="17" t="s">
        <v>37</v>
      </c>
      <c r="B21" s="18" t="s">
        <v>38</v>
      </c>
      <c r="C21" s="236"/>
      <c r="D21" s="236"/>
      <c r="E21" s="61"/>
    </row>
    <row r="22" spans="1:5" s="233" customFormat="1" ht="12" customHeight="1" x14ac:dyDescent="0.2">
      <c r="A22" s="17" t="s">
        <v>39</v>
      </c>
      <c r="B22" s="18" t="s">
        <v>40</v>
      </c>
      <c r="C22" s="236"/>
      <c r="D22" s="236"/>
      <c r="E22" s="61"/>
    </row>
    <row r="23" spans="1:5" s="233" customFormat="1" ht="12" customHeight="1" x14ac:dyDescent="0.2">
      <c r="A23" s="17" t="s">
        <v>41</v>
      </c>
      <c r="B23" s="18" t="s">
        <v>42</v>
      </c>
      <c r="C23" s="236"/>
      <c r="D23" s="236"/>
      <c r="E23" s="61"/>
    </row>
    <row r="24" spans="1:5" s="233" customFormat="1" ht="12" customHeight="1" x14ac:dyDescent="0.2">
      <c r="A24" s="17" t="s">
        <v>43</v>
      </c>
      <c r="B24" s="18" t="s">
        <v>44</v>
      </c>
      <c r="C24" s="236">
        <v>5404</v>
      </c>
      <c r="D24" s="236"/>
      <c r="E24" s="61">
        <v>20678</v>
      </c>
    </row>
    <row r="25" spans="1:5" s="233" customFormat="1" ht="12" customHeight="1" thickBot="1" x14ac:dyDescent="0.25">
      <c r="A25" s="20" t="s">
        <v>45</v>
      </c>
      <c r="B25" s="62" t="s">
        <v>46</v>
      </c>
      <c r="C25" s="239">
        <v>5404</v>
      </c>
      <c r="D25" s="239"/>
      <c r="E25" s="65"/>
    </row>
    <row r="26" spans="1:5" s="233" customFormat="1" ht="12" customHeight="1" thickBot="1" x14ac:dyDescent="0.25">
      <c r="A26" s="10" t="s">
        <v>47</v>
      </c>
      <c r="B26" s="11" t="s">
        <v>48</v>
      </c>
      <c r="C26" s="240">
        <f>+C27+C30+C31+C32</f>
        <v>26977</v>
      </c>
      <c r="D26" s="240">
        <f>+D27+D30+D31+D32</f>
        <v>0</v>
      </c>
      <c r="E26" s="241">
        <f>+E27+E30+E31+E32</f>
        <v>25000</v>
      </c>
    </row>
    <row r="27" spans="1:5" s="233" customFormat="1" ht="12" customHeight="1" x14ac:dyDescent="0.2">
      <c r="A27" s="14" t="s">
        <v>49</v>
      </c>
      <c r="B27" s="15" t="s">
        <v>50</v>
      </c>
      <c r="C27" s="242">
        <f>+C28+C29</f>
        <v>23027</v>
      </c>
      <c r="D27" s="242"/>
      <c r="E27" s="243">
        <v>21700</v>
      </c>
    </row>
    <row r="28" spans="1:5" s="233" customFormat="1" ht="12" customHeight="1" x14ac:dyDescent="0.2">
      <c r="A28" s="17" t="s">
        <v>51</v>
      </c>
      <c r="B28" s="18" t="s">
        <v>52</v>
      </c>
      <c r="C28" s="236">
        <v>2848</v>
      </c>
      <c r="D28" s="236"/>
      <c r="E28" s="61">
        <v>2700</v>
      </c>
    </row>
    <row r="29" spans="1:5" s="233" customFormat="1" ht="12" customHeight="1" x14ac:dyDescent="0.2">
      <c r="A29" s="17" t="s">
        <v>53</v>
      </c>
      <c r="B29" s="18" t="s">
        <v>54</v>
      </c>
      <c r="C29" s="236">
        <v>20179</v>
      </c>
      <c r="D29" s="236"/>
      <c r="E29" s="61">
        <v>19000</v>
      </c>
    </row>
    <row r="30" spans="1:5" s="233" customFormat="1" ht="12" customHeight="1" x14ac:dyDescent="0.2">
      <c r="A30" s="17" t="s">
        <v>55</v>
      </c>
      <c r="B30" s="18" t="s">
        <v>56</v>
      </c>
      <c r="C30" s="236">
        <v>3708</v>
      </c>
      <c r="D30" s="236"/>
      <c r="E30" s="61">
        <v>3200</v>
      </c>
    </row>
    <row r="31" spans="1:5" s="233" customFormat="1" ht="12" customHeight="1" x14ac:dyDescent="0.2">
      <c r="A31" s="17" t="s">
        <v>57</v>
      </c>
      <c r="B31" s="18" t="s">
        <v>58</v>
      </c>
      <c r="C31" s="236"/>
      <c r="D31" s="236"/>
      <c r="E31" s="61"/>
    </row>
    <row r="32" spans="1:5" s="233" customFormat="1" ht="12" customHeight="1" thickBot="1" x14ac:dyDescent="0.25">
      <c r="A32" s="20" t="s">
        <v>59</v>
      </c>
      <c r="B32" s="62" t="s">
        <v>60</v>
      </c>
      <c r="C32" s="239">
        <v>242</v>
      </c>
      <c r="D32" s="239"/>
      <c r="E32" s="65">
        <v>100</v>
      </c>
    </row>
    <row r="33" spans="1:5" s="233" customFormat="1" ht="12" customHeight="1" thickBot="1" x14ac:dyDescent="0.25">
      <c r="A33" s="10" t="s">
        <v>61</v>
      </c>
      <c r="B33" s="11" t="s">
        <v>62</v>
      </c>
      <c r="C33" s="231">
        <f>SUM(C34:C43)</f>
        <v>12938</v>
      </c>
      <c r="D33" s="231">
        <f>SUM(D34:D43)</f>
        <v>0</v>
      </c>
      <c r="E33" s="232">
        <f>SUM(E34:E43)</f>
        <v>9692</v>
      </c>
    </row>
    <row r="34" spans="1:5" s="233" customFormat="1" ht="12" customHeight="1" x14ac:dyDescent="0.2">
      <c r="A34" s="14" t="s">
        <v>63</v>
      </c>
      <c r="B34" s="15" t="s">
        <v>64</v>
      </c>
      <c r="C34" s="234"/>
      <c r="D34" s="234"/>
      <c r="E34" s="235"/>
    </row>
    <row r="35" spans="1:5" s="233" customFormat="1" ht="12" customHeight="1" x14ac:dyDescent="0.2">
      <c r="A35" s="17" t="s">
        <v>65</v>
      </c>
      <c r="B35" s="18" t="s">
        <v>66</v>
      </c>
      <c r="C35" s="236">
        <v>328</v>
      </c>
      <c r="D35" s="236"/>
      <c r="E35" s="61"/>
    </row>
    <row r="36" spans="1:5" s="233" customFormat="1" ht="12" customHeight="1" x14ac:dyDescent="0.2">
      <c r="A36" s="17" t="s">
        <v>67</v>
      </c>
      <c r="B36" s="18" t="s">
        <v>68</v>
      </c>
      <c r="C36" s="236">
        <v>1200</v>
      </c>
      <c r="D36" s="236"/>
      <c r="E36" s="61">
        <v>1370</v>
      </c>
    </row>
    <row r="37" spans="1:5" s="233" customFormat="1" ht="12" customHeight="1" x14ac:dyDescent="0.2">
      <c r="A37" s="17" t="s">
        <v>69</v>
      </c>
      <c r="B37" s="18" t="s">
        <v>70</v>
      </c>
      <c r="C37" s="236">
        <v>9287</v>
      </c>
      <c r="D37" s="236"/>
      <c r="E37" s="61">
        <v>7750</v>
      </c>
    </row>
    <row r="38" spans="1:5" s="233" customFormat="1" ht="12" customHeight="1" x14ac:dyDescent="0.2">
      <c r="A38" s="17" t="s">
        <v>71</v>
      </c>
      <c r="B38" s="18" t="s">
        <v>72</v>
      </c>
      <c r="C38" s="236"/>
      <c r="D38" s="236"/>
      <c r="E38" s="61"/>
    </row>
    <row r="39" spans="1:5" s="233" customFormat="1" ht="12" customHeight="1" x14ac:dyDescent="0.2">
      <c r="A39" s="17" t="s">
        <v>73</v>
      </c>
      <c r="B39" s="18" t="s">
        <v>74</v>
      </c>
      <c r="C39" s="236"/>
      <c r="D39" s="236"/>
      <c r="E39" s="61"/>
    </row>
    <row r="40" spans="1:5" s="233" customFormat="1" ht="12" customHeight="1" x14ac:dyDescent="0.2">
      <c r="A40" s="17" t="s">
        <v>75</v>
      </c>
      <c r="B40" s="18" t="s">
        <v>76</v>
      </c>
      <c r="C40" s="236"/>
      <c r="D40" s="236"/>
      <c r="E40" s="61"/>
    </row>
    <row r="41" spans="1:5" s="233" customFormat="1" ht="12" customHeight="1" x14ac:dyDescent="0.2">
      <c r="A41" s="17" t="s">
        <v>77</v>
      </c>
      <c r="B41" s="18" t="s">
        <v>78</v>
      </c>
      <c r="C41" s="236">
        <v>3</v>
      </c>
      <c r="D41" s="236"/>
      <c r="E41" s="61">
        <v>2</v>
      </c>
    </row>
    <row r="42" spans="1:5" s="233" customFormat="1" ht="12" customHeight="1" x14ac:dyDescent="0.2">
      <c r="A42" s="17" t="s">
        <v>79</v>
      </c>
      <c r="B42" s="18" t="s">
        <v>80</v>
      </c>
      <c r="C42" s="244"/>
      <c r="D42" s="244"/>
      <c r="E42" s="245"/>
    </row>
    <row r="43" spans="1:5" s="233" customFormat="1" ht="12" customHeight="1" thickBot="1" x14ac:dyDescent="0.25">
      <c r="A43" s="20" t="s">
        <v>81</v>
      </c>
      <c r="B43" s="62" t="s">
        <v>82</v>
      </c>
      <c r="C43" s="246">
        <v>2120</v>
      </c>
      <c r="D43" s="246"/>
      <c r="E43" s="247">
        <v>570</v>
      </c>
    </row>
    <row r="44" spans="1:5" s="233" customFormat="1" ht="12" customHeight="1" thickBot="1" x14ac:dyDescent="0.25">
      <c r="A44" s="10" t="s">
        <v>83</v>
      </c>
      <c r="B44" s="11" t="s">
        <v>84</v>
      </c>
      <c r="C44" s="231">
        <f>SUM(C45:C49)</f>
        <v>0</v>
      </c>
      <c r="D44" s="231">
        <f>SUM(D45:D49)</f>
        <v>0</v>
      </c>
      <c r="E44" s="232">
        <f>SUM(E45:E49)</f>
        <v>22000</v>
      </c>
    </row>
    <row r="45" spans="1:5" s="233" customFormat="1" ht="12" customHeight="1" x14ac:dyDescent="0.2">
      <c r="A45" s="14" t="s">
        <v>85</v>
      </c>
      <c r="B45" s="15" t="s">
        <v>86</v>
      </c>
      <c r="C45" s="248"/>
      <c r="D45" s="248"/>
      <c r="E45" s="249"/>
    </row>
    <row r="46" spans="1:5" s="233" customFormat="1" ht="12" customHeight="1" x14ac:dyDescent="0.2">
      <c r="A46" s="17" t="s">
        <v>87</v>
      </c>
      <c r="B46" s="18" t="s">
        <v>88</v>
      </c>
      <c r="C46" s="244"/>
      <c r="D46" s="244"/>
      <c r="E46" s="245">
        <v>22000</v>
      </c>
    </row>
    <row r="47" spans="1:5" s="233" customFormat="1" ht="12" customHeight="1" x14ac:dyDescent="0.2">
      <c r="A47" s="17" t="s">
        <v>89</v>
      </c>
      <c r="B47" s="18" t="s">
        <v>90</v>
      </c>
      <c r="C47" s="244"/>
      <c r="D47" s="244"/>
      <c r="E47" s="245"/>
    </row>
    <row r="48" spans="1:5" s="233" customFormat="1" ht="12" customHeight="1" x14ac:dyDescent="0.2">
      <c r="A48" s="17" t="s">
        <v>91</v>
      </c>
      <c r="B48" s="18" t="s">
        <v>92</v>
      </c>
      <c r="C48" s="244"/>
      <c r="D48" s="244"/>
      <c r="E48" s="245"/>
    </row>
    <row r="49" spans="1:5" s="233" customFormat="1" ht="12" customHeight="1" thickBot="1" x14ac:dyDescent="0.25">
      <c r="A49" s="20" t="s">
        <v>93</v>
      </c>
      <c r="B49" s="62" t="s">
        <v>94</v>
      </c>
      <c r="C49" s="246"/>
      <c r="D49" s="246"/>
      <c r="E49" s="247"/>
    </row>
    <row r="50" spans="1:5" s="233" customFormat="1" ht="12" customHeight="1" thickBot="1" x14ac:dyDescent="0.25">
      <c r="A50" s="10" t="s">
        <v>95</v>
      </c>
      <c r="B50" s="11" t="s">
        <v>96</v>
      </c>
      <c r="C50" s="231">
        <f>SUM(C51:C53)</f>
        <v>0</v>
      </c>
      <c r="D50" s="231">
        <f>SUM(D51:D53)</f>
        <v>0</v>
      </c>
      <c r="E50" s="232">
        <f>SUM(E51:E53)</f>
        <v>1000</v>
      </c>
    </row>
    <row r="51" spans="1:5" s="233" customFormat="1" ht="12" customHeight="1" x14ac:dyDescent="0.2">
      <c r="A51" s="14" t="s">
        <v>97</v>
      </c>
      <c r="B51" s="15" t="s">
        <v>98</v>
      </c>
      <c r="C51" s="234"/>
      <c r="D51" s="234"/>
      <c r="E51" s="235"/>
    </row>
    <row r="52" spans="1:5" s="233" customFormat="1" ht="12" customHeight="1" x14ac:dyDescent="0.2">
      <c r="A52" s="17" t="s">
        <v>99</v>
      </c>
      <c r="B52" s="18" t="s">
        <v>100</v>
      </c>
      <c r="C52" s="236"/>
      <c r="D52" s="236"/>
      <c r="E52" s="61"/>
    </row>
    <row r="53" spans="1:5" s="233" customFormat="1" ht="12" customHeight="1" x14ac:dyDescent="0.2">
      <c r="A53" s="17" t="s">
        <v>101</v>
      </c>
      <c r="B53" s="18" t="s">
        <v>102</v>
      </c>
      <c r="C53" s="236"/>
      <c r="D53" s="236"/>
      <c r="E53" s="61">
        <v>1000</v>
      </c>
    </row>
    <row r="54" spans="1:5" s="233" customFormat="1" ht="12" customHeight="1" thickBot="1" x14ac:dyDescent="0.25">
      <c r="A54" s="20" t="s">
        <v>103</v>
      </c>
      <c r="B54" s="62" t="s">
        <v>104</v>
      </c>
      <c r="C54" s="239"/>
      <c r="D54" s="239"/>
      <c r="E54" s="65"/>
    </row>
    <row r="55" spans="1:5" s="233" customFormat="1" ht="12" customHeight="1" thickBot="1" x14ac:dyDescent="0.25">
      <c r="A55" s="10" t="s">
        <v>105</v>
      </c>
      <c r="B55" s="22" t="s">
        <v>106</v>
      </c>
      <c r="C55" s="231">
        <f>SUM(C56:C58)</f>
        <v>2074</v>
      </c>
      <c r="D55" s="231">
        <f>SUM(D56:D58)</f>
        <v>0</v>
      </c>
      <c r="E55" s="232">
        <f>SUM(E56:E58)</f>
        <v>5500</v>
      </c>
    </row>
    <row r="56" spans="1:5" s="233" customFormat="1" ht="12" customHeight="1" x14ac:dyDescent="0.2">
      <c r="A56" s="17" t="s">
        <v>107</v>
      </c>
      <c r="B56" s="15" t="s">
        <v>108</v>
      </c>
      <c r="C56" s="244"/>
      <c r="D56" s="244"/>
      <c r="E56" s="245"/>
    </row>
    <row r="57" spans="1:5" s="233" customFormat="1" ht="12" customHeight="1" x14ac:dyDescent="0.2">
      <c r="A57" s="17" t="s">
        <v>109</v>
      </c>
      <c r="B57" s="18" t="s">
        <v>110</v>
      </c>
      <c r="C57" s="244"/>
      <c r="D57" s="244"/>
      <c r="E57" s="245"/>
    </row>
    <row r="58" spans="1:5" s="233" customFormat="1" ht="12" customHeight="1" x14ac:dyDescent="0.2">
      <c r="A58" s="17" t="s">
        <v>111</v>
      </c>
      <c r="B58" s="18" t="s">
        <v>112</v>
      </c>
      <c r="C58" s="244">
        <v>2074</v>
      </c>
      <c r="D58" s="244"/>
      <c r="E58" s="245">
        <v>5500</v>
      </c>
    </row>
    <row r="59" spans="1:5" s="233" customFormat="1" ht="12" customHeight="1" thickBot="1" x14ac:dyDescent="0.25">
      <c r="A59" s="17" t="s">
        <v>113</v>
      </c>
      <c r="B59" s="62" t="s">
        <v>114</v>
      </c>
      <c r="C59" s="244"/>
      <c r="D59" s="244"/>
      <c r="E59" s="245"/>
    </row>
    <row r="60" spans="1:5" s="233" customFormat="1" ht="12" customHeight="1" thickBot="1" x14ac:dyDescent="0.25">
      <c r="A60" s="10" t="s">
        <v>115</v>
      </c>
      <c r="B60" s="11" t="s">
        <v>116</v>
      </c>
      <c r="C60" s="240">
        <f>+C5+C12+C19+C26+C33+C44+C50+C55</f>
        <v>127287</v>
      </c>
      <c r="D60" s="240">
        <f>+D5+D12+D19+D26+D33+D44+D50+D55</f>
        <v>0</v>
      </c>
      <c r="E60" s="241">
        <f>+E5+E12+E19+E26+E33+E44+E50+E55</f>
        <v>166290</v>
      </c>
    </row>
    <row r="61" spans="1:5" s="233" customFormat="1" ht="12" customHeight="1" thickBot="1" x14ac:dyDescent="0.25">
      <c r="A61" s="250" t="s">
        <v>117</v>
      </c>
      <c r="B61" s="22" t="s">
        <v>118</v>
      </c>
      <c r="C61" s="231">
        <f>SUM(C62:C64)</f>
        <v>0</v>
      </c>
      <c r="D61" s="231">
        <f>SUM(D62:D64)</f>
        <v>0</v>
      </c>
      <c r="E61" s="232">
        <f>SUM(E62:E64)</f>
        <v>4572</v>
      </c>
    </row>
    <row r="62" spans="1:5" s="233" customFormat="1" ht="12" customHeight="1" x14ac:dyDescent="0.2">
      <c r="A62" s="17" t="s">
        <v>119</v>
      </c>
      <c r="B62" s="15" t="s">
        <v>120</v>
      </c>
      <c r="C62" s="244"/>
      <c r="D62" s="244"/>
      <c r="E62" s="245">
        <v>4572</v>
      </c>
    </row>
    <row r="63" spans="1:5" s="233" customFormat="1" ht="12" customHeight="1" x14ac:dyDescent="0.2">
      <c r="A63" s="17" t="s">
        <v>121</v>
      </c>
      <c r="B63" s="18" t="s">
        <v>122</v>
      </c>
      <c r="C63" s="244"/>
      <c r="D63" s="244"/>
      <c r="E63" s="245"/>
    </row>
    <row r="64" spans="1:5" s="233" customFormat="1" ht="12" customHeight="1" thickBot="1" x14ac:dyDescent="0.25">
      <c r="A64" s="17" t="s">
        <v>123</v>
      </c>
      <c r="B64" s="251" t="s">
        <v>364</v>
      </c>
      <c r="C64" s="244"/>
      <c r="D64" s="244"/>
      <c r="E64" s="245"/>
    </row>
    <row r="65" spans="1:7" s="233" customFormat="1" ht="12" customHeight="1" thickBot="1" x14ac:dyDescent="0.25">
      <c r="A65" s="250" t="s">
        <v>125</v>
      </c>
      <c r="B65" s="22" t="s">
        <v>309</v>
      </c>
      <c r="C65" s="231">
        <f>SUM(C66:C69)</f>
        <v>0</v>
      </c>
      <c r="D65" s="231">
        <f>SUM(D66:D69)</f>
        <v>0</v>
      </c>
      <c r="E65" s="232">
        <f>SUM(E66:E69)</f>
        <v>0</v>
      </c>
    </row>
    <row r="66" spans="1:7" s="233" customFormat="1" ht="12" customHeight="1" x14ac:dyDescent="0.2">
      <c r="A66" s="17" t="s">
        <v>310</v>
      </c>
      <c r="B66" s="15" t="s">
        <v>311</v>
      </c>
      <c r="C66" s="244"/>
      <c r="D66" s="244"/>
      <c r="E66" s="245"/>
    </row>
    <row r="67" spans="1:7" s="233" customFormat="1" ht="12" customHeight="1" x14ac:dyDescent="0.2">
      <c r="A67" s="17" t="s">
        <v>312</v>
      </c>
      <c r="B67" s="18" t="s">
        <v>313</v>
      </c>
      <c r="C67" s="244"/>
      <c r="D67" s="244"/>
      <c r="E67" s="245"/>
    </row>
    <row r="68" spans="1:7" s="233" customFormat="1" ht="12" customHeight="1" x14ac:dyDescent="0.2">
      <c r="A68" s="17" t="s">
        <v>314</v>
      </c>
      <c r="B68" s="18" t="s">
        <v>315</v>
      </c>
      <c r="C68" s="244"/>
      <c r="D68" s="244"/>
      <c r="E68" s="245"/>
    </row>
    <row r="69" spans="1:7" s="233" customFormat="1" ht="17.25" customHeight="1" thickBot="1" x14ac:dyDescent="0.3">
      <c r="A69" s="17" t="s">
        <v>316</v>
      </c>
      <c r="B69" s="62" t="s">
        <v>317</v>
      </c>
      <c r="C69" s="244"/>
      <c r="D69" s="244"/>
      <c r="E69" s="245"/>
      <c r="G69" s="252"/>
    </row>
    <row r="70" spans="1:7" s="233" customFormat="1" ht="12" customHeight="1" thickBot="1" x14ac:dyDescent="0.25">
      <c r="A70" s="250" t="s">
        <v>126</v>
      </c>
      <c r="B70" s="22" t="s">
        <v>127</v>
      </c>
      <c r="C70" s="231">
        <f>SUM(C71:C72)</f>
        <v>6417</v>
      </c>
      <c r="D70" s="231">
        <f>SUM(D71:D72)</f>
        <v>0</v>
      </c>
      <c r="E70" s="232">
        <f>SUM(E71:E72)</f>
        <v>3000</v>
      </c>
    </row>
    <row r="71" spans="1:7" s="233" customFormat="1" ht="12" customHeight="1" x14ac:dyDescent="0.2">
      <c r="A71" s="17" t="s">
        <v>128</v>
      </c>
      <c r="B71" s="15" t="s">
        <v>129</v>
      </c>
      <c r="C71" s="244">
        <v>6417</v>
      </c>
      <c r="D71" s="244"/>
      <c r="E71" s="245">
        <v>3000</v>
      </c>
    </row>
    <row r="72" spans="1:7" s="233" customFormat="1" ht="12" customHeight="1" thickBot="1" x14ac:dyDescent="0.25">
      <c r="A72" s="17" t="s">
        <v>130</v>
      </c>
      <c r="B72" s="62" t="s">
        <v>131</v>
      </c>
      <c r="C72" s="244"/>
      <c r="D72" s="244"/>
      <c r="E72" s="245"/>
    </row>
    <row r="73" spans="1:7" s="233" customFormat="1" ht="12" customHeight="1" thickBot="1" x14ac:dyDescent="0.25">
      <c r="A73" s="250" t="s">
        <v>132</v>
      </c>
      <c r="B73" s="22" t="s">
        <v>318</v>
      </c>
      <c r="C73" s="231">
        <f>SUM(C74:C76)</f>
        <v>0</v>
      </c>
      <c r="D73" s="231">
        <f>SUM(D74:D76)</f>
        <v>0</v>
      </c>
      <c r="E73" s="232">
        <f>SUM(E74:E76)</f>
        <v>0</v>
      </c>
    </row>
    <row r="74" spans="1:7" s="233" customFormat="1" ht="12" customHeight="1" x14ac:dyDescent="0.2">
      <c r="A74" s="17" t="s">
        <v>319</v>
      </c>
      <c r="B74" s="15" t="s">
        <v>320</v>
      </c>
      <c r="C74" s="244"/>
      <c r="D74" s="244"/>
      <c r="E74" s="245"/>
    </row>
    <row r="75" spans="1:7" s="233" customFormat="1" ht="12" customHeight="1" x14ac:dyDescent="0.2">
      <c r="A75" s="17" t="s">
        <v>321</v>
      </c>
      <c r="B75" s="18" t="s">
        <v>322</v>
      </c>
      <c r="C75" s="244"/>
      <c r="D75" s="244"/>
      <c r="E75" s="245"/>
    </row>
    <row r="76" spans="1:7" s="233" customFormat="1" ht="12" customHeight="1" thickBot="1" x14ac:dyDescent="0.25">
      <c r="A76" s="17" t="s">
        <v>323</v>
      </c>
      <c r="B76" s="62" t="s">
        <v>324</v>
      </c>
      <c r="C76" s="244"/>
      <c r="D76" s="244"/>
      <c r="E76" s="245"/>
    </row>
    <row r="77" spans="1:7" s="233" customFormat="1" ht="12" customHeight="1" thickBot="1" x14ac:dyDescent="0.25">
      <c r="A77" s="250" t="s">
        <v>133</v>
      </c>
      <c r="B77" s="22" t="s">
        <v>325</v>
      </c>
      <c r="C77" s="231">
        <f>SUM(C78:C81)</f>
        <v>0</v>
      </c>
      <c r="D77" s="231">
        <f>SUM(D78:D81)</f>
        <v>0</v>
      </c>
      <c r="E77" s="232">
        <f>SUM(E78:E81)</f>
        <v>0</v>
      </c>
    </row>
    <row r="78" spans="1:7" s="233" customFormat="1" ht="12" customHeight="1" x14ac:dyDescent="0.2">
      <c r="A78" s="253" t="s">
        <v>326</v>
      </c>
      <c r="B78" s="15" t="s">
        <v>327</v>
      </c>
      <c r="C78" s="244"/>
      <c r="D78" s="244"/>
      <c r="E78" s="245"/>
    </row>
    <row r="79" spans="1:7" s="233" customFormat="1" ht="12" customHeight="1" x14ac:dyDescent="0.2">
      <c r="A79" s="254" t="s">
        <v>328</v>
      </c>
      <c r="B79" s="18" t="s">
        <v>329</v>
      </c>
      <c r="C79" s="244"/>
      <c r="D79" s="244"/>
      <c r="E79" s="245"/>
    </row>
    <row r="80" spans="1:7" s="233" customFormat="1" ht="12" customHeight="1" x14ac:dyDescent="0.2">
      <c r="A80" s="254" t="s">
        <v>330</v>
      </c>
      <c r="B80" s="18" t="s">
        <v>331</v>
      </c>
      <c r="C80" s="244"/>
      <c r="D80" s="244"/>
      <c r="E80" s="245"/>
    </row>
    <row r="81" spans="1:6" s="233" customFormat="1" ht="12" customHeight="1" thickBot="1" x14ac:dyDescent="0.25">
      <c r="A81" s="255" t="s">
        <v>332</v>
      </c>
      <c r="B81" s="62" t="s">
        <v>333</v>
      </c>
      <c r="C81" s="244"/>
      <c r="D81" s="244"/>
      <c r="E81" s="245"/>
    </row>
    <row r="82" spans="1:6" s="233" customFormat="1" ht="12" customHeight="1" thickBot="1" x14ac:dyDescent="0.25">
      <c r="A82" s="250" t="s">
        <v>134</v>
      </c>
      <c r="B82" s="22" t="s">
        <v>135</v>
      </c>
      <c r="C82" s="256"/>
      <c r="D82" s="256"/>
      <c r="E82" s="257"/>
    </row>
    <row r="83" spans="1:6" s="233" customFormat="1" ht="12" customHeight="1" thickBot="1" x14ac:dyDescent="0.25">
      <c r="A83" s="250" t="s">
        <v>136</v>
      </c>
      <c r="B83" s="258" t="s">
        <v>137</v>
      </c>
      <c r="C83" s="240">
        <f>+C61+C65+C70+C73+C77+C82</f>
        <v>6417</v>
      </c>
      <c r="D83" s="240">
        <f>+D61+D65+D70+D73+D77+D82</f>
        <v>0</v>
      </c>
      <c r="E83" s="241">
        <f>+E61+E65+E70+E73+E77+E82</f>
        <v>7572</v>
      </c>
    </row>
    <row r="84" spans="1:6" s="233" customFormat="1" ht="12" customHeight="1" thickBot="1" x14ac:dyDescent="0.25">
      <c r="A84" s="259" t="s">
        <v>138</v>
      </c>
      <c r="B84" s="260" t="s">
        <v>139</v>
      </c>
      <c r="C84" s="240">
        <f>+C60+C83</f>
        <v>133704</v>
      </c>
      <c r="D84" s="240">
        <f>+D60+D83</f>
        <v>0</v>
      </c>
      <c r="E84" s="241">
        <f>+E60+E83</f>
        <v>173862</v>
      </c>
    </row>
    <row r="85" spans="1:6" s="233" customFormat="1" ht="12" customHeight="1" x14ac:dyDescent="0.2">
      <c r="A85" s="261"/>
      <c r="B85" s="262"/>
      <c r="C85" s="263"/>
      <c r="D85" s="264"/>
      <c r="E85" s="265"/>
    </row>
    <row r="86" spans="1:6" s="233" customFormat="1" ht="12" customHeight="1" x14ac:dyDescent="0.2">
      <c r="A86" s="289" t="s">
        <v>140</v>
      </c>
      <c r="B86" s="289"/>
      <c r="C86" s="289"/>
      <c r="D86" s="289"/>
      <c r="E86" s="289"/>
    </row>
    <row r="87" spans="1:6" s="233" customFormat="1" ht="12" customHeight="1" thickBot="1" x14ac:dyDescent="0.25">
      <c r="A87" s="290" t="s">
        <v>141</v>
      </c>
      <c r="B87" s="290"/>
      <c r="C87" s="226"/>
      <c r="D87" s="110"/>
      <c r="E87" s="2" t="s">
        <v>2</v>
      </c>
    </row>
    <row r="88" spans="1:6" s="233" customFormat="1" ht="24" customHeight="1" thickBot="1" x14ac:dyDescent="0.25">
      <c r="A88" s="3" t="s">
        <v>351</v>
      </c>
      <c r="B88" s="4" t="s">
        <v>142</v>
      </c>
      <c r="C88" s="4" t="s">
        <v>368</v>
      </c>
      <c r="D88" s="227" t="s">
        <v>369</v>
      </c>
      <c r="E88" s="228" t="s">
        <v>367</v>
      </c>
      <c r="F88" s="266"/>
    </row>
    <row r="89" spans="1:6" s="233" customFormat="1" ht="12" customHeight="1" thickBot="1" x14ac:dyDescent="0.25">
      <c r="A89" s="40">
        <v>1</v>
      </c>
      <c r="B89" s="41">
        <v>2</v>
      </c>
      <c r="C89" s="41">
        <v>3</v>
      </c>
      <c r="D89" s="41">
        <v>4</v>
      </c>
      <c r="E89" s="42">
        <v>5</v>
      </c>
      <c r="F89" s="266"/>
    </row>
    <row r="90" spans="1:6" s="233" customFormat="1" ht="15" customHeight="1" thickBot="1" x14ac:dyDescent="0.25">
      <c r="A90" s="43" t="s">
        <v>5</v>
      </c>
      <c r="B90" s="44" t="s">
        <v>143</v>
      </c>
      <c r="C90" s="267">
        <f>SUM(C91:C95)</f>
        <v>115469</v>
      </c>
      <c r="D90" s="268">
        <f>+D91+D92+D93+D94+D95</f>
        <v>0</v>
      </c>
      <c r="E90" s="269">
        <f>+E91+E92+E93+E94+E95</f>
        <v>126406</v>
      </c>
      <c r="F90" s="266"/>
    </row>
    <row r="91" spans="1:6" s="233" customFormat="1" ht="12.95" customHeight="1" x14ac:dyDescent="0.2">
      <c r="A91" s="46" t="s">
        <v>7</v>
      </c>
      <c r="B91" s="47" t="s">
        <v>144</v>
      </c>
      <c r="C91" s="270">
        <v>52152</v>
      </c>
      <c r="D91" s="270"/>
      <c r="E91" s="271">
        <v>65208</v>
      </c>
    </row>
    <row r="92" spans="1:6" ht="16.5" customHeight="1" x14ac:dyDescent="0.25">
      <c r="A92" s="17" t="s">
        <v>9</v>
      </c>
      <c r="B92" s="49" t="s">
        <v>145</v>
      </c>
      <c r="C92" s="236">
        <v>13130</v>
      </c>
      <c r="D92" s="236"/>
      <c r="E92" s="61">
        <v>17007</v>
      </c>
    </row>
    <row r="93" spans="1:6" x14ac:dyDescent="0.25">
      <c r="A93" s="17" t="s">
        <v>11</v>
      </c>
      <c r="B93" s="49" t="s">
        <v>146</v>
      </c>
      <c r="C93" s="239">
        <v>42159</v>
      </c>
      <c r="D93" s="239"/>
      <c r="E93" s="65">
        <v>38385</v>
      </c>
    </row>
    <row r="94" spans="1:6" s="230" customFormat="1" ht="12" customHeight="1" x14ac:dyDescent="0.2">
      <c r="A94" s="17" t="s">
        <v>13</v>
      </c>
      <c r="B94" s="50" t="s">
        <v>147</v>
      </c>
      <c r="C94" s="239">
        <v>4432</v>
      </c>
      <c r="D94" s="239"/>
      <c r="E94" s="65">
        <v>1313</v>
      </c>
    </row>
    <row r="95" spans="1:6" ht="12" customHeight="1" x14ac:dyDescent="0.25">
      <c r="A95" s="17" t="s">
        <v>148</v>
      </c>
      <c r="B95" s="51" t="s">
        <v>149</v>
      </c>
      <c r="C95" s="239">
        <v>3596</v>
      </c>
      <c r="D95" s="239"/>
      <c r="E95" s="65">
        <v>4493</v>
      </c>
    </row>
    <row r="96" spans="1:6" ht="12" customHeight="1" x14ac:dyDescent="0.25">
      <c r="A96" s="17" t="s">
        <v>17</v>
      </c>
      <c r="B96" s="49" t="s">
        <v>150</v>
      </c>
      <c r="C96" s="239"/>
      <c r="D96" s="239"/>
      <c r="E96" s="65"/>
    </row>
    <row r="97" spans="1:5" ht="12" customHeight="1" x14ac:dyDescent="0.25">
      <c r="A97" s="17" t="s">
        <v>151</v>
      </c>
      <c r="B97" s="52" t="s">
        <v>152</v>
      </c>
      <c r="C97" s="239"/>
      <c r="D97" s="239"/>
      <c r="E97" s="65"/>
    </row>
    <row r="98" spans="1:5" ht="12" customHeight="1" x14ac:dyDescent="0.25">
      <c r="A98" s="17" t="s">
        <v>153</v>
      </c>
      <c r="B98" s="53" t="s">
        <v>154</v>
      </c>
      <c r="C98" s="239"/>
      <c r="D98" s="239"/>
      <c r="E98" s="65"/>
    </row>
    <row r="99" spans="1:5" ht="12" customHeight="1" x14ac:dyDescent="0.25">
      <c r="A99" s="17" t="s">
        <v>155</v>
      </c>
      <c r="B99" s="53" t="s">
        <v>156</v>
      </c>
      <c r="C99" s="239"/>
      <c r="D99" s="239"/>
      <c r="E99" s="65"/>
    </row>
    <row r="100" spans="1:5" ht="12" customHeight="1" x14ac:dyDescent="0.25">
      <c r="A100" s="17" t="s">
        <v>157</v>
      </c>
      <c r="B100" s="52" t="s">
        <v>158</v>
      </c>
      <c r="C100" s="239">
        <v>2665</v>
      </c>
      <c r="D100" s="239"/>
      <c r="E100" s="65">
        <v>3198</v>
      </c>
    </row>
    <row r="101" spans="1:5" ht="12" customHeight="1" x14ac:dyDescent="0.25">
      <c r="A101" s="17" t="s">
        <v>159</v>
      </c>
      <c r="B101" s="52" t="s">
        <v>160</v>
      </c>
      <c r="C101" s="239"/>
      <c r="D101" s="239"/>
      <c r="E101" s="65"/>
    </row>
    <row r="102" spans="1:5" ht="12" customHeight="1" x14ac:dyDescent="0.25">
      <c r="A102" s="17" t="s">
        <v>161</v>
      </c>
      <c r="B102" s="53" t="s">
        <v>162</v>
      </c>
      <c r="C102" s="239"/>
      <c r="D102" s="239"/>
      <c r="E102" s="65"/>
    </row>
    <row r="103" spans="1:5" ht="12" customHeight="1" x14ac:dyDescent="0.25">
      <c r="A103" s="54" t="s">
        <v>163</v>
      </c>
      <c r="B103" s="55" t="s">
        <v>164</v>
      </c>
      <c r="C103" s="239"/>
      <c r="D103" s="239"/>
      <c r="E103" s="65"/>
    </row>
    <row r="104" spans="1:5" ht="12" customHeight="1" x14ac:dyDescent="0.25">
      <c r="A104" s="17" t="s">
        <v>165</v>
      </c>
      <c r="B104" s="55" t="s">
        <v>166</v>
      </c>
      <c r="C104" s="239"/>
      <c r="D104" s="239"/>
      <c r="E104" s="65"/>
    </row>
    <row r="105" spans="1:5" ht="12" customHeight="1" thickBot="1" x14ac:dyDescent="0.3">
      <c r="A105" s="56" t="s">
        <v>167</v>
      </c>
      <c r="B105" s="57" t="s">
        <v>168</v>
      </c>
      <c r="C105" s="273">
        <v>931</v>
      </c>
      <c r="D105" s="273"/>
      <c r="E105" s="274">
        <v>1295</v>
      </c>
    </row>
    <row r="106" spans="1:5" ht="12" customHeight="1" thickBot="1" x14ac:dyDescent="0.3">
      <c r="A106" s="10" t="s">
        <v>19</v>
      </c>
      <c r="B106" s="59" t="s">
        <v>169</v>
      </c>
      <c r="C106" s="275">
        <f>+C107+C109+C111</f>
        <v>14113</v>
      </c>
      <c r="D106" s="231">
        <f>+D107+D109+D111</f>
        <v>0</v>
      </c>
      <c r="E106" s="232">
        <f>+E107+E109+E111</f>
        <v>45062</v>
      </c>
    </row>
    <row r="107" spans="1:5" ht="12" customHeight="1" x14ac:dyDescent="0.25">
      <c r="A107" s="14" t="s">
        <v>21</v>
      </c>
      <c r="B107" s="49" t="s">
        <v>170</v>
      </c>
      <c r="C107" s="234">
        <v>13095</v>
      </c>
      <c r="D107" s="234"/>
      <c r="E107" s="235">
        <v>38236</v>
      </c>
    </row>
    <row r="108" spans="1:5" ht="12" customHeight="1" x14ac:dyDescent="0.25">
      <c r="A108" s="14" t="s">
        <v>23</v>
      </c>
      <c r="B108" s="60" t="s">
        <v>171</v>
      </c>
      <c r="C108" s="234"/>
      <c r="D108" s="234"/>
      <c r="E108" s="235"/>
    </row>
    <row r="109" spans="1:5" ht="12" customHeight="1" x14ac:dyDescent="0.25">
      <c r="A109" s="14" t="s">
        <v>25</v>
      </c>
      <c r="B109" s="60" t="s">
        <v>172</v>
      </c>
      <c r="C109" s="236"/>
      <c r="D109" s="236"/>
      <c r="E109" s="61">
        <v>6826</v>
      </c>
    </row>
    <row r="110" spans="1:5" ht="12" customHeight="1" x14ac:dyDescent="0.25">
      <c r="A110" s="14" t="s">
        <v>27</v>
      </c>
      <c r="B110" s="60" t="s">
        <v>173</v>
      </c>
      <c r="C110" s="236"/>
      <c r="D110" s="236"/>
      <c r="E110" s="61"/>
    </row>
    <row r="111" spans="1:5" ht="12" customHeight="1" x14ac:dyDescent="0.25">
      <c r="A111" s="14" t="s">
        <v>29</v>
      </c>
      <c r="B111" s="62" t="s">
        <v>174</v>
      </c>
      <c r="C111" s="236">
        <v>1018</v>
      </c>
      <c r="D111" s="236"/>
      <c r="E111" s="61"/>
    </row>
    <row r="112" spans="1:5" ht="12" customHeight="1" x14ac:dyDescent="0.25">
      <c r="A112" s="14" t="s">
        <v>31</v>
      </c>
      <c r="B112" s="63" t="s">
        <v>175</v>
      </c>
      <c r="C112" s="277"/>
      <c r="D112" s="236"/>
      <c r="E112" s="61"/>
    </row>
    <row r="113" spans="1:5" x14ac:dyDescent="0.25">
      <c r="A113" s="14" t="s">
        <v>176</v>
      </c>
      <c r="B113" s="64" t="s">
        <v>177</v>
      </c>
      <c r="C113" s="277"/>
      <c r="D113" s="236"/>
      <c r="E113" s="61"/>
    </row>
    <row r="114" spans="1:5" ht="12" customHeight="1" x14ac:dyDescent="0.25">
      <c r="A114" s="14" t="s">
        <v>178</v>
      </c>
      <c r="B114" s="53" t="s">
        <v>156</v>
      </c>
      <c r="C114" s="277"/>
      <c r="D114" s="236"/>
      <c r="E114" s="61"/>
    </row>
    <row r="115" spans="1:5" ht="12" customHeight="1" x14ac:dyDescent="0.25">
      <c r="A115" s="14" t="s">
        <v>179</v>
      </c>
      <c r="B115" s="53" t="s">
        <v>180</v>
      </c>
      <c r="C115" s="277"/>
      <c r="D115" s="236"/>
      <c r="E115" s="61"/>
    </row>
    <row r="116" spans="1:5" ht="12" customHeight="1" x14ac:dyDescent="0.25">
      <c r="A116" s="14" t="s">
        <v>181</v>
      </c>
      <c r="B116" s="53" t="s">
        <v>182</v>
      </c>
      <c r="C116" s="277"/>
      <c r="D116" s="236"/>
      <c r="E116" s="61"/>
    </row>
    <row r="117" spans="1:5" ht="12" customHeight="1" x14ac:dyDescent="0.25">
      <c r="A117" s="14" t="s">
        <v>183</v>
      </c>
      <c r="B117" s="53" t="s">
        <v>162</v>
      </c>
      <c r="C117" s="277"/>
      <c r="D117" s="236"/>
      <c r="E117" s="61"/>
    </row>
    <row r="118" spans="1:5" ht="12" customHeight="1" x14ac:dyDescent="0.25">
      <c r="A118" s="14" t="s">
        <v>184</v>
      </c>
      <c r="B118" s="53" t="s">
        <v>185</v>
      </c>
      <c r="C118" s="277"/>
      <c r="D118" s="236"/>
      <c r="E118" s="61"/>
    </row>
    <row r="119" spans="1:5" ht="12" customHeight="1" thickBot="1" x14ac:dyDescent="0.3">
      <c r="A119" s="54" t="s">
        <v>186</v>
      </c>
      <c r="B119" s="53" t="s">
        <v>187</v>
      </c>
      <c r="C119" s="278"/>
      <c r="D119" s="239"/>
      <c r="E119" s="65"/>
    </row>
    <row r="120" spans="1:5" ht="12" customHeight="1" thickBot="1" x14ac:dyDescent="0.3">
      <c r="A120" s="10" t="s">
        <v>33</v>
      </c>
      <c r="B120" s="66" t="s">
        <v>188</v>
      </c>
      <c r="C120" s="275">
        <f>+C121+C122</f>
        <v>0</v>
      </c>
      <c r="D120" s="231">
        <f>+D121+D122</f>
        <v>0</v>
      </c>
      <c r="E120" s="232">
        <f>+E121+E122</f>
        <v>0</v>
      </c>
    </row>
    <row r="121" spans="1:5" ht="12" customHeight="1" x14ac:dyDescent="0.25">
      <c r="A121" s="14" t="s">
        <v>35</v>
      </c>
      <c r="B121" s="67" t="s">
        <v>189</v>
      </c>
      <c r="C121" s="276"/>
      <c r="D121" s="234"/>
      <c r="E121" s="235"/>
    </row>
    <row r="122" spans="1:5" ht="12" customHeight="1" thickBot="1" x14ac:dyDescent="0.3">
      <c r="A122" s="20" t="s">
        <v>37</v>
      </c>
      <c r="B122" s="60" t="s">
        <v>190</v>
      </c>
      <c r="C122" s="272"/>
      <c r="D122" s="239"/>
      <c r="E122" s="65"/>
    </row>
    <row r="123" spans="1:5" ht="12" customHeight="1" thickBot="1" x14ac:dyDescent="0.3">
      <c r="A123" s="10" t="s">
        <v>191</v>
      </c>
      <c r="B123" s="66" t="s">
        <v>192</v>
      </c>
      <c r="C123" s="275">
        <f>+C90+C106+C120</f>
        <v>129582</v>
      </c>
      <c r="D123" s="231">
        <f>+D90+D106+D120</f>
        <v>0</v>
      </c>
      <c r="E123" s="232">
        <f>+E90+E106+E120</f>
        <v>171468</v>
      </c>
    </row>
    <row r="124" spans="1:5" ht="12" customHeight="1" thickBot="1" x14ac:dyDescent="0.3">
      <c r="A124" s="10" t="s">
        <v>61</v>
      </c>
      <c r="B124" s="66" t="s">
        <v>193</v>
      </c>
      <c r="C124" s="275">
        <f>+C125+C126+C127</f>
        <v>0</v>
      </c>
      <c r="D124" s="231">
        <f>+D125+D126+D127</f>
        <v>0</v>
      </c>
      <c r="E124" s="232">
        <f>+E125+E126+E127</f>
        <v>0</v>
      </c>
    </row>
    <row r="125" spans="1:5" ht="12" customHeight="1" x14ac:dyDescent="0.25">
      <c r="A125" s="14" t="s">
        <v>63</v>
      </c>
      <c r="B125" s="67" t="s">
        <v>194</v>
      </c>
      <c r="C125" s="277"/>
      <c r="D125" s="236"/>
      <c r="E125" s="61"/>
    </row>
    <row r="126" spans="1:5" ht="12" customHeight="1" x14ac:dyDescent="0.25">
      <c r="A126" s="14" t="s">
        <v>65</v>
      </c>
      <c r="B126" s="67" t="s">
        <v>195</v>
      </c>
      <c r="C126" s="277"/>
      <c r="D126" s="236"/>
      <c r="E126" s="61"/>
    </row>
    <row r="127" spans="1:5" ht="12" customHeight="1" thickBot="1" x14ac:dyDescent="0.3">
      <c r="A127" s="54" t="s">
        <v>67</v>
      </c>
      <c r="B127" s="68" t="s">
        <v>196</v>
      </c>
      <c r="C127" s="277"/>
      <c r="D127" s="236"/>
      <c r="E127" s="61"/>
    </row>
    <row r="128" spans="1:5" ht="12" customHeight="1" thickBot="1" x14ac:dyDescent="0.3">
      <c r="A128" s="10" t="s">
        <v>83</v>
      </c>
      <c r="B128" s="66" t="s">
        <v>334</v>
      </c>
      <c r="C128" s="275">
        <f>+C129+C130+C131+C132</f>
        <v>0</v>
      </c>
      <c r="D128" s="231">
        <f>+D129+D130+D131+D132</f>
        <v>0</v>
      </c>
      <c r="E128" s="232">
        <f>+E129+E130+E131+E132</f>
        <v>0</v>
      </c>
    </row>
    <row r="129" spans="1:5" ht="12" customHeight="1" x14ac:dyDescent="0.25">
      <c r="A129" s="14" t="s">
        <v>85</v>
      </c>
      <c r="B129" s="67" t="s">
        <v>335</v>
      </c>
      <c r="C129" s="277"/>
      <c r="D129" s="236"/>
      <c r="E129" s="61"/>
    </row>
    <row r="130" spans="1:5" ht="12" customHeight="1" x14ac:dyDescent="0.25">
      <c r="A130" s="14" t="s">
        <v>87</v>
      </c>
      <c r="B130" s="67" t="s">
        <v>336</v>
      </c>
      <c r="C130" s="277"/>
      <c r="D130" s="236"/>
      <c r="E130" s="61"/>
    </row>
    <row r="131" spans="1:5" ht="12" customHeight="1" x14ac:dyDescent="0.25">
      <c r="A131" s="14" t="s">
        <v>89</v>
      </c>
      <c r="B131" s="67" t="s">
        <v>337</v>
      </c>
      <c r="C131" s="277"/>
      <c r="D131" s="236"/>
      <c r="E131" s="61"/>
    </row>
    <row r="132" spans="1:5" ht="12" customHeight="1" thickBot="1" x14ac:dyDescent="0.3">
      <c r="A132" s="54" t="s">
        <v>91</v>
      </c>
      <c r="B132" s="68" t="s">
        <v>338</v>
      </c>
      <c r="C132" s="277"/>
      <c r="D132" s="236"/>
      <c r="E132" s="61"/>
    </row>
    <row r="133" spans="1:5" ht="12" customHeight="1" thickBot="1" x14ac:dyDescent="0.3">
      <c r="A133" s="10" t="s">
        <v>197</v>
      </c>
      <c r="B133" s="66" t="s">
        <v>339</v>
      </c>
      <c r="C133" s="279">
        <f>+C134+C135+C136+C137</f>
        <v>0</v>
      </c>
      <c r="D133" s="240">
        <f>+D134+D135+D136+D137</f>
        <v>0</v>
      </c>
      <c r="E133" s="241">
        <f>+E134+E135+E136+E137</f>
        <v>2394</v>
      </c>
    </row>
    <row r="134" spans="1:5" ht="12" customHeight="1" x14ac:dyDescent="0.25">
      <c r="A134" s="14" t="s">
        <v>97</v>
      </c>
      <c r="B134" s="67" t="s">
        <v>340</v>
      </c>
      <c r="C134" s="277"/>
      <c r="D134" s="236"/>
      <c r="E134" s="61"/>
    </row>
    <row r="135" spans="1:5" ht="12" customHeight="1" x14ac:dyDescent="0.25">
      <c r="A135" s="14" t="s">
        <v>99</v>
      </c>
      <c r="B135" s="67" t="s">
        <v>341</v>
      </c>
      <c r="C135" s="277"/>
      <c r="D135" s="236"/>
      <c r="E135" s="61">
        <v>2394</v>
      </c>
    </row>
    <row r="136" spans="1:5" ht="12" customHeight="1" x14ac:dyDescent="0.25">
      <c r="A136" s="14" t="s">
        <v>101</v>
      </c>
      <c r="B136" s="67" t="s">
        <v>342</v>
      </c>
      <c r="C136" s="277"/>
      <c r="D136" s="236"/>
      <c r="E136" s="61"/>
    </row>
    <row r="137" spans="1:5" ht="12" customHeight="1" thickBot="1" x14ac:dyDescent="0.3">
      <c r="A137" s="54" t="s">
        <v>103</v>
      </c>
      <c r="B137" s="68" t="s">
        <v>343</v>
      </c>
      <c r="C137" s="277"/>
      <c r="D137" s="236"/>
      <c r="E137" s="61"/>
    </row>
    <row r="138" spans="1:5" ht="12" customHeight="1" thickBot="1" x14ac:dyDescent="0.3">
      <c r="A138" s="10" t="s">
        <v>105</v>
      </c>
      <c r="B138" s="66" t="s">
        <v>344</v>
      </c>
      <c r="C138" s="280">
        <f>+C139+C140+C141+C142</f>
        <v>0</v>
      </c>
      <c r="D138" s="281">
        <f>+D139+D140+D141+D142</f>
        <v>0</v>
      </c>
      <c r="E138" s="282">
        <f>+E139+E140+E141+E142</f>
        <v>0</v>
      </c>
    </row>
    <row r="139" spans="1:5" ht="12" customHeight="1" x14ac:dyDescent="0.25">
      <c r="A139" s="14" t="s">
        <v>107</v>
      </c>
      <c r="B139" s="67" t="s">
        <v>345</v>
      </c>
      <c r="C139" s="277"/>
      <c r="D139" s="236"/>
      <c r="E139" s="61"/>
    </row>
    <row r="140" spans="1:5" ht="12" customHeight="1" x14ac:dyDescent="0.25">
      <c r="A140" s="14" t="s">
        <v>109</v>
      </c>
      <c r="B140" s="67" t="s">
        <v>346</v>
      </c>
      <c r="C140" s="277"/>
      <c r="D140" s="236"/>
      <c r="E140" s="61"/>
    </row>
    <row r="141" spans="1:5" ht="12" customHeight="1" x14ac:dyDescent="0.25">
      <c r="A141" s="14" t="s">
        <v>111</v>
      </c>
      <c r="B141" s="67" t="s">
        <v>347</v>
      </c>
      <c r="C141" s="277"/>
      <c r="D141" s="236"/>
      <c r="E141" s="61"/>
    </row>
    <row r="142" spans="1:5" ht="12" customHeight="1" thickBot="1" x14ac:dyDescent="0.3">
      <c r="A142" s="14" t="s">
        <v>113</v>
      </c>
      <c r="B142" s="67" t="s">
        <v>348</v>
      </c>
      <c r="C142" s="277"/>
      <c r="D142" s="236"/>
      <c r="E142" s="61"/>
    </row>
    <row r="143" spans="1:5" ht="12" customHeight="1" thickBot="1" x14ac:dyDescent="0.3">
      <c r="A143" s="10" t="s">
        <v>115</v>
      </c>
      <c r="B143" s="66" t="s">
        <v>198</v>
      </c>
      <c r="C143" s="283">
        <f>+C124+C128+C133+C138</f>
        <v>0</v>
      </c>
      <c r="D143" s="284">
        <f>+D124+D128+D133+D138</f>
        <v>0</v>
      </c>
      <c r="E143" s="285">
        <f>+E124+E128+E133+E138</f>
        <v>2394</v>
      </c>
    </row>
    <row r="144" spans="1:5" ht="12" customHeight="1" thickBot="1" x14ac:dyDescent="0.3">
      <c r="A144" s="73" t="s">
        <v>199</v>
      </c>
      <c r="B144" s="74" t="s">
        <v>200</v>
      </c>
      <c r="C144" s="283">
        <f>+C123+C143</f>
        <v>129582</v>
      </c>
      <c r="D144" s="284">
        <f>+D123+D143</f>
        <v>0</v>
      </c>
      <c r="E144" s="285">
        <f>+E123+E143</f>
        <v>173862</v>
      </c>
    </row>
    <row r="145" spans="3:6" ht="12" customHeight="1" x14ac:dyDescent="0.25">
      <c r="C145" s="286"/>
    </row>
    <row r="146" spans="3:6" ht="12" customHeight="1" x14ac:dyDescent="0.25">
      <c r="C146" s="286"/>
    </row>
    <row r="147" spans="3:6" ht="12" customHeight="1" x14ac:dyDescent="0.25">
      <c r="C147" s="286"/>
    </row>
    <row r="148" spans="3:6" ht="12" customHeight="1" x14ac:dyDescent="0.25">
      <c r="C148" s="286"/>
    </row>
    <row r="149" spans="3:6" ht="12" customHeight="1" x14ac:dyDescent="0.25">
      <c r="C149" s="286"/>
    </row>
    <row r="150" spans="3:6" ht="15" customHeight="1" x14ac:dyDescent="0.25">
      <c r="C150" s="287"/>
      <c r="D150" s="287"/>
      <c r="E150" s="287"/>
      <c r="F150" s="287"/>
    </row>
    <row r="151" spans="3:6" s="233" customFormat="1" ht="12.95" customHeight="1" x14ac:dyDescent="0.2"/>
    <row r="152" spans="3:6" x14ac:dyDescent="0.25">
      <c r="C152" s="286"/>
    </row>
    <row r="153" spans="3:6" x14ac:dyDescent="0.25">
      <c r="C153" s="286"/>
    </row>
    <row r="154" spans="3:6" x14ac:dyDescent="0.25">
      <c r="C154" s="286"/>
    </row>
    <row r="155" spans="3:6" ht="16.5" customHeight="1" x14ac:dyDescent="0.25">
      <c r="C155" s="286"/>
    </row>
    <row r="156" spans="3:6" x14ac:dyDescent="0.25">
      <c r="C156" s="286"/>
    </row>
    <row r="157" spans="3:6" x14ac:dyDescent="0.25">
      <c r="C157" s="286"/>
    </row>
    <row r="158" spans="3:6" x14ac:dyDescent="0.25">
      <c r="C158" s="286"/>
    </row>
    <row r="159" spans="3:6" x14ac:dyDescent="0.25">
      <c r="C159" s="286"/>
    </row>
    <row r="160" spans="3:6" x14ac:dyDescent="0.25">
      <c r="C160" s="286"/>
    </row>
    <row r="161" spans="3:3" x14ac:dyDescent="0.25">
      <c r="C161" s="286"/>
    </row>
    <row r="162" spans="3:3" x14ac:dyDescent="0.25">
      <c r="C162" s="286"/>
    </row>
    <row r="163" spans="3:3" x14ac:dyDescent="0.25">
      <c r="C163" s="286"/>
    </row>
    <row r="164" spans="3:3" x14ac:dyDescent="0.25">
      <c r="C164" s="286"/>
    </row>
  </sheetData>
  <mergeCells count="4">
    <mergeCell ref="A1:E1"/>
    <mergeCell ref="A2:B2"/>
    <mergeCell ref="A86:E86"/>
    <mergeCell ref="A87:B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
Kisbajcs Községi Önkormányzat
2015. ÉVI KÖLTSÉGVETÉSÉNEK MÉRLEGE&amp;R&amp;"Times New Roman CE,Félkövér dőlt"&amp;11 14. melléklet a 2/2015.(III.13.) önkormányzati rendelethez</oddHeader>
  </headerFooter>
  <rowBreaks count="1" manualBreakCount="1"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Előterjesztés m.</vt:lpstr>
      <vt:lpstr>1.1. mell. összevont</vt:lpstr>
      <vt:lpstr>1.2. m. össz. kötelező</vt:lpstr>
      <vt:lpstr>2.1. összevont mérl műk.</vt:lpstr>
      <vt:lpstr>9.1. kb. összes</vt:lpstr>
      <vt:lpstr>9.1.kb. kötelező</vt:lpstr>
      <vt:lpstr>14. melléklet</vt:lpstr>
      <vt:lpstr>'9.1. kb. összes'!Nyomtatási_cím</vt:lpstr>
      <vt:lpstr>'9.1.kb. kötelező'!Nyomtatási_cím</vt:lpstr>
      <vt:lpstr>'1.1. mell. összevont'!Nyomtatási_terület</vt:lpstr>
      <vt:lpstr>'1.2. m. össz. kötelező'!Nyomtatási_terület</vt:lpstr>
      <vt:lpstr>'14. melléklet'!Nyomtatási_terület</vt:lpstr>
      <vt:lpstr>'Előterjesztés m.'!Nyomtatási_terület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2015-03-30T12:11:40Z</cp:lastPrinted>
  <dcterms:created xsi:type="dcterms:W3CDTF">2014-02-17T15:46:53Z</dcterms:created>
  <dcterms:modified xsi:type="dcterms:W3CDTF">2015-04-17T08:43:30Z</dcterms:modified>
</cp:coreProperties>
</file>