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8\"/>
    </mc:Choice>
  </mc:AlternateContent>
  <xr:revisionPtr revIDLastSave="0" documentId="10_ncr:8100000_{9820EA07-C0FC-46CD-A96E-0B661DC9F939}" xr6:coauthVersionLast="32" xr6:coauthVersionMax="32" xr10:uidLastSave="{00000000-0000-0000-0000-000000000000}"/>
  <bookViews>
    <workbookView xWindow="0" yWindow="0" windowWidth="16380" windowHeight="8190" tabRatio="989" firstSheet="3" activeTab="11" xr2:uid="{00000000-000D-0000-FFFF-FFFF00000000}"/>
  </bookViews>
  <sheets>
    <sheet name="1.sz.melléklet" sheetId="1" r:id="rId1"/>
    <sheet name="2. sz.melléklet" sheetId="2" r:id="rId2"/>
    <sheet name="3.sz. melléklet" sheetId="3" r:id="rId3"/>
    <sheet name="4. sz. melléklet" sheetId="4" r:id="rId4"/>
    <sheet name="5. sz. melléklet" sheetId="5" r:id="rId5"/>
    <sheet name="6. sz.melléklet" sheetId="6" r:id="rId6"/>
    <sheet name="7.sz. melléklet" sheetId="7" r:id="rId7"/>
    <sheet name="8.sz. 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</sheets>
  <calcPr calcId="162913" iterateDelta="1E-4"/>
</workbook>
</file>

<file path=xl/calcChain.xml><?xml version="1.0" encoding="utf-8"?>
<calcChain xmlns="http://schemas.openxmlformats.org/spreadsheetml/2006/main">
  <c r="C49" i="7" l="1"/>
  <c r="C33" i="7"/>
  <c r="C20" i="7"/>
  <c r="C18" i="7"/>
  <c r="C14" i="7"/>
  <c r="B33" i="4"/>
  <c r="B32" i="4"/>
  <c r="C52" i="7" l="1"/>
  <c r="C30" i="7"/>
  <c r="G17" i="2" l="1"/>
  <c r="G22" i="2" s="1"/>
  <c r="G24" i="2" s="1"/>
  <c r="E14" i="12"/>
  <c r="D14" i="12"/>
  <c r="C14" i="12"/>
  <c r="E6" i="12"/>
  <c r="D6" i="12"/>
  <c r="C6" i="12"/>
  <c r="C16" i="11"/>
  <c r="N39" i="10"/>
  <c r="N41" i="10" s="1"/>
  <c r="M39" i="10"/>
  <c r="M41" i="10" s="1"/>
  <c r="L39" i="10"/>
  <c r="L41" i="10" s="1"/>
  <c r="K39" i="10"/>
  <c r="K41" i="10" s="1"/>
  <c r="J39" i="10"/>
  <c r="J41" i="10" s="1"/>
  <c r="I39" i="10"/>
  <c r="I41" i="10" s="1"/>
  <c r="H39" i="10"/>
  <c r="H41" i="10" s="1"/>
  <c r="G39" i="10"/>
  <c r="G41" i="10" s="1"/>
  <c r="F39" i="10"/>
  <c r="F41" i="10" s="1"/>
  <c r="E39" i="10"/>
  <c r="E41" i="10" s="1"/>
  <c r="D39" i="10"/>
  <c r="D41" i="10" s="1"/>
  <c r="C39" i="10"/>
  <c r="B39" i="10"/>
  <c r="B41" i="10" s="1"/>
  <c r="N19" i="10"/>
  <c r="N21" i="10" s="1"/>
  <c r="M19" i="10"/>
  <c r="M21" i="10" s="1"/>
  <c r="L19" i="10"/>
  <c r="L21" i="10" s="1"/>
  <c r="K19" i="10"/>
  <c r="K21" i="10" s="1"/>
  <c r="J19" i="10"/>
  <c r="J21" i="10" s="1"/>
  <c r="I19" i="10"/>
  <c r="I21" i="10" s="1"/>
  <c r="H19" i="10"/>
  <c r="H21" i="10" s="1"/>
  <c r="G19" i="10"/>
  <c r="G21" i="10" s="1"/>
  <c r="F19" i="10"/>
  <c r="F21" i="10" s="1"/>
  <c r="E19" i="10"/>
  <c r="E21" i="10" s="1"/>
  <c r="D19" i="10"/>
  <c r="D21" i="10" s="1"/>
  <c r="C19" i="10"/>
  <c r="B19" i="10"/>
  <c r="B21" i="10" s="1"/>
  <c r="E76" i="9"/>
  <c r="D76" i="9"/>
  <c r="C76" i="9"/>
  <c r="E64" i="9"/>
  <c r="D64" i="9"/>
  <c r="C64" i="9"/>
  <c r="E33" i="9"/>
  <c r="E78" i="9" s="1"/>
  <c r="E80" i="9" s="1"/>
  <c r="D33" i="9"/>
  <c r="D78" i="9" s="1"/>
  <c r="D80" i="9" s="1"/>
  <c r="C33" i="9"/>
  <c r="E20" i="9"/>
  <c r="E77" i="9" s="1"/>
  <c r="D20" i="9"/>
  <c r="D77" i="9" s="1"/>
  <c r="C20" i="9"/>
  <c r="C21" i="8"/>
  <c r="C23" i="8" s="1"/>
  <c r="B15" i="6"/>
  <c r="B16" i="5"/>
  <c r="B26" i="4"/>
  <c r="B16" i="4"/>
  <c r="B10" i="4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H17" i="2"/>
  <c r="H22" i="2" s="1"/>
  <c r="H24" i="2" s="1"/>
  <c r="F17" i="2"/>
  <c r="F22" i="2" s="1"/>
  <c r="F24" i="2" s="1"/>
  <c r="D17" i="2"/>
  <c r="D22" i="2" s="1"/>
  <c r="D24" i="2" s="1"/>
  <c r="C17" i="2"/>
  <c r="C22" i="2" s="1"/>
  <c r="C24" i="2" s="1"/>
  <c r="B17" i="2"/>
  <c r="B22" i="2" s="1"/>
  <c r="B24" i="2" s="1"/>
  <c r="E155" i="3" l="1"/>
  <c r="E157" i="3" s="1"/>
  <c r="D75" i="3"/>
  <c r="D77" i="3" s="1"/>
  <c r="C41" i="10"/>
  <c r="C21" i="10"/>
  <c r="C78" i="9"/>
  <c r="C80" i="9" s="1"/>
  <c r="C7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300-000001000000}">
      <text>
        <r>
          <rPr>
            <sz val="8"/>
            <color rgb="FF000000"/>
            <rFont val="Tahoma"/>
            <family val="2"/>
            <charset val="238"/>
          </rPr>
          <t>Szabó Marika:</t>
        </r>
      </text>
    </comment>
  </commentList>
</comments>
</file>

<file path=xl/sharedStrings.xml><?xml version="1.0" encoding="utf-8"?>
<sst xmlns="http://schemas.openxmlformats.org/spreadsheetml/2006/main" count="809" uniqueCount="439">
  <si>
    <t>1. melléklet az 1/2017.(II.01.) önkormányzati rendelethez</t>
  </si>
  <si>
    <t>Cím</t>
  </si>
  <si>
    <t>Alcím</t>
  </si>
  <si>
    <t>Cím neve</t>
  </si>
  <si>
    <t>1.</t>
  </si>
  <si>
    <t>Piliscsév Község Önkormányzata</t>
  </si>
  <si>
    <t>Szennyvíz gyűjtése, tisztítása, elhelyezése</t>
  </si>
  <si>
    <t>Közutak, hidak, alagutak üzemeltetése, fenntartása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</si>
  <si>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</si>
  <si>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</si>
  <si>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</si>
  <si>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Közvilágítás</t>
  </si>
  <si>
    <t>Város-, községgazdálkodási egyéb szolgáltatások</t>
  </si>
  <si>
    <t>Önkormányzatok elszámolásai a központi költségvetéssel</t>
  </si>
  <si>
    <t>Támogatási célú finanszírozási műveletek</t>
  </si>
  <si>
    <t>Óvodai nevelés, ellátás működtetési feladatai</t>
  </si>
  <si>
    <t>Köznevelési intézmény 5-8. évfolyamán tanulók nevelésével, oktatásával összefüggő működtetési feladatok</t>
  </si>
  <si>
    <t>Óvodai intézményi étkeztetés</t>
  </si>
  <si>
    <t>Iskolai intézményi étkeztetés</t>
  </si>
  <si>
    <t>Fogorvosi alapellátás</t>
  </si>
  <si>
    <t>Család- és nővédelmi egészségügyi gondozás</t>
  </si>
  <si>
    <t>Ifjúság-egészségügyi gondozás</t>
  </si>
  <si>
    <t>Idős, demens betegek nappali ellátása</t>
  </si>
  <si>
    <t>Munkanélküli aktív korúak ellátásai</t>
  </si>
  <si>
    <t>Lakásfenntartási támogatás normatív alapon</t>
  </si>
  <si>
    <t>Helyi rendszeres lakásfenntartási támogatás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</si>
  <si>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</si>
  <si>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</si>
  <si>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</si>
  <si>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</si>
  <si>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</si>
  <si>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>Helyi eseti lakásfenntartási támogatás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</si>
  <si>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</si>
  <si>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</si>
  <si>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</si>
  <si>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Mozgáskorlátozottak közlekedési támogatása</t>
  </si>
  <si>
    <t>Egyéb önkormányzati eseti pénzbeli ellátások</t>
  </si>
  <si>
    <t>Közgyógyellátás</t>
  </si>
  <si>
    <t>Köztemetés</t>
  </si>
  <si>
    <t>Családsegítés</t>
  </si>
  <si>
    <t>Önkormányzatok által nyújtott lakástámogatás</t>
  </si>
  <si>
    <t>Civil szervezetek működési támogatása</t>
  </si>
  <si>
    <t>Civil szervezetek program- és egyéb támogatása</t>
  </si>
  <si>
    <t>Start-munka program - Téli közfoglalkoztatás</t>
  </si>
  <si>
    <t>Hosszabb időtartamú közfoglalkoztatás</t>
  </si>
  <si>
    <t>Országos közfoglalkoztatási program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</si>
  <si>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</si>
  <si>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</si>
  <si>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</si>
  <si>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</si>
  <si>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Köztemető fenntartás és működtetés</t>
  </si>
  <si>
    <t>2.</t>
  </si>
  <si>
    <t>Piliscsévi Közös Önkormányzati Hivatal</t>
  </si>
  <si>
    <t>Országygűlési, önkormányzati és európai parlamenti képviselőválasztásokhoz kapcsolódó tevékenységek</t>
  </si>
  <si>
    <t>Lakásfenntartással, lakhatással öszefüggő ellátások</t>
  </si>
  <si>
    <t>Európai parlamenti képviselőválasztásokhoz kapcsolódó tevékenységek</t>
  </si>
  <si>
    <t>Országos és helyi népszavazással kapcsolatos tevékenységek</t>
  </si>
  <si>
    <t>Átfogó tervezési és statisztikai szolgáltatások</t>
  </si>
  <si>
    <t>3.</t>
  </si>
  <si>
    <t>Kálmánfi Béla Művelődési Ház és Könyvtár</t>
  </si>
  <si>
    <t>Könyvtári állomány gyarapítása, nyilvántartása</t>
  </si>
  <si>
    <t>Könyvtári állományfeltárása, megőrzése, védelme</t>
  </si>
  <si>
    <t>Könyvtári szolgáltatások</t>
  </si>
  <si>
    <t>Közművelődés-hagyományos közösségi kulturális értékek gondozása</t>
  </si>
  <si>
    <t>4.</t>
  </si>
  <si>
    <t>Piliscsévi "Aranykapu" Egységes Óvoda-bölcsőde</t>
  </si>
  <si>
    <t>Óvodai nevelés, ellátás szakmai feladatai</t>
  </si>
  <si>
    <t>Sajátos nevelési igényű gyermekek óvodai nevelése, ellátása</t>
  </si>
  <si>
    <t>Nemzetiségi óvodai nevelés, ellátás szakmai feladatai</t>
  </si>
  <si>
    <t>Bölcsődei ellátás</t>
  </si>
  <si>
    <t>2. melléklet az 1/2017.(II.01.) önkormányzati rendelethez</t>
  </si>
  <si>
    <t>2017. évi mérleg</t>
  </si>
  <si>
    <t>eFt</t>
  </si>
  <si>
    <t>Bevételek</t>
  </si>
  <si>
    <t>Kiadások</t>
  </si>
  <si>
    <t>összesen</t>
  </si>
  <si>
    <t>kötelező feladat</t>
  </si>
  <si>
    <t>önként vállalt feladat</t>
  </si>
  <si>
    <t>Önkormányzatok működési támogatása (B11)</t>
  </si>
  <si>
    <t>Személyi juttatások (K1)</t>
  </si>
  <si>
    <t>Egyéb műk. c. tám. bev. államh.-on belülről (B16)</t>
  </si>
  <si>
    <t>Munkaadót terh. járulékok és szoc. h. adó (K2)</t>
  </si>
  <si>
    <t>Közhatalmi bevételek (B3)</t>
  </si>
  <si>
    <t>Dologi kiadások (K3)</t>
  </si>
  <si>
    <t>Működési bevételek (B4)</t>
  </si>
  <si>
    <t>Ellátottak pénzbeli juttatásai (K4)</t>
  </si>
  <si>
    <t>Felhalmozási bevételek (B5)</t>
  </si>
  <si>
    <t>Egyéb műk. c. támog. államházt. belülre (K506)</t>
  </si>
  <si>
    <t>Műk. Célú átvett pénzeszközök (B6)</t>
  </si>
  <si>
    <t>Egyéb műk. c. támog. államházt.kívülre (K511)</t>
  </si>
  <si>
    <t>Műk.c.támogatások államh.-on belülről(B6)</t>
  </si>
  <si>
    <t>Egyéb átadott pénzeszk. ÁHT-n belülre (K5021)</t>
  </si>
  <si>
    <t>Központi, irányítószervi támogatás (B816)</t>
  </si>
  <si>
    <t>Központi, irányító szervi kiadások folyósítása (K915)</t>
  </si>
  <si>
    <t>Tárgyévi bevételek</t>
  </si>
  <si>
    <t>Tárgyévi működési kiadások</t>
  </si>
  <si>
    <t>Maradvány igénybevétele (B813) önkormányzat</t>
  </si>
  <si>
    <t>Beruházások (K6)</t>
  </si>
  <si>
    <t>Maradvány igénybevétele (B813) óvoda</t>
  </si>
  <si>
    <t>Felújítások (K7)</t>
  </si>
  <si>
    <t>Maradvány igénybevétele (B813)művelődési ház</t>
  </si>
  <si>
    <t>ÁHT-n belüli megelőlegezések visszafizetése</t>
  </si>
  <si>
    <t>Maradvány igénybevétele (B813) közös hivatal</t>
  </si>
  <si>
    <t>Tartalékok (K512)</t>
  </si>
  <si>
    <t>Mindösszesen</t>
  </si>
  <si>
    <t>Intézmény finanszírozás</t>
  </si>
  <si>
    <t>Halmozódásmentes főösszeg</t>
  </si>
  <si>
    <t>3. melléklet az 1/2017.(II.01.) önkormányzati rendelethez</t>
  </si>
  <si>
    <t>az önkormányzat költségvetése kormányzati funkciónként</t>
  </si>
  <si>
    <t>Sor- szám</t>
  </si>
  <si>
    <t>Kormányzati funkció</t>
  </si>
  <si>
    <t>Lét-szám</t>
  </si>
  <si>
    <t>Int. fin.</t>
  </si>
  <si>
    <t>Működési bevételek</t>
  </si>
  <si>
    <t>Felhalmozási bevételek</t>
  </si>
  <si>
    <t>Műk.tám.</t>
  </si>
  <si>
    <t>Támog.</t>
  </si>
  <si>
    <t>Közhat.bev.</t>
  </si>
  <si>
    <t>Műk.bev.</t>
  </si>
  <si>
    <t>átvett.pe.</t>
  </si>
  <si>
    <t>Felh.bev.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</si>
  <si>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</si>
  <si>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</si>
  <si>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</si>
  <si>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</si>
  <si>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</si>
  <si>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</si>
  <si>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I. Kiadások és bevételek feladatonként:</t>
  </si>
  <si>
    <t>Az önkormányzati vagyonnal való gazdálkodással kapcs.felad.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</si>
  <si>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</si>
  <si>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</si>
  <si>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</si>
  <si>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</si>
  <si>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</si>
  <si>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</si>
  <si>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</si>
  <si>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</si>
  <si>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</si>
  <si>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</si>
  <si>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</si>
  <si>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</si>
  <si>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</si>
  <si>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</si>
  <si>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</si>
  <si>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</si>
  <si>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</si>
  <si>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</si>
  <si>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</si>
  <si>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</si>
  <si>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</si>
  <si>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</si>
  <si>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</si>
  <si>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Egyéb szociális pénzbeli és természetbeni ellátások, tám.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</si>
  <si>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</si>
  <si>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</si>
  <si>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</si>
  <si>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</si>
  <si>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</si>
  <si>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</si>
  <si>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</si>
  <si>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</si>
  <si>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</si>
  <si>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</si>
  <si>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</si>
  <si>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</si>
  <si>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</si>
  <si>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</si>
  <si>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</si>
  <si>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</si>
  <si>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</si>
  <si>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</si>
  <si>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1.</t>
  </si>
  <si>
    <t>3.</t>
  </si>
  <si>
    <t>4.</t>
  </si>
  <si>
    <t>Közművelődés-hagyományos közösségi kult. értékek gondozása</t>
  </si>
  <si>
    <t>Összesen:</t>
  </si>
  <si>
    <t>Bevételek mindösszesen</t>
  </si>
  <si>
    <t>Működési kiadás</t>
  </si>
  <si>
    <t>Felhalmozási kiadás</t>
  </si>
  <si>
    <t>Személyi jutt.</t>
  </si>
  <si>
    <t>Járulé- kok</t>
  </si>
  <si>
    <t>Dologi kiad.</t>
  </si>
  <si>
    <t>Pénzeszk.átad.</t>
  </si>
  <si>
    <t>Tám.ért. kiad.</t>
  </si>
  <si>
    <t>Ellátottak p. jutt.</t>
  </si>
  <si>
    <t>Felújítás</t>
  </si>
  <si>
    <t>Beruhá-zás</t>
  </si>
  <si>
    <t>Felh.átad. pe.</t>
  </si>
  <si>
    <t>Hitel</t>
  </si>
  <si>
    <t>Tartalék</t>
  </si>
  <si>
    <t>Települési támogatások</t>
  </si>
  <si>
    <t>Bölcsődei nevelés</t>
  </si>
  <si>
    <t>Kiadások mindösszesen</t>
  </si>
  <si>
    <t>4. melléklet az 1/2017.(II.01.) önkormányzati rendelethez</t>
  </si>
  <si>
    <t>Piliscsév Község Önkormányzata</t>
  </si>
  <si>
    <t>2017. évi bevételek</t>
  </si>
  <si>
    <t>Ft</t>
  </si>
  <si>
    <r>
      <rPr>
        <b/>
        <sz val="9"/>
        <color rgb="FF000000"/>
        <rFont val="Times New Roman"/>
        <family val="1"/>
        <charset val="238"/>
      </rP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/>
    </r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</si>
  <si>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</si>
  <si>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</si>
  <si>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</si>
  <si>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</si>
  <si>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</si>
  <si>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</si>
  <si>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Közhatalmi bevételek</t>
  </si>
  <si>
    <t>Szolgáltatások ellenértéke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</si>
  <si>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</si>
  <si>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</si>
  <si>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</si>
  <si>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</si>
  <si>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</si>
  <si>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</si>
  <si>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</si>
  <si>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5. melléklet az 1/2017.(II.01.) önkormányzati rendelethez</t>
  </si>
  <si>
    <t>2017. évi költségvetés</t>
  </si>
  <si>
    <t>Központi költségvetésből származó működési és feladatalapú támogatások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</si>
  <si>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</si>
  <si>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</si>
  <si>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</si>
  <si>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</si>
  <si>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</si>
  <si>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Önkormányzatok működési támogatása</t>
  </si>
  <si>
    <t>6. melléklet az 1/2017.(II.01.) önkormányzati rendelethez</t>
  </si>
  <si>
    <t>Ellátottak pénzbeli juttatásai</t>
  </si>
  <si>
    <t>Települési támogatás</t>
  </si>
  <si>
    <t>Ellátottak pénzbeli juttatásai</t>
  </si>
  <si>
    <t>7. melléklet az 1/2017.(II.01.) önkormányzati rendelethez</t>
  </si>
  <si>
    <t>Felhalmozási kiadások</t>
  </si>
  <si>
    <t>Beruházások</t>
  </si>
  <si>
    <t>Felújítások</t>
  </si>
  <si>
    <t>8. melléklet az 1/2017.(II.01.) önkormányzati rendelethez</t>
  </si>
  <si>
    <t>Tartalékok</t>
  </si>
  <si>
    <t>Általános tartalék</t>
  </si>
  <si>
    <t>Céltartalék</t>
  </si>
  <si>
    <t>Elköt. pénzmaradv. terhére (Önkormányzat)</t>
  </si>
  <si>
    <t>Fejlesztési céltartalék</t>
  </si>
  <si>
    <t>Elköt. pénzmaradv. terhére (Közös Hiv.)</t>
  </si>
  <si>
    <t>Céltartalék összesen:</t>
  </si>
  <si>
    <t>Tartalék összesen:</t>
  </si>
  <si>
    <t>9. melléklet az 1/2017.(II.01.) önkormányzati rendelethez</t>
  </si>
  <si>
    <t>I. Működési bevételek és kiadások</t>
  </si>
  <si>
    <t>Ssz</t>
  </si>
  <si>
    <t>Megnevezés</t>
  </si>
  <si>
    <t>2.</t>
  </si>
  <si>
    <t>Közhatalmi bevételek</t>
  </si>
  <si>
    <t>Önkormányzatok működési támogatása</t>
  </si>
  <si>
    <t>5.</t>
  </si>
  <si>
    <t>Központi, irányítószervi támogatás</t>
  </si>
  <si>
    <t>6.</t>
  </si>
  <si>
    <t>Működési célú tám. államh.-on belülről</t>
  </si>
  <si>
    <t>8.</t>
  </si>
  <si>
    <t>Rövid lejáratú hitel</t>
  </si>
  <si>
    <t>Rövid lejáratú értékpapírok ért., kibocsátása</t>
  </si>
  <si>
    <t>10.</t>
  </si>
  <si>
    <t>Működési célú előző évi pénzmaradvány igénybevétele</t>
  </si>
  <si>
    <t>Működési célú bevételek összesen</t>
  </si>
  <si>
    <t>12.</t>
  </si>
  <si>
    <t>Személyi juttatások</t>
  </si>
  <si>
    <t>Munkaadókat terhelő járulékok</t>
  </si>
  <si>
    <t>14.</t>
  </si>
  <si>
    <t>Dologi kiad. és egyéb folyó kiad.</t>
  </si>
  <si>
    <t>Műk. célú. pénzeszk.átadás áht.-n kívülre</t>
  </si>
  <si>
    <t>Műk. célú. pénzeszk.átadás áht.-n belülre</t>
  </si>
  <si>
    <t>17.</t>
  </si>
  <si>
    <t>Továbbadási (lebonyolítási) célú működési kiadás</t>
  </si>
  <si>
    <t>Ellátottak pénzbeli juttatása</t>
  </si>
  <si>
    <t>19.</t>
  </si>
  <si>
    <t>Működési c. kölcsönök nyújtása és törleszt.</t>
  </si>
  <si>
    <t>Belföldi finanszírozás kiadásai</t>
  </si>
  <si>
    <t>22.</t>
  </si>
  <si>
    <t>Rövid lejáratú értékpapírok bevált., vásárlása</t>
  </si>
  <si>
    <t>23.</t>
  </si>
  <si>
    <t>Működési célú kiadások összesen:</t>
  </si>
  <si>
    <t>II. Felhalmozási célú bevételek és kiadások</t>
  </si>
  <si>
    <t>Önkorm. felhalmozási és tőke jellegű bev.</t>
  </si>
  <si>
    <t>Önkormányzatok sajátos felhalmozási és tőke bevételei</t>
  </si>
  <si>
    <t>Fejlesztési célú támogatások áh.-on belülről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</si>
  <si>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</si>
  <si>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</si>
  <si>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</si>
  <si>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</si>
  <si>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</si>
  <si>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</si>
  <si>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</si>
  <si>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</si>
  <si>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</si>
  <si>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</si>
  <si>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</si>
  <si>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</si>
  <si>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</si>
  <si>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</si>
  <si>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</si>
  <si>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Felhalmozási célú kölcsönök nyújtása és törlesztése</t>
  </si>
  <si>
    <t>Hosszú lejáratú hitel visszafizetése</t>
  </si>
  <si>
    <t>46.</t>
  </si>
  <si>
    <t>Hosszú lejáratú hitel kamata</t>
  </si>
  <si>
    <t>47.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</si>
  <si>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</si>
  <si>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</si>
  <si>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</si>
  <si>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</si>
  <si>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</si>
  <si>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</si>
  <si>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</si>
  <si>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</si>
  <si>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52.</t>
  </si>
  <si>
    <t>Intézmény finanszírozás</t>
  </si>
  <si>
    <t>53.</t>
  </si>
  <si>
    <t>10. melléklet az 1/2017.(II.01.) önkormányzati rendelethez</t>
  </si>
  <si>
    <t>Előirányzat-felhasználási ütemterv</t>
  </si>
  <si>
    <t>Előirányzat összesen</t>
  </si>
  <si>
    <t>2017. évi várható bevételek havi forgalma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</si>
  <si>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</si>
  <si>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</si>
  <si>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</si>
  <si>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</si>
  <si>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</si>
  <si>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</si>
  <si>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</si>
  <si>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</si>
  <si>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</si>
  <si>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</si>
  <si>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</si>
  <si>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</si>
  <si>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Egyéb műk. c. tám. bev. államh.-on belülről</t>
  </si>
  <si>
    <t>Műk. c. támog. államh.-on belülről</t>
  </si>
  <si>
    <t>Felhalmozási bevételek</t>
  </si>
  <si>
    <t>Központi, irányítószervi támogatás</t>
  </si>
  <si>
    <t>Maradvány igénybevétele</t>
  </si>
  <si>
    <t>Bevételek összesen</t>
  </si>
  <si>
    <t>Halmozódás mentes főösszeg</t>
  </si>
  <si>
    <t>2017. évi várható kiadások havi forgalma</t>
  </si>
  <si>
    <t>Személyi juttatások</t>
  </si>
  <si>
    <t>Munkaadót terh. járulékok</t>
  </si>
  <si>
    <t>Dologi kiadások</t>
  </si>
  <si>
    <t>Egyéb műk. c. támog. államházt. belülre</t>
  </si>
  <si>
    <t>Egyéb műk. c. támog. államházt.kívülre</t>
  </si>
  <si>
    <t>Központi, irányító szervi kiadások folyósítása</t>
  </si>
  <si>
    <t>Felújítások</t>
  </si>
  <si>
    <t>Tartalékok</t>
  </si>
  <si>
    <t>Kiadások összesen</t>
  </si>
  <si>
    <t>11. melléklet az 1/2017.(II.01.) önkormányzati rendelethez</t>
  </si>
  <si>
    <t>Az önkormányzat által nyújtot közvetett támogatások</t>
  </si>
  <si>
    <t>jogcím</t>
  </si>
  <si>
    <t>Visszanem térítendő lakás építási tám.</t>
  </si>
  <si>
    <t>Helyi adónál biztosított kedvezmények</t>
  </si>
  <si>
    <t>Bérbeadásnál nyújtott kedvezmény</t>
  </si>
  <si>
    <t>Egyéb nyújtott kedvezmény</t>
  </si>
  <si>
    <t>Összesen</t>
  </si>
  <si>
    <t>12. melléklet az 1/2017.(II.01.) önkormányzati rendelethez</t>
  </si>
  <si>
    <t>Az adósságot keletkeztető ügyletekből és kezességvállalásból fennálló kötelezettségek és a saját bevételek kimutatása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</si>
  <si>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</si>
  <si>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</si>
  <si>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</si>
  <si>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</si>
  <si>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</si>
  <si>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</si>
  <si>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</si>
  <si>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</si>
  <si>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</si>
  <si>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</si>
  <si>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</si>
  <si>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</si>
  <si>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</si>
  <si>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</si>
  <si>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</si>
  <si>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</si>
  <si>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</si>
  <si>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</si>
  <si>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</si>
  <si>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</si>
  <si>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</si>
  <si>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</si>
  <si>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</si>
  <si>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</si>
  <si>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</si>
  <si>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</si>
  <si>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</si>
  <si>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</si>
  <si>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</si>
  <si>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12.31.</t>
  </si>
  <si>
    <t>Egyéb közhatalmi bevételek</t>
  </si>
  <si>
    <t>Egyéb működési bevételek</t>
  </si>
  <si>
    <t>TOP pályázat (Szoc. Alapellátó Központ)</t>
  </si>
  <si>
    <t>Pályázat (Vis Maior)</t>
  </si>
  <si>
    <t>Pályázat (Sportöltöző felújítás)</t>
  </si>
  <si>
    <t>Közművelődési érdekeltségnövelő támogatás</t>
  </si>
  <si>
    <t>Ingatlan értékesítés</t>
  </si>
  <si>
    <t>Egyéb, az önkormányzat rendeletében megállapított juttatás</t>
  </si>
  <si>
    <t xml:space="preserve">Köztemetés </t>
  </si>
  <si>
    <t xml:space="preserve">Önkormányzat által saját hatáskörben (nem szociális és gyermekvédelmi előírások alapján) adott természetbeni ellátás          </t>
  </si>
  <si>
    <t>Egyéb pénzbeli és természetbeni gyermekvédelmi ámogatások (Erzsébet utalvány)</t>
  </si>
  <si>
    <t>Immateriális javak beszerzése, létesítése</t>
  </si>
  <si>
    <t>ebből: Települési Arculati Kézikönyv</t>
  </si>
  <si>
    <t>Ingatlanok beszerzése, létesítése</t>
  </si>
  <si>
    <t>ebből: Tájház melleti ingatlan megvásárlása</t>
  </si>
  <si>
    <t xml:space="preserve">          Csabai utca burkolatépítés</t>
  </si>
  <si>
    <t xml:space="preserve">          Buszváró kialakítása</t>
  </si>
  <si>
    <t>Informatikai eszközök beszerzése, létesítése</t>
  </si>
  <si>
    <t>ebből: egyéb informatikai eszközbeszerzés</t>
  </si>
  <si>
    <t>Egyéb tárgyi eszközök beszerzése, létesítése</t>
  </si>
  <si>
    <t>ebből: önkorm. eszközbeszerzés</t>
  </si>
  <si>
    <t xml:space="preserve">           közfoglalkoztatás keretében eszközbeszerzés</t>
  </si>
  <si>
    <t xml:space="preserve">          Gépkocsi vásárlás (Dacia Duster)</t>
  </si>
  <si>
    <t xml:space="preserve">          védőnői szolgálat eszk. beszerzés</t>
  </si>
  <si>
    <t>Beruházási célú előzetesen felszámított általános forgalmi adó</t>
  </si>
  <si>
    <t>Művelődési Ház (informatikai és egyéb eszközbeszerzés)</t>
  </si>
  <si>
    <t>Óvoda (informatikai és egyéb eszközbeszerzés)</t>
  </si>
  <si>
    <t>Közös Hivatal (székek beszerzése)</t>
  </si>
  <si>
    <t>Beruházások mindösszesen</t>
  </si>
  <si>
    <t>Ingatlanok felújítása</t>
  </si>
  <si>
    <t>ebből: Műv.Ház felújítás pályázat</t>
  </si>
  <si>
    <t xml:space="preserve">          Óvodai és iskolai ablakcsere</t>
  </si>
  <si>
    <t xml:space="preserve">          Vis maior önerő/Vis Maior pályázat</t>
  </si>
  <si>
    <t xml:space="preserve">          Orvosi rendelő festése, vizesblokk felújítása</t>
  </si>
  <si>
    <t xml:space="preserve">          Kiviteli terv (Hősök tere 9.)</t>
  </si>
  <si>
    <t xml:space="preserve">          Rendezési terv</t>
  </si>
  <si>
    <t xml:space="preserve">          Sportcsarnok terv</t>
  </si>
  <si>
    <t xml:space="preserve">          Képújság</t>
  </si>
  <si>
    <t xml:space="preserve">         Utak rendezése</t>
  </si>
  <si>
    <t xml:space="preserve">          Csabai utca</t>
  </si>
  <si>
    <t xml:space="preserve">         Tisztítómű felújítása</t>
  </si>
  <si>
    <t xml:space="preserve">        TOP pályázat (Szoc.Alapell. Közp.)</t>
  </si>
  <si>
    <t xml:space="preserve">         Sportöltöző felújítása</t>
  </si>
  <si>
    <t xml:space="preserve">         Ravatalozó előtti esőbeálló festése</t>
  </si>
  <si>
    <t>Egyéb tárgyi eszközök felújítása</t>
  </si>
  <si>
    <t xml:space="preserve">ebből: Tisztítómű gépeinek felújítása, csatorna </t>
  </si>
  <si>
    <t>Felújítási célú előzetesen felszámított általános forgalmi adó</t>
  </si>
  <si>
    <t>Felújítások mindösszesen</t>
  </si>
  <si>
    <t>összeg</t>
  </si>
  <si>
    <t>Működési célú pénzeszközátvétel ÁHT-n b.</t>
  </si>
  <si>
    <t>Működési c. átvett pénzeszköz</t>
  </si>
  <si>
    <t>ÁHT-n bel. Megelőlegezések visszafizetése</t>
  </si>
  <si>
    <t>Műk.c.átvett p.e.</t>
  </si>
  <si>
    <t>ÁHT-n b. megelőlegezések visszafiz.</t>
  </si>
  <si>
    <t>Informatikai fejlesztések (ASP)</t>
  </si>
  <si>
    <t>Intézményen kívüli gyermekétkeztetés</t>
  </si>
  <si>
    <t>Bölcsődei étkeztetés</t>
  </si>
  <si>
    <t>ÁHT-n b.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</si>
</sst>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,_F_t_-;\-* #,##0.00,_F_t_-;_-* \-??\ _F_t_-;_-@_-"/>
    <numFmt numFmtId="165" formatCode="#,##0_ ;\-#,##0\ "/>
  </numFmts>
  <fonts count="82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Bookman Old Style"/>
      <family val="1"/>
      <charset val="1"/>
    </font>
    <font>
      <b/>
      <sz val="12"/>
      <name val="Bookman Old Style"/>
      <family val="1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Bookman Old Style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2"/>
      <name val="Bookman Old Style"/>
      <family val="1"/>
      <charset val="238"/>
    </font>
    <font>
      <i/>
      <sz val="12"/>
      <color rgb="FF000000"/>
      <name val="Times New Roman"/>
      <family val="1"/>
      <charset val="238"/>
    </font>
    <font>
      <b/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name val="Arial CE"/>
      <family val="2"/>
      <charset val="238"/>
    </font>
    <font>
      <i/>
      <sz val="11"/>
      <name val="Bookman Old Style"/>
      <family val="1"/>
      <charset val="238"/>
    </font>
    <font>
      <sz val="11"/>
      <name val="Arial CE"/>
      <family val="2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Bookman Old Style"/>
      <family val="1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sz val="10"/>
      <name val="Bookman Old Style"/>
      <family val="1"/>
      <charset val="1"/>
    </font>
    <font>
      <b/>
      <i/>
      <sz val="8"/>
      <name val="Arial"/>
      <family val="2"/>
      <charset val="1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1"/>
    </font>
    <font>
      <sz val="10"/>
      <name val="Arial CE"/>
      <family val="2"/>
      <charset val="238"/>
    </font>
    <font>
      <b/>
      <sz val="14"/>
      <name val="Bookman Old Style"/>
      <family val="1"/>
      <charset val="238"/>
    </font>
    <font>
      <b/>
      <sz val="14"/>
      <name val="Bookman Old Style"/>
      <family val="1"/>
      <charset val="1"/>
    </font>
    <font>
      <b/>
      <sz val="12"/>
      <name val="Bookman Old Style"/>
      <family val="1"/>
      <charset val="1"/>
    </font>
    <font>
      <sz val="12"/>
      <name val="Bookman Old Style"/>
      <family val="1"/>
      <charset val="1"/>
    </font>
    <font>
      <b/>
      <sz val="11"/>
      <name val="Bookman Old Style"/>
      <family val="1"/>
      <charset val="1"/>
    </font>
    <font>
      <sz val="11"/>
      <name val="Bookman Old Style"/>
      <family val="1"/>
      <charset val="1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  <charset val="1"/>
    </font>
    <font>
      <sz val="9"/>
      <name val="Bookman Old Style"/>
      <family val="1"/>
      <charset val="238"/>
    </font>
    <font>
      <sz val="9"/>
      <name val="Arial CE"/>
      <family val="2"/>
      <charset val="238"/>
    </font>
    <font>
      <sz val="9"/>
      <color rgb="FF000000"/>
      <name val="Arial CE"/>
      <family val="2"/>
      <charset val="238"/>
    </font>
    <font>
      <b/>
      <sz val="9"/>
      <name val="Bookman Old Style"/>
      <family val="1"/>
      <charset val="1"/>
    </font>
    <font>
      <b/>
      <sz val="9"/>
      <name val="Arial CE"/>
      <family val="2"/>
      <charset val="238"/>
    </font>
    <font>
      <b/>
      <sz val="10"/>
      <name val="Bookman Old Style"/>
      <family val="1"/>
      <charset val="1"/>
    </font>
    <font>
      <b/>
      <sz val="9.75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9.75"/>
      <color indexed="8"/>
      <name val="Times New Roman"/>
      <family val="2"/>
      <charset val="1"/>
    </font>
    <font>
      <sz val="9.75"/>
      <color indexed="63"/>
      <name val="Times New Roman"/>
      <family val="2"/>
      <charset val="1"/>
    </font>
    <font>
      <b/>
      <sz val="9.75"/>
      <color indexed="63"/>
      <name val="Times New Roman"/>
      <family val="1"/>
      <charset val="238"/>
    </font>
    <font>
      <i/>
      <sz val="9.75"/>
      <color indexed="8"/>
      <name val="Times New Roman"/>
      <family val="1"/>
      <charset val="238"/>
    </font>
    <font>
      <b/>
      <sz val="7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0"/>
      </patternFill>
    </fill>
    <fill>
      <patternFill patternType="solid">
        <fgColor indexed="9"/>
        <bgColor indexed="26"/>
      </patternFill>
    </fill>
  </fills>
  <borders count="7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57" fillId="0" borderId="0" applyBorder="0" applyProtection="0"/>
    <xf numFmtId="9" fontId="57" fillId="0" borderId="0" applyBorder="0" applyProtection="0"/>
    <xf numFmtId="0" fontId="2" fillId="0" borderId="0"/>
  </cellStyleXfs>
  <cellXfs count="574">
    <xf numFmtId="0" fontId="0" fillId="0" borderId="0" xfId="0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2" borderId="6" xfId="0" applyFont="1" applyFill="1" applyBorder="1"/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2" borderId="10" xfId="0" applyFont="1" applyFill="1" applyBorder="1"/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2" borderId="0" xfId="0" applyFont="1" applyFill="1" applyBorder="1"/>
    <xf numFmtId="0" fontId="0" fillId="0" borderId="0" xfId="0" applyFont="1" applyAlignment="1">
      <alignment horizontal="right"/>
    </xf>
    <xf numFmtId="0" fontId="8" fillId="2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9" fillId="0" borderId="5" xfId="0" applyFont="1" applyBorder="1"/>
    <xf numFmtId="0" fontId="5" fillId="2" borderId="6" xfId="0" applyFont="1" applyFill="1" applyBorder="1"/>
    <xf numFmtId="0" fontId="0" fillId="2" borderId="4" xfId="0" applyFill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8" fillId="0" borderId="5" xfId="0" applyFont="1" applyBorder="1" applyAlignment="1">
      <alignment horizontal="center"/>
    </xf>
    <xf numFmtId="0" fontId="0" fillId="0" borderId="8" xfId="0" applyBorder="1"/>
    <xf numFmtId="0" fontId="8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" fontId="18" fillId="0" borderId="2" xfId="0" applyNumberFormat="1" applyFont="1" applyBorder="1" applyAlignment="1">
      <alignment horizontal="right" vertical="top" wrapText="1"/>
    </xf>
    <xf numFmtId="1" fontId="18" fillId="0" borderId="2" xfId="1" applyNumberFormat="1" applyFont="1" applyBorder="1" applyAlignment="1" applyProtection="1">
      <alignment horizontal="right" vertical="top" wrapText="1"/>
    </xf>
    <xf numFmtId="1" fontId="12" fillId="0" borderId="2" xfId="1" applyNumberFormat="1" applyFont="1" applyBorder="1" applyAlignment="1" applyProtection="1">
      <alignment horizontal="right"/>
    </xf>
    <xf numFmtId="1" fontId="12" fillId="0" borderId="36" xfId="1" applyNumberFormat="1" applyFont="1" applyBorder="1" applyAlignment="1" applyProtection="1">
      <alignment horizontal="right"/>
    </xf>
    <xf numFmtId="1" fontId="16" fillId="0" borderId="1" xfId="1" applyNumberFormat="1" applyFont="1" applyBorder="1" applyAlignment="1" applyProtection="1">
      <alignment horizontal="right"/>
    </xf>
    <xf numFmtId="1" fontId="16" fillId="0" borderId="2" xfId="1" applyNumberFormat="1" applyFont="1" applyBorder="1" applyAlignment="1" applyProtection="1">
      <alignment horizontal="right"/>
    </xf>
    <xf numFmtId="1" fontId="16" fillId="0" borderId="36" xfId="1" applyNumberFormat="1" applyFont="1" applyBorder="1" applyAlignment="1" applyProtection="1">
      <alignment horizontal="right"/>
    </xf>
    <xf numFmtId="1" fontId="16" fillId="0" borderId="3" xfId="1" applyNumberFormat="1" applyFont="1" applyBorder="1" applyAlignment="1" applyProtection="1">
      <alignment horizontal="right"/>
    </xf>
    <xf numFmtId="0" fontId="18" fillId="2" borderId="4" xfId="0" applyFont="1" applyFill="1" applyBorder="1" applyAlignment="1">
      <alignment horizontal="center" vertical="top" wrapText="1"/>
    </xf>
    <xf numFmtId="0" fontId="8" fillId="2" borderId="42" xfId="0" applyFont="1" applyFill="1" applyBorder="1"/>
    <xf numFmtId="0" fontId="8" fillId="0" borderId="4" xfId="0" applyFont="1" applyBorder="1" applyAlignment="1">
      <alignment horizontal="center"/>
    </xf>
    <xf numFmtId="1" fontId="18" fillId="0" borderId="5" xfId="0" applyNumberFormat="1" applyFont="1" applyBorder="1" applyAlignment="1">
      <alignment horizontal="right"/>
    </xf>
    <xf numFmtId="1" fontId="18" fillId="0" borderId="5" xfId="1" applyNumberFormat="1" applyFont="1" applyBorder="1" applyAlignment="1" applyProtection="1">
      <alignment horizontal="right" vertical="top" wrapText="1"/>
    </xf>
    <xf numFmtId="1" fontId="12" fillId="0" borderId="5" xfId="1" applyNumberFormat="1" applyFont="1" applyBorder="1" applyAlignment="1" applyProtection="1">
      <alignment horizontal="right"/>
    </xf>
    <xf numFmtId="1" fontId="12" fillId="0" borderId="42" xfId="1" applyNumberFormat="1" applyFont="1" applyBorder="1" applyAlignment="1" applyProtection="1">
      <alignment horizontal="right"/>
    </xf>
    <xf numFmtId="1" fontId="16" fillId="0" borderId="4" xfId="1" applyNumberFormat="1" applyFont="1" applyBorder="1" applyAlignment="1" applyProtection="1">
      <alignment horizontal="right"/>
    </xf>
    <xf numFmtId="1" fontId="16" fillId="0" borderId="5" xfId="1" applyNumberFormat="1" applyFont="1" applyBorder="1" applyAlignment="1" applyProtection="1">
      <alignment horizontal="right"/>
    </xf>
    <xf numFmtId="1" fontId="16" fillId="0" borderId="42" xfId="1" applyNumberFormat="1" applyFont="1" applyBorder="1" applyAlignment="1" applyProtection="1">
      <alignment horizontal="right"/>
    </xf>
    <xf numFmtId="1" fontId="16" fillId="0" borderId="6" xfId="1" applyNumberFormat="1" applyFont="1" applyBorder="1" applyAlignment="1" applyProtection="1">
      <alignment horizontal="right"/>
    </xf>
    <xf numFmtId="0" fontId="8" fillId="2" borderId="42" xfId="0" applyFont="1" applyFill="1" applyBorder="1" applyAlignment="1">
      <alignment vertical="top" wrapText="1"/>
    </xf>
    <xf numFmtId="0" fontId="8" fillId="2" borderId="42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1" fontId="18" fillId="0" borderId="5" xfId="0" applyNumberFormat="1" applyFont="1" applyBorder="1" applyAlignment="1">
      <alignment horizontal="right" vertical="top" wrapText="1"/>
    </xf>
    <xf numFmtId="1" fontId="12" fillId="0" borderId="4" xfId="1" applyNumberFormat="1" applyFont="1" applyBorder="1" applyAlignment="1" applyProtection="1">
      <alignment horizontal="right"/>
    </xf>
    <xf numFmtId="1" fontId="12" fillId="0" borderId="6" xfId="1" applyNumberFormat="1" applyFont="1" applyBorder="1" applyAlignment="1" applyProtection="1">
      <alignment horizontal="right"/>
    </xf>
    <xf numFmtId="1" fontId="18" fillId="0" borderId="5" xfId="1" applyNumberFormat="1" applyFont="1" applyBorder="1" applyAlignment="1" applyProtection="1">
      <alignment horizontal="right" vertical="center" wrapText="1"/>
    </xf>
    <xf numFmtId="1" fontId="12" fillId="0" borderId="5" xfId="1" applyNumberFormat="1" applyFont="1" applyBorder="1" applyAlignment="1" applyProtection="1">
      <alignment horizontal="right" vertical="center"/>
    </xf>
    <xf numFmtId="1" fontId="15" fillId="0" borderId="5" xfId="0" applyNumberFormat="1" applyFont="1" applyBorder="1" applyAlignment="1">
      <alignment horizontal="right"/>
    </xf>
    <xf numFmtId="1" fontId="20" fillId="0" borderId="5" xfId="1" applyNumberFormat="1" applyFont="1" applyBorder="1" applyAlignment="1" applyProtection="1">
      <alignment horizontal="right" vertical="top" wrapText="1"/>
    </xf>
    <xf numFmtId="1" fontId="17" fillId="0" borderId="5" xfId="1" applyNumberFormat="1" applyFont="1" applyBorder="1" applyAlignment="1" applyProtection="1">
      <alignment horizontal="right"/>
    </xf>
    <xf numFmtId="0" fontId="8" fillId="2" borderId="16" xfId="0" applyFont="1" applyFill="1" applyBorder="1"/>
    <xf numFmtId="0" fontId="8" fillId="0" borderId="8" xfId="0" applyFont="1" applyBorder="1" applyAlignment="1">
      <alignment horizontal="center"/>
    </xf>
    <xf numFmtId="1" fontId="15" fillId="0" borderId="9" xfId="0" applyNumberFormat="1" applyFont="1" applyBorder="1" applyAlignment="1">
      <alignment horizontal="right"/>
    </xf>
    <xf numFmtId="1" fontId="20" fillId="0" borderId="9" xfId="1" applyNumberFormat="1" applyFont="1" applyBorder="1" applyAlignment="1" applyProtection="1">
      <alignment horizontal="right" vertical="top" wrapText="1"/>
    </xf>
    <xf numFmtId="1" fontId="17" fillId="0" borderId="9" xfId="1" applyNumberFormat="1" applyFont="1" applyBorder="1" applyAlignment="1" applyProtection="1">
      <alignment horizontal="right"/>
    </xf>
    <xf numFmtId="1" fontId="16" fillId="0" borderId="16" xfId="1" applyNumberFormat="1" applyFont="1" applyBorder="1" applyAlignment="1" applyProtection="1">
      <alignment horizontal="right"/>
    </xf>
    <xf numFmtId="1" fontId="16" fillId="0" borderId="8" xfId="1" applyNumberFormat="1" applyFont="1" applyBorder="1" applyAlignment="1" applyProtection="1">
      <alignment horizontal="right"/>
    </xf>
    <xf numFmtId="1" fontId="16" fillId="0" borderId="9" xfId="1" applyNumberFormat="1" applyFont="1" applyBorder="1" applyAlignment="1" applyProtection="1">
      <alignment horizontal="right"/>
    </xf>
    <xf numFmtId="1" fontId="16" fillId="0" borderId="10" xfId="1" applyNumberFormat="1" applyFont="1" applyBorder="1" applyAlignment="1" applyProtection="1">
      <alignment horizontal="right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/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3" fontId="8" fillId="0" borderId="47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8" fillId="0" borderId="48" xfId="0" applyFont="1" applyBorder="1" applyAlignment="1">
      <alignment horizontal="center"/>
    </xf>
    <xf numFmtId="3" fontId="8" fillId="0" borderId="23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0" fillId="0" borderId="6" xfId="0" applyBorder="1"/>
    <xf numFmtId="0" fontId="8" fillId="0" borderId="48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top" wrapText="1"/>
    </xf>
    <xf numFmtId="0" fontId="8" fillId="0" borderId="2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3" fontId="8" fillId="0" borderId="23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0" fillId="0" borderId="23" xfId="0" applyBorder="1"/>
    <xf numFmtId="3" fontId="0" fillId="0" borderId="5" xfId="0" applyNumberFormat="1" applyBorder="1"/>
    <xf numFmtId="0" fontId="0" fillId="0" borderId="5" xfId="0" applyBorder="1"/>
    <xf numFmtId="0" fontId="8" fillId="0" borderId="4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0" fillId="0" borderId="27" xfId="0" applyBorder="1"/>
    <xf numFmtId="0" fontId="0" fillId="0" borderId="40" xfId="0" applyBorder="1"/>
    <xf numFmtId="0" fontId="0" fillId="0" borderId="40" xfId="0" applyBorder="1"/>
    <xf numFmtId="0" fontId="0" fillId="0" borderId="28" xfId="0" applyBorder="1"/>
    <xf numFmtId="0" fontId="0" fillId="0" borderId="41" xfId="0" applyBorder="1"/>
    <xf numFmtId="0" fontId="18" fillId="2" borderId="8" xfId="0" applyFont="1" applyFill="1" applyBorder="1" applyAlignment="1">
      <alignment horizontal="center" vertical="top" wrapText="1"/>
    </xf>
    <xf numFmtId="0" fontId="8" fillId="0" borderId="50" xfId="0" applyFont="1" applyBorder="1" applyAlignment="1">
      <alignment horizontal="center"/>
    </xf>
    <xf numFmtId="0" fontId="0" fillId="0" borderId="15" xfId="0" applyBorder="1"/>
    <xf numFmtId="0" fontId="0" fillId="0" borderId="9" xfId="0" applyBorder="1"/>
    <xf numFmtId="0" fontId="0" fillId="0" borderId="9" xfId="0" applyBorder="1"/>
    <xf numFmtId="0" fontId="0" fillId="0" borderId="10" xfId="0" applyBorder="1"/>
    <xf numFmtId="3" fontId="21" fillId="0" borderId="51" xfId="0" applyNumberFormat="1" applyFont="1" applyBorder="1" applyAlignment="1">
      <alignment horizontal="center" vertical="top" wrapText="1"/>
    </xf>
    <xf numFmtId="3" fontId="21" fillId="0" borderId="14" xfId="0" applyNumberFormat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0" fillId="0" borderId="14" xfId="0" applyBorder="1"/>
    <xf numFmtId="0" fontId="9" fillId="0" borderId="53" xfId="0" applyFont="1" applyBorder="1"/>
    <xf numFmtId="0" fontId="12" fillId="0" borderId="0" xfId="0" applyFont="1"/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0" fillId="0" borderId="0" xfId="0" applyBorder="1"/>
    <xf numFmtId="0" fontId="8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0" fillId="0" borderId="0" xfId="0" applyBorder="1" applyAlignment="1"/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3" fontId="8" fillId="0" borderId="19" xfId="0" applyNumberFormat="1" applyFont="1" applyBorder="1" applyAlignment="1">
      <alignment horizontal="right" vertical="top" wrapText="1"/>
    </xf>
    <xf numFmtId="3" fontId="8" fillId="0" borderId="46" xfId="0" applyNumberFormat="1" applyFont="1" applyBorder="1" applyAlignment="1">
      <alignment horizontal="right" vertical="top" wrapText="1"/>
    </xf>
    <xf numFmtId="0" fontId="0" fillId="0" borderId="46" xfId="0" applyBorder="1"/>
    <xf numFmtId="0" fontId="0" fillId="0" borderId="61" xfId="0" applyBorder="1"/>
    <xf numFmtId="0" fontId="0" fillId="0" borderId="42" xfId="0" applyBorder="1"/>
    <xf numFmtId="0" fontId="8" fillId="0" borderId="25" xfId="0" applyFont="1" applyBorder="1" applyAlignment="1">
      <alignment horizontal="center"/>
    </xf>
    <xf numFmtId="0" fontId="0" fillId="0" borderId="62" xfId="0" applyBorder="1"/>
    <xf numFmtId="3" fontId="22" fillId="0" borderId="54" xfId="0" applyNumberFormat="1" applyFont="1" applyBorder="1" applyAlignment="1">
      <alignment horizontal="center" vertical="top" wrapText="1"/>
    </xf>
    <xf numFmtId="3" fontId="22" fillId="0" borderId="63" xfId="0" applyNumberFormat="1" applyFont="1" applyBorder="1" applyAlignment="1">
      <alignment horizontal="center" vertical="top" wrapText="1"/>
    </xf>
    <xf numFmtId="3" fontId="22" fillId="0" borderId="55" xfId="0" applyNumberFormat="1" applyFont="1" applyBorder="1" applyAlignment="1">
      <alignment horizontal="center" vertical="top" wrapText="1"/>
    </xf>
    <xf numFmtId="0" fontId="22" fillId="0" borderId="64" xfId="0" applyFont="1" applyBorder="1" applyAlignment="1">
      <alignment vertical="top" wrapText="1"/>
    </xf>
    <xf numFmtId="0" fontId="23" fillId="0" borderId="58" xfId="0" applyFont="1" applyBorder="1" applyAlignment="1">
      <alignment horizontal="center" vertical="top" wrapText="1"/>
    </xf>
    <xf numFmtId="0" fontId="12" fillId="0" borderId="30" xfId="0" applyFont="1" applyBorder="1"/>
    <xf numFmtId="0" fontId="0" fillId="0" borderId="63" xfId="0" applyBorder="1"/>
    <xf numFmtId="0" fontId="13" fillId="0" borderId="64" xfId="0" applyFont="1" applyBorder="1"/>
    <xf numFmtId="0" fontId="9" fillId="0" borderId="65" xfId="0" applyFont="1" applyBorder="1" applyAlignment="1"/>
    <xf numFmtId="0" fontId="14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9" fillId="0" borderId="58" xfId="0" applyFont="1" applyBorder="1" applyAlignment="1">
      <alignment wrapText="1"/>
    </xf>
    <xf numFmtId="49" fontId="18" fillId="2" borderId="1" xfId="0" applyNumberFormat="1" applyFont="1" applyFill="1" applyBorder="1" applyAlignment="1" applyProtection="1">
      <alignment vertical="center" wrapText="1" shrinkToFit="1"/>
    </xf>
    <xf numFmtId="3" fontId="18" fillId="2" borderId="3" xfId="0" applyNumberFormat="1" applyFont="1" applyFill="1" applyBorder="1" applyAlignment="1" applyProtection="1">
      <alignment vertical="center" wrapText="1" shrinkToFit="1"/>
    </xf>
    <xf numFmtId="49" fontId="30" fillId="2" borderId="29" xfId="0" applyNumberFormat="1" applyFont="1" applyFill="1" applyBorder="1" applyAlignment="1" applyProtection="1">
      <alignment vertical="center" wrapText="1" shrinkToFit="1"/>
    </xf>
    <xf numFmtId="3" fontId="30" fillId="2" borderId="55" xfId="0" applyNumberFormat="1" applyFont="1" applyFill="1" applyBorder="1" applyAlignment="1" applyProtection="1">
      <alignment vertical="center" wrapText="1" shrinkToFit="1"/>
    </xf>
    <xf numFmtId="49" fontId="18" fillId="2" borderId="56" xfId="0" applyNumberFormat="1" applyFont="1" applyFill="1" applyBorder="1" applyAlignment="1" applyProtection="1">
      <alignment vertical="center" wrapText="1" shrinkToFit="1"/>
    </xf>
    <xf numFmtId="3" fontId="18" fillId="2" borderId="20" xfId="0" applyNumberFormat="1" applyFont="1" applyFill="1" applyBorder="1" applyAlignment="1" applyProtection="1">
      <alignment vertical="center" wrapText="1" shrinkToFit="1"/>
    </xf>
    <xf numFmtId="49" fontId="18" fillId="2" borderId="4" xfId="0" applyNumberFormat="1" applyFont="1" applyFill="1" applyBorder="1" applyAlignment="1" applyProtection="1">
      <alignment vertical="center" wrapText="1" shrinkToFit="1"/>
    </xf>
    <xf numFmtId="3" fontId="18" fillId="2" borderId="6" xfId="0" applyNumberFormat="1" applyFont="1" applyFill="1" applyBorder="1" applyAlignment="1" applyProtection="1">
      <alignment vertical="center" wrapText="1" shrinkToFit="1"/>
    </xf>
    <xf numFmtId="49" fontId="30" fillId="2" borderId="37" xfId="0" applyNumberFormat="1" applyFont="1" applyFill="1" applyBorder="1" applyAlignment="1" applyProtection="1">
      <alignment vertical="center" wrapText="1" shrinkToFit="1"/>
    </xf>
    <xf numFmtId="3" fontId="30" fillId="2" borderId="60" xfId="0" applyNumberFormat="1" applyFont="1" applyFill="1" applyBorder="1" applyAlignment="1" applyProtection="1">
      <alignment vertical="center" wrapText="1" shrinkToFit="1"/>
    </xf>
    <xf numFmtId="3" fontId="18" fillId="2" borderId="10" xfId="0" applyNumberFormat="1" applyFont="1" applyFill="1" applyBorder="1" applyAlignment="1" applyProtection="1">
      <alignment vertical="center" wrapText="1" shrinkToFit="1"/>
    </xf>
    <xf numFmtId="0" fontId="31" fillId="2" borderId="54" xfId="0" applyFont="1" applyFill="1" applyBorder="1" applyAlignment="1">
      <alignment horizontal="center"/>
    </xf>
    <xf numFmtId="3" fontId="32" fillId="2" borderId="66" xfId="0" applyNumberFormat="1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3" fontId="34" fillId="0" borderId="0" xfId="0" applyNumberFormat="1" applyFont="1" applyAlignment="1"/>
    <xf numFmtId="0" fontId="34" fillId="0" borderId="0" xfId="0" applyFont="1" applyAlignment="1"/>
    <xf numFmtId="3" fontId="36" fillId="0" borderId="0" xfId="0" applyNumberFormat="1" applyFont="1" applyAlignment="1">
      <alignment wrapText="1"/>
    </xf>
    <xf numFmtId="0" fontId="26" fillId="0" borderId="0" xfId="0" applyFont="1"/>
    <xf numFmtId="49" fontId="19" fillId="2" borderId="1" xfId="0" applyNumberFormat="1" applyFont="1" applyFill="1" applyBorder="1" applyAlignment="1" applyProtection="1">
      <alignment vertical="center" wrapText="1" shrinkToFit="1"/>
    </xf>
    <xf numFmtId="3" fontId="19" fillId="2" borderId="3" xfId="0" applyNumberFormat="1" applyFont="1" applyFill="1" applyBorder="1" applyAlignment="1" applyProtection="1">
      <alignment vertical="center" wrapText="1" shrinkToFit="1"/>
    </xf>
    <xf numFmtId="49" fontId="19" fillId="2" borderId="4" xfId="0" applyNumberFormat="1" applyFont="1" applyFill="1" applyBorder="1" applyAlignment="1" applyProtection="1">
      <alignment vertical="center" wrapText="1" shrinkToFit="1"/>
    </xf>
    <xf numFmtId="3" fontId="19" fillId="2" borderId="6" xfId="0" applyNumberFormat="1" applyFont="1" applyFill="1" applyBorder="1" applyAlignment="1" applyProtection="1">
      <alignment vertical="center" wrapText="1" shrinkToFit="1"/>
    </xf>
    <xf numFmtId="49" fontId="37" fillId="2" borderId="29" xfId="0" applyNumberFormat="1" applyFont="1" applyFill="1" applyBorder="1" applyAlignment="1" applyProtection="1">
      <alignment vertical="center" wrapText="1" shrinkToFit="1"/>
    </xf>
    <xf numFmtId="3" fontId="37" fillId="2" borderId="55" xfId="0" applyNumberFormat="1" applyFont="1" applyFill="1" applyBorder="1" applyAlignment="1" applyProtection="1">
      <alignment vertical="center" wrapText="1" shrinkToFit="1"/>
    </xf>
    <xf numFmtId="0" fontId="11" fillId="0" borderId="0" xfId="0" applyFont="1" applyAlignment="1">
      <alignment horizontal="center"/>
    </xf>
    <xf numFmtId="3" fontId="38" fillId="0" borderId="0" xfId="0" applyNumberFormat="1" applyFont="1" applyBorder="1" applyAlignment="1">
      <alignment horizontal="center"/>
    </xf>
    <xf numFmtId="3" fontId="39" fillId="0" borderId="0" xfId="0" applyNumberFormat="1" applyFont="1" applyBorder="1" applyAlignment="1">
      <alignment horizontal="right"/>
    </xf>
    <xf numFmtId="49" fontId="30" fillId="2" borderId="54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Font="1" applyAlignment="1"/>
    <xf numFmtId="0" fontId="40" fillId="0" borderId="0" xfId="0" applyFont="1" applyAlignment="1"/>
    <xf numFmtId="0" fontId="0" fillId="0" borderId="0" xfId="0" applyAlignment="1"/>
    <xf numFmtId="0" fontId="38" fillId="0" borderId="1" xfId="0" applyFont="1" applyBorder="1" applyAlignment="1"/>
    <xf numFmtId="3" fontId="38" fillId="0" borderId="3" xfId="0" applyNumberFormat="1" applyFont="1" applyBorder="1" applyAlignment="1">
      <alignment horizontal="right"/>
    </xf>
    <xf numFmtId="0" fontId="38" fillId="0" borderId="4" xfId="0" applyFont="1" applyBorder="1" applyAlignment="1"/>
    <xf numFmtId="0" fontId="39" fillId="0" borderId="6" xfId="0" applyFont="1" applyBorder="1" applyAlignment="1">
      <alignment horizontal="right"/>
    </xf>
    <xf numFmtId="0" fontId="38" fillId="0" borderId="4" xfId="0" applyFont="1" applyBorder="1"/>
    <xf numFmtId="0" fontId="38" fillId="0" borderId="6" xfId="0" applyFont="1" applyBorder="1" applyAlignment="1">
      <alignment horizontal="center"/>
    </xf>
    <xf numFmtId="0" fontId="41" fillId="0" borderId="4" xfId="0" applyFont="1" applyBorder="1"/>
    <xf numFmtId="3" fontId="41" fillId="2" borderId="6" xfId="0" applyNumberFormat="1" applyFont="1" applyFill="1" applyBorder="1"/>
    <xf numFmtId="3" fontId="38" fillId="0" borderId="6" xfId="0" applyNumberFormat="1" applyFont="1" applyBorder="1"/>
    <xf numFmtId="0" fontId="42" fillId="0" borderId="41" xfId="0" applyFont="1" applyBorder="1"/>
    <xf numFmtId="0" fontId="42" fillId="0" borderId="28" xfId="0" applyFont="1" applyBorder="1"/>
    <xf numFmtId="0" fontId="38" fillId="0" borderId="54" xfId="0" applyFont="1" applyBorder="1"/>
    <xf numFmtId="3" fontId="38" fillId="0" borderId="55" xfId="0" applyNumberFormat="1" applyFont="1" applyBorder="1"/>
    <xf numFmtId="0" fontId="43" fillId="0" borderId="0" xfId="0" applyFont="1" applyAlignment="1">
      <alignment horizontal="right"/>
    </xf>
    <xf numFmtId="0" fontId="42" fillId="0" borderId="0" xfId="0" applyFont="1" applyAlignment="1"/>
    <xf numFmtId="3" fontId="42" fillId="0" borderId="0" xfId="0" applyNumberFormat="1" applyFont="1" applyAlignment="1"/>
    <xf numFmtId="0" fontId="43" fillId="0" borderId="57" xfId="0" applyFont="1" applyBorder="1" applyAlignment="1">
      <alignment horizontal="center" wrapText="1"/>
    </xf>
    <xf numFmtId="3" fontId="43" fillId="0" borderId="57" xfId="0" applyNumberFormat="1" applyFont="1" applyBorder="1" applyAlignment="1">
      <alignment horizontal="center" wrapText="1"/>
    </xf>
    <xf numFmtId="0" fontId="43" fillId="0" borderId="18" xfId="0" applyFont="1" applyBorder="1" applyAlignment="1">
      <alignment horizontal="center" wrapText="1"/>
    </xf>
    <xf numFmtId="0" fontId="45" fillId="0" borderId="21" xfId="0" applyFont="1" applyBorder="1"/>
    <xf numFmtId="3" fontId="43" fillId="0" borderId="18" xfId="0" applyNumberFormat="1" applyFont="1" applyBorder="1" applyAlignment="1">
      <alignment horizontal="right" wrapText="1"/>
    </xf>
    <xf numFmtId="0" fontId="43" fillId="0" borderId="22" xfId="0" applyFont="1" applyBorder="1" applyAlignment="1">
      <alignment horizontal="center" wrapText="1"/>
    </xf>
    <xf numFmtId="3" fontId="43" fillId="0" borderId="22" xfId="0" applyNumberFormat="1" applyFont="1" applyBorder="1" applyAlignment="1">
      <alignment horizontal="right" wrapText="1"/>
    </xf>
    <xf numFmtId="0" fontId="45" fillId="0" borderId="17" xfId="0" applyFont="1" applyBorder="1"/>
    <xf numFmtId="0" fontId="43" fillId="0" borderId="22" xfId="0" applyFont="1" applyBorder="1" applyAlignment="1">
      <alignment horizontal="justify" wrapText="1"/>
    </xf>
    <xf numFmtId="3" fontId="43" fillId="0" borderId="22" xfId="0" applyNumberFormat="1" applyFont="1" applyBorder="1" applyAlignment="1">
      <alignment horizontal="right" wrapText="1"/>
    </xf>
    <xf numFmtId="0" fontId="43" fillId="0" borderId="25" xfId="0" applyFont="1" applyBorder="1" applyAlignment="1">
      <alignment horizontal="justify" wrapText="1"/>
    </xf>
    <xf numFmtId="3" fontId="43" fillId="0" borderId="25" xfId="0" applyNumberFormat="1" applyFont="1" applyBorder="1" applyAlignment="1">
      <alignment horizontal="right" wrapText="1"/>
    </xf>
    <xf numFmtId="0" fontId="46" fillId="0" borderId="22" xfId="0" applyFont="1" applyBorder="1" applyAlignment="1">
      <alignment horizontal="center" wrapText="1"/>
    </xf>
    <xf numFmtId="0" fontId="46" fillId="0" borderId="14" xfId="0" applyFont="1" applyBorder="1" applyAlignment="1">
      <alignment horizontal="justify" wrapText="1"/>
    </xf>
    <xf numFmtId="3" fontId="44" fillId="0" borderId="14" xfId="0" applyNumberFormat="1" applyFont="1" applyBorder="1" applyAlignment="1">
      <alignment horizontal="right" wrapText="1"/>
    </xf>
    <xf numFmtId="0" fontId="43" fillId="0" borderId="18" xfId="0" applyFont="1" applyBorder="1" applyAlignment="1">
      <alignment horizontal="justify" wrapText="1"/>
    </xf>
    <xf numFmtId="3" fontId="43" fillId="2" borderId="22" xfId="0" applyNumberFormat="1" applyFont="1" applyFill="1" applyBorder="1" applyAlignment="1">
      <alignment horizontal="right" wrapText="1"/>
    </xf>
    <xf numFmtId="0" fontId="47" fillId="0" borderId="57" xfId="0" applyFont="1" applyBorder="1" applyAlignment="1">
      <alignment wrapText="1"/>
    </xf>
    <xf numFmtId="0" fontId="46" fillId="0" borderId="14" xfId="0" applyFont="1" applyBorder="1" applyAlignment="1">
      <alignment wrapText="1"/>
    </xf>
    <xf numFmtId="3" fontId="44" fillId="0" borderId="14" xfId="0" applyNumberFormat="1" applyFont="1" applyBorder="1" applyAlignment="1">
      <alignment wrapText="1"/>
    </xf>
    <xf numFmtId="0" fontId="47" fillId="0" borderId="0" xfId="0" applyFont="1" applyBorder="1" applyAlignment="1">
      <alignment wrapText="1"/>
    </xf>
    <xf numFmtId="0" fontId="46" fillId="0" borderId="68" xfId="0" applyFont="1" applyBorder="1" applyAlignment="1">
      <alignment wrapText="1"/>
    </xf>
    <xf numFmtId="3" fontId="44" fillId="0" borderId="68" xfId="0" applyNumberFormat="1" applyFont="1" applyBorder="1" applyAlignment="1">
      <alignment wrapText="1"/>
    </xf>
    <xf numFmtId="0" fontId="46" fillId="0" borderId="0" xfId="0" applyFont="1" applyBorder="1" applyAlignment="1">
      <alignment wrapText="1"/>
    </xf>
    <xf numFmtId="3" fontId="44" fillId="0" borderId="0" xfId="0" applyNumberFormat="1" applyFont="1" applyBorder="1" applyAlignment="1">
      <alignment wrapText="1"/>
    </xf>
    <xf numFmtId="0" fontId="47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justify" wrapText="1"/>
    </xf>
    <xf numFmtId="3" fontId="43" fillId="0" borderId="0" xfId="0" applyNumberFormat="1" applyFont="1" applyBorder="1" applyAlignment="1">
      <alignment horizontal="right" wrapText="1"/>
    </xf>
    <xf numFmtId="0" fontId="47" fillId="0" borderId="69" xfId="0" applyFont="1" applyBorder="1" applyAlignment="1">
      <alignment horizontal="center" wrapText="1"/>
    </xf>
    <xf numFmtId="0" fontId="47" fillId="0" borderId="69" xfId="0" applyFont="1" applyBorder="1" applyAlignment="1">
      <alignment horizontal="justify" wrapText="1"/>
    </xf>
    <xf numFmtId="0" fontId="43" fillId="0" borderId="14" xfId="0" applyFont="1" applyBorder="1" applyAlignment="1">
      <alignment horizontal="center" wrapText="1"/>
    </xf>
    <xf numFmtId="3" fontId="43" fillId="0" borderId="14" xfId="0" applyNumberFormat="1" applyFont="1" applyBorder="1" applyAlignment="1">
      <alignment horizontal="center" wrapText="1"/>
    </xf>
    <xf numFmtId="0" fontId="43" fillId="0" borderId="12" xfId="0" applyFont="1" applyBorder="1" applyAlignment="1">
      <alignment horizontal="center" wrapText="1"/>
    </xf>
    <xf numFmtId="0" fontId="43" fillId="0" borderId="12" xfId="0" applyFont="1" applyBorder="1" applyAlignment="1">
      <alignment horizontal="justify" wrapText="1"/>
    </xf>
    <xf numFmtId="3" fontId="43" fillId="0" borderId="12" xfId="0" applyNumberFormat="1" applyFont="1" applyBorder="1" applyAlignment="1">
      <alignment horizontal="right" wrapText="1"/>
    </xf>
    <xf numFmtId="0" fontId="43" fillId="0" borderId="32" xfId="0" applyFont="1" applyBorder="1" applyAlignment="1">
      <alignment horizontal="center" wrapText="1"/>
    </xf>
    <xf numFmtId="0" fontId="43" fillId="0" borderId="32" xfId="0" applyFont="1" applyBorder="1" applyAlignment="1">
      <alignment horizontal="justify" wrapText="1"/>
    </xf>
    <xf numFmtId="3" fontId="43" fillId="0" borderId="32" xfId="0" applyNumberFormat="1" applyFont="1" applyBorder="1" applyAlignment="1">
      <alignment horizontal="right" wrapText="1"/>
    </xf>
    <xf numFmtId="3" fontId="43" fillId="0" borderId="32" xfId="0" applyNumberFormat="1" applyFont="1" applyBorder="1" applyAlignment="1">
      <alignment horizontal="justify" wrapText="1"/>
    </xf>
    <xf numFmtId="3" fontId="43" fillId="0" borderId="18" xfId="0" applyNumberFormat="1" applyFont="1" applyBorder="1" applyAlignment="1">
      <alignment horizontal="justify" wrapText="1"/>
    </xf>
    <xf numFmtId="0" fontId="43" fillId="0" borderId="22" xfId="0" applyFont="1" applyBorder="1" applyAlignment="1">
      <alignment horizontal="right" wrapText="1"/>
    </xf>
    <xf numFmtId="3" fontId="43" fillId="0" borderId="22" xfId="0" applyNumberFormat="1" applyFont="1" applyBorder="1" applyAlignment="1">
      <alignment horizontal="justify" wrapText="1"/>
    </xf>
    <xf numFmtId="3" fontId="0" fillId="0" borderId="6" xfId="0" applyNumberFormat="1" applyFont="1" applyBorder="1" applyAlignment="1">
      <alignment horizontal="right" wrapText="1"/>
    </xf>
    <xf numFmtId="0" fontId="46" fillId="0" borderId="14" xfId="0" applyFont="1" applyBorder="1" applyAlignment="1">
      <alignment horizontal="center" wrapText="1"/>
    </xf>
    <xf numFmtId="0" fontId="46" fillId="0" borderId="71" xfId="0" applyFont="1" applyBorder="1" applyAlignment="1">
      <alignment horizontal="justify" wrapText="1"/>
    </xf>
    <xf numFmtId="0" fontId="44" fillId="0" borderId="14" xfId="0" applyFont="1" applyBorder="1" applyAlignment="1">
      <alignment horizontal="center" wrapText="1"/>
    </xf>
    <xf numFmtId="0" fontId="44" fillId="0" borderId="71" xfId="0" applyFont="1" applyBorder="1" applyAlignment="1">
      <alignment horizontal="justify" wrapText="1"/>
    </xf>
    <xf numFmtId="0" fontId="9" fillId="0" borderId="0" xfId="0" applyFont="1"/>
    <xf numFmtId="0" fontId="44" fillId="0" borderId="32" xfId="0" applyFont="1" applyBorder="1" applyAlignment="1">
      <alignment horizontal="center" wrapText="1"/>
    </xf>
    <xf numFmtId="0" fontId="44" fillId="0" borderId="0" xfId="0" applyFont="1" applyBorder="1" applyAlignment="1">
      <alignment horizontal="justify" wrapText="1"/>
    </xf>
    <xf numFmtId="3" fontId="44" fillId="0" borderId="32" xfId="0" applyNumberFormat="1" applyFont="1" applyBorder="1" applyAlignment="1">
      <alignment horizontal="right" wrapText="1"/>
    </xf>
    <xf numFmtId="0" fontId="23" fillId="0" borderId="71" xfId="0" applyFont="1" applyBorder="1"/>
    <xf numFmtId="3" fontId="45" fillId="0" borderId="14" xfId="0" applyNumberFormat="1" applyFont="1" applyBorder="1"/>
    <xf numFmtId="0" fontId="45" fillId="0" borderId="14" xfId="0" applyFont="1" applyBorder="1"/>
    <xf numFmtId="0" fontId="44" fillId="0" borderId="53" xfId="0" applyFont="1" applyBorder="1" applyAlignment="1">
      <alignment horizontal="center" wrapText="1"/>
    </xf>
    <xf numFmtId="0" fontId="23" fillId="0" borderId="69" xfId="0" applyFont="1" applyBorder="1"/>
    <xf numFmtId="3" fontId="23" fillId="0" borderId="53" xfId="0" applyNumberFormat="1" applyFont="1" applyBorder="1"/>
    <xf numFmtId="0" fontId="49" fillId="2" borderId="72" xfId="0" applyFont="1" applyFill="1" applyBorder="1" applyAlignment="1">
      <alignment horizontal="center" wrapText="1"/>
    </xf>
    <xf numFmtId="0" fontId="50" fillId="0" borderId="11" xfId="0" applyFont="1" applyBorder="1"/>
    <xf numFmtId="3" fontId="7" fillId="2" borderId="1" xfId="0" applyNumberFormat="1" applyFont="1" applyFill="1" applyBorder="1" applyAlignment="1">
      <alignment horizontal="right" wrapText="1"/>
    </xf>
    <xf numFmtId="3" fontId="0" fillId="0" borderId="0" xfId="0" applyNumberFormat="1"/>
    <xf numFmtId="0" fontId="50" fillId="0" borderId="21" xfId="0" applyFont="1" applyBorder="1"/>
    <xf numFmtId="3" fontId="7" fillId="2" borderId="4" xfId="0" applyNumberFormat="1" applyFont="1" applyFill="1" applyBorder="1" applyAlignment="1">
      <alignment wrapText="1"/>
    </xf>
    <xf numFmtId="3" fontId="7" fillId="2" borderId="4" xfId="0" applyNumberFormat="1" applyFont="1" applyFill="1" applyBorder="1" applyAlignment="1">
      <alignment horizontal="right" wrapText="1"/>
    </xf>
    <xf numFmtId="3" fontId="7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3" fontId="7" fillId="2" borderId="6" xfId="0" applyNumberFormat="1" applyFont="1" applyFill="1" applyBorder="1" applyAlignment="1">
      <alignment horizontal="right" wrapText="1"/>
    </xf>
    <xf numFmtId="0" fontId="50" fillId="0" borderId="21" xfId="0" applyFont="1" applyBorder="1"/>
    <xf numFmtId="3" fontId="51" fillId="2" borderId="4" xfId="0" applyNumberFormat="1" applyFont="1" applyFill="1" applyBorder="1" applyAlignment="1">
      <alignment horizontal="right" wrapText="1"/>
    </xf>
    <xf numFmtId="3" fontId="51" fillId="2" borderId="5" xfId="0" applyNumberFormat="1" applyFont="1" applyFill="1" applyBorder="1" applyAlignment="1">
      <alignment horizontal="right" wrapText="1"/>
    </xf>
    <xf numFmtId="3" fontId="51" fillId="2" borderId="6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50" fillId="0" borderId="13" xfId="0" applyFont="1" applyBorder="1"/>
    <xf numFmtId="3" fontId="51" fillId="2" borderId="8" xfId="0" applyNumberFormat="1" applyFont="1" applyFill="1" applyBorder="1" applyAlignment="1">
      <alignment horizontal="right" wrapText="1"/>
    </xf>
    <xf numFmtId="3" fontId="51" fillId="2" borderId="9" xfId="0" applyNumberFormat="1" applyFont="1" applyFill="1" applyBorder="1" applyAlignment="1">
      <alignment horizontal="right" wrapText="1"/>
    </xf>
    <xf numFmtId="3" fontId="51" fillId="2" borderId="10" xfId="0" applyNumberFormat="1" applyFont="1" applyFill="1" applyBorder="1" applyAlignment="1">
      <alignment horizontal="right" wrapText="1"/>
    </xf>
    <xf numFmtId="0" fontId="52" fillId="2" borderId="24" xfId="0" applyFont="1" applyFill="1" applyBorder="1" applyAlignment="1">
      <alignment wrapText="1"/>
    </xf>
    <xf numFmtId="3" fontId="52" fillId="2" borderId="32" xfId="0" applyNumberFormat="1" applyFont="1" applyFill="1" applyBorder="1" applyAlignment="1">
      <alignment horizontal="center" wrapText="1"/>
    </xf>
    <xf numFmtId="3" fontId="52" fillId="2" borderId="59" xfId="0" applyNumberFormat="1" applyFont="1" applyFill="1" applyBorder="1" applyAlignment="1">
      <alignment horizontal="center" wrapText="1"/>
    </xf>
    <xf numFmtId="3" fontId="52" fillId="2" borderId="33" xfId="0" applyNumberFormat="1" applyFont="1" applyFill="1" applyBorder="1" applyAlignment="1">
      <alignment horizontal="center" wrapText="1"/>
    </xf>
    <xf numFmtId="3" fontId="52" fillId="2" borderId="7" xfId="0" applyNumberFormat="1" applyFont="1" applyFill="1" applyBorder="1" applyAlignment="1">
      <alignment horizontal="center" wrapText="1"/>
    </xf>
    <xf numFmtId="0" fontId="53" fillId="0" borderId="29" xfId="0" applyFont="1" applyBorder="1"/>
    <xf numFmtId="3" fontId="51" fillId="2" borderId="54" xfId="0" applyNumberFormat="1" applyFont="1" applyFill="1" applyBorder="1" applyAlignment="1">
      <alignment horizontal="right" wrapText="1"/>
    </xf>
    <xf numFmtId="0" fontId="52" fillId="2" borderId="51" xfId="0" applyFont="1" applyFill="1" applyBorder="1" applyAlignment="1">
      <alignment wrapText="1"/>
    </xf>
    <xf numFmtId="3" fontId="52" fillId="2" borderId="53" xfId="0" applyNumberFormat="1" applyFont="1" applyFill="1" applyBorder="1" applyAlignment="1">
      <alignment horizontal="center" wrapText="1"/>
    </xf>
    <xf numFmtId="3" fontId="52" fillId="2" borderId="67" xfId="0" applyNumberFormat="1" applyFont="1" applyFill="1" applyBorder="1" applyAlignment="1">
      <alignment horizontal="center" wrapText="1"/>
    </xf>
    <xf numFmtId="3" fontId="52" fillId="2" borderId="64" xfId="0" applyNumberFormat="1" applyFont="1" applyFill="1" applyBorder="1" applyAlignment="1">
      <alignment horizontal="center" wrapText="1"/>
    </xf>
    <xf numFmtId="3" fontId="52" fillId="2" borderId="52" xfId="0" applyNumberFormat="1" applyFont="1" applyFill="1" applyBorder="1" applyAlignment="1">
      <alignment horizontal="center" wrapText="1"/>
    </xf>
    <xf numFmtId="0" fontId="52" fillId="2" borderId="0" xfId="0" applyFont="1" applyFill="1" applyBorder="1" applyAlignment="1">
      <alignment wrapText="1"/>
    </xf>
    <xf numFmtId="0" fontId="54" fillId="2" borderId="0" xfId="0" applyFont="1" applyFill="1" applyBorder="1" applyAlignment="1">
      <alignment wrapText="1"/>
    </xf>
    <xf numFmtId="3" fontId="50" fillId="0" borderId="11" xfId="0" applyNumberFormat="1" applyFont="1" applyBorder="1"/>
    <xf numFmtId="3" fontId="50" fillId="0" borderId="21" xfId="0" applyNumberFormat="1" applyFont="1" applyBorder="1"/>
    <xf numFmtId="3" fontId="6" fillId="2" borderId="4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right" wrapText="1"/>
    </xf>
    <xf numFmtId="0" fontId="6" fillId="2" borderId="26" xfId="0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0" fontId="52" fillId="2" borderId="29" xfId="0" applyFont="1" applyFill="1" applyBorder="1" applyAlignment="1">
      <alignment wrapText="1"/>
    </xf>
    <xf numFmtId="3" fontId="56" fillId="0" borderId="14" xfId="0" applyNumberFormat="1" applyFont="1" applyBorder="1"/>
    <xf numFmtId="3" fontId="56" fillId="0" borderId="54" xfId="0" applyNumberFormat="1" applyFont="1" applyBorder="1"/>
    <xf numFmtId="3" fontId="56" fillId="0" borderId="30" xfId="0" applyNumberFormat="1" applyFont="1" applyBorder="1"/>
    <xf numFmtId="3" fontId="56" fillId="0" borderId="31" xfId="0" applyNumberFormat="1" applyFont="1" applyBorder="1"/>
    <xf numFmtId="0" fontId="1" fillId="0" borderId="0" xfId="0" applyFont="1"/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/>
    <xf numFmtId="0" fontId="1" fillId="0" borderId="20" xfId="0" applyFont="1" applyBorder="1" applyAlignment="1">
      <alignment horizontal="right"/>
    </xf>
    <xf numFmtId="0" fontId="1" fillId="0" borderId="4" xfId="0" applyFont="1" applyBorder="1"/>
    <xf numFmtId="0" fontId="1" fillId="2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2" fillId="0" borderId="4" xfId="0" applyFont="1" applyBorder="1"/>
    <xf numFmtId="0" fontId="32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42" fillId="0" borderId="0" xfId="3" applyFont="1" applyAlignment="1"/>
    <xf numFmtId="3" fontId="42" fillId="0" borderId="0" xfId="3" applyNumberFormat="1" applyFont="1" applyAlignment="1"/>
    <xf numFmtId="3" fontId="42" fillId="0" borderId="0" xfId="3" applyNumberFormat="1" applyFont="1" applyAlignment="1">
      <alignment horizontal="right"/>
    </xf>
    <xf numFmtId="0" fontId="31" fillId="0" borderId="54" xfId="0" applyFont="1" applyBorder="1"/>
    <xf numFmtId="0" fontId="31" fillId="0" borderId="63" xfId="3" applyFont="1" applyBorder="1" applyAlignment="1">
      <alignment horizontal="center" wrapText="1"/>
    </xf>
    <xf numFmtId="3" fontId="31" fillId="0" borderId="63" xfId="3" applyNumberFormat="1" applyFont="1" applyBorder="1" applyAlignment="1">
      <alignment horizontal="center" wrapText="1"/>
    </xf>
    <xf numFmtId="3" fontId="31" fillId="0" borderId="55" xfId="3" applyNumberFormat="1" applyFont="1" applyBorder="1" applyAlignment="1">
      <alignment horizontal="center" wrapText="1"/>
    </xf>
    <xf numFmtId="0" fontId="31" fillId="0" borderId="56" xfId="0" applyFont="1" applyBorder="1"/>
    <xf numFmtId="0" fontId="31" fillId="0" borderId="46" xfId="3" applyFont="1" applyBorder="1" applyAlignment="1">
      <alignment horizontal="left" wrapText="1"/>
    </xf>
    <xf numFmtId="3" fontId="31" fillId="0" borderId="46" xfId="3" applyNumberFormat="1" applyFont="1" applyBorder="1" applyAlignment="1">
      <alignment horizontal="center" wrapText="1"/>
    </xf>
    <xf numFmtId="3" fontId="31" fillId="0" borderId="20" xfId="3" applyNumberFormat="1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right"/>
    </xf>
    <xf numFmtId="49" fontId="19" fillId="0" borderId="5" xfId="3" applyNumberFormat="1" applyFont="1" applyBorder="1" applyAlignment="1">
      <alignment horizontal="justify" wrapText="1"/>
    </xf>
    <xf numFmtId="3" fontId="19" fillId="0" borderId="5" xfId="3" applyNumberFormat="1" applyFont="1" applyBorder="1" applyAlignment="1">
      <alignment horizontal="right" wrapText="1"/>
    </xf>
    <xf numFmtId="3" fontId="19" fillId="0" borderId="6" xfId="3" applyNumberFormat="1" applyFont="1" applyBorder="1" applyAlignment="1">
      <alignment horizontal="right" wrapText="1"/>
    </xf>
    <xf numFmtId="3" fontId="19" fillId="2" borderId="5" xfId="3" applyNumberFormat="1" applyFont="1" applyFill="1" applyBorder="1" applyAlignment="1">
      <alignment horizontal="right" wrapText="1"/>
    </xf>
    <xf numFmtId="3" fontId="19" fillId="2" borderId="6" xfId="3" applyNumberFormat="1" applyFont="1" applyFill="1" applyBorder="1" applyAlignment="1">
      <alignment horizontal="right" wrapText="1"/>
    </xf>
    <xf numFmtId="49" fontId="31" fillId="0" borderId="4" xfId="0" applyNumberFormat="1" applyFont="1" applyBorder="1"/>
    <xf numFmtId="49" fontId="31" fillId="0" borderId="5" xfId="3" applyNumberFormat="1" applyFont="1" applyBorder="1" applyAlignment="1">
      <alignment horizontal="justify" wrapText="1"/>
    </xf>
    <xf numFmtId="49" fontId="31" fillId="0" borderId="5" xfId="3" applyNumberFormat="1" applyFont="1" applyBorder="1"/>
    <xf numFmtId="0" fontId="31" fillId="0" borderId="5" xfId="3" applyFont="1" applyBorder="1"/>
    <xf numFmtId="0" fontId="31" fillId="0" borderId="6" xfId="3" applyFont="1" applyBorder="1"/>
    <xf numFmtId="49" fontId="19" fillId="0" borderId="5" xfId="3" applyNumberFormat="1" applyFont="1" applyBorder="1" applyAlignment="1">
      <alignment horizontal="justify" wrapText="1"/>
    </xf>
    <xf numFmtId="0" fontId="19" fillId="0" borderId="5" xfId="3" applyFont="1" applyBorder="1"/>
    <xf numFmtId="0" fontId="19" fillId="0" borderId="6" xfId="3" applyFont="1" applyBorder="1"/>
    <xf numFmtId="49" fontId="19" fillId="0" borderId="5" xfId="3" applyNumberFormat="1" applyFont="1" applyBorder="1"/>
    <xf numFmtId="0" fontId="19" fillId="0" borderId="5" xfId="0" applyFont="1" applyBorder="1"/>
    <xf numFmtId="0" fontId="19" fillId="0" borderId="6" xfId="0" applyFont="1" applyBorder="1"/>
    <xf numFmtId="49" fontId="19" fillId="0" borderId="8" xfId="0" applyNumberFormat="1" applyFont="1" applyBorder="1" applyAlignment="1">
      <alignment horizontal="right"/>
    </xf>
    <xf numFmtId="0" fontId="19" fillId="0" borderId="9" xfId="0" applyFont="1" applyBorder="1"/>
    <xf numFmtId="0" fontId="19" fillId="0" borderId="10" xfId="0" applyFont="1" applyBorder="1"/>
    <xf numFmtId="0" fontId="34" fillId="0" borderId="0" xfId="0" applyFont="1" applyBorder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right"/>
    </xf>
    <xf numFmtId="3" fontId="61" fillId="0" borderId="0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0" fontId="65" fillId="0" borderId="13" xfId="0" applyFont="1" applyBorder="1"/>
    <xf numFmtId="1" fontId="66" fillId="0" borderId="14" xfId="2" applyNumberFormat="1" applyFont="1" applyBorder="1" applyAlignment="1" applyProtection="1">
      <alignment horizontal="center" vertical="center" wrapText="1"/>
    </xf>
    <xf numFmtId="1" fontId="67" fillId="0" borderId="13" xfId="2" applyNumberFormat="1" applyFont="1" applyBorder="1" applyAlignment="1" applyProtection="1">
      <alignment horizontal="center" vertical="center" wrapText="1"/>
    </xf>
    <xf numFmtId="0" fontId="68" fillId="0" borderId="17" xfId="0" applyFont="1" applyBorder="1"/>
    <xf numFmtId="0" fontId="68" fillId="0" borderId="21" xfId="0" applyFont="1" applyBorder="1"/>
    <xf numFmtId="0" fontId="68" fillId="0" borderId="24" xfId="0" applyFont="1" applyBorder="1"/>
    <xf numFmtId="0" fontId="72" fillId="0" borderId="21" xfId="0" applyFont="1" applyBorder="1"/>
    <xf numFmtId="0" fontId="59" fillId="2" borderId="0" xfId="0" applyFont="1" applyFill="1"/>
    <xf numFmtId="0" fontId="72" fillId="0" borderId="29" xfId="0" applyFont="1" applyBorder="1"/>
    <xf numFmtId="3" fontId="72" fillId="0" borderId="14" xfId="0" applyNumberFormat="1" applyFont="1" applyBorder="1"/>
    <xf numFmtId="3" fontId="72" fillId="0" borderId="30" xfId="0" applyNumberFormat="1" applyFont="1" applyBorder="1"/>
    <xf numFmtId="3" fontId="72" fillId="0" borderId="29" xfId="0" applyNumberFormat="1" applyFont="1" applyBorder="1"/>
    <xf numFmtId="3" fontId="67" fillId="0" borderId="14" xfId="0" applyNumberFormat="1" applyFont="1" applyBorder="1" applyAlignment="1">
      <alignment horizontal="right"/>
    </xf>
    <xf numFmtId="3" fontId="68" fillId="0" borderId="32" xfId="0" applyNumberFormat="1" applyFont="1" applyBorder="1"/>
    <xf numFmtId="3" fontId="68" fillId="0" borderId="33" xfId="0" applyNumberFormat="1" applyFont="1" applyBorder="1"/>
    <xf numFmtId="0" fontId="70" fillId="0" borderId="34" xfId="0" applyFont="1" applyBorder="1"/>
    <xf numFmtId="3" fontId="69" fillId="0" borderId="32" xfId="0" applyNumberFormat="1" applyFont="1" applyBorder="1"/>
    <xf numFmtId="3" fontId="67" fillId="0" borderId="14" xfId="0" applyNumberFormat="1" applyFont="1" applyBorder="1"/>
    <xf numFmtId="165" fontId="70" fillId="0" borderId="6" xfId="1" applyNumberFormat="1" applyFont="1" applyBorder="1" applyAlignment="1" applyProtection="1"/>
    <xf numFmtId="165" fontId="70" fillId="2" borderId="6" xfId="1" applyNumberFormat="1" applyFont="1" applyFill="1" applyBorder="1" applyAlignment="1" applyProtection="1"/>
    <xf numFmtId="165" fontId="73" fillId="0" borderId="31" xfId="1" applyNumberFormat="1" applyFont="1" applyBorder="1" applyAlignment="1" applyProtection="1"/>
    <xf numFmtId="165" fontId="70" fillId="0" borderId="35" xfId="1" applyNumberFormat="1" applyFont="1" applyBorder="1" applyAlignment="1" applyProtection="1"/>
    <xf numFmtId="165" fontId="73" fillId="0" borderId="30" xfId="1" applyNumberFormat="1" applyFont="1" applyBorder="1" applyAlignment="1" applyProtection="1"/>
    <xf numFmtId="165" fontId="70" fillId="0" borderId="33" xfId="1" applyNumberFormat="1" applyFont="1" applyBorder="1" applyAlignment="1" applyProtection="1"/>
    <xf numFmtId="49" fontId="74" fillId="0" borderId="0" xfId="0" applyNumberFormat="1" applyFont="1" applyBorder="1" applyAlignment="1">
      <alignment vertical="center"/>
    </xf>
    <xf numFmtId="3" fontId="69" fillId="0" borderId="17" xfId="0" applyNumberFormat="1" applyFont="1" applyBorder="1"/>
    <xf numFmtId="3" fontId="69" fillId="0" borderId="21" xfId="0" applyNumberFormat="1" applyFont="1" applyBorder="1"/>
    <xf numFmtId="3" fontId="67" fillId="0" borderId="21" xfId="0" applyNumberFormat="1" applyFont="1" applyBorder="1"/>
    <xf numFmtId="3" fontId="69" fillId="2" borderId="21" xfId="0" applyNumberFormat="1" applyFont="1" applyFill="1" applyBorder="1"/>
    <xf numFmtId="3" fontId="69" fillId="0" borderId="26" xfId="0" applyNumberFormat="1" applyFont="1" applyBorder="1"/>
    <xf numFmtId="1" fontId="66" fillId="0" borderId="27" xfId="2" applyNumberFormat="1" applyFont="1" applyBorder="1" applyAlignment="1" applyProtection="1">
      <alignment horizontal="center" vertical="center" wrapText="1"/>
    </xf>
    <xf numFmtId="1" fontId="66" fillId="0" borderId="28" xfId="2" applyNumberFormat="1" applyFont="1" applyBorder="1" applyAlignment="1" applyProtection="1">
      <alignment horizontal="center" vertical="center" wrapText="1"/>
    </xf>
    <xf numFmtId="165" fontId="73" fillId="0" borderId="64" xfId="1" applyNumberFormat="1" applyFont="1" applyBorder="1" applyAlignment="1" applyProtection="1"/>
    <xf numFmtId="165" fontId="73" fillId="0" borderId="52" xfId="1" applyNumberFormat="1" applyFont="1" applyBorder="1" applyAlignment="1" applyProtection="1"/>
    <xf numFmtId="3" fontId="69" fillId="0" borderId="1" xfId="0" applyNumberFormat="1" applyFont="1" applyBorder="1"/>
    <xf numFmtId="165" fontId="70" fillId="0" borderId="3" xfId="1" applyNumberFormat="1" applyFont="1" applyBorder="1" applyAlignment="1" applyProtection="1"/>
    <xf numFmtId="3" fontId="69" fillId="0" borderId="4" xfId="0" applyNumberFormat="1" applyFont="1" applyBorder="1"/>
    <xf numFmtId="165" fontId="70" fillId="0" borderId="4" xfId="1" applyNumberFormat="1" applyFont="1" applyBorder="1" applyAlignment="1" applyProtection="1"/>
    <xf numFmtId="165" fontId="71" fillId="0" borderId="4" xfId="1" applyNumberFormat="1" applyFont="1" applyBorder="1" applyAlignment="1" applyProtection="1"/>
    <xf numFmtId="165" fontId="73" fillId="0" borderId="4" xfId="1" applyNumberFormat="1" applyFont="1" applyBorder="1" applyAlignment="1" applyProtection="1"/>
    <xf numFmtId="165" fontId="73" fillId="0" borderId="6" xfId="1" applyNumberFormat="1" applyFont="1" applyBorder="1" applyAlignment="1" applyProtection="1"/>
    <xf numFmtId="3" fontId="69" fillId="2" borderId="4" xfId="0" applyNumberFormat="1" applyFont="1" applyFill="1" applyBorder="1"/>
    <xf numFmtId="3" fontId="69" fillId="0" borderId="8" xfId="0" applyNumberFormat="1" applyFont="1" applyBorder="1"/>
    <xf numFmtId="165" fontId="70" fillId="0" borderId="10" xfId="1" applyNumberFormat="1" applyFont="1" applyBorder="1" applyAlignment="1" applyProtection="1"/>
    <xf numFmtId="3" fontId="68" fillId="0" borderId="17" xfId="2" applyNumberFormat="1" applyFont="1" applyBorder="1" applyAlignment="1" applyProtection="1"/>
    <xf numFmtId="3" fontId="68" fillId="0" borderId="21" xfId="2" applyNumberFormat="1" applyFont="1" applyBorder="1" applyAlignment="1" applyProtection="1"/>
    <xf numFmtId="3" fontId="72" fillId="0" borderId="21" xfId="0" applyNumberFormat="1" applyFont="1" applyBorder="1" applyAlignment="1">
      <alignment horizontal="right"/>
    </xf>
    <xf numFmtId="3" fontId="68" fillId="0" borderId="26" xfId="2" applyNumberFormat="1" applyFont="1" applyBorder="1" applyAlignment="1" applyProtection="1"/>
    <xf numFmtId="3" fontId="68" fillId="0" borderId="73" xfId="0" applyNumberFormat="1" applyFont="1" applyBorder="1"/>
    <xf numFmtId="3" fontId="68" fillId="0" borderId="48" xfId="0" applyNumberFormat="1" applyFont="1" applyBorder="1"/>
    <xf numFmtId="3" fontId="72" fillId="0" borderId="48" xfId="0" applyNumberFormat="1" applyFont="1" applyBorder="1"/>
    <xf numFmtId="3" fontId="68" fillId="0" borderId="49" xfId="0" applyNumberFormat="1" applyFont="1" applyBorder="1"/>
    <xf numFmtId="1" fontId="66" fillId="0" borderId="62" xfId="2" applyNumberFormat="1" applyFont="1" applyBorder="1" applyAlignment="1" applyProtection="1">
      <alignment horizontal="center" vertical="center" wrapText="1"/>
    </xf>
    <xf numFmtId="3" fontId="72" fillId="0" borderId="64" xfId="0" applyNumberFormat="1" applyFont="1" applyBorder="1"/>
    <xf numFmtId="3" fontId="68" fillId="0" borderId="1" xfId="2" applyNumberFormat="1" applyFont="1" applyBorder="1" applyAlignment="1" applyProtection="1"/>
    <xf numFmtId="3" fontId="68" fillId="0" borderId="3" xfId="2" applyNumberFormat="1" applyFont="1" applyBorder="1" applyAlignment="1" applyProtection="1"/>
    <xf numFmtId="3" fontId="68" fillId="0" borderId="4" xfId="2" applyNumberFormat="1" applyFont="1" applyBorder="1" applyAlignment="1" applyProtection="1"/>
    <xf numFmtId="3" fontId="68" fillId="0" borderId="6" xfId="2" applyNumberFormat="1" applyFont="1" applyBorder="1" applyAlignment="1" applyProtection="1"/>
    <xf numFmtId="3" fontId="72" fillId="0" borderId="4" xfId="0" applyNumberFormat="1" applyFont="1" applyBorder="1" applyAlignment="1">
      <alignment horizontal="right"/>
    </xf>
    <xf numFmtId="3" fontId="72" fillId="0" borderId="6" xfId="0" applyNumberFormat="1" applyFont="1" applyBorder="1" applyAlignment="1">
      <alignment horizontal="right"/>
    </xf>
    <xf numFmtId="3" fontId="68" fillId="0" borderId="8" xfId="2" applyNumberFormat="1" applyFont="1" applyBorder="1" applyAlignment="1" applyProtection="1"/>
    <xf numFmtId="3" fontId="68" fillId="0" borderId="10" xfId="2" applyNumberFormat="1" applyFont="1" applyBorder="1" applyAlignment="1" applyProtection="1"/>
    <xf numFmtId="49" fontId="30" fillId="2" borderId="54" xfId="0" applyNumberFormat="1" applyFont="1" applyFill="1" applyBorder="1" applyAlignment="1" applyProtection="1">
      <alignment horizontal="left" vertical="center" wrapText="1" shrinkToFit="1"/>
    </xf>
    <xf numFmtId="49" fontId="18" fillId="3" borderId="4" xfId="0" applyNumberFormat="1" applyFont="1" applyFill="1" applyBorder="1" applyAlignment="1" applyProtection="1">
      <alignment vertical="center" wrapText="1" shrinkToFit="1"/>
    </xf>
    <xf numFmtId="3" fontId="18" fillId="3" borderId="5" xfId="0" applyNumberFormat="1" applyFont="1" applyFill="1" applyBorder="1" applyAlignment="1" applyProtection="1">
      <alignment vertical="center" wrapText="1" shrinkToFit="1"/>
    </xf>
    <xf numFmtId="49" fontId="18" fillId="4" borderId="41" xfId="0" applyNumberFormat="1" applyFont="1" applyFill="1" applyBorder="1" applyAlignment="1" applyProtection="1">
      <alignment vertical="center" wrapText="1" shrinkToFit="1"/>
    </xf>
    <xf numFmtId="3" fontId="18" fillId="4" borderId="40" xfId="0" applyNumberFormat="1" applyFont="1" applyFill="1" applyBorder="1" applyAlignment="1" applyProtection="1">
      <alignment vertical="center" wrapText="1" shrinkToFit="1"/>
    </xf>
    <xf numFmtId="49" fontId="18" fillId="3" borderId="56" xfId="0" applyNumberFormat="1" applyFont="1" applyFill="1" applyBorder="1" applyAlignment="1" applyProtection="1">
      <alignment vertical="center" wrapText="1" shrinkToFit="1"/>
    </xf>
    <xf numFmtId="3" fontId="18" fillId="3" borderId="46" xfId="0" applyNumberFormat="1" applyFont="1" applyFill="1" applyBorder="1" applyAlignment="1" applyProtection="1">
      <alignment vertical="center" wrapText="1" shrinkToFi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49" fontId="5" fillId="4" borderId="54" xfId="0" applyNumberFormat="1" applyFont="1" applyFill="1" applyBorder="1" applyAlignment="1" applyProtection="1">
      <alignment horizontal="center" vertical="center" wrapText="1" shrinkToFit="1"/>
    </xf>
    <xf numFmtId="49" fontId="22" fillId="4" borderId="63" xfId="0" applyNumberFormat="1" applyFont="1" applyFill="1" applyBorder="1" applyAlignment="1" applyProtection="1">
      <alignment horizontal="center" vertical="center" wrapText="1" shrinkToFit="1"/>
    </xf>
    <xf numFmtId="49" fontId="5" fillId="4" borderId="4" xfId="0" applyNumberFormat="1" applyFont="1" applyFill="1" applyBorder="1" applyAlignment="1" applyProtection="1">
      <alignment horizontal="left" vertical="center" wrapText="1" shrinkToFit="1"/>
    </xf>
    <xf numFmtId="49" fontId="76" fillId="4" borderId="4" xfId="0" applyNumberFormat="1" applyFont="1" applyFill="1" applyBorder="1" applyAlignment="1" applyProtection="1">
      <alignment vertical="center" wrapText="1" shrinkToFit="1"/>
    </xf>
    <xf numFmtId="49" fontId="75" fillId="4" borderId="4" xfId="0" applyNumberFormat="1" applyFont="1" applyFill="1" applyBorder="1" applyAlignment="1" applyProtection="1">
      <alignment vertical="center" wrapText="1"/>
    </xf>
    <xf numFmtId="49" fontId="75" fillId="0" borderId="4" xfId="0" applyNumberFormat="1" applyFont="1" applyBorder="1" applyAlignment="1" applyProtection="1">
      <alignment vertical="center" wrapText="1"/>
    </xf>
    <xf numFmtId="49" fontId="78" fillId="0" borderId="4" xfId="0" applyNumberFormat="1" applyFont="1" applyBorder="1" applyAlignment="1" applyProtection="1">
      <alignment horizontal="left" vertical="center" wrapText="1"/>
    </xf>
    <xf numFmtId="49" fontId="78" fillId="0" borderId="8" xfId="0" applyNumberFormat="1" applyFont="1" applyBorder="1" applyAlignment="1" applyProtection="1">
      <alignment horizontal="left" vertical="center" wrapText="1"/>
    </xf>
    <xf numFmtId="49" fontId="79" fillId="0" borderId="54" xfId="0" applyNumberFormat="1" applyFont="1" applyBorder="1" applyAlignment="1" applyProtection="1">
      <alignment horizontal="left" vertical="center" wrapText="1"/>
    </xf>
    <xf numFmtId="49" fontId="76" fillId="4" borderId="4" xfId="0" applyNumberFormat="1" applyFont="1" applyFill="1" applyBorder="1" applyAlignment="1" applyProtection="1">
      <alignment horizontal="left" vertical="center" wrapText="1" shrinkToFit="1"/>
    </xf>
    <xf numFmtId="49" fontId="75" fillId="0" borderId="41" xfId="0" applyNumberFormat="1" applyFont="1" applyBorder="1" applyAlignment="1" applyProtection="1">
      <alignment vertical="center" wrapText="1"/>
    </xf>
    <xf numFmtId="0" fontId="26" fillId="0" borderId="0" xfId="0" applyFont="1" applyAlignment="1">
      <alignment horizontal="center"/>
    </xf>
    <xf numFmtId="3" fontId="75" fillId="4" borderId="6" xfId="0" applyNumberFormat="1" applyFont="1" applyFill="1" applyBorder="1" applyAlignment="1" applyProtection="1">
      <alignment vertical="center" wrapText="1"/>
    </xf>
    <xf numFmtId="3" fontId="77" fillId="4" borderId="6" xfId="0" applyNumberFormat="1" applyFont="1" applyFill="1" applyBorder="1" applyAlignment="1" applyProtection="1">
      <alignment vertical="center" wrapText="1"/>
    </xf>
    <xf numFmtId="3" fontId="78" fillId="0" borderId="6" xfId="0" applyNumberFormat="1" applyFont="1" applyBorder="1" applyAlignment="1" applyProtection="1">
      <alignment horizontal="right" vertical="center" wrapText="1"/>
    </xf>
    <xf numFmtId="3" fontId="78" fillId="0" borderId="10" xfId="0" applyNumberFormat="1" applyFont="1" applyBorder="1" applyAlignment="1" applyProtection="1">
      <alignment horizontal="right" vertical="center" wrapText="1"/>
    </xf>
    <xf numFmtId="3" fontId="79" fillId="0" borderId="55" xfId="0" applyNumberFormat="1" applyFont="1" applyBorder="1" applyAlignment="1" applyProtection="1">
      <alignment horizontal="right" vertical="center" wrapText="1"/>
    </xf>
    <xf numFmtId="49" fontId="79" fillId="0" borderId="8" xfId="0" applyNumberFormat="1" applyFont="1" applyBorder="1" applyAlignment="1" applyProtection="1">
      <alignment horizontal="left" vertical="center" wrapText="1"/>
    </xf>
    <xf numFmtId="3" fontId="79" fillId="0" borderId="10" xfId="0" applyNumberFormat="1" applyFont="1" applyBorder="1" applyAlignment="1" applyProtection="1">
      <alignment horizontal="right" vertical="center" wrapText="1"/>
    </xf>
    <xf numFmtId="49" fontId="75" fillId="0" borderId="1" xfId="0" applyNumberFormat="1" applyFont="1" applyBorder="1" applyAlignment="1" applyProtection="1">
      <alignment vertical="center" wrapText="1"/>
    </xf>
    <xf numFmtId="3" fontId="75" fillId="4" borderId="3" xfId="0" applyNumberFormat="1" applyFont="1" applyFill="1" applyBorder="1" applyAlignment="1" applyProtection="1">
      <alignment vertical="center" wrapText="1"/>
    </xf>
    <xf numFmtId="3" fontId="80" fillId="4" borderId="6" xfId="0" applyNumberFormat="1" applyFont="1" applyFill="1" applyBorder="1" applyAlignment="1" applyProtection="1">
      <alignment vertical="center" wrapText="1"/>
    </xf>
    <xf numFmtId="3" fontId="80" fillId="4" borderId="6" xfId="0" applyNumberFormat="1" applyFont="1" applyFill="1" applyBorder="1" applyAlignment="1" applyProtection="1">
      <alignment horizontal="left" vertical="center" wrapText="1"/>
    </xf>
    <xf numFmtId="3" fontId="75" fillId="4" borderId="28" xfId="0" applyNumberFormat="1" applyFont="1" applyFill="1" applyBorder="1" applyAlignment="1" applyProtection="1">
      <alignment vertical="center" wrapText="1"/>
    </xf>
    <xf numFmtId="3" fontId="75" fillId="0" borderId="55" xfId="0" applyNumberFormat="1" applyFont="1" applyFill="1" applyBorder="1" applyAlignment="1" applyProtection="1">
      <alignment vertical="center" wrapText="1"/>
    </xf>
    <xf numFmtId="0" fontId="16" fillId="0" borderId="0" xfId="0" applyFont="1"/>
    <xf numFmtId="3" fontId="26" fillId="0" borderId="11" xfId="2" applyNumberFormat="1" applyFont="1" applyBorder="1" applyAlignment="1" applyProtection="1"/>
    <xf numFmtId="3" fontId="26" fillId="0" borderId="21" xfId="2" applyNumberFormat="1" applyFont="1" applyBorder="1" applyAlignment="1" applyProtection="1"/>
    <xf numFmtId="3" fontId="26" fillId="2" borderId="13" xfId="0" applyNumberFormat="1" applyFont="1" applyFill="1" applyBorder="1" applyAlignment="1">
      <alignment wrapText="1"/>
    </xf>
    <xf numFmtId="3" fontId="7" fillId="2" borderId="5" xfId="0" applyNumberFormat="1" applyFont="1" applyFill="1" applyBorder="1" applyAlignment="1">
      <alignment wrapText="1"/>
    </xf>
    <xf numFmtId="3" fontId="1" fillId="2" borderId="5" xfId="0" applyNumberFormat="1" applyFont="1" applyFill="1" applyBorder="1" applyAlignment="1">
      <alignment horizontal="right" wrapText="1"/>
    </xf>
    <xf numFmtId="3" fontId="7" fillId="2" borderId="2" xfId="0" applyNumberFormat="1" applyFont="1" applyFill="1" applyBorder="1" applyAlignment="1">
      <alignment horizontal="right" wrapText="1"/>
    </xf>
    <xf numFmtId="3" fontId="7" fillId="2" borderId="3" xfId="0" applyNumberFormat="1" applyFont="1" applyFill="1" applyBorder="1" applyAlignment="1">
      <alignment horizontal="right" wrapText="1"/>
    </xf>
    <xf numFmtId="3" fontId="7" fillId="2" borderId="6" xfId="0" applyNumberFormat="1" applyFont="1" applyFill="1" applyBorder="1" applyAlignment="1">
      <alignment wrapText="1"/>
    </xf>
    <xf numFmtId="3" fontId="1" fillId="2" borderId="6" xfId="0" applyNumberFormat="1" applyFont="1" applyFill="1" applyBorder="1" applyAlignment="1">
      <alignment horizontal="right" wrapText="1"/>
    </xf>
    <xf numFmtId="3" fontId="52" fillId="2" borderId="29" xfId="0" applyNumberFormat="1" applyFont="1" applyFill="1" applyBorder="1" applyAlignment="1">
      <alignment horizontal="center" wrapText="1"/>
    </xf>
    <xf numFmtId="3" fontId="51" fillId="2" borderId="63" xfId="0" applyNumberFormat="1" applyFont="1" applyFill="1" applyBorder="1" applyAlignment="1">
      <alignment horizontal="right" wrapText="1"/>
    </xf>
    <xf numFmtId="3" fontId="51" fillId="2" borderId="55" xfId="0" applyNumberFormat="1" applyFont="1" applyFill="1" applyBorder="1" applyAlignment="1">
      <alignment horizontal="right" wrapText="1"/>
    </xf>
    <xf numFmtId="3" fontId="26" fillId="0" borderId="11" xfId="0" applyNumberFormat="1" applyFont="1" applyBorder="1"/>
    <xf numFmtId="3" fontId="26" fillId="0" borderId="21" xfId="0" applyNumberFormat="1" applyFont="1" applyBorder="1"/>
    <xf numFmtId="3" fontId="55" fillId="2" borderId="26" xfId="0" applyNumberFormat="1" applyFont="1" applyFill="1" applyBorder="1" applyAlignment="1">
      <alignment wrapText="1"/>
    </xf>
    <xf numFmtId="0" fontId="49" fillId="2" borderId="41" xfId="0" applyFont="1" applyFill="1" applyBorder="1" applyAlignment="1">
      <alignment horizontal="center" wrapText="1"/>
    </xf>
    <xf numFmtId="0" fontId="49" fillId="2" borderId="40" xfId="0" applyFont="1" applyFill="1" applyBorder="1" applyAlignment="1">
      <alignment horizontal="center" wrapText="1"/>
    </xf>
    <xf numFmtId="0" fontId="49" fillId="2" borderId="28" xfId="0" applyFont="1" applyFill="1" applyBorder="1" applyAlignment="1">
      <alignment horizontal="center" wrapText="1"/>
    </xf>
    <xf numFmtId="3" fontId="51" fillId="2" borderId="67" xfId="0" applyNumberFormat="1" applyFont="1" applyFill="1" applyBorder="1" applyAlignment="1">
      <alignment horizontal="right" wrapText="1"/>
    </xf>
    <xf numFmtId="3" fontId="51" fillId="2" borderId="65" xfId="0" applyNumberFormat="1" applyFont="1" applyFill="1" applyBorder="1" applyAlignment="1">
      <alignment horizontal="right" wrapText="1"/>
    </xf>
    <xf numFmtId="3" fontId="51" fillId="2" borderId="66" xfId="0" applyNumberFormat="1" applyFont="1" applyFill="1" applyBorder="1" applyAlignment="1">
      <alignment horizontal="right" wrapText="1"/>
    </xf>
    <xf numFmtId="3" fontId="1" fillId="2" borderId="1" xfId="0" applyNumberFormat="1" applyFont="1" applyFill="1" applyBorder="1" applyAlignment="1">
      <alignment horizontal="right" wrapText="1"/>
    </xf>
    <xf numFmtId="3" fontId="1" fillId="2" borderId="2" xfId="0" applyNumberFormat="1" applyFont="1" applyFill="1" applyBorder="1" applyAlignment="1">
      <alignment horizontal="right" wrapText="1"/>
    </xf>
    <xf numFmtId="3" fontId="1" fillId="2" borderId="3" xfId="0" applyNumberFormat="1" applyFont="1" applyFill="1" applyBorder="1" applyAlignment="1">
      <alignment horizontal="right" wrapText="1"/>
    </xf>
    <xf numFmtId="3" fontId="55" fillId="2" borderId="8" xfId="0" applyNumberFormat="1" applyFont="1" applyFill="1" applyBorder="1" applyAlignment="1">
      <alignment wrapText="1"/>
    </xf>
    <xf numFmtId="3" fontId="55" fillId="2" borderId="9" xfId="0" applyNumberFormat="1" applyFont="1" applyFill="1" applyBorder="1" applyAlignment="1">
      <alignment wrapText="1"/>
    </xf>
    <xf numFmtId="3" fontId="55" fillId="2" borderId="10" xfId="0" applyNumberFormat="1" applyFont="1" applyFill="1" applyBorder="1" applyAlignment="1">
      <alignment wrapText="1"/>
    </xf>
    <xf numFmtId="165" fontId="18" fillId="0" borderId="19" xfId="1" applyNumberFormat="1" applyFont="1" applyBorder="1" applyAlignment="1" applyProtection="1">
      <alignment vertical="top" wrapText="1"/>
    </xf>
    <xf numFmtId="165" fontId="18" fillId="0" borderId="23" xfId="1" applyNumberFormat="1" applyFont="1" applyBorder="1" applyAlignment="1" applyProtection="1">
      <alignment horizontal="right" vertical="top" wrapText="1"/>
    </xf>
    <xf numFmtId="165" fontId="20" fillId="0" borderId="23" xfId="1" applyNumberFormat="1" applyFont="1" applyBorder="1" applyAlignment="1" applyProtection="1">
      <alignment horizontal="right" vertical="center" wrapText="1"/>
    </xf>
    <xf numFmtId="165" fontId="20" fillId="0" borderId="23" xfId="1" applyNumberFormat="1" applyFont="1" applyBorder="1" applyAlignment="1" applyProtection="1">
      <alignment horizontal="right" vertical="top" wrapText="1"/>
    </xf>
    <xf numFmtId="165" fontId="18" fillId="2" borderId="23" xfId="1" applyNumberFormat="1" applyFont="1" applyFill="1" applyBorder="1" applyAlignment="1" applyProtection="1">
      <alignment horizontal="right" vertical="top" wrapText="1"/>
    </xf>
    <xf numFmtId="165" fontId="18" fillId="0" borderId="15" xfId="1" applyNumberFormat="1" applyFont="1" applyBorder="1" applyAlignment="1" applyProtection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center" vertical="top" wrapText="1"/>
    </xf>
    <xf numFmtId="49" fontId="32" fillId="0" borderId="0" xfId="0" applyNumberFormat="1" applyFont="1" applyAlignment="1">
      <alignment horizontal="center" vertical="top" wrapText="1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top" wrapText="1"/>
    </xf>
    <xf numFmtId="14" fontId="59" fillId="0" borderId="0" xfId="0" applyNumberFormat="1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6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62" fillId="0" borderId="0" xfId="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top" wrapText="1"/>
    </xf>
    <xf numFmtId="0" fontId="0" fillId="0" borderId="55" xfId="0" applyBorder="1" applyAlignment="1">
      <alignment horizontal="center"/>
    </xf>
    <xf numFmtId="0" fontId="13" fillId="0" borderId="53" xfId="0" applyFont="1" applyBorder="1" applyAlignment="1">
      <alignment horizontal="left"/>
    </xf>
    <xf numFmtId="3" fontId="9" fillId="0" borderId="66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justify" vertical="top" wrapText="1"/>
    </xf>
    <xf numFmtId="0" fontId="22" fillId="0" borderId="53" xfId="0" applyFont="1" applyBorder="1" applyAlignment="1">
      <alignment horizontal="left" vertical="top" wrapText="1"/>
    </xf>
    <xf numFmtId="3" fontId="9" fillId="0" borderId="35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 vertical="top" wrapText="1"/>
    </xf>
    <xf numFmtId="0" fontId="18" fillId="0" borderId="43" xfId="0" applyFont="1" applyBorder="1" applyAlignment="1">
      <alignment horizontal="center" vertical="top" wrapText="1"/>
    </xf>
    <xf numFmtId="0" fontId="18" fillId="0" borderId="6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top" wrapText="1"/>
    </xf>
    <xf numFmtId="0" fontId="0" fillId="0" borderId="31" xfId="0" applyBorder="1" applyAlignment="1">
      <alignment horizontal="center"/>
    </xf>
    <xf numFmtId="0" fontId="13" fillId="0" borderId="51" xfId="0" applyFont="1" applyBorder="1" applyAlignment="1">
      <alignment horizontal="left"/>
    </xf>
    <xf numFmtId="3" fontId="9" fillId="0" borderId="52" xfId="0" applyNumberFormat="1" applyFont="1" applyBorder="1" applyAlignment="1">
      <alignment horizontal="center"/>
    </xf>
    <xf numFmtId="0" fontId="18" fillId="0" borderId="54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18" fillId="0" borderId="51" xfId="0" applyFont="1" applyBorder="1" applyAlignment="1">
      <alignment horizontal="justify" vertical="top" wrapText="1"/>
    </xf>
    <xf numFmtId="0" fontId="22" fillId="0" borderId="29" xfId="0" applyFont="1" applyBorder="1" applyAlignment="1">
      <alignment horizontal="left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2" borderId="43" xfId="0" applyFont="1" applyFill="1" applyBorder="1" applyAlignment="1">
      <alignment horizontal="center" vertical="top" wrapText="1"/>
    </xf>
    <xf numFmtId="0" fontId="18" fillId="2" borderId="4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49" fontId="7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36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3" fontId="34" fillId="0" borderId="0" xfId="0" applyNumberFormat="1" applyFont="1" applyBorder="1" applyAlignment="1">
      <alignment horizontal="center"/>
    </xf>
    <xf numFmtId="49" fontId="3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3" fontId="38" fillId="0" borderId="0" xfId="0" applyNumberFormat="1" applyFont="1" applyBorder="1" applyAlignment="1">
      <alignment horizontal="center"/>
    </xf>
    <xf numFmtId="49" fontId="5" fillId="4" borderId="72" xfId="0" applyNumberFormat="1" applyFont="1" applyFill="1" applyBorder="1" applyAlignment="1" applyProtection="1">
      <alignment horizontal="center" vertical="center" wrapText="1" shrinkToFit="1"/>
    </xf>
    <xf numFmtId="49" fontId="75" fillId="4" borderId="14" xfId="0" applyNumberFormat="1" applyFont="1" applyFill="1" applyBorder="1" applyAlignment="1" applyProtection="1">
      <alignment horizontal="center" vertical="center" wrapText="1"/>
    </xf>
    <xf numFmtId="49" fontId="74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43" fillId="0" borderId="69" xfId="0" applyNumberFormat="1" applyFont="1" applyBorder="1" applyAlignment="1">
      <alignment horizontal="center" wrapText="1"/>
    </xf>
    <xf numFmtId="0" fontId="44" fillId="0" borderId="70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wrapText="1"/>
    </xf>
    <xf numFmtId="49" fontId="43" fillId="0" borderId="0" xfId="0" applyNumberFormat="1" applyFont="1" applyAlignment="1">
      <alignment horizontal="center"/>
    </xf>
    <xf numFmtId="0" fontId="6" fillId="2" borderId="37" xfId="0" applyFont="1" applyFill="1" applyBorder="1" applyAlignment="1">
      <alignment horizontal="center" wrapText="1"/>
    </xf>
    <xf numFmtId="0" fontId="81" fillId="2" borderId="72" xfId="0" applyFont="1" applyFill="1" applyBorder="1" applyAlignment="1">
      <alignment horizontal="center" wrapText="1"/>
    </xf>
    <xf numFmtId="0" fontId="48" fillId="2" borderId="14" xfId="0" applyFont="1" applyFill="1" applyBorder="1" applyAlignment="1">
      <alignment horizontal="center" wrapText="1"/>
    </xf>
    <xf numFmtId="0" fontId="54" fillId="2" borderId="0" xfId="0" applyFont="1" applyFill="1" applyBorder="1" applyAlignment="1">
      <alignment horizontal="center" wrapText="1"/>
    </xf>
    <xf numFmtId="0" fontId="48" fillId="2" borderId="12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0" fontId="48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 wrapText="1"/>
    </xf>
  </cellXfs>
  <cellStyles count="4">
    <cellStyle name="Ezres" xfId="1" builtinId="3"/>
    <cellStyle name="Magyarázó szöveg" xfId="3" builtinId="53" customBuiltin="1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419100</xdr:colOff>
      <xdr:row>58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FA268C62-480C-4A8A-A45D-FF047832DA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0"/>
  <sheetViews>
    <sheetView zoomScaleNormal="100" workbookViewId="0"/>
  </sheetViews>
  <sheetFormatPr defaultRowHeight="12.75" x14ac:dyDescent="0.2"/>
  <cols>
    <col min="1" max="1" width="4.5703125"/>
    <col min="2" max="2" width="5.140625"/>
    <col min="3" max="3" width="5.85546875"/>
    <col min="4" max="4" width="58.85546875"/>
    <col min="5" max="1025" width="8.5703125"/>
  </cols>
  <sheetData>
    <row r="2" spans="2:4" ht="15" customHeight="1" x14ac:dyDescent="0.2">
      <c r="B2" s="499" t="s">
        <v>0</v>
      </c>
      <c r="C2" s="499"/>
      <c r="D2" s="499"/>
    </row>
    <row r="3" spans="2:4" ht="15" x14ac:dyDescent="0.2">
      <c r="B3" s="1"/>
      <c r="C3" s="1"/>
      <c r="D3" s="1"/>
    </row>
    <row r="4" spans="2:4" ht="15" x14ac:dyDescent="0.2">
      <c r="B4" s="1"/>
      <c r="C4" s="1"/>
      <c r="D4" s="1"/>
    </row>
    <row r="5" spans="2:4" x14ac:dyDescent="0.2">
      <c r="B5" s="501" t="s">
        <v>380</v>
      </c>
      <c r="C5" s="501"/>
      <c r="D5" s="501"/>
    </row>
    <row r="6" spans="2:4" ht="15" x14ac:dyDescent="0.2">
      <c r="B6" s="1"/>
      <c r="C6" s="1"/>
      <c r="D6" s="1"/>
    </row>
    <row r="7" spans="2:4" ht="14.25" x14ac:dyDescent="0.2">
      <c r="B7" s="500"/>
      <c r="C7" s="500"/>
      <c r="D7" s="500"/>
    </row>
    <row r="8" spans="2:4" x14ac:dyDescent="0.2">
      <c r="B8" s="2" t="s">
        <v>1</v>
      </c>
      <c r="C8" s="3" t="s">
        <v>2</v>
      </c>
      <c r="D8" s="4" t="s">
        <v>3</v>
      </c>
    </row>
    <row r="9" spans="2:4" x14ac:dyDescent="0.2">
      <c r="B9" s="5" t="s">
        <v>4</v>
      </c>
      <c r="C9" s="6"/>
      <c r="D9" s="7" t="s">
        <v>5</v>
      </c>
    </row>
    <row r="10" spans="2:4" x14ac:dyDescent="0.2">
      <c r="B10" s="8"/>
      <c r="C10" s="9">
        <v>1</v>
      </c>
      <c r="D10" s="10" t="s">
        <v>6</v>
      </c>
    </row>
    <row r="11" spans="2:4" x14ac:dyDescent="0.2">
      <c r="B11" s="8"/>
      <c r="C11" s="9">
        <v>2</v>
      </c>
      <c r="D11" s="11" t="s">
        <v>7</v>
      </c>
    </row>
    <row r="12" spans="2:4" x14ac:dyDescent="0.2">
      <c r="B12" s="8"/>
      <c r="C12" s="9">
        <v>3</v>
      </c>
      <c r="D12" s="10" t="s">
        <v>8</v>
      </c>
    </row>
    <row r="13" spans="2:4" ht="25.5" x14ac:dyDescent="0.2">
      <c r="B13" s="8"/>
      <c r="C13" s="9">
        <v>4</v>
      </c>
      <c r="D13" s="12" t="s">
        <v>9</v>
      </c>
    </row>
    <row r="14" spans="2:4" x14ac:dyDescent="0.2">
      <c r="B14" s="8"/>
      <c r="C14" s="9">
        <v>5</v>
      </c>
      <c r="D14" s="10" t="s">
        <v>10</v>
      </c>
    </row>
    <row r="15" spans="2:4" x14ac:dyDescent="0.2">
      <c r="B15" s="8"/>
      <c r="C15" s="9">
        <v>6</v>
      </c>
      <c r="D15" s="11" t="s">
        <v>11</v>
      </c>
    </row>
    <row r="16" spans="2:4" x14ac:dyDescent="0.2">
      <c r="B16" s="8"/>
      <c r="C16" s="9">
        <v>7</v>
      </c>
      <c r="D16" s="11" t="s">
        <v>12</v>
      </c>
    </row>
    <row r="17" spans="2:4" x14ac:dyDescent="0.2">
      <c r="B17" s="8"/>
      <c r="C17" s="9">
        <v>8</v>
      </c>
      <c r="D17" s="11" t="s">
        <v>13</v>
      </c>
    </row>
    <row r="18" spans="2:4" x14ac:dyDescent="0.2">
      <c r="B18" s="8"/>
      <c r="C18" s="9">
        <v>9</v>
      </c>
      <c r="D18" s="11" t="s">
        <v>14</v>
      </c>
    </row>
    <row r="19" spans="2:4" x14ac:dyDescent="0.2">
      <c r="B19" s="8"/>
      <c r="C19" s="9">
        <v>10</v>
      </c>
      <c r="D19" s="11" t="s">
        <v>15</v>
      </c>
    </row>
    <row r="20" spans="2:4" ht="28.5" customHeight="1" x14ac:dyDescent="0.2">
      <c r="B20" s="8"/>
      <c r="C20" s="9">
        <v>11</v>
      </c>
      <c r="D20" s="11" t="s">
        <v>16</v>
      </c>
    </row>
    <row r="21" spans="2:4" ht="13.5" customHeight="1" x14ac:dyDescent="0.2">
      <c r="B21" s="8"/>
      <c r="C21" s="9">
        <v>12</v>
      </c>
      <c r="D21" s="11" t="s">
        <v>17</v>
      </c>
    </row>
    <row r="22" spans="2:4" ht="13.5" customHeight="1" x14ac:dyDescent="0.2">
      <c r="B22" s="8"/>
      <c r="C22" s="9">
        <v>13</v>
      </c>
      <c r="D22" s="11" t="s">
        <v>18</v>
      </c>
    </row>
    <row r="23" spans="2:4" x14ac:dyDescent="0.2">
      <c r="B23" s="8"/>
      <c r="C23" s="9">
        <v>14</v>
      </c>
      <c r="D23" s="11" t="s">
        <v>19</v>
      </c>
    </row>
    <row r="24" spans="2:4" x14ac:dyDescent="0.2">
      <c r="B24" s="8"/>
      <c r="C24" s="9">
        <v>15</v>
      </c>
      <c r="D24" s="10" t="s">
        <v>20</v>
      </c>
    </row>
    <row r="25" spans="2:4" x14ac:dyDescent="0.2">
      <c r="B25" s="8"/>
      <c r="C25" s="9">
        <v>16</v>
      </c>
      <c r="D25" s="10" t="s">
        <v>21</v>
      </c>
    </row>
    <row r="26" spans="2:4" x14ac:dyDescent="0.2">
      <c r="B26" s="8"/>
      <c r="C26" s="9">
        <v>17</v>
      </c>
      <c r="D26" s="11" t="s">
        <v>22</v>
      </c>
    </row>
    <row r="27" spans="2:4" x14ac:dyDescent="0.2">
      <c r="B27" s="8"/>
      <c r="C27" s="9">
        <v>18</v>
      </c>
      <c r="D27" s="10" t="s">
        <v>23</v>
      </c>
    </row>
    <row r="28" spans="2:4" x14ac:dyDescent="0.2">
      <c r="B28" s="8"/>
      <c r="C28" s="9">
        <v>19</v>
      </c>
      <c r="D28" s="10" t="s">
        <v>24</v>
      </c>
    </row>
    <row r="29" spans="2:4" x14ac:dyDescent="0.2">
      <c r="B29" s="8"/>
      <c r="C29" s="9">
        <v>20</v>
      </c>
      <c r="D29" s="10" t="s">
        <v>25</v>
      </c>
    </row>
    <row r="30" spans="2:4" x14ac:dyDescent="0.2">
      <c r="B30" s="8"/>
      <c r="C30" s="9">
        <v>21</v>
      </c>
      <c r="D30" s="10" t="s">
        <v>26</v>
      </c>
    </row>
    <row r="31" spans="2:4" x14ac:dyDescent="0.2">
      <c r="B31" s="8"/>
      <c r="C31" s="9">
        <v>22</v>
      </c>
      <c r="D31" s="10" t="s">
        <v>27</v>
      </c>
    </row>
    <row r="32" spans="2:4" x14ac:dyDescent="0.2">
      <c r="B32" s="8"/>
      <c r="C32" s="9">
        <v>23</v>
      </c>
      <c r="D32" s="10" t="s">
        <v>28</v>
      </c>
    </row>
    <row r="33" spans="2:4" x14ac:dyDescent="0.2">
      <c r="B33" s="8"/>
      <c r="C33" s="9">
        <v>24</v>
      </c>
      <c r="D33" s="10" t="s">
        <v>29</v>
      </c>
    </row>
    <row r="34" spans="2:4" x14ac:dyDescent="0.2">
      <c r="B34" s="8"/>
      <c r="C34" s="9">
        <v>25</v>
      </c>
      <c r="D34" s="10" t="s">
        <v>30</v>
      </c>
    </row>
    <row r="35" spans="2:4" x14ac:dyDescent="0.2">
      <c r="B35" s="8"/>
      <c r="C35" s="9">
        <v>26</v>
      </c>
      <c r="D35" s="10" t="s">
        <v>31</v>
      </c>
    </row>
    <row r="36" spans="2:4" x14ac:dyDescent="0.2">
      <c r="B36" s="8"/>
      <c r="C36" s="9">
        <v>27</v>
      </c>
      <c r="D36" s="13" t="s">
        <v>32</v>
      </c>
    </row>
    <row r="37" spans="2:4" x14ac:dyDescent="0.2">
      <c r="B37" s="8"/>
      <c r="C37" s="9">
        <v>28</v>
      </c>
      <c r="D37" s="10" t="s">
        <v>33</v>
      </c>
    </row>
    <row r="38" spans="2:4" x14ac:dyDescent="0.2">
      <c r="B38" s="8"/>
      <c r="C38" s="9">
        <v>29</v>
      </c>
      <c r="D38" s="10" t="s">
        <v>34</v>
      </c>
    </row>
    <row r="39" spans="2:4" x14ac:dyDescent="0.2">
      <c r="B39" s="8"/>
      <c r="C39" s="9">
        <v>30</v>
      </c>
      <c r="D39" s="10" t="s">
        <v>35</v>
      </c>
    </row>
    <row r="40" spans="2:4" x14ac:dyDescent="0.2">
      <c r="B40" s="8"/>
      <c r="C40" s="9">
        <v>31</v>
      </c>
      <c r="D40" s="10" t="s">
        <v>36</v>
      </c>
    </row>
    <row r="41" spans="2:4" x14ac:dyDescent="0.2">
      <c r="B41" s="8"/>
      <c r="C41" s="9">
        <v>32</v>
      </c>
      <c r="D41" s="10" t="s">
        <v>37</v>
      </c>
    </row>
    <row r="42" spans="2:4" x14ac:dyDescent="0.2">
      <c r="B42" s="8"/>
      <c r="C42" s="9">
        <v>33</v>
      </c>
      <c r="D42" s="10" t="s">
        <v>38</v>
      </c>
    </row>
    <row r="43" spans="2:4" x14ac:dyDescent="0.2">
      <c r="B43" s="8"/>
      <c r="C43" s="9">
        <v>34</v>
      </c>
      <c r="D43" s="10" t="s">
        <v>39</v>
      </c>
    </row>
    <row r="44" spans="2:4" x14ac:dyDescent="0.2">
      <c r="B44" s="8"/>
      <c r="C44" s="9">
        <v>35</v>
      </c>
      <c r="D44" s="10" t="s">
        <v>40</v>
      </c>
    </row>
    <row r="45" spans="2:4" x14ac:dyDescent="0.2">
      <c r="B45" s="8"/>
      <c r="C45" s="9">
        <v>36</v>
      </c>
      <c r="D45" s="10" t="s">
        <v>41</v>
      </c>
    </row>
    <row r="46" spans="2:4" x14ac:dyDescent="0.2">
      <c r="B46" s="8"/>
      <c r="C46" s="9">
        <v>37</v>
      </c>
      <c r="D46" s="10" t="s">
        <v>42</v>
      </c>
    </row>
    <row r="47" spans="2:4" x14ac:dyDescent="0.2">
      <c r="B47" s="8"/>
      <c r="C47" s="9">
        <v>38</v>
      </c>
      <c r="D47" s="11" t="s">
        <v>43</v>
      </c>
    </row>
    <row r="48" spans="2:4" x14ac:dyDescent="0.2">
      <c r="B48" s="8"/>
      <c r="C48" s="9">
        <v>39</v>
      </c>
      <c r="D48" s="11" t="s">
        <v>44</v>
      </c>
    </row>
    <row r="49" spans="2:5" x14ac:dyDescent="0.2">
      <c r="B49" s="8"/>
      <c r="C49" s="9">
        <v>40</v>
      </c>
      <c r="D49" s="11" t="s">
        <v>45</v>
      </c>
    </row>
    <row r="50" spans="2:5" ht="25.5" x14ac:dyDescent="0.2">
      <c r="B50" s="8"/>
      <c r="C50" s="9">
        <v>41</v>
      </c>
      <c r="D50" s="11" t="s">
        <v>46</v>
      </c>
    </row>
    <row r="51" spans="2:5" x14ac:dyDescent="0.2">
      <c r="B51" s="8"/>
      <c r="C51" s="9">
        <v>42</v>
      </c>
      <c r="D51" s="11" t="s">
        <v>47</v>
      </c>
    </row>
    <row r="52" spans="2:5" x14ac:dyDescent="0.2">
      <c r="B52" s="8"/>
      <c r="C52" s="9">
        <v>43</v>
      </c>
      <c r="D52" s="11" t="s">
        <v>48</v>
      </c>
    </row>
    <row r="53" spans="2:5" x14ac:dyDescent="0.2">
      <c r="B53" s="8"/>
      <c r="C53" s="9">
        <v>44</v>
      </c>
      <c r="D53" s="11" t="s">
        <v>49</v>
      </c>
    </row>
    <row r="54" spans="2:5" x14ac:dyDescent="0.2">
      <c r="B54" s="14"/>
      <c r="C54" s="15">
        <v>45</v>
      </c>
      <c r="D54" s="16" t="s">
        <v>50</v>
      </c>
    </row>
    <row r="55" spans="2:5" x14ac:dyDescent="0.2">
      <c r="B55" s="17"/>
      <c r="C55" s="18"/>
      <c r="D55" s="19"/>
    </row>
    <row r="56" spans="2:5" x14ac:dyDescent="0.2">
      <c r="B56" s="17"/>
      <c r="C56" s="18"/>
      <c r="D56" s="19"/>
    </row>
    <row r="57" spans="2:5" x14ac:dyDescent="0.2">
      <c r="B57" s="17"/>
      <c r="C57" s="18"/>
      <c r="D57" s="19"/>
    </row>
    <row r="58" spans="2:5" x14ac:dyDescent="0.2">
      <c r="B58" s="17"/>
      <c r="C58" s="18"/>
      <c r="D58" s="19"/>
      <c r="E58" s="20"/>
    </row>
    <row r="59" spans="2:5" x14ac:dyDescent="0.2">
      <c r="B59" s="17"/>
      <c r="C59" s="18"/>
      <c r="D59" s="19"/>
    </row>
    <row r="60" spans="2:5" x14ac:dyDescent="0.2">
      <c r="B60" s="17"/>
      <c r="C60" s="18"/>
      <c r="D60" s="21"/>
    </row>
    <row r="61" spans="2:5" x14ac:dyDescent="0.2">
      <c r="B61" s="2" t="s">
        <v>1</v>
      </c>
      <c r="C61" s="3" t="s">
        <v>2</v>
      </c>
      <c r="D61" s="4" t="s">
        <v>3</v>
      </c>
    </row>
    <row r="62" spans="2:5" x14ac:dyDescent="0.2">
      <c r="B62" s="22" t="s">
        <v>51</v>
      </c>
      <c r="C62" s="23"/>
      <c r="D62" s="24" t="s">
        <v>52</v>
      </c>
    </row>
    <row r="63" spans="2:5" ht="25.5" x14ac:dyDescent="0.2">
      <c r="B63" s="25"/>
      <c r="C63" s="26">
        <v>1</v>
      </c>
      <c r="D63" s="12" t="s">
        <v>53</v>
      </c>
    </row>
    <row r="64" spans="2:5" x14ac:dyDescent="0.2">
      <c r="B64" s="25"/>
      <c r="C64" s="26">
        <v>2</v>
      </c>
      <c r="D64" s="10" t="s">
        <v>23</v>
      </c>
    </row>
    <row r="65" spans="2:4" x14ac:dyDescent="0.2">
      <c r="B65" s="25"/>
      <c r="C65" s="27">
        <v>3</v>
      </c>
      <c r="D65" s="10" t="s">
        <v>54</v>
      </c>
    </row>
    <row r="66" spans="2:4" x14ac:dyDescent="0.2">
      <c r="B66" s="25"/>
      <c r="C66" s="26">
        <v>4</v>
      </c>
      <c r="D66" s="10" t="s">
        <v>55</v>
      </c>
    </row>
    <row r="67" spans="2:4" x14ac:dyDescent="0.2">
      <c r="B67" s="25"/>
      <c r="C67" s="26">
        <v>5</v>
      </c>
      <c r="D67" s="10" t="s">
        <v>56</v>
      </c>
    </row>
    <row r="68" spans="2:4" ht="25.5" x14ac:dyDescent="0.2">
      <c r="B68" s="28"/>
      <c r="C68" s="26">
        <v>6</v>
      </c>
      <c r="D68" s="12" t="s">
        <v>9</v>
      </c>
    </row>
    <row r="69" spans="2:4" x14ac:dyDescent="0.2">
      <c r="B69" s="28"/>
      <c r="C69" s="26">
        <v>7</v>
      </c>
      <c r="D69" s="10" t="s">
        <v>57</v>
      </c>
    </row>
    <row r="70" spans="2:4" x14ac:dyDescent="0.2">
      <c r="B70" s="22" t="s">
        <v>58</v>
      </c>
      <c r="C70" s="23"/>
      <c r="D70" s="24" t="s">
        <v>59</v>
      </c>
    </row>
    <row r="71" spans="2:4" x14ac:dyDescent="0.2">
      <c r="B71" s="22"/>
      <c r="C71" s="29">
        <v>1</v>
      </c>
      <c r="D71" s="10" t="s">
        <v>60</v>
      </c>
    </row>
    <row r="72" spans="2:4" x14ac:dyDescent="0.2">
      <c r="B72" s="22"/>
      <c r="C72" s="29">
        <v>2</v>
      </c>
      <c r="D72" s="10" t="s">
        <v>61</v>
      </c>
    </row>
    <row r="73" spans="2:4" x14ac:dyDescent="0.2">
      <c r="B73" s="8"/>
      <c r="C73" s="30">
        <v>3</v>
      </c>
      <c r="D73" s="10" t="s">
        <v>62</v>
      </c>
    </row>
    <row r="74" spans="2:4" x14ac:dyDescent="0.2">
      <c r="B74" s="8"/>
      <c r="C74" s="30">
        <v>4</v>
      </c>
      <c r="D74" s="10" t="s">
        <v>63</v>
      </c>
    </row>
    <row r="75" spans="2:4" x14ac:dyDescent="0.2">
      <c r="B75" s="31" t="s">
        <v>64</v>
      </c>
      <c r="C75" s="32"/>
      <c r="D75" s="24" t="s">
        <v>65</v>
      </c>
    </row>
    <row r="76" spans="2:4" x14ac:dyDescent="0.2">
      <c r="B76" s="33"/>
      <c r="C76" s="29">
        <v>1</v>
      </c>
      <c r="D76" s="10" t="s">
        <v>66</v>
      </c>
    </row>
    <row r="77" spans="2:4" x14ac:dyDescent="0.2">
      <c r="B77" s="33"/>
      <c r="C77" s="29">
        <v>2</v>
      </c>
      <c r="D77" s="10" t="s">
        <v>15</v>
      </c>
    </row>
    <row r="78" spans="2:4" x14ac:dyDescent="0.2">
      <c r="B78" s="33"/>
      <c r="C78" s="29">
        <v>3</v>
      </c>
      <c r="D78" s="10" t="s">
        <v>67</v>
      </c>
    </row>
    <row r="79" spans="2:4" x14ac:dyDescent="0.2">
      <c r="B79" s="33"/>
      <c r="C79" s="29">
        <v>4</v>
      </c>
      <c r="D79" s="10" t="s">
        <v>68</v>
      </c>
    </row>
    <row r="80" spans="2:4" x14ac:dyDescent="0.2">
      <c r="B80" s="33"/>
      <c r="C80" s="34">
        <v>5</v>
      </c>
      <c r="D80" s="10" t="s">
        <v>17</v>
      </c>
    </row>
    <row r="81" spans="2:4" x14ac:dyDescent="0.2">
      <c r="B81" s="35"/>
      <c r="C81" s="36">
        <v>6</v>
      </c>
      <c r="D81" s="16" t="s">
        <v>69</v>
      </c>
    </row>
    <row r="120" spans="5:5" x14ac:dyDescent="0.2">
      <c r="E120" s="20" t="s">
        <v>51</v>
      </c>
    </row>
  </sheetData>
  <mergeCells count="3">
    <mergeCell ref="B2:D2"/>
    <mergeCell ref="B7:D7"/>
    <mergeCell ref="B5:D5"/>
  </mergeCells>
  <pageMargins left="0.74803149606299213" right="0.74803149606299213" top="0.78740157480314965" bottom="0.78740157480314965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1"/>
  <sheetViews>
    <sheetView zoomScaleNormal="100" workbookViewId="0">
      <selection activeCell="Q18" sqref="Q18"/>
    </sheetView>
  </sheetViews>
  <sheetFormatPr defaultRowHeight="12.75" x14ac:dyDescent="0.2"/>
  <cols>
    <col min="1" max="1" width="32"/>
    <col min="2" max="2" width="8.5703125"/>
    <col min="3" max="3" width="8.28515625"/>
    <col min="4" max="4" width="8.42578125"/>
    <col min="5" max="5" width="7.42578125"/>
    <col min="6" max="6" width="7.140625"/>
    <col min="7" max="7" width="7.28515625"/>
    <col min="8" max="1025" width="8.5703125"/>
  </cols>
  <sheetData>
    <row r="1" spans="1:15" ht="15" customHeight="1" x14ac:dyDescent="0.2">
      <c r="A1" s="539" t="s">
        <v>308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5" ht="15" customHeight="1" x14ac:dyDescent="0.2">
      <c r="A2" s="570" t="s">
        <v>380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</row>
    <row r="3" spans="1:15" ht="9" customHeight="1" x14ac:dyDescent="0.2">
      <c r="B3" s="37"/>
      <c r="C3" s="37"/>
      <c r="D3" s="37"/>
      <c r="N3" s="465" t="s">
        <v>72</v>
      </c>
    </row>
    <row r="4" spans="1:15" ht="15.75" x14ac:dyDescent="0.25">
      <c r="A4" s="548" t="s">
        <v>5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</row>
    <row r="5" spans="1:15" ht="15.75" x14ac:dyDescent="0.25">
      <c r="A5" s="554" t="s">
        <v>214</v>
      </c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</row>
    <row r="6" spans="1:15" hidden="1" x14ac:dyDescent="0.2"/>
    <row r="7" spans="1:15" ht="12.75" customHeight="1" thickBot="1" x14ac:dyDescent="0.25">
      <c r="A7" s="571" t="s">
        <v>309</v>
      </c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</row>
    <row r="8" spans="1:15" ht="13.5" customHeight="1" thickBot="1" x14ac:dyDescent="0.25">
      <c r="A8" s="565" t="s">
        <v>73</v>
      </c>
      <c r="B8" s="566" t="s">
        <v>310</v>
      </c>
      <c r="C8" s="567" t="s">
        <v>311</v>
      </c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</row>
    <row r="9" spans="1:15" ht="13.5" thickBot="1" x14ac:dyDescent="0.25">
      <c r="A9" s="565"/>
      <c r="B9" s="566"/>
      <c r="C9" s="276" t="s">
        <v>312</v>
      </c>
      <c r="D9" s="276" t="s">
        <v>313</v>
      </c>
      <c r="E9" s="276" t="s">
        <v>314</v>
      </c>
      <c r="F9" s="276" t="s">
        <v>315</v>
      </c>
      <c r="G9" s="276" t="s">
        <v>316</v>
      </c>
      <c r="H9" s="276" t="s">
        <v>317</v>
      </c>
      <c r="I9" s="276" t="s">
        <v>318</v>
      </c>
      <c r="J9" s="276" t="s">
        <v>319</v>
      </c>
      <c r="K9" s="276" t="s">
        <v>320</v>
      </c>
      <c r="L9" s="276" t="s">
        <v>321</v>
      </c>
      <c r="M9" s="276" t="s">
        <v>322</v>
      </c>
      <c r="N9" s="276" t="s">
        <v>323</v>
      </c>
    </row>
    <row r="10" spans="1:15" ht="17.25" customHeight="1" x14ac:dyDescent="0.3">
      <c r="A10" s="277" t="s">
        <v>221</v>
      </c>
      <c r="B10" s="466">
        <v>162838</v>
      </c>
      <c r="C10" s="278">
        <v>13570</v>
      </c>
      <c r="D10" s="471">
        <v>13570</v>
      </c>
      <c r="E10" s="471">
        <v>13570</v>
      </c>
      <c r="F10" s="471">
        <v>13570</v>
      </c>
      <c r="G10" s="471">
        <v>13570</v>
      </c>
      <c r="H10" s="471">
        <v>13570</v>
      </c>
      <c r="I10" s="471">
        <v>13570</v>
      </c>
      <c r="J10" s="471">
        <v>13570</v>
      </c>
      <c r="K10" s="471">
        <v>13568</v>
      </c>
      <c r="L10" s="471">
        <v>13570</v>
      </c>
      <c r="M10" s="471">
        <v>13570</v>
      </c>
      <c r="N10" s="472">
        <v>13570</v>
      </c>
      <c r="O10" s="279"/>
    </row>
    <row r="11" spans="1:15" ht="15" customHeight="1" x14ac:dyDescent="0.3">
      <c r="A11" s="280" t="s">
        <v>324</v>
      </c>
      <c r="B11" s="467">
        <v>23063</v>
      </c>
      <c r="C11" s="281">
        <v>1922</v>
      </c>
      <c r="D11" s="469">
        <v>1922</v>
      </c>
      <c r="E11" s="469">
        <v>1922</v>
      </c>
      <c r="F11" s="469">
        <v>1922</v>
      </c>
      <c r="G11" s="469">
        <v>1922</v>
      </c>
      <c r="H11" s="469">
        <v>1922</v>
      </c>
      <c r="I11" s="469">
        <v>1922</v>
      </c>
      <c r="J11" s="469">
        <v>1922</v>
      </c>
      <c r="K11" s="469">
        <v>1921</v>
      </c>
      <c r="L11" s="469">
        <v>1922</v>
      </c>
      <c r="M11" s="469">
        <v>1922</v>
      </c>
      <c r="N11" s="473">
        <v>1922</v>
      </c>
      <c r="O11" s="279"/>
    </row>
    <row r="12" spans="1:15" ht="15" customHeight="1" x14ac:dyDescent="0.3">
      <c r="A12" s="280" t="s">
        <v>325</v>
      </c>
      <c r="B12" s="467"/>
      <c r="C12" s="282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5"/>
      <c r="O12" s="279"/>
    </row>
    <row r="13" spans="1:15" ht="15" customHeight="1" x14ac:dyDescent="0.3">
      <c r="A13" s="280" t="s">
        <v>204</v>
      </c>
      <c r="B13" s="467">
        <v>79521</v>
      </c>
      <c r="C13" s="282"/>
      <c r="D13" s="283"/>
      <c r="E13" s="283">
        <v>27000</v>
      </c>
      <c r="F13" s="283">
        <v>3000</v>
      </c>
      <c r="G13" s="284">
        <v>201</v>
      </c>
      <c r="H13" s="283">
        <v>5000</v>
      </c>
      <c r="I13" s="283">
        <v>2000</v>
      </c>
      <c r="J13" s="283">
        <v>500</v>
      </c>
      <c r="K13" s="283">
        <v>35000</v>
      </c>
      <c r="L13" s="283">
        <v>2820</v>
      </c>
      <c r="M13" s="283">
        <v>4000</v>
      </c>
      <c r="N13" s="285"/>
      <c r="O13" s="279"/>
    </row>
    <row r="14" spans="1:15" ht="15" customHeight="1" x14ac:dyDescent="0.3">
      <c r="A14" s="280" t="s">
        <v>113</v>
      </c>
      <c r="B14" s="467">
        <v>22058</v>
      </c>
      <c r="C14" s="282">
        <v>874</v>
      </c>
      <c r="D14" s="283">
        <v>2000</v>
      </c>
      <c r="E14" s="283">
        <v>874</v>
      </c>
      <c r="F14" s="283">
        <v>874</v>
      </c>
      <c r="G14" s="283">
        <v>2000</v>
      </c>
      <c r="H14" s="283">
        <v>874</v>
      </c>
      <c r="I14" s="283">
        <v>3000</v>
      </c>
      <c r="J14" s="283">
        <v>874</v>
      </c>
      <c r="K14" s="283">
        <v>1156</v>
      </c>
      <c r="L14" s="283">
        <v>7784</v>
      </c>
      <c r="M14" s="283">
        <v>874</v>
      </c>
      <c r="N14" s="285">
        <v>874</v>
      </c>
      <c r="O14" s="279"/>
    </row>
    <row r="15" spans="1:15" ht="15" customHeight="1" x14ac:dyDescent="0.3">
      <c r="A15" s="286" t="s">
        <v>326</v>
      </c>
      <c r="B15" s="467">
        <v>117804</v>
      </c>
      <c r="C15" s="282"/>
      <c r="D15" s="283"/>
      <c r="E15" s="283">
        <v>2804</v>
      </c>
      <c r="F15" s="283"/>
      <c r="G15" s="283">
        <v>50000</v>
      </c>
      <c r="H15" s="283"/>
      <c r="I15" s="283">
        <v>30000</v>
      </c>
      <c r="J15" s="283"/>
      <c r="K15" s="283">
        <v>15000</v>
      </c>
      <c r="L15" s="283"/>
      <c r="M15" s="283">
        <v>20000</v>
      </c>
      <c r="N15" s="285"/>
      <c r="O15" s="279"/>
    </row>
    <row r="16" spans="1:15" ht="15" customHeight="1" x14ac:dyDescent="0.3">
      <c r="A16" s="286" t="s">
        <v>433</v>
      </c>
      <c r="B16" s="467">
        <v>150</v>
      </c>
      <c r="C16" s="287"/>
      <c r="D16" s="288"/>
      <c r="E16" s="288"/>
      <c r="F16" s="288">
        <v>150</v>
      </c>
      <c r="G16" s="288"/>
      <c r="H16" s="288"/>
      <c r="I16" s="288"/>
      <c r="J16" s="288"/>
      <c r="K16" s="288"/>
      <c r="L16" s="288"/>
      <c r="M16" s="288"/>
      <c r="N16" s="289"/>
      <c r="O16" s="279"/>
    </row>
    <row r="17" spans="1:15" ht="15" customHeight="1" x14ac:dyDescent="0.3">
      <c r="A17" s="286" t="s">
        <v>327</v>
      </c>
      <c r="B17" s="467">
        <v>123675</v>
      </c>
      <c r="C17" s="290">
        <v>10306</v>
      </c>
      <c r="D17" s="470">
        <v>10306</v>
      </c>
      <c r="E17" s="470">
        <v>10306</v>
      </c>
      <c r="F17" s="470">
        <v>10306</v>
      </c>
      <c r="G17" s="470">
        <v>10306</v>
      </c>
      <c r="H17" s="470">
        <v>10306</v>
      </c>
      <c r="I17" s="470">
        <v>10306</v>
      </c>
      <c r="J17" s="470">
        <v>10306</v>
      </c>
      <c r="K17" s="470">
        <v>10306</v>
      </c>
      <c r="L17" s="470">
        <v>10309</v>
      </c>
      <c r="M17" s="470">
        <v>10306</v>
      </c>
      <c r="N17" s="474">
        <v>10306</v>
      </c>
      <c r="O17" s="279"/>
    </row>
    <row r="18" spans="1:15" ht="15" customHeight="1" thickBot="1" x14ac:dyDescent="0.35">
      <c r="A18" s="291" t="s">
        <v>328</v>
      </c>
      <c r="B18" s="468">
        <v>120122</v>
      </c>
      <c r="C18" s="292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4">
        <v>120122</v>
      </c>
      <c r="O18" s="279"/>
    </row>
    <row r="19" spans="1:15" ht="15" customHeight="1" thickBot="1" x14ac:dyDescent="0.25">
      <c r="A19" s="295" t="s">
        <v>329</v>
      </c>
      <c r="B19" s="296">
        <f>SUM(B10:B18)</f>
        <v>649231</v>
      </c>
      <c r="C19" s="297">
        <f t="shared" ref="C19:M19" si="0">SUM(C10:C17)</f>
        <v>26672</v>
      </c>
      <c r="D19" s="298">
        <f t="shared" si="0"/>
        <v>27798</v>
      </c>
      <c r="E19" s="298">
        <f t="shared" si="0"/>
        <v>56476</v>
      </c>
      <c r="F19" s="298">
        <f t="shared" si="0"/>
        <v>29822</v>
      </c>
      <c r="G19" s="298">
        <f t="shared" si="0"/>
        <v>77999</v>
      </c>
      <c r="H19" s="298">
        <f t="shared" si="0"/>
        <v>31672</v>
      </c>
      <c r="I19" s="298">
        <f t="shared" si="0"/>
        <v>60798</v>
      </c>
      <c r="J19" s="298">
        <f t="shared" si="0"/>
        <v>27172</v>
      </c>
      <c r="K19" s="298">
        <f t="shared" si="0"/>
        <v>76951</v>
      </c>
      <c r="L19" s="298">
        <f t="shared" si="0"/>
        <v>36405</v>
      </c>
      <c r="M19" s="298">
        <f t="shared" si="0"/>
        <v>50672</v>
      </c>
      <c r="N19" s="299">
        <f>SUM(N10:N18)</f>
        <v>146794</v>
      </c>
      <c r="O19" s="279"/>
    </row>
    <row r="20" spans="1:15" ht="17.25" customHeight="1" thickBot="1" x14ac:dyDescent="0.35">
      <c r="A20" s="300" t="s">
        <v>105</v>
      </c>
      <c r="B20" s="475">
        <v>-123675</v>
      </c>
      <c r="C20" s="301">
        <v>-10306</v>
      </c>
      <c r="D20" s="476">
        <v>-10306</v>
      </c>
      <c r="E20" s="476">
        <v>-10306</v>
      </c>
      <c r="F20" s="476">
        <v>-10306</v>
      </c>
      <c r="G20" s="476">
        <v>-10306</v>
      </c>
      <c r="H20" s="476">
        <v>-10306</v>
      </c>
      <c r="I20" s="476">
        <v>-10306</v>
      </c>
      <c r="J20" s="476">
        <v>-10306</v>
      </c>
      <c r="K20" s="476">
        <v>-10306</v>
      </c>
      <c r="L20" s="476">
        <v>-10309</v>
      </c>
      <c r="M20" s="476">
        <v>-10306</v>
      </c>
      <c r="N20" s="477">
        <v>-10306</v>
      </c>
      <c r="O20" s="279"/>
    </row>
    <row r="21" spans="1:15" ht="15" customHeight="1" thickBot="1" x14ac:dyDescent="0.25">
      <c r="A21" s="302" t="s">
        <v>330</v>
      </c>
      <c r="B21" s="303">
        <f t="shared" ref="B21:N21" si="1">SUM(B19:B20)</f>
        <v>525556</v>
      </c>
      <c r="C21" s="304">
        <f t="shared" si="1"/>
        <v>16366</v>
      </c>
      <c r="D21" s="305">
        <f t="shared" si="1"/>
        <v>17492</v>
      </c>
      <c r="E21" s="305">
        <f t="shared" si="1"/>
        <v>46170</v>
      </c>
      <c r="F21" s="305">
        <f t="shared" si="1"/>
        <v>19516</v>
      </c>
      <c r="G21" s="305">
        <f t="shared" si="1"/>
        <v>67693</v>
      </c>
      <c r="H21" s="305">
        <f t="shared" si="1"/>
        <v>21366</v>
      </c>
      <c r="I21" s="305">
        <f t="shared" si="1"/>
        <v>50492</v>
      </c>
      <c r="J21" s="305">
        <f t="shared" si="1"/>
        <v>16866</v>
      </c>
      <c r="K21" s="305">
        <f t="shared" si="1"/>
        <v>66645</v>
      </c>
      <c r="L21" s="305">
        <f t="shared" si="1"/>
        <v>26096</v>
      </c>
      <c r="M21" s="305">
        <f t="shared" si="1"/>
        <v>40366</v>
      </c>
      <c r="N21" s="306">
        <f t="shared" si="1"/>
        <v>136488</v>
      </c>
      <c r="O21" s="279"/>
    </row>
    <row r="22" spans="1:15" ht="14.25" customHeight="1" thickBot="1" x14ac:dyDescent="0.25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</row>
    <row r="23" spans="1:15" ht="15" hidden="1" customHeight="1" x14ac:dyDescent="0.2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15" ht="15" hidden="1" customHeight="1" x14ac:dyDescent="0.2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568"/>
      <c r="M24" s="568"/>
      <c r="N24" s="568"/>
    </row>
    <row r="25" spans="1:15" ht="15" hidden="1" customHeight="1" x14ac:dyDescent="0.2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15" ht="15" customHeight="1" thickBot="1" x14ac:dyDescent="0.25">
      <c r="A26" s="565" t="s">
        <v>74</v>
      </c>
      <c r="B26" s="566" t="s">
        <v>310</v>
      </c>
      <c r="C26" s="569" t="s">
        <v>331</v>
      </c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</row>
    <row r="27" spans="1:15" ht="15" customHeight="1" thickBot="1" x14ac:dyDescent="0.25">
      <c r="A27" s="565"/>
      <c r="B27" s="566"/>
      <c r="C27" s="481" t="s">
        <v>312</v>
      </c>
      <c r="D27" s="482" t="s">
        <v>313</v>
      </c>
      <c r="E27" s="482" t="s">
        <v>314</v>
      </c>
      <c r="F27" s="482" t="s">
        <v>315</v>
      </c>
      <c r="G27" s="482" t="s">
        <v>316</v>
      </c>
      <c r="H27" s="482" t="s">
        <v>317</v>
      </c>
      <c r="I27" s="482" t="s">
        <v>318</v>
      </c>
      <c r="J27" s="482" t="s">
        <v>319</v>
      </c>
      <c r="K27" s="482" t="s">
        <v>320</v>
      </c>
      <c r="L27" s="482" t="s">
        <v>321</v>
      </c>
      <c r="M27" s="482" t="s">
        <v>322</v>
      </c>
      <c r="N27" s="483" t="s">
        <v>323</v>
      </c>
    </row>
    <row r="28" spans="1:15" ht="15" customHeight="1" x14ac:dyDescent="0.3">
      <c r="A28" s="309" t="s">
        <v>332</v>
      </c>
      <c r="B28" s="478">
        <v>137782</v>
      </c>
      <c r="C28" s="487">
        <v>11482</v>
      </c>
      <c r="D28" s="488">
        <v>11482</v>
      </c>
      <c r="E28" s="488">
        <v>11482</v>
      </c>
      <c r="F28" s="488">
        <v>11482</v>
      </c>
      <c r="G28" s="488">
        <v>11480</v>
      </c>
      <c r="H28" s="488">
        <v>11482</v>
      </c>
      <c r="I28" s="488">
        <v>11482</v>
      </c>
      <c r="J28" s="488">
        <v>11482</v>
      </c>
      <c r="K28" s="488">
        <v>11482</v>
      </c>
      <c r="L28" s="488">
        <v>11482</v>
      </c>
      <c r="M28" s="488">
        <v>11482</v>
      </c>
      <c r="N28" s="489">
        <v>11482</v>
      </c>
      <c r="O28" s="279"/>
    </row>
    <row r="29" spans="1:15" ht="15" customHeight="1" x14ac:dyDescent="0.3">
      <c r="A29" s="310" t="s">
        <v>333</v>
      </c>
      <c r="B29" s="479">
        <v>29641</v>
      </c>
      <c r="C29" s="290">
        <v>2470</v>
      </c>
      <c r="D29" s="470">
        <v>2470</v>
      </c>
      <c r="E29" s="470">
        <v>2470</v>
      </c>
      <c r="F29" s="470">
        <v>2470</v>
      </c>
      <c r="G29" s="470">
        <v>2471</v>
      </c>
      <c r="H29" s="470">
        <v>2470</v>
      </c>
      <c r="I29" s="470">
        <v>2470</v>
      </c>
      <c r="J29" s="470">
        <v>2470</v>
      </c>
      <c r="K29" s="470">
        <v>2470</v>
      </c>
      <c r="L29" s="470">
        <v>2470</v>
      </c>
      <c r="M29" s="470">
        <v>2470</v>
      </c>
      <c r="N29" s="474">
        <v>2470</v>
      </c>
      <c r="O29" s="279"/>
    </row>
    <row r="30" spans="1:15" ht="15" customHeight="1" x14ac:dyDescent="0.3">
      <c r="A30" s="310" t="s">
        <v>334</v>
      </c>
      <c r="B30" s="479">
        <v>71113</v>
      </c>
      <c r="C30" s="282">
        <v>5926</v>
      </c>
      <c r="D30" s="283">
        <v>5926</v>
      </c>
      <c r="E30" s="283">
        <v>5926</v>
      </c>
      <c r="F30" s="283">
        <v>5926</v>
      </c>
      <c r="G30" s="283">
        <v>5927</v>
      </c>
      <c r="H30" s="283">
        <v>5926</v>
      </c>
      <c r="I30" s="283">
        <v>5926</v>
      </c>
      <c r="J30" s="283">
        <v>5926</v>
      </c>
      <c r="K30" s="283">
        <v>5926</v>
      </c>
      <c r="L30" s="283">
        <v>5926</v>
      </c>
      <c r="M30" s="283">
        <v>5926</v>
      </c>
      <c r="N30" s="285">
        <v>5926</v>
      </c>
      <c r="O30" s="279"/>
    </row>
    <row r="31" spans="1:15" ht="15" customHeight="1" x14ac:dyDescent="0.3">
      <c r="A31" s="310" t="s">
        <v>225</v>
      </c>
      <c r="B31" s="479">
        <v>10984</v>
      </c>
      <c r="C31" s="282">
        <v>915</v>
      </c>
      <c r="D31" s="283">
        <v>915</v>
      </c>
      <c r="E31" s="283">
        <v>915</v>
      </c>
      <c r="F31" s="283">
        <v>919</v>
      </c>
      <c r="G31" s="283">
        <v>915</v>
      </c>
      <c r="H31" s="283">
        <v>915</v>
      </c>
      <c r="I31" s="283">
        <v>915</v>
      </c>
      <c r="J31" s="283">
        <v>915</v>
      </c>
      <c r="K31" s="283">
        <v>915</v>
      </c>
      <c r="L31" s="283">
        <v>915</v>
      </c>
      <c r="M31" s="283">
        <v>915</v>
      </c>
      <c r="N31" s="285">
        <v>915</v>
      </c>
      <c r="O31" s="279"/>
    </row>
    <row r="32" spans="1:15" ht="15" customHeight="1" x14ac:dyDescent="0.3">
      <c r="A32" s="310" t="s">
        <v>335</v>
      </c>
      <c r="B32" s="479">
        <v>8060</v>
      </c>
      <c r="C32" s="282">
        <v>672</v>
      </c>
      <c r="D32" s="283">
        <v>672</v>
      </c>
      <c r="E32" s="283">
        <v>672</v>
      </c>
      <c r="F32" s="283">
        <v>670</v>
      </c>
      <c r="G32" s="283">
        <v>672</v>
      </c>
      <c r="H32" s="283">
        <v>672</v>
      </c>
      <c r="I32" s="283">
        <v>670</v>
      </c>
      <c r="J32" s="283">
        <v>672</v>
      </c>
      <c r="K32" s="283">
        <v>672</v>
      </c>
      <c r="L32" s="283">
        <v>672</v>
      </c>
      <c r="M32" s="283">
        <v>672</v>
      </c>
      <c r="N32" s="285">
        <v>672</v>
      </c>
      <c r="O32" s="279"/>
    </row>
    <row r="33" spans="1:15" ht="15" customHeight="1" x14ac:dyDescent="0.3">
      <c r="A33" s="310" t="s">
        <v>336</v>
      </c>
      <c r="B33" s="479">
        <v>5798</v>
      </c>
      <c r="C33" s="282"/>
      <c r="D33" s="283"/>
      <c r="E33" s="283">
        <v>2130</v>
      </c>
      <c r="F33" s="283">
        <v>100</v>
      </c>
      <c r="G33" s="283"/>
      <c r="H33" s="283">
        <v>265</v>
      </c>
      <c r="I33" s="283">
        <v>150</v>
      </c>
      <c r="J33" s="283">
        <v>2500</v>
      </c>
      <c r="K33" s="283">
        <v>50</v>
      </c>
      <c r="L33" s="283">
        <v>68</v>
      </c>
      <c r="M33" s="283">
        <v>500</v>
      </c>
      <c r="N33" s="285">
        <v>35</v>
      </c>
      <c r="O33" s="279"/>
    </row>
    <row r="34" spans="1:15" ht="15" customHeight="1" x14ac:dyDescent="0.3">
      <c r="A34" s="310" t="s">
        <v>434</v>
      </c>
      <c r="B34" s="479">
        <v>5280</v>
      </c>
      <c r="C34" s="282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5">
        <v>5280</v>
      </c>
      <c r="O34" s="279"/>
    </row>
    <row r="35" spans="1:15" ht="15" customHeight="1" x14ac:dyDescent="0.3">
      <c r="A35" s="310" t="s">
        <v>337</v>
      </c>
      <c r="B35" s="479">
        <v>123675</v>
      </c>
      <c r="C35" s="290">
        <v>10306</v>
      </c>
      <c r="D35" s="470">
        <v>10306</v>
      </c>
      <c r="E35" s="470">
        <v>10306</v>
      </c>
      <c r="F35" s="470">
        <v>10306</v>
      </c>
      <c r="G35" s="470">
        <v>10306</v>
      </c>
      <c r="H35" s="470">
        <v>10306</v>
      </c>
      <c r="I35" s="470">
        <v>10306</v>
      </c>
      <c r="J35" s="470">
        <v>10306</v>
      </c>
      <c r="K35" s="470">
        <v>10306</v>
      </c>
      <c r="L35" s="470">
        <v>10309</v>
      </c>
      <c r="M35" s="470">
        <v>10306</v>
      </c>
      <c r="N35" s="474">
        <v>10306</v>
      </c>
      <c r="O35" s="279"/>
    </row>
    <row r="36" spans="1:15" ht="15" customHeight="1" x14ac:dyDescent="0.3">
      <c r="A36" s="310" t="s">
        <v>228</v>
      </c>
      <c r="B36" s="479">
        <v>15029</v>
      </c>
      <c r="C36" s="282"/>
      <c r="D36" s="283"/>
      <c r="E36" s="283">
        <v>100</v>
      </c>
      <c r="F36" s="283"/>
      <c r="G36" s="283">
        <v>2900</v>
      </c>
      <c r="H36" s="283"/>
      <c r="I36" s="283">
        <v>10000</v>
      </c>
      <c r="J36" s="283"/>
      <c r="K36" s="283">
        <v>2000</v>
      </c>
      <c r="L36" s="283">
        <v>29</v>
      </c>
      <c r="M36" s="283"/>
      <c r="N36" s="285"/>
      <c r="O36" s="279"/>
    </row>
    <row r="37" spans="1:15" ht="15" customHeight="1" x14ac:dyDescent="0.3">
      <c r="A37" s="310" t="s">
        <v>338</v>
      </c>
      <c r="B37" s="479">
        <v>198042</v>
      </c>
      <c r="C37" s="282"/>
      <c r="D37" s="283"/>
      <c r="E37" s="283">
        <v>2042</v>
      </c>
      <c r="F37" s="283"/>
      <c r="G37" s="283">
        <v>51000</v>
      </c>
      <c r="H37" s="283"/>
      <c r="I37" s="283">
        <v>50000</v>
      </c>
      <c r="J37" s="283"/>
      <c r="K37" s="283">
        <v>15000</v>
      </c>
      <c r="L37" s="283"/>
      <c r="M37" s="283">
        <v>80000</v>
      </c>
      <c r="N37" s="285"/>
      <c r="O37" s="279"/>
    </row>
    <row r="38" spans="1:15" ht="15" customHeight="1" x14ac:dyDescent="0.3">
      <c r="A38" s="310" t="s">
        <v>339</v>
      </c>
      <c r="B38" s="479">
        <v>43827</v>
      </c>
      <c r="C38" s="311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474">
        <v>43827</v>
      </c>
      <c r="O38" s="279"/>
    </row>
    <row r="39" spans="1:15" ht="15" customHeight="1" thickBot="1" x14ac:dyDescent="0.25">
      <c r="A39" s="313" t="s">
        <v>340</v>
      </c>
      <c r="B39" s="480">
        <f t="shared" ref="B39:N39" si="2">SUM(B28:B38)</f>
        <v>649231</v>
      </c>
      <c r="C39" s="490">
        <f t="shared" si="2"/>
        <v>31771</v>
      </c>
      <c r="D39" s="491">
        <f t="shared" si="2"/>
        <v>31771</v>
      </c>
      <c r="E39" s="491">
        <f t="shared" si="2"/>
        <v>36043</v>
      </c>
      <c r="F39" s="491">
        <f t="shared" si="2"/>
        <v>31873</v>
      </c>
      <c r="G39" s="491">
        <f t="shared" si="2"/>
        <v>85671</v>
      </c>
      <c r="H39" s="491">
        <f t="shared" si="2"/>
        <v>32036</v>
      </c>
      <c r="I39" s="491">
        <f t="shared" si="2"/>
        <v>91919</v>
      </c>
      <c r="J39" s="491">
        <f t="shared" si="2"/>
        <v>34271</v>
      </c>
      <c r="K39" s="491">
        <f t="shared" si="2"/>
        <v>48821</v>
      </c>
      <c r="L39" s="491">
        <f t="shared" si="2"/>
        <v>31871</v>
      </c>
      <c r="M39" s="491">
        <f t="shared" si="2"/>
        <v>112271</v>
      </c>
      <c r="N39" s="492">
        <f t="shared" si="2"/>
        <v>80913</v>
      </c>
      <c r="O39" s="279"/>
    </row>
    <row r="40" spans="1:15" ht="15.75" thickBot="1" x14ac:dyDescent="0.35">
      <c r="A40" s="300" t="s">
        <v>105</v>
      </c>
      <c r="B40" s="314">
        <v>-123675</v>
      </c>
      <c r="C40" s="484">
        <v>-10306</v>
      </c>
      <c r="D40" s="485">
        <v>-10306</v>
      </c>
      <c r="E40" s="485">
        <v>-10306</v>
      </c>
      <c r="F40" s="485">
        <v>-10306</v>
      </c>
      <c r="G40" s="485">
        <v>-10306</v>
      </c>
      <c r="H40" s="485">
        <v>-10306</v>
      </c>
      <c r="I40" s="485">
        <v>-10306</v>
      </c>
      <c r="J40" s="485">
        <v>-10306</v>
      </c>
      <c r="K40" s="485">
        <v>-10306</v>
      </c>
      <c r="L40" s="485">
        <v>-10309</v>
      </c>
      <c r="M40" s="485">
        <v>-10306</v>
      </c>
      <c r="N40" s="486">
        <v>-10306</v>
      </c>
      <c r="O40" s="279"/>
    </row>
    <row r="41" spans="1:15" ht="13.5" thickBot="1" x14ac:dyDescent="0.25">
      <c r="A41" s="315" t="s">
        <v>330</v>
      </c>
      <c r="B41" s="316">
        <f t="shared" ref="B41:N41" si="3">SUM(B39:B40)</f>
        <v>525556</v>
      </c>
      <c r="C41" s="317">
        <f t="shared" si="3"/>
        <v>21465</v>
      </c>
      <c r="D41" s="318">
        <f t="shared" si="3"/>
        <v>21465</v>
      </c>
      <c r="E41" s="318">
        <f t="shared" si="3"/>
        <v>25737</v>
      </c>
      <c r="F41" s="318">
        <f t="shared" si="3"/>
        <v>21567</v>
      </c>
      <c r="G41" s="318">
        <f t="shared" si="3"/>
        <v>75365</v>
      </c>
      <c r="H41" s="318">
        <f t="shared" si="3"/>
        <v>21730</v>
      </c>
      <c r="I41" s="318">
        <f t="shared" si="3"/>
        <v>81613</v>
      </c>
      <c r="J41" s="318">
        <f t="shared" si="3"/>
        <v>23965</v>
      </c>
      <c r="K41" s="318">
        <f t="shared" si="3"/>
        <v>38515</v>
      </c>
      <c r="L41" s="318">
        <f t="shared" si="3"/>
        <v>21562</v>
      </c>
      <c r="M41" s="318">
        <f t="shared" si="3"/>
        <v>101965</v>
      </c>
      <c r="N41" s="319">
        <f t="shared" si="3"/>
        <v>70607</v>
      </c>
      <c r="O41" s="279"/>
    </row>
  </sheetData>
  <mergeCells count="12">
    <mergeCell ref="A1:N1"/>
    <mergeCell ref="A2:N2"/>
    <mergeCell ref="A4:N4"/>
    <mergeCell ref="A5:N5"/>
    <mergeCell ref="A7:N7"/>
    <mergeCell ref="A8:A9"/>
    <mergeCell ref="B8:B9"/>
    <mergeCell ref="C8:N8"/>
    <mergeCell ref="L24:N24"/>
    <mergeCell ref="A26:A27"/>
    <mergeCell ref="B26:B27"/>
    <mergeCell ref="C26:N26"/>
  </mergeCells>
  <pageMargins left="0.59055118110236227" right="0.39370078740157483" top="0.59055118110236227" bottom="0.59055118110236227" header="0.51181102362204722" footer="0.51181102362204722"/>
  <pageSetup paperSize="9" scale="96" firstPageNumber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17"/>
  <sheetViews>
    <sheetView zoomScaleNormal="100" workbookViewId="0">
      <selection activeCell="G17" sqref="G17"/>
    </sheetView>
  </sheetViews>
  <sheetFormatPr defaultRowHeight="12.75" x14ac:dyDescent="0.2"/>
  <cols>
    <col min="1" max="1" width="8.5703125"/>
    <col min="2" max="2" width="32.5703125"/>
    <col min="3" max="3" width="15.42578125"/>
    <col min="4" max="1025" width="8.5703125"/>
  </cols>
  <sheetData>
    <row r="2" spans="1:5" ht="15" customHeight="1" x14ac:dyDescent="0.2">
      <c r="A2" s="539" t="s">
        <v>341</v>
      </c>
      <c r="B2" s="539"/>
      <c r="C2" s="539"/>
      <c r="D2" s="539"/>
      <c r="E2" s="165"/>
    </row>
    <row r="3" spans="1:5" x14ac:dyDescent="0.2">
      <c r="A3" s="570" t="s">
        <v>380</v>
      </c>
      <c r="B3" s="570"/>
      <c r="C3" s="570"/>
      <c r="D3" s="570"/>
    </row>
    <row r="4" spans="1:5" ht="15" x14ac:dyDescent="0.2">
      <c r="B4" s="37"/>
      <c r="C4" s="37"/>
      <c r="D4" s="37"/>
    </row>
    <row r="5" spans="1:5" ht="15.75" x14ac:dyDescent="0.25">
      <c r="A5" s="548" t="s">
        <v>5</v>
      </c>
      <c r="B5" s="548"/>
      <c r="C5" s="548"/>
      <c r="D5" s="548"/>
    </row>
    <row r="6" spans="1:5" ht="15.75" x14ac:dyDescent="0.25">
      <c r="A6" s="554" t="s">
        <v>214</v>
      </c>
      <c r="B6" s="554"/>
      <c r="C6" s="554"/>
      <c r="D6" s="554"/>
    </row>
    <row r="8" spans="1:5" ht="12.75" customHeight="1" x14ac:dyDescent="0.2">
      <c r="B8" s="572" t="s">
        <v>342</v>
      </c>
      <c r="C8" s="572"/>
    </row>
    <row r="9" spans="1:5" x14ac:dyDescent="0.2">
      <c r="B9" s="572"/>
      <c r="C9" s="572"/>
    </row>
    <row r="10" spans="1:5" x14ac:dyDescent="0.2">
      <c r="B10" s="320"/>
      <c r="C10" s="320"/>
    </row>
    <row r="11" spans="1:5" x14ac:dyDescent="0.2">
      <c r="B11" s="321" t="s">
        <v>343</v>
      </c>
      <c r="C11" s="322" t="s">
        <v>72</v>
      </c>
    </row>
    <row r="12" spans="1:5" x14ac:dyDescent="0.2">
      <c r="B12" s="323" t="s">
        <v>344</v>
      </c>
      <c r="C12" s="324"/>
    </row>
    <row r="13" spans="1:5" x14ac:dyDescent="0.2">
      <c r="B13" s="325" t="s">
        <v>345</v>
      </c>
      <c r="C13" s="326">
        <v>509</v>
      </c>
    </row>
    <row r="14" spans="1:5" x14ac:dyDescent="0.2">
      <c r="B14" s="325" t="s">
        <v>346</v>
      </c>
      <c r="C14" s="327"/>
    </row>
    <row r="15" spans="1:5" x14ac:dyDescent="0.2">
      <c r="B15" s="325" t="s">
        <v>347</v>
      </c>
      <c r="C15" s="327"/>
    </row>
    <row r="16" spans="1:5" x14ac:dyDescent="0.2">
      <c r="B16" s="328" t="s">
        <v>348</v>
      </c>
      <c r="C16" s="329">
        <f>SUM(C12:C15)</f>
        <v>509</v>
      </c>
    </row>
    <row r="17" spans="2:3" x14ac:dyDescent="0.2">
      <c r="B17" s="330"/>
      <c r="C17" s="331"/>
    </row>
  </sheetData>
  <mergeCells count="6">
    <mergeCell ref="B9:C9"/>
    <mergeCell ref="A2:D2"/>
    <mergeCell ref="A3:D3"/>
    <mergeCell ref="A5:D5"/>
    <mergeCell ref="A6:D6"/>
    <mergeCell ref="B8:C8"/>
  </mergeCells>
  <pageMargins left="0.75" right="0.75" top="1" bottom="1" header="0.51180555555555496" footer="0.51180555555555496"/>
  <pageSetup paperSize="9" firstPageNumber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1"/>
  <sheetViews>
    <sheetView tabSelected="1" zoomScaleNormal="100" workbookViewId="0">
      <selection activeCell="J15" sqref="J15"/>
    </sheetView>
  </sheetViews>
  <sheetFormatPr defaultRowHeight="12.75" x14ac:dyDescent="0.2"/>
  <cols>
    <col min="1" max="1" width="5.140625"/>
    <col min="2" max="2" width="63.85546875"/>
    <col min="3" max="1025" width="8.5703125"/>
  </cols>
  <sheetData>
    <row r="1" spans="1:6" ht="15" customHeight="1" x14ac:dyDescent="0.2">
      <c r="A1" s="539" t="s">
        <v>349</v>
      </c>
      <c r="B1" s="539"/>
      <c r="C1" s="539"/>
      <c r="D1" s="539"/>
      <c r="E1" s="539"/>
      <c r="F1" s="165"/>
    </row>
    <row r="2" spans="1:6" ht="15" x14ac:dyDescent="0.2">
      <c r="A2" s="560" t="s">
        <v>380</v>
      </c>
      <c r="B2" s="560"/>
      <c r="C2" s="560"/>
      <c r="D2" s="560"/>
      <c r="E2" s="560"/>
      <c r="F2" s="37"/>
    </row>
    <row r="3" spans="1:6" ht="42" customHeight="1" x14ac:dyDescent="0.2">
      <c r="B3" s="573" t="s">
        <v>350</v>
      </c>
      <c r="C3" s="573"/>
      <c r="D3" s="573"/>
      <c r="E3" s="573"/>
    </row>
    <row r="4" spans="1:6" ht="14.25" x14ac:dyDescent="0.2">
      <c r="B4" s="332"/>
      <c r="C4" s="332"/>
      <c r="D4" s="333"/>
      <c r="E4" s="334" t="s">
        <v>72</v>
      </c>
    </row>
    <row r="5" spans="1:6" ht="18.75" customHeight="1" x14ac:dyDescent="0.25">
      <c r="A5" s="335"/>
      <c r="B5" s="336" t="s">
        <v>242</v>
      </c>
      <c r="C5" s="336">
        <v>2017</v>
      </c>
      <c r="D5" s="337">
        <v>2018</v>
      </c>
      <c r="E5" s="338">
        <v>2019</v>
      </c>
    </row>
    <row r="6" spans="1:6" ht="18.75" customHeight="1" x14ac:dyDescent="0.25">
      <c r="A6" s="339" t="s">
        <v>4</v>
      </c>
      <c r="B6" s="340" t="s">
        <v>351</v>
      </c>
      <c r="C6" s="341">
        <f>C7+C8+C9+C10+C11+C12</f>
        <v>79521</v>
      </c>
      <c r="D6" s="341">
        <f>D7+D8+D9+D10+D11+D12</f>
        <v>60300</v>
      </c>
      <c r="E6" s="342">
        <f>E7+E8+E9+E10+E11+E12</f>
        <v>61500</v>
      </c>
    </row>
    <row r="7" spans="1:6" ht="18.75" customHeight="1" x14ac:dyDescent="0.25">
      <c r="A7" s="343" t="s">
        <v>352</v>
      </c>
      <c r="B7" s="344" t="s">
        <v>353</v>
      </c>
      <c r="C7" s="345">
        <v>79131</v>
      </c>
      <c r="D7" s="345">
        <v>60000</v>
      </c>
      <c r="E7" s="346">
        <v>61000</v>
      </c>
    </row>
    <row r="8" spans="1:6" ht="35.25" customHeight="1" x14ac:dyDescent="0.25">
      <c r="A8" s="343" t="s">
        <v>354</v>
      </c>
      <c r="B8" s="344" t="s">
        <v>355</v>
      </c>
      <c r="C8" s="347"/>
      <c r="D8" s="347"/>
      <c r="E8" s="348"/>
    </row>
    <row r="9" spans="1:6" ht="19.5" customHeight="1" x14ac:dyDescent="0.25">
      <c r="A9" s="343" t="s">
        <v>356</v>
      </c>
      <c r="B9" s="344" t="s">
        <v>357</v>
      </c>
      <c r="C9" s="347"/>
      <c r="D9" s="347"/>
      <c r="E9" s="348"/>
    </row>
    <row r="10" spans="1:6" ht="32.25" customHeight="1" x14ac:dyDescent="0.25">
      <c r="A10" s="343" t="s">
        <v>358</v>
      </c>
      <c r="B10" s="344" t="s">
        <v>359</v>
      </c>
      <c r="C10" s="347"/>
      <c r="D10" s="347"/>
      <c r="E10" s="348"/>
    </row>
    <row r="11" spans="1:6" ht="18.75" customHeight="1" x14ac:dyDescent="0.25">
      <c r="A11" s="343" t="s">
        <v>360</v>
      </c>
      <c r="B11" s="344" t="s">
        <v>361</v>
      </c>
      <c r="C11" s="345">
        <v>390</v>
      </c>
      <c r="D11" s="345">
        <v>300</v>
      </c>
      <c r="E11" s="346">
        <v>500</v>
      </c>
    </row>
    <row r="12" spans="1:6" ht="18.75" customHeight="1" x14ac:dyDescent="0.25">
      <c r="A12" s="343" t="s">
        <v>362</v>
      </c>
      <c r="B12" s="344" t="s">
        <v>363</v>
      </c>
      <c r="C12" s="345"/>
      <c r="D12" s="345"/>
      <c r="E12" s="346"/>
    </row>
    <row r="13" spans="1:6" ht="18.75" customHeight="1" x14ac:dyDescent="0.25">
      <c r="A13" s="349" t="s">
        <v>51</v>
      </c>
      <c r="B13" s="350" t="s">
        <v>364</v>
      </c>
      <c r="C13" s="345"/>
      <c r="D13" s="345"/>
      <c r="E13" s="346"/>
    </row>
    <row r="14" spans="1:6" ht="18.75" customHeight="1" x14ac:dyDescent="0.25">
      <c r="A14" s="349" t="s">
        <v>58</v>
      </c>
      <c r="B14" s="351" t="s">
        <v>365</v>
      </c>
      <c r="C14" s="352">
        <f>C15+C16+C17+C18+C19+C20+C21</f>
        <v>0</v>
      </c>
      <c r="D14" s="352">
        <f>D15+D16+D17+D18+D19+D20+D21</f>
        <v>0</v>
      </c>
      <c r="E14" s="353">
        <f>E15+E16+E17+E18+E19+E20+E21</f>
        <v>0</v>
      </c>
    </row>
    <row r="15" spans="1:6" ht="18.75" customHeight="1" x14ac:dyDescent="0.25">
      <c r="A15" s="343" t="s">
        <v>366</v>
      </c>
      <c r="B15" s="354" t="s">
        <v>367</v>
      </c>
      <c r="C15" s="355">
        <v>0</v>
      </c>
      <c r="D15" s="355">
        <v>0</v>
      </c>
      <c r="E15" s="356">
        <v>0</v>
      </c>
    </row>
    <row r="16" spans="1:6" ht="24" customHeight="1" x14ac:dyDescent="0.25">
      <c r="A16" s="343" t="s">
        <v>368</v>
      </c>
      <c r="B16" s="357" t="s">
        <v>369</v>
      </c>
      <c r="C16" s="355">
        <v>0</v>
      </c>
      <c r="D16" s="355">
        <v>0</v>
      </c>
      <c r="E16" s="356">
        <v>0</v>
      </c>
    </row>
    <row r="17" spans="1:5" ht="22.5" customHeight="1" x14ac:dyDescent="0.25">
      <c r="A17" s="343" t="s">
        <v>370</v>
      </c>
      <c r="B17" s="354" t="s">
        <v>371</v>
      </c>
      <c r="C17" s="355">
        <v>0</v>
      </c>
      <c r="D17" s="355">
        <v>0</v>
      </c>
      <c r="E17" s="356">
        <v>0</v>
      </c>
    </row>
    <row r="18" spans="1:5" ht="15.75" x14ac:dyDescent="0.25">
      <c r="A18" s="343" t="s">
        <v>372</v>
      </c>
      <c r="B18" s="358" t="s">
        <v>373</v>
      </c>
      <c r="C18" s="358">
        <v>0</v>
      </c>
      <c r="D18" s="358">
        <v>0</v>
      </c>
      <c r="E18" s="359">
        <v>0</v>
      </c>
    </row>
    <row r="19" spans="1:5" ht="15.75" x14ac:dyDescent="0.25">
      <c r="A19" s="343" t="s">
        <v>374</v>
      </c>
      <c r="B19" s="358" t="s">
        <v>375</v>
      </c>
      <c r="C19" s="358">
        <v>0</v>
      </c>
      <c r="D19" s="358">
        <v>0</v>
      </c>
      <c r="E19" s="359">
        <v>0</v>
      </c>
    </row>
    <row r="20" spans="1:5" ht="15.75" x14ac:dyDescent="0.25">
      <c r="A20" s="343" t="s">
        <v>376</v>
      </c>
      <c r="B20" s="358" t="s">
        <v>377</v>
      </c>
      <c r="C20" s="358">
        <v>0</v>
      </c>
      <c r="D20" s="358">
        <v>0</v>
      </c>
      <c r="E20" s="359">
        <v>0</v>
      </c>
    </row>
    <row r="21" spans="1:5" ht="15.75" x14ac:dyDescent="0.25">
      <c r="A21" s="360" t="s">
        <v>378</v>
      </c>
      <c r="B21" s="361" t="s">
        <v>379</v>
      </c>
      <c r="C21" s="361">
        <v>0</v>
      </c>
      <c r="D21" s="361">
        <v>0</v>
      </c>
      <c r="E21" s="362">
        <v>0</v>
      </c>
    </row>
  </sheetData>
  <mergeCells count="3">
    <mergeCell ref="A1:E1"/>
    <mergeCell ref="B3:E3"/>
    <mergeCell ref="A2:E2"/>
  </mergeCells>
  <pageMargins left="0.70866141732283472" right="0.70866141732283472" top="0.74803149606299213" bottom="0.74803149606299213" header="0.51181102362204722" footer="0.51181102362204722"/>
  <pageSetup paperSize="9" scale="94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zoomScaleNormal="100" workbookViewId="0">
      <selection activeCell="A34" sqref="A34"/>
    </sheetView>
  </sheetViews>
  <sheetFormatPr defaultRowHeight="12.75" x14ac:dyDescent="0.2"/>
  <cols>
    <col min="1" max="1" width="41.85546875" style="364"/>
    <col min="2" max="2" width="9.5703125" style="364"/>
    <col min="3" max="3" width="10" style="364"/>
    <col min="4" max="4" width="9.140625" style="364"/>
    <col min="5" max="5" width="44.42578125" style="364"/>
    <col min="6" max="6" width="9.140625" style="364"/>
    <col min="7" max="7" width="10.7109375" style="364"/>
    <col min="8" max="8" width="9.28515625" style="364"/>
    <col min="9" max="1025" width="8.5703125" style="364"/>
    <col min="1026" max="16384" width="9.140625" style="364"/>
  </cols>
  <sheetData>
    <row r="1" spans="1:9" ht="15" customHeight="1" x14ac:dyDescent="0.2">
      <c r="A1" s="504" t="s">
        <v>70</v>
      </c>
      <c r="B1" s="504"/>
      <c r="C1" s="504"/>
      <c r="D1" s="504"/>
      <c r="E1" s="504"/>
      <c r="F1" s="504"/>
      <c r="G1" s="504"/>
      <c r="H1" s="504"/>
    </row>
    <row r="2" spans="1:9" ht="15.75" customHeight="1" x14ac:dyDescent="0.2">
      <c r="B2" s="505"/>
      <c r="C2" s="505"/>
      <c r="D2" s="505"/>
      <c r="E2" s="505"/>
      <c r="F2" s="505"/>
      <c r="G2" s="365"/>
      <c r="H2" s="365"/>
      <c r="I2" s="365"/>
    </row>
    <row r="3" spans="1:9" s="365" customFormat="1" ht="16.5" customHeight="1" x14ac:dyDescent="0.25">
      <c r="A3" s="506" t="s">
        <v>5</v>
      </c>
      <c r="B3" s="506"/>
      <c r="C3" s="506"/>
      <c r="D3" s="506"/>
      <c r="E3" s="506"/>
      <c r="F3" s="506"/>
      <c r="G3" s="506"/>
      <c r="H3" s="506"/>
    </row>
    <row r="4" spans="1:9" ht="33" customHeight="1" x14ac:dyDescent="0.2">
      <c r="A4" s="507" t="s">
        <v>71</v>
      </c>
      <c r="B4" s="507"/>
      <c r="C4" s="507"/>
      <c r="D4" s="507"/>
      <c r="E4" s="507"/>
      <c r="F4" s="507"/>
      <c r="G4" s="507"/>
      <c r="H4" s="507"/>
    </row>
    <row r="5" spans="1:9" ht="17.850000000000001" customHeight="1" x14ac:dyDescent="0.2">
      <c r="A5" s="508" t="s">
        <v>380</v>
      </c>
      <c r="B5" s="509"/>
      <c r="C5" s="509"/>
      <c r="D5" s="509"/>
      <c r="E5" s="509"/>
      <c r="F5" s="509"/>
      <c r="G5" s="509"/>
      <c r="H5" s="509"/>
    </row>
    <row r="6" spans="1:9" ht="18" x14ac:dyDescent="0.25">
      <c r="A6" s="366"/>
      <c r="B6" s="366"/>
      <c r="C6" s="366"/>
      <c r="D6" s="366"/>
      <c r="E6" s="366"/>
      <c r="G6" s="367"/>
      <c r="H6" s="365" t="s">
        <v>72</v>
      </c>
    </row>
    <row r="7" spans="1:9" ht="15.75" thickBot="1" x14ac:dyDescent="0.25">
      <c r="A7" s="502" t="s">
        <v>73</v>
      </c>
      <c r="B7" s="502"/>
      <c r="C7" s="502"/>
      <c r="D7" s="502"/>
      <c r="E7" s="503" t="s">
        <v>74</v>
      </c>
      <c r="F7" s="503"/>
      <c r="G7" s="503"/>
      <c r="H7" s="503"/>
    </row>
    <row r="8" spans="1:9" ht="37.5" customHeight="1" thickBot="1" x14ac:dyDescent="0.3">
      <c r="A8" s="368"/>
      <c r="B8" s="369" t="s">
        <v>75</v>
      </c>
      <c r="C8" s="398" t="s">
        <v>76</v>
      </c>
      <c r="D8" s="420" t="s">
        <v>77</v>
      </c>
      <c r="E8" s="370"/>
      <c r="F8" s="369" t="s">
        <v>75</v>
      </c>
      <c r="G8" s="398" t="s">
        <v>76</v>
      </c>
      <c r="H8" s="399" t="s">
        <v>77</v>
      </c>
    </row>
    <row r="9" spans="1:9" ht="20.100000000000001" customHeight="1" x14ac:dyDescent="0.25">
      <c r="A9" s="371" t="s">
        <v>78</v>
      </c>
      <c r="B9" s="412">
        <v>162838</v>
      </c>
      <c r="C9" s="422">
        <v>162838</v>
      </c>
      <c r="D9" s="423"/>
      <c r="E9" s="416" t="s">
        <v>79</v>
      </c>
      <c r="F9" s="393">
        <v>137782</v>
      </c>
      <c r="G9" s="402">
        <v>137782</v>
      </c>
      <c r="H9" s="403"/>
    </row>
    <row r="10" spans="1:9" ht="20.100000000000001" customHeight="1" x14ac:dyDescent="0.25">
      <c r="A10" s="372" t="s">
        <v>80</v>
      </c>
      <c r="B10" s="413">
        <v>23063</v>
      </c>
      <c r="C10" s="424">
        <v>23063</v>
      </c>
      <c r="D10" s="425"/>
      <c r="E10" s="417" t="s">
        <v>81</v>
      </c>
      <c r="F10" s="394">
        <v>29641</v>
      </c>
      <c r="G10" s="404">
        <v>29641</v>
      </c>
      <c r="H10" s="386"/>
    </row>
    <row r="11" spans="1:9" ht="20.100000000000001" customHeight="1" x14ac:dyDescent="0.25">
      <c r="A11" s="372" t="s">
        <v>82</v>
      </c>
      <c r="B11" s="413">
        <v>79521</v>
      </c>
      <c r="C11" s="424">
        <v>79521</v>
      </c>
      <c r="D11" s="425"/>
      <c r="E11" s="417" t="s">
        <v>83</v>
      </c>
      <c r="F11" s="394">
        <v>71113</v>
      </c>
      <c r="G11" s="405">
        <v>69113</v>
      </c>
      <c r="H11" s="386">
        <v>2000</v>
      </c>
    </row>
    <row r="12" spans="1:9" ht="20.100000000000001" customHeight="1" x14ac:dyDescent="0.25">
      <c r="A12" s="372" t="s">
        <v>84</v>
      </c>
      <c r="B12" s="413">
        <v>22058</v>
      </c>
      <c r="C12" s="424">
        <v>22058</v>
      </c>
      <c r="D12" s="425"/>
      <c r="E12" s="417" t="s">
        <v>85</v>
      </c>
      <c r="F12" s="394">
        <v>10984</v>
      </c>
      <c r="G12" s="405">
        <v>9334</v>
      </c>
      <c r="H12" s="386">
        <v>1650</v>
      </c>
    </row>
    <row r="13" spans="1:9" ht="20.100000000000001" customHeight="1" x14ac:dyDescent="0.25">
      <c r="A13" s="372" t="s">
        <v>86</v>
      </c>
      <c r="B13" s="413">
        <v>117804</v>
      </c>
      <c r="C13" s="424">
        <v>117804</v>
      </c>
      <c r="D13" s="425"/>
      <c r="E13" s="417" t="s">
        <v>87</v>
      </c>
      <c r="F13" s="394">
        <v>8060</v>
      </c>
      <c r="G13" s="405">
        <v>8060</v>
      </c>
      <c r="H13" s="386"/>
    </row>
    <row r="14" spans="1:9" ht="20.100000000000001" customHeight="1" x14ac:dyDescent="0.25">
      <c r="A14" s="372" t="s">
        <v>88</v>
      </c>
      <c r="B14" s="413">
        <v>150</v>
      </c>
      <c r="C14" s="424"/>
      <c r="D14" s="425">
        <v>150</v>
      </c>
      <c r="E14" s="417" t="s">
        <v>89</v>
      </c>
      <c r="F14" s="394">
        <v>5798</v>
      </c>
      <c r="G14" s="405"/>
      <c r="H14" s="386">
        <v>5798</v>
      </c>
    </row>
    <row r="15" spans="1:9" ht="20.100000000000001" customHeight="1" x14ac:dyDescent="0.25">
      <c r="A15" s="373" t="s">
        <v>90</v>
      </c>
      <c r="B15" s="413"/>
      <c r="C15" s="424"/>
      <c r="D15" s="425"/>
      <c r="E15" s="417" t="s">
        <v>91</v>
      </c>
      <c r="F15" s="394"/>
      <c r="G15" s="406"/>
      <c r="H15" s="386"/>
    </row>
    <row r="16" spans="1:9" ht="20.100000000000001" customHeight="1" x14ac:dyDescent="0.25">
      <c r="A16" s="372" t="s">
        <v>92</v>
      </c>
      <c r="B16" s="413">
        <v>123675</v>
      </c>
      <c r="C16" s="424">
        <v>123675</v>
      </c>
      <c r="D16" s="425"/>
      <c r="E16" s="417" t="s">
        <v>93</v>
      </c>
      <c r="F16" s="394">
        <v>123675</v>
      </c>
      <c r="G16" s="405">
        <v>123675</v>
      </c>
      <c r="H16" s="386"/>
    </row>
    <row r="17" spans="1:9" ht="20.100000000000001" customHeight="1" x14ac:dyDescent="0.2">
      <c r="A17" s="374" t="s">
        <v>94</v>
      </c>
      <c r="B17" s="414">
        <f>SUM(B9:B16)</f>
        <v>529109</v>
      </c>
      <c r="C17" s="426">
        <f>SUM(C9:C16)</f>
        <v>528959</v>
      </c>
      <c r="D17" s="427">
        <f>SUM(D9:D16)</f>
        <v>150</v>
      </c>
      <c r="E17" s="418" t="s">
        <v>95</v>
      </c>
      <c r="F17" s="395">
        <f>SUM(F9:F16)</f>
        <v>387053</v>
      </c>
      <c r="G17" s="407">
        <f>SUM(G9:G16)</f>
        <v>377605</v>
      </c>
      <c r="H17" s="408">
        <f>SUM(H9:H16)</f>
        <v>9448</v>
      </c>
    </row>
    <row r="18" spans="1:9" ht="20.100000000000001" customHeight="1" x14ac:dyDescent="0.25">
      <c r="A18" s="372" t="s">
        <v>96</v>
      </c>
      <c r="B18" s="413">
        <v>119393</v>
      </c>
      <c r="C18" s="424">
        <v>119393</v>
      </c>
      <c r="D18" s="425"/>
      <c r="E18" s="417" t="s">
        <v>97</v>
      </c>
      <c r="F18" s="394">
        <v>15029</v>
      </c>
      <c r="G18" s="404">
        <v>15029</v>
      </c>
      <c r="H18" s="386"/>
    </row>
    <row r="19" spans="1:9" ht="20.100000000000001" customHeight="1" x14ac:dyDescent="0.25">
      <c r="A19" s="372" t="s">
        <v>98</v>
      </c>
      <c r="B19" s="413">
        <v>63</v>
      </c>
      <c r="C19" s="424">
        <v>63</v>
      </c>
      <c r="D19" s="425"/>
      <c r="E19" s="417" t="s">
        <v>99</v>
      </c>
      <c r="F19" s="396">
        <v>198042</v>
      </c>
      <c r="G19" s="409">
        <v>198042</v>
      </c>
      <c r="H19" s="387"/>
      <c r="I19" s="375"/>
    </row>
    <row r="20" spans="1:9" ht="20.100000000000001" customHeight="1" x14ac:dyDescent="0.25">
      <c r="A20" s="372" t="s">
        <v>100</v>
      </c>
      <c r="B20" s="415">
        <v>163</v>
      </c>
      <c r="C20" s="424">
        <v>163</v>
      </c>
      <c r="D20" s="425"/>
      <c r="E20" s="419" t="s">
        <v>101</v>
      </c>
      <c r="F20" s="397">
        <v>5280</v>
      </c>
      <c r="G20" s="404">
        <v>5280</v>
      </c>
      <c r="H20" s="386"/>
    </row>
    <row r="21" spans="1:9" ht="20.100000000000001" customHeight="1" thickBot="1" x14ac:dyDescent="0.3">
      <c r="A21" s="372" t="s">
        <v>102</v>
      </c>
      <c r="B21" s="415">
        <v>503</v>
      </c>
      <c r="C21" s="428">
        <v>503</v>
      </c>
      <c r="D21" s="429"/>
      <c r="E21" s="419" t="s">
        <v>103</v>
      </c>
      <c r="F21" s="397">
        <v>43827</v>
      </c>
      <c r="G21" s="410">
        <v>43827</v>
      </c>
      <c r="H21" s="411"/>
    </row>
    <row r="22" spans="1:9" ht="20.100000000000001" customHeight="1" thickBot="1" x14ac:dyDescent="0.25">
      <c r="A22" s="376" t="s">
        <v>104</v>
      </c>
      <c r="B22" s="377">
        <f>SUM(B17:B21)</f>
        <v>649231</v>
      </c>
      <c r="C22" s="421">
        <f>SUM(C17:C21)</f>
        <v>649081</v>
      </c>
      <c r="D22" s="421">
        <f>SUM(D17:D21)</f>
        <v>150</v>
      </c>
      <c r="E22" s="379" t="s">
        <v>104</v>
      </c>
      <c r="F22" s="380">
        <f>SUM(F17:F21)</f>
        <v>649231</v>
      </c>
      <c r="G22" s="400">
        <f>SUM(G17:G21)</f>
        <v>639783</v>
      </c>
      <c r="H22" s="401">
        <f>SUM(H17:H21)</f>
        <v>9448</v>
      </c>
    </row>
    <row r="23" spans="1:9" ht="20.100000000000001" customHeight="1" thickBot="1" x14ac:dyDescent="0.3">
      <c r="A23" s="373" t="s">
        <v>105</v>
      </c>
      <c r="B23" s="381">
        <v>-123675</v>
      </c>
      <c r="C23" s="382">
        <v>-123675</v>
      </c>
      <c r="D23" s="383"/>
      <c r="E23" s="373" t="s">
        <v>105</v>
      </c>
      <c r="F23" s="384">
        <v>-123675</v>
      </c>
      <c r="G23" s="391">
        <v>-123675</v>
      </c>
      <c r="H23" s="389"/>
    </row>
    <row r="24" spans="1:9" ht="20.100000000000001" customHeight="1" x14ac:dyDescent="0.2">
      <c r="A24" s="376" t="s">
        <v>106</v>
      </c>
      <c r="B24" s="377">
        <f>SUM(B22:B23)</f>
        <v>525556</v>
      </c>
      <c r="C24" s="378">
        <f>SUM(C22:C23)</f>
        <v>525406</v>
      </c>
      <c r="D24" s="378">
        <f>SUM(D22:D23)</f>
        <v>150</v>
      </c>
      <c r="E24" s="376" t="s">
        <v>106</v>
      </c>
      <c r="F24" s="385">
        <f>SUM(F22:F23)</f>
        <v>525556</v>
      </c>
      <c r="G24" s="390">
        <f>SUM(G22:G23)</f>
        <v>516108</v>
      </c>
      <c r="H24" s="388">
        <f>SUM(H22:H23)</f>
        <v>9448</v>
      </c>
    </row>
  </sheetData>
  <mergeCells count="7">
    <mergeCell ref="A7:D7"/>
    <mergeCell ref="E7:H7"/>
    <mergeCell ref="A1:H1"/>
    <mergeCell ref="B2:F2"/>
    <mergeCell ref="A3:H3"/>
    <mergeCell ref="A4:H4"/>
    <mergeCell ref="A5:H5"/>
  </mergeCells>
  <pageMargins left="0.39370078740157483" right="0.39370078740157483" top="0.59055118110236227" bottom="0.59055118110236227" header="0.51181102362204722" footer="0.51181102362204722"/>
  <pageSetup paperSize="9" scale="9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  <pageSetUpPr fitToPage="1"/>
  </sheetPr>
  <dimension ref="A1:AD157"/>
  <sheetViews>
    <sheetView zoomScaleNormal="100" workbookViewId="0">
      <selection activeCell="A81" sqref="A81:XFD81"/>
    </sheetView>
  </sheetViews>
  <sheetFormatPr defaultRowHeight="12.75" x14ac:dyDescent="0.2"/>
  <cols>
    <col min="1" max="1" width="4.28515625"/>
    <col min="2" max="2" width="48.85546875"/>
    <col min="3" max="3" width="4.42578125"/>
    <col min="4" max="4" width="6.5703125"/>
    <col min="5" max="5" width="7.28515625"/>
    <col min="6" max="7" width="6.140625"/>
    <col min="8" max="8" width="7.5703125"/>
    <col min="9" max="10" width="7.28515625"/>
    <col min="11" max="11" width="8.28515625"/>
    <col min="12" max="12" width="7.5703125"/>
    <col min="13" max="13" width="7.140625"/>
    <col min="14" max="14" width="4"/>
    <col min="15" max="15" width="4.5703125"/>
    <col min="16" max="16" width="7.140625"/>
    <col min="17" max="1025" width="8.5703125"/>
  </cols>
  <sheetData>
    <row r="1" spans="1:16" ht="15" customHeight="1" x14ac:dyDescent="0.2">
      <c r="A1" s="539" t="s">
        <v>107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16" ht="15" customHeight="1" x14ac:dyDescent="0.2">
      <c r="A2" s="540" t="s">
        <v>380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</row>
    <row r="3" spans="1:16" ht="12.95" customHeight="1" x14ac:dyDescent="0.2">
      <c r="A3" s="541" t="s">
        <v>108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1:16" ht="12.95" customHeight="1" x14ac:dyDescent="0.2">
      <c r="A4" s="542" t="s">
        <v>109</v>
      </c>
      <c r="B4" s="543" t="s">
        <v>110</v>
      </c>
      <c r="C4" s="523" t="s">
        <v>111</v>
      </c>
      <c r="D4" s="544" t="s">
        <v>112</v>
      </c>
      <c r="E4" s="532" t="s">
        <v>113</v>
      </c>
      <c r="F4" s="532"/>
      <c r="G4" s="532"/>
      <c r="H4" s="532"/>
      <c r="I4" s="532"/>
      <c r="J4" s="533" t="s">
        <v>114</v>
      </c>
      <c r="K4" s="533"/>
      <c r="L4" s="533"/>
      <c r="M4" s="516" t="s">
        <v>72</v>
      </c>
      <c r="N4" s="516"/>
      <c r="O4" s="516"/>
      <c r="P4" s="516"/>
    </row>
    <row r="5" spans="1:16" ht="24.75" customHeight="1" x14ac:dyDescent="0.2">
      <c r="A5" s="542"/>
      <c r="B5" s="543"/>
      <c r="C5" s="523"/>
      <c r="D5" s="544"/>
      <c r="E5" s="38" t="s">
        <v>115</v>
      </c>
      <c r="F5" s="39" t="s">
        <v>116</v>
      </c>
      <c r="G5" s="40" t="s">
        <v>117</v>
      </c>
      <c r="H5" s="40" t="s">
        <v>118</v>
      </c>
      <c r="I5" s="41" t="s">
        <v>119</v>
      </c>
      <c r="J5" s="42" t="s">
        <v>120</v>
      </c>
      <c r="K5" s="40" t="s">
        <v>121</v>
      </c>
      <c r="L5" s="41" t="s">
        <v>122</v>
      </c>
      <c r="M5" s="43" t="s">
        <v>123</v>
      </c>
      <c r="N5" s="40" t="s">
        <v>124</v>
      </c>
      <c r="O5" s="40" t="s">
        <v>125</v>
      </c>
      <c r="P5" s="41" t="s">
        <v>126</v>
      </c>
    </row>
    <row r="6" spans="1:16" ht="12.95" customHeight="1" x14ac:dyDescent="0.2">
      <c r="A6" s="536" t="s">
        <v>127</v>
      </c>
      <c r="B6" s="536"/>
      <c r="C6" s="44"/>
      <c r="D6" s="45"/>
      <c r="E6" s="46"/>
      <c r="F6" s="46"/>
      <c r="G6" s="47"/>
      <c r="H6" s="47"/>
      <c r="I6" s="48"/>
      <c r="J6" s="49"/>
      <c r="K6" s="50"/>
      <c r="L6" s="51"/>
      <c r="M6" s="49"/>
      <c r="N6" s="50"/>
      <c r="O6" s="50"/>
      <c r="P6" s="52"/>
    </row>
    <row r="7" spans="1:16" ht="12.95" customHeight="1" x14ac:dyDescent="0.2">
      <c r="A7" s="53" t="s">
        <v>4</v>
      </c>
      <c r="B7" s="54" t="s">
        <v>6</v>
      </c>
      <c r="C7" s="55"/>
      <c r="D7" s="56"/>
      <c r="E7" s="57"/>
      <c r="F7" s="57"/>
      <c r="G7" s="58"/>
      <c r="H7" s="58">
        <v>6793</v>
      </c>
      <c r="I7" s="59"/>
      <c r="J7" s="60"/>
      <c r="K7" s="61"/>
      <c r="L7" s="62"/>
      <c r="M7" s="60"/>
      <c r="N7" s="61"/>
      <c r="O7" s="61"/>
      <c r="P7" s="63"/>
    </row>
    <row r="8" spans="1:16" ht="12.95" customHeight="1" x14ac:dyDescent="0.2">
      <c r="A8" s="53" t="s">
        <v>51</v>
      </c>
      <c r="B8" s="64" t="s">
        <v>7</v>
      </c>
      <c r="C8" s="55"/>
      <c r="D8" s="56"/>
      <c r="E8" s="57"/>
      <c r="F8" s="57"/>
      <c r="G8" s="58"/>
      <c r="H8" s="58"/>
      <c r="I8" s="59"/>
      <c r="J8" s="60"/>
      <c r="K8" s="61"/>
      <c r="L8" s="62"/>
      <c r="M8" s="60"/>
      <c r="N8" s="61"/>
      <c r="O8" s="61"/>
      <c r="P8" s="63"/>
    </row>
    <row r="9" spans="1:16" ht="15.75" customHeight="1" x14ac:dyDescent="0.2">
      <c r="A9" s="53" t="s">
        <v>58</v>
      </c>
      <c r="B9" s="65" t="s">
        <v>128</v>
      </c>
      <c r="C9" s="55"/>
      <c r="D9" s="56"/>
      <c r="E9" s="57"/>
      <c r="F9" s="57"/>
      <c r="G9" s="58"/>
      <c r="H9" s="58">
        <v>1661</v>
      </c>
      <c r="I9" s="59"/>
      <c r="J9" s="60"/>
      <c r="K9" s="61"/>
      <c r="L9" s="62"/>
      <c r="M9" s="60"/>
      <c r="N9" s="61"/>
      <c r="O9" s="61"/>
      <c r="P9" s="63"/>
    </row>
    <row r="10" spans="1:16" ht="27" customHeight="1" x14ac:dyDescent="0.2">
      <c r="A10" s="53" t="s">
        <v>64</v>
      </c>
      <c r="B10" s="65" t="s">
        <v>9</v>
      </c>
      <c r="C10" s="66">
        <v>1</v>
      </c>
      <c r="D10" s="67"/>
      <c r="E10" s="57"/>
      <c r="F10" s="57"/>
      <c r="G10" s="58">
        <v>79521</v>
      </c>
      <c r="H10" s="58">
        <v>3057</v>
      </c>
      <c r="I10" s="59">
        <v>200</v>
      </c>
      <c r="J10" s="60">
        <v>150</v>
      </c>
      <c r="K10" s="61"/>
      <c r="L10" s="62"/>
      <c r="M10" s="60"/>
      <c r="N10" s="61"/>
      <c r="O10" s="61"/>
      <c r="P10" s="63">
        <v>119393</v>
      </c>
    </row>
    <row r="11" spans="1:16" ht="12.95" customHeight="1" x14ac:dyDescent="0.2">
      <c r="A11" s="53" t="s">
        <v>129</v>
      </c>
      <c r="B11" s="54" t="s">
        <v>10</v>
      </c>
      <c r="C11" s="66"/>
      <c r="D11" s="67"/>
      <c r="E11" s="57"/>
      <c r="F11" s="57"/>
      <c r="G11" s="58"/>
      <c r="H11" s="58"/>
      <c r="I11" s="59"/>
      <c r="J11" s="60"/>
      <c r="K11" s="61"/>
      <c r="L11" s="62"/>
      <c r="M11" s="60"/>
      <c r="N11" s="61"/>
      <c r="O11" s="61"/>
      <c r="P11" s="63"/>
    </row>
    <row r="12" spans="1:16" ht="12.95" customHeight="1" x14ac:dyDescent="0.2">
      <c r="A12" s="53" t="s">
        <v>130</v>
      </c>
      <c r="B12" s="64" t="s">
        <v>11</v>
      </c>
      <c r="C12" s="66"/>
      <c r="D12" s="67"/>
      <c r="E12" s="57"/>
      <c r="F12" s="57"/>
      <c r="G12" s="58"/>
      <c r="H12" s="58"/>
      <c r="I12" s="59"/>
      <c r="J12" s="60"/>
      <c r="K12" s="61"/>
      <c r="L12" s="62"/>
      <c r="M12" s="60"/>
      <c r="N12" s="61"/>
      <c r="O12" s="61"/>
      <c r="P12" s="63"/>
    </row>
    <row r="13" spans="1:16" ht="12.95" customHeight="1" x14ac:dyDescent="0.2">
      <c r="A13" s="53" t="s">
        <v>131</v>
      </c>
      <c r="B13" s="64" t="s">
        <v>12</v>
      </c>
      <c r="C13" s="66">
        <v>2</v>
      </c>
      <c r="D13" s="67"/>
      <c r="E13" s="57"/>
      <c r="F13" s="57"/>
      <c r="G13" s="58"/>
      <c r="H13" s="58"/>
      <c r="I13" s="59"/>
      <c r="J13" s="60"/>
      <c r="K13" s="61"/>
      <c r="L13" s="62"/>
      <c r="M13" s="60"/>
      <c r="N13" s="61"/>
      <c r="O13" s="61"/>
      <c r="P13" s="63"/>
    </row>
    <row r="14" spans="1:16" ht="12.95" customHeight="1" x14ac:dyDescent="0.2">
      <c r="A14" s="53" t="s">
        <v>132</v>
      </c>
      <c r="B14" s="64" t="s">
        <v>13</v>
      </c>
      <c r="C14" s="66"/>
      <c r="D14" s="67"/>
      <c r="E14" s="57">
        <v>162838</v>
      </c>
      <c r="F14" s="57"/>
      <c r="G14" s="58"/>
      <c r="H14" s="58"/>
      <c r="I14" s="59"/>
      <c r="J14" s="68">
        <v>117654</v>
      </c>
      <c r="K14" s="58"/>
      <c r="L14" s="59"/>
      <c r="M14" s="68"/>
      <c r="N14" s="58"/>
      <c r="O14" s="58"/>
      <c r="P14" s="69"/>
    </row>
    <row r="15" spans="1:16" ht="12.95" customHeight="1" x14ac:dyDescent="0.2">
      <c r="A15" s="53" t="s">
        <v>133</v>
      </c>
      <c r="B15" s="64" t="s">
        <v>14</v>
      </c>
      <c r="C15" s="66"/>
      <c r="D15" s="67"/>
      <c r="E15" s="57"/>
      <c r="F15" s="57"/>
      <c r="G15" s="58"/>
      <c r="H15" s="58"/>
      <c r="I15" s="59"/>
      <c r="J15" s="60"/>
      <c r="K15" s="61"/>
      <c r="L15" s="62"/>
      <c r="M15" s="60"/>
      <c r="N15" s="61"/>
      <c r="O15" s="61"/>
      <c r="P15" s="63"/>
    </row>
    <row r="16" spans="1:16" ht="12.95" customHeight="1" x14ac:dyDescent="0.2">
      <c r="A16" s="53" t="s">
        <v>134</v>
      </c>
      <c r="B16" s="64" t="s">
        <v>15</v>
      </c>
      <c r="C16" s="66"/>
      <c r="D16" s="67"/>
      <c r="E16" s="57"/>
      <c r="F16" s="57"/>
      <c r="G16" s="58"/>
      <c r="H16" s="58"/>
      <c r="I16" s="59"/>
      <c r="J16" s="60"/>
      <c r="K16" s="61"/>
      <c r="L16" s="62"/>
      <c r="M16" s="60"/>
      <c r="N16" s="61"/>
      <c r="O16" s="61"/>
      <c r="P16" s="63"/>
    </row>
    <row r="17" spans="1:16" ht="25.5" customHeight="1" x14ac:dyDescent="0.2">
      <c r="A17" s="53" t="s">
        <v>135</v>
      </c>
      <c r="B17" s="64" t="s">
        <v>16</v>
      </c>
      <c r="C17" s="66"/>
      <c r="D17" s="67"/>
      <c r="E17" s="57"/>
      <c r="F17" s="70"/>
      <c r="G17" s="71"/>
      <c r="H17" s="58"/>
      <c r="I17" s="59"/>
      <c r="J17" s="60"/>
      <c r="K17" s="61"/>
      <c r="L17" s="62"/>
      <c r="M17" s="60"/>
      <c r="N17" s="61"/>
      <c r="O17" s="61"/>
      <c r="P17" s="63"/>
    </row>
    <row r="18" spans="1:16" ht="12.95" customHeight="1" x14ac:dyDescent="0.2">
      <c r="A18" s="53" t="s">
        <v>136</v>
      </c>
      <c r="B18" s="64" t="s">
        <v>17</v>
      </c>
      <c r="C18" s="66">
        <v>1</v>
      </c>
      <c r="D18" s="67"/>
      <c r="E18" s="57"/>
      <c r="F18" s="57"/>
      <c r="G18" s="58"/>
      <c r="H18" s="58">
        <v>4048</v>
      </c>
      <c r="I18" s="59"/>
      <c r="J18" s="60"/>
      <c r="K18" s="61"/>
      <c r="L18" s="62"/>
      <c r="M18" s="60"/>
      <c r="N18" s="61"/>
      <c r="O18" s="61"/>
      <c r="P18" s="63"/>
    </row>
    <row r="19" spans="1:16" ht="12.95" customHeight="1" x14ac:dyDescent="0.2">
      <c r="A19" s="53" t="s">
        <v>137</v>
      </c>
      <c r="B19" s="64" t="s">
        <v>18</v>
      </c>
      <c r="C19" s="66">
        <v>1</v>
      </c>
      <c r="D19" s="67"/>
      <c r="E19" s="57"/>
      <c r="F19" s="57"/>
      <c r="G19" s="58"/>
      <c r="H19" s="58">
        <v>2231</v>
      </c>
      <c r="I19" s="59"/>
      <c r="J19" s="60"/>
      <c r="K19" s="61"/>
      <c r="L19" s="62"/>
      <c r="M19" s="60"/>
      <c r="N19" s="61"/>
      <c r="O19" s="61"/>
      <c r="P19" s="63"/>
    </row>
    <row r="20" spans="1:16" ht="12.95" customHeight="1" x14ac:dyDescent="0.2">
      <c r="A20" s="53" t="s">
        <v>138</v>
      </c>
      <c r="B20" s="64" t="s">
        <v>19</v>
      </c>
      <c r="C20" s="66"/>
      <c r="D20" s="67"/>
      <c r="E20" s="57"/>
      <c r="F20" s="57"/>
      <c r="G20" s="58"/>
      <c r="H20" s="58"/>
      <c r="I20" s="59"/>
      <c r="J20" s="60"/>
      <c r="K20" s="61"/>
      <c r="L20" s="62"/>
      <c r="M20" s="60"/>
      <c r="N20" s="61"/>
      <c r="O20" s="61"/>
      <c r="P20" s="63"/>
    </row>
    <row r="21" spans="1:16" ht="12.95" customHeight="1" x14ac:dyDescent="0.2">
      <c r="A21" s="53" t="s">
        <v>139</v>
      </c>
      <c r="B21" s="54" t="s">
        <v>20</v>
      </c>
      <c r="C21" s="66">
        <v>1</v>
      </c>
      <c r="D21" s="67"/>
      <c r="E21" s="57"/>
      <c r="F21" s="57"/>
      <c r="G21" s="58"/>
      <c r="H21" s="58"/>
      <c r="I21" s="59">
        <v>4478</v>
      </c>
      <c r="J21" s="60"/>
      <c r="K21" s="61"/>
      <c r="L21" s="62"/>
      <c r="M21" s="60"/>
      <c r="N21" s="61"/>
      <c r="O21" s="61"/>
      <c r="P21" s="63"/>
    </row>
    <row r="22" spans="1:16" ht="14.25" customHeight="1" x14ac:dyDescent="0.2">
      <c r="A22" s="53" t="s">
        <v>140</v>
      </c>
      <c r="B22" s="54" t="s">
        <v>21</v>
      </c>
      <c r="C22" s="66"/>
      <c r="D22" s="67"/>
      <c r="E22" s="57"/>
      <c r="F22" s="57"/>
      <c r="G22" s="58"/>
      <c r="H22" s="58"/>
      <c r="I22" s="59"/>
      <c r="J22" s="60"/>
      <c r="K22" s="61"/>
      <c r="L22" s="62"/>
      <c r="M22" s="60"/>
      <c r="N22" s="61"/>
      <c r="O22" s="61"/>
      <c r="P22" s="63"/>
    </row>
    <row r="23" spans="1:16" ht="12.95" customHeight="1" x14ac:dyDescent="0.2">
      <c r="A23" s="53" t="s">
        <v>141</v>
      </c>
      <c r="B23" s="64" t="s">
        <v>22</v>
      </c>
      <c r="C23" s="55"/>
      <c r="D23" s="56"/>
      <c r="E23" s="57"/>
      <c r="F23" s="58"/>
      <c r="G23" s="58"/>
      <c r="H23" s="58"/>
      <c r="I23" s="59"/>
      <c r="J23" s="60"/>
      <c r="K23" s="61"/>
      <c r="L23" s="62"/>
      <c r="M23" s="60"/>
      <c r="N23" s="61"/>
      <c r="O23" s="61"/>
      <c r="P23" s="63"/>
    </row>
    <row r="24" spans="1:16" ht="12.95" customHeight="1" x14ac:dyDescent="0.2">
      <c r="A24" s="53" t="s">
        <v>142</v>
      </c>
      <c r="B24" s="54" t="s">
        <v>23</v>
      </c>
      <c r="C24" s="55"/>
      <c r="D24" s="56"/>
      <c r="E24" s="57"/>
      <c r="F24" s="57"/>
      <c r="G24" s="58"/>
      <c r="H24" s="58"/>
      <c r="I24" s="59"/>
      <c r="J24" s="60"/>
      <c r="K24" s="61"/>
      <c r="L24" s="62"/>
      <c r="M24" s="60"/>
      <c r="N24" s="61"/>
      <c r="O24" s="61"/>
      <c r="P24" s="63"/>
    </row>
    <row r="25" spans="1:16" ht="12.95" customHeight="1" x14ac:dyDescent="0.2">
      <c r="A25" s="53" t="s">
        <v>143</v>
      </c>
      <c r="B25" s="54" t="s">
        <v>24</v>
      </c>
      <c r="C25" s="55"/>
      <c r="D25" s="56"/>
      <c r="E25" s="57"/>
      <c r="F25" s="57"/>
      <c r="G25" s="58"/>
      <c r="H25" s="58"/>
      <c r="I25" s="59"/>
      <c r="J25" s="60"/>
      <c r="K25" s="61"/>
      <c r="L25" s="62"/>
      <c r="M25" s="60"/>
      <c r="N25" s="61"/>
      <c r="O25" s="61"/>
      <c r="P25" s="63"/>
    </row>
    <row r="26" spans="1:16" ht="12.95" customHeight="1" x14ac:dyDescent="0.2">
      <c r="A26" s="53" t="s">
        <v>144</v>
      </c>
      <c r="B26" s="54" t="s">
        <v>25</v>
      </c>
      <c r="C26" s="66"/>
      <c r="D26" s="67"/>
      <c r="E26" s="57"/>
      <c r="F26" s="57"/>
      <c r="G26" s="58"/>
      <c r="H26" s="58"/>
      <c r="I26" s="59"/>
      <c r="J26" s="60"/>
      <c r="K26" s="61"/>
      <c r="L26" s="62"/>
      <c r="M26" s="60"/>
      <c r="N26" s="61"/>
      <c r="O26" s="61"/>
      <c r="P26" s="63"/>
    </row>
    <row r="27" spans="1:16" ht="12.95" customHeight="1" x14ac:dyDescent="0.2">
      <c r="A27" s="53" t="s">
        <v>145</v>
      </c>
      <c r="B27" s="54" t="s">
        <v>26</v>
      </c>
      <c r="C27" s="55"/>
      <c r="D27" s="56"/>
      <c r="E27" s="57"/>
      <c r="F27" s="57"/>
      <c r="G27" s="58"/>
      <c r="H27" s="58"/>
      <c r="I27" s="59"/>
      <c r="J27" s="60"/>
      <c r="K27" s="61"/>
      <c r="L27" s="62"/>
      <c r="M27" s="60"/>
      <c r="N27" s="61"/>
      <c r="O27" s="61"/>
      <c r="P27" s="63"/>
    </row>
    <row r="28" spans="1:16" ht="12.95" customHeight="1" x14ac:dyDescent="0.2">
      <c r="A28" s="53" t="s">
        <v>146</v>
      </c>
      <c r="B28" s="54" t="s">
        <v>27</v>
      </c>
      <c r="C28" s="55"/>
      <c r="D28" s="56"/>
      <c r="E28" s="57"/>
      <c r="F28" s="57"/>
      <c r="G28" s="58"/>
      <c r="H28" s="58"/>
      <c r="I28" s="59"/>
      <c r="J28" s="60"/>
      <c r="K28" s="61"/>
      <c r="L28" s="62"/>
      <c r="M28" s="60"/>
      <c r="N28" s="61"/>
      <c r="O28" s="61"/>
      <c r="P28" s="63"/>
    </row>
    <row r="29" spans="1:16" ht="12.95" customHeight="1" x14ac:dyDescent="0.2">
      <c r="A29" s="53" t="s">
        <v>147</v>
      </c>
      <c r="B29" s="54" t="s">
        <v>28</v>
      </c>
      <c r="C29" s="55"/>
      <c r="D29" s="56"/>
      <c r="E29" s="57"/>
      <c r="F29" s="57"/>
      <c r="G29" s="58"/>
      <c r="H29" s="58"/>
      <c r="I29" s="59"/>
      <c r="J29" s="60"/>
      <c r="K29" s="61"/>
      <c r="L29" s="62"/>
      <c r="M29" s="60"/>
      <c r="N29" s="61"/>
      <c r="O29" s="61"/>
      <c r="P29" s="63"/>
    </row>
    <row r="30" spans="1:16" ht="12.95" customHeight="1" x14ac:dyDescent="0.2">
      <c r="A30" s="53" t="s">
        <v>148</v>
      </c>
      <c r="B30" s="54" t="s">
        <v>29</v>
      </c>
      <c r="C30" s="55"/>
      <c r="D30" s="56"/>
      <c r="E30" s="57"/>
      <c r="F30" s="57"/>
      <c r="G30" s="58"/>
      <c r="H30" s="58"/>
      <c r="I30" s="59"/>
      <c r="J30" s="60"/>
      <c r="K30" s="61"/>
      <c r="L30" s="62"/>
      <c r="M30" s="60"/>
      <c r="N30" s="61"/>
      <c r="O30" s="61"/>
      <c r="P30" s="63"/>
    </row>
    <row r="31" spans="1:16" ht="12.95" customHeight="1" x14ac:dyDescent="0.2">
      <c r="A31" s="53" t="s">
        <v>149</v>
      </c>
      <c r="B31" s="54" t="s">
        <v>30</v>
      </c>
      <c r="C31" s="55"/>
      <c r="D31" s="56"/>
      <c r="E31" s="57"/>
      <c r="F31" s="57"/>
      <c r="G31" s="58"/>
      <c r="H31" s="58"/>
      <c r="I31" s="59"/>
      <c r="J31" s="60"/>
      <c r="K31" s="61"/>
      <c r="L31" s="62"/>
      <c r="M31" s="60"/>
      <c r="N31" s="61"/>
      <c r="O31" s="61"/>
      <c r="P31" s="63"/>
    </row>
    <row r="32" spans="1:16" ht="12.95" customHeight="1" x14ac:dyDescent="0.2">
      <c r="A32" s="53" t="s">
        <v>150</v>
      </c>
      <c r="B32" s="54" t="s">
        <v>31</v>
      </c>
      <c r="C32" s="55"/>
      <c r="D32" s="56"/>
      <c r="E32" s="57"/>
      <c r="F32" s="57"/>
      <c r="G32" s="58"/>
      <c r="H32" s="58"/>
      <c r="I32" s="59"/>
      <c r="J32" s="60"/>
      <c r="K32" s="61"/>
      <c r="L32" s="62"/>
      <c r="M32" s="60"/>
      <c r="N32" s="61"/>
      <c r="O32" s="61"/>
      <c r="P32" s="63"/>
    </row>
    <row r="33" spans="1:16" ht="12.95" customHeight="1" x14ac:dyDescent="0.2">
      <c r="A33" s="53" t="s">
        <v>151</v>
      </c>
      <c r="B33" s="19" t="s">
        <v>152</v>
      </c>
      <c r="C33" s="55"/>
      <c r="D33" s="72"/>
      <c r="E33" s="73"/>
      <c r="F33" s="73"/>
      <c r="G33" s="74"/>
      <c r="H33" s="74"/>
      <c r="I33" s="62"/>
      <c r="J33" s="60"/>
      <c r="K33" s="61"/>
      <c r="L33" s="62"/>
      <c r="M33" s="60"/>
      <c r="N33" s="61"/>
      <c r="O33" s="61"/>
      <c r="P33" s="63"/>
    </row>
    <row r="34" spans="1:16" ht="12.95" customHeight="1" x14ac:dyDescent="0.2">
      <c r="A34" s="53" t="s">
        <v>153</v>
      </c>
      <c r="B34" s="54" t="s">
        <v>33</v>
      </c>
      <c r="C34" s="55"/>
      <c r="D34" s="72"/>
      <c r="E34" s="73"/>
      <c r="F34" s="73"/>
      <c r="G34" s="74"/>
      <c r="H34" s="74"/>
      <c r="I34" s="62"/>
      <c r="J34" s="60"/>
      <c r="K34" s="61"/>
      <c r="L34" s="62"/>
      <c r="M34" s="60"/>
      <c r="N34" s="61"/>
      <c r="O34" s="61"/>
      <c r="P34" s="63"/>
    </row>
    <row r="35" spans="1:16" ht="12.95" customHeight="1" x14ac:dyDescent="0.2">
      <c r="A35" s="53" t="s">
        <v>154</v>
      </c>
      <c r="B35" s="54" t="s">
        <v>34</v>
      </c>
      <c r="C35" s="55"/>
      <c r="D35" s="72"/>
      <c r="E35" s="73"/>
      <c r="F35" s="73"/>
      <c r="G35" s="74"/>
      <c r="H35" s="74"/>
      <c r="I35" s="62">
        <v>419</v>
      </c>
      <c r="J35" s="60"/>
      <c r="K35" s="61"/>
      <c r="L35" s="62"/>
      <c r="M35" s="60"/>
      <c r="N35" s="61"/>
      <c r="O35" s="61"/>
      <c r="P35" s="63"/>
    </row>
    <row r="36" spans="1:16" ht="12.95" customHeight="1" x14ac:dyDescent="0.2">
      <c r="A36" s="53" t="s">
        <v>155</v>
      </c>
      <c r="B36" s="54" t="s">
        <v>35</v>
      </c>
      <c r="C36" s="55"/>
      <c r="D36" s="72"/>
      <c r="E36" s="73"/>
      <c r="F36" s="73"/>
      <c r="G36" s="74"/>
      <c r="H36" s="74"/>
      <c r="I36" s="62"/>
      <c r="J36" s="60"/>
      <c r="K36" s="61"/>
      <c r="L36" s="62"/>
      <c r="M36" s="60"/>
      <c r="N36" s="61"/>
      <c r="O36" s="61"/>
      <c r="P36" s="63"/>
    </row>
    <row r="37" spans="1:16" ht="12.95" customHeight="1" x14ac:dyDescent="0.2">
      <c r="A37" s="53" t="s">
        <v>156</v>
      </c>
      <c r="B37" s="54" t="s">
        <v>36</v>
      </c>
      <c r="C37" s="55"/>
      <c r="D37" s="72"/>
      <c r="E37" s="73"/>
      <c r="F37" s="73"/>
      <c r="G37" s="74"/>
      <c r="H37" s="74"/>
      <c r="I37" s="62"/>
      <c r="J37" s="60"/>
      <c r="K37" s="61"/>
      <c r="L37" s="62"/>
      <c r="M37" s="60"/>
      <c r="N37" s="61"/>
      <c r="O37" s="61"/>
      <c r="P37" s="63"/>
    </row>
    <row r="38" spans="1:16" ht="12.95" customHeight="1" x14ac:dyDescent="0.2">
      <c r="A38" s="53" t="s">
        <v>157</v>
      </c>
      <c r="B38" s="54" t="s">
        <v>37</v>
      </c>
      <c r="C38" s="55"/>
      <c r="D38" s="72"/>
      <c r="E38" s="73"/>
      <c r="F38" s="73"/>
      <c r="G38" s="74"/>
      <c r="H38" s="74"/>
      <c r="I38" s="62"/>
      <c r="J38" s="60"/>
      <c r="K38" s="61"/>
      <c r="L38" s="62"/>
      <c r="M38" s="60"/>
      <c r="N38" s="61"/>
      <c r="O38" s="61"/>
      <c r="P38" s="63"/>
    </row>
    <row r="39" spans="1:16" ht="12.95" customHeight="1" x14ac:dyDescent="0.2">
      <c r="A39" s="53" t="s">
        <v>158</v>
      </c>
      <c r="B39" s="54" t="s">
        <v>38</v>
      </c>
      <c r="C39" s="55"/>
      <c r="D39" s="72"/>
      <c r="E39" s="73"/>
      <c r="F39" s="73"/>
      <c r="G39" s="74"/>
      <c r="H39" s="74"/>
      <c r="I39" s="62"/>
      <c r="J39" s="60"/>
      <c r="K39" s="61"/>
      <c r="L39" s="62"/>
      <c r="M39" s="60"/>
      <c r="N39" s="61"/>
      <c r="O39" s="61"/>
      <c r="P39" s="63"/>
    </row>
    <row r="40" spans="1:16" ht="12.95" customHeight="1" x14ac:dyDescent="0.2">
      <c r="A40" s="53" t="s">
        <v>159</v>
      </c>
      <c r="B40" s="54" t="s">
        <v>39</v>
      </c>
      <c r="C40" s="55"/>
      <c r="D40" s="72"/>
      <c r="E40" s="73"/>
      <c r="F40" s="73"/>
      <c r="G40" s="74"/>
      <c r="H40" s="74"/>
      <c r="I40" s="62"/>
      <c r="J40" s="60"/>
      <c r="K40" s="61"/>
      <c r="L40" s="62"/>
      <c r="M40" s="60"/>
      <c r="N40" s="61"/>
      <c r="O40" s="61"/>
      <c r="P40" s="63"/>
    </row>
    <row r="41" spans="1:16" ht="12.95" customHeight="1" x14ac:dyDescent="0.2">
      <c r="A41" s="53" t="s">
        <v>160</v>
      </c>
      <c r="B41" s="75" t="s">
        <v>40</v>
      </c>
      <c r="C41" s="76"/>
      <c r="D41" s="77"/>
      <c r="E41" s="78"/>
      <c r="F41" s="78"/>
      <c r="G41" s="79"/>
      <c r="H41" s="79"/>
      <c r="I41" s="80"/>
      <c r="J41" s="81"/>
      <c r="K41" s="82"/>
      <c r="L41" s="80"/>
      <c r="M41" s="81"/>
      <c r="N41" s="82"/>
      <c r="O41" s="82"/>
      <c r="P41" s="83"/>
    </row>
    <row r="42" spans="1:16" ht="12.95" customHeight="1" x14ac:dyDescent="0.2">
      <c r="A42" s="537" t="s">
        <v>109</v>
      </c>
      <c r="B42" s="538" t="s">
        <v>110</v>
      </c>
      <c r="C42" s="531" t="s">
        <v>111</v>
      </c>
      <c r="D42" s="524" t="s">
        <v>112</v>
      </c>
      <c r="E42" s="532" t="s">
        <v>113</v>
      </c>
      <c r="F42" s="532"/>
      <c r="G42" s="532"/>
      <c r="H42" s="532"/>
      <c r="I42" s="532"/>
      <c r="J42" s="533" t="s">
        <v>114</v>
      </c>
      <c r="K42" s="533"/>
      <c r="L42" s="533"/>
      <c r="M42" s="516" t="s">
        <v>72</v>
      </c>
      <c r="N42" s="516"/>
      <c r="O42" s="516"/>
      <c r="P42" s="516"/>
    </row>
    <row r="43" spans="1:16" ht="27.75" customHeight="1" x14ac:dyDescent="0.2">
      <c r="A43" s="537"/>
      <c r="B43" s="538"/>
      <c r="C43" s="531"/>
      <c r="D43" s="524"/>
      <c r="E43" s="84" t="s">
        <v>115</v>
      </c>
      <c r="F43" s="85" t="s">
        <v>116</v>
      </c>
      <c r="G43" s="86" t="s">
        <v>117</v>
      </c>
      <c r="H43" s="86" t="s">
        <v>118</v>
      </c>
      <c r="I43" s="87" t="s">
        <v>119</v>
      </c>
      <c r="J43" s="88" t="s">
        <v>120</v>
      </c>
      <c r="K43" s="86" t="s">
        <v>121</v>
      </c>
      <c r="L43" s="87" t="s">
        <v>122</v>
      </c>
      <c r="M43" s="88" t="s">
        <v>123</v>
      </c>
      <c r="N43" s="86" t="s">
        <v>124</v>
      </c>
      <c r="O43" s="86" t="s">
        <v>125</v>
      </c>
      <c r="P43" s="87" t="s">
        <v>126</v>
      </c>
    </row>
    <row r="44" spans="1:16" ht="12.95" customHeight="1" x14ac:dyDescent="0.2">
      <c r="A44" s="89" t="s">
        <v>161</v>
      </c>
      <c r="B44" s="90" t="s">
        <v>41</v>
      </c>
      <c r="C44" s="91"/>
      <c r="D44" s="92"/>
      <c r="E44" s="93"/>
      <c r="F44" s="94"/>
      <c r="G44" s="95"/>
      <c r="H44" s="95"/>
      <c r="I44" s="96"/>
      <c r="J44" s="97"/>
      <c r="K44" s="95"/>
      <c r="L44" s="96"/>
      <c r="M44" s="97"/>
      <c r="N44" s="95"/>
      <c r="O44" s="95"/>
      <c r="P44" s="96"/>
    </row>
    <row r="45" spans="1:16" ht="12.95" customHeight="1" x14ac:dyDescent="0.2">
      <c r="A45" s="53" t="s">
        <v>162</v>
      </c>
      <c r="B45" s="10" t="s">
        <v>42</v>
      </c>
      <c r="C45" s="98"/>
      <c r="D45" s="29"/>
      <c r="E45" s="99"/>
      <c r="F45" s="100"/>
      <c r="G45" s="32"/>
      <c r="H45" s="32"/>
      <c r="I45" s="101"/>
      <c r="J45" s="33"/>
      <c r="K45" s="32"/>
      <c r="L45" s="101"/>
      <c r="M45" s="33"/>
      <c r="N45" s="32"/>
      <c r="O45" s="32"/>
      <c r="P45" s="101"/>
    </row>
    <row r="46" spans="1:16" ht="12.95" customHeight="1" x14ac:dyDescent="0.2">
      <c r="A46" s="53" t="s">
        <v>163</v>
      </c>
      <c r="B46" s="11" t="s">
        <v>43</v>
      </c>
      <c r="C46" s="98"/>
      <c r="D46" s="29"/>
      <c r="E46" s="99"/>
      <c r="F46" s="100"/>
      <c r="G46" s="32"/>
      <c r="H46" s="32"/>
      <c r="I46" s="101"/>
      <c r="J46" s="33"/>
      <c r="K46" s="32"/>
      <c r="L46" s="101"/>
      <c r="M46" s="33"/>
      <c r="N46" s="32"/>
      <c r="O46" s="32"/>
      <c r="P46" s="101"/>
    </row>
    <row r="47" spans="1:16" ht="12.95" customHeight="1" x14ac:dyDescent="0.2">
      <c r="A47" s="53" t="s">
        <v>164</v>
      </c>
      <c r="B47" s="11" t="s">
        <v>44</v>
      </c>
      <c r="C47" s="98"/>
      <c r="D47" s="29"/>
      <c r="E47" s="99"/>
      <c r="F47" s="100"/>
      <c r="G47" s="32"/>
      <c r="H47" s="32"/>
      <c r="I47" s="101"/>
      <c r="J47" s="33"/>
      <c r="K47" s="32"/>
      <c r="L47" s="101"/>
      <c r="M47" s="33"/>
      <c r="N47" s="32"/>
      <c r="O47" s="32"/>
      <c r="P47" s="101"/>
    </row>
    <row r="48" spans="1:16" ht="12.95" customHeight="1" x14ac:dyDescent="0.2">
      <c r="A48" s="53" t="s">
        <v>165</v>
      </c>
      <c r="B48" s="11" t="s">
        <v>45</v>
      </c>
      <c r="C48" s="102">
        <v>4</v>
      </c>
      <c r="D48" s="30"/>
      <c r="E48" s="99"/>
      <c r="F48" s="100"/>
      <c r="G48" s="32"/>
      <c r="H48" s="32"/>
      <c r="I48" s="101">
        <v>18116</v>
      </c>
      <c r="J48" s="33"/>
      <c r="K48" s="32"/>
      <c r="L48" s="101"/>
      <c r="M48" s="33"/>
      <c r="N48" s="32"/>
      <c r="O48" s="32"/>
      <c r="P48" s="101"/>
    </row>
    <row r="49" spans="1:16" ht="12.95" customHeight="1" x14ac:dyDescent="0.2">
      <c r="A49" s="53" t="s">
        <v>166</v>
      </c>
      <c r="B49" s="11" t="s">
        <v>46</v>
      </c>
      <c r="C49" s="98"/>
      <c r="D49" s="29"/>
      <c r="E49" s="99"/>
      <c r="F49" s="103"/>
      <c r="G49" s="32"/>
      <c r="H49" s="32"/>
      <c r="I49" s="101"/>
      <c r="J49" s="33"/>
      <c r="K49" s="32"/>
      <c r="L49" s="101"/>
      <c r="M49" s="33"/>
      <c r="N49" s="32"/>
      <c r="O49" s="32"/>
      <c r="P49" s="101"/>
    </row>
    <row r="50" spans="1:16" ht="12.95" customHeight="1" x14ac:dyDescent="0.2">
      <c r="A50" s="53" t="s">
        <v>167</v>
      </c>
      <c r="B50" s="11" t="s">
        <v>47</v>
      </c>
      <c r="C50" s="98"/>
      <c r="D50" s="29"/>
      <c r="E50" s="99"/>
      <c r="F50" s="103"/>
      <c r="G50" s="32"/>
      <c r="H50" s="32"/>
      <c r="I50" s="101"/>
      <c r="J50" s="33"/>
      <c r="K50" s="32"/>
      <c r="L50" s="101"/>
      <c r="M50" s="33"/>
      <c r="N50" s="32"/>
      <c r="O50" s="32"/>
      <c r="P50" s="101"/>
    </row>
    <row r="51" spans="1:16" ht="12.95" customHeight="1" x14ac:dyDescent="0.2">
      <c r="A51" s="53" t="s">
        <v>168</v>
      </c>
      <c r="B51" s="11" t="s">
        <v>48</v>
      </c>
      <c r="C51" s="102"/>
      <c r="D51" s="30"/>
      <c r="E51" s="104"/>
      <c r="F51" s="103"/>
      <c r="G51" s="32"/>
      <c r="H51" s="32"/>
      <c r="I51" s="101"/>
      <c r="J51" s="33"/>
      <c r="K51" s="32"/>
      <c r="L51" s="101"/>
      <c r="M51" s="33"/>
      <c r="N51" s="32"/>
      <c r="O51" s="32"/>
      <c r="P51" s="101"/>
    </row>
    <row r="52" spans="1:16" ht="12.95" customHeight="1" x14ac:dyDescent="0.2">
      <c r="A52" s="53" t="s">
        <v>169</v>
      </c>
      <c r="B52" s="11" t="s">
        <v>49</v>
      </c>
      <c r="C52" s="102"/>
      <c r="D52" s="30"/>
      <c r="E52" s="105"/>
      <c r="F52" s="106"/>
      <c r="G52" s="32"/>
      <c r="H52" s="32"/>
      <c r="I52" s="101"/>
      <c r="J52" s="33"/>
      <c r="K52" s="32"/>
      <c r="L52" s="101"/>
      <c r="M52" s="33"/>
      <c r="N52" s="32"/>
      <c r="O52" s="32"/>
      <c r="P52" s="101"/>
    </row>
    <row r="53" spans="1:16" ht="12.95" customHeight="1" x14ac:dyDescent="0.2">
      <c r="A53" s="53" t="s">
        <v>170</v>
      </c>
      <c r="B53" s="10" t="s">
        <v>50</v>
      </c>
      <c r="C53" s="98"/>
      <c r="D53" s="29"/>
      <c r="E53" s="107"/>
      <c r="F53" s="103"/>
      <c r="G53" s="32"/>
      <c r="H53" s="32"/>
      <c r="I53" s="101"/>
      <c r="J53" s="33"/>
      <c r="K53" s="32"/>
      <c r="L53" s="101"/>
      <c r="M53" s="33"/>
      <c r="N53" s="32"/>
      <c r="O53" s="32"/>
      <c r="P53" s="101"/>
    </row>
    <row r="54" spans="1:16" ht="12.95" customHeight="1" x14ac:dyDescent="0.2">
      <c r="A54" s="53"/>
      <c r="B54" s="24" t="s">
        <v>52</v>
      </c>
      <c r="C54" s="102"/>
      <c r="D54" s="30"/>
      <c r="E54" s="107"/>
      <c r="F54" s="103"/>
      <c r="G54" s="32"/>
      <c r="H54" s="32"/>
      <c r="I54" s="101"/>
      <c r="J54" s="33"/>
      <c r="K54" s="32"/>
      <c r="L54" s="101"/>
      <c r="M54" s="33"/>
      <c r="N54" s="32"/>
      <c r="O54" s="32"/>
      <c r="P54" s="101"/>
    </row>
    <row r="55" spans="1:16" ht="12.95" customHeight="1" x14ac:dyDescent="0.2">
      <c r="A55" s="53" t="s">
        <v>4</v>
      </c>
      <c r="B55" s="12" t="s">
        <v>53</v>
      </c>
      <c r="C55" s="102"/>
      <c r="D55" s="30"/>
      <c r="E55" s="108"/>
      <c r="F55" s="103"/>
      <c r="G55" s="32"/>
      <c r="H55" s="32"/>
      <c r="I55" s="101"/>
      <c r="J55" s="33"/>
      <c r="K55" s="32"/>
      <c r="L55" s="101"/>
      <c r="M55" s="33"/>
      <c r="N55" s="32"/>
      <c r="O55" s="32"/>
      <c r="P55" s="101"/>
    </row>
    <row r="56" spans="1:16" ht="12.95" customHeight="1" x14ac:dyDescent="0.2">
      <c r="A56" s="53" t="s">
        <v>51</v>
      </c>
      <c r="B56" s="10" t="s">
        <v>23</v>
      </c>
      <c r="C56" s="102"/>
      <c r="D56" s="30"/>
      <c r="E56" s="109"/>
      <c r="F56" s="32"/>
      <c r="G56" s="32"/>
      <c r="H56" s="32"/>
      <c r="I56" s="101"/>
      <c r="J56" s="33"/>
      <c r="K56" s="32"/>
      <c r="L56" s="101"/>
      <c r="M56" s="33"/>
      <c r="N56" s="32"/>
      <c r="O56" s="32"/>
      <c r="P56" s="101"/>
    </row>
    <row r="57" spans="1:16" ht="12.95" customHeight="1" x14ac:dyDescent="0.2">
      <c r="A57" s="53" t="s">
        <v>58</v>
      </c>
      <c r="B57" s="10" t="s">
        <v>54</v>
      </c>
      <c r="C57" s="98"/>
      <c r="D57" s="29"/>
      <c r="E57" s="109"/>
      <c r="F57" s="32"/>
      <c r="G57" s="32"/>
      <c r="H57" s="32"/>
      <c r="I57" s="101"/>
      <c r="J57" s="33"/>
      <c r="K57" s="32"/>
      <c r="L57" s="101"/>
      <c r="M57" s="33"/>
      <c r="N57" s="32"/>
      <c r="O57" s="32"/>
      <c r="P57" s="101"/>
    </row>
    <row r="58" spans="1:16" ht="12.95" customHeight="1" x14ac:dyDescent="0.2">
      <c r="A58" s="53" t="s">
        <v>64</v>
      </c>
      <c r="B58" s="12" t="s">
        <v>55</v>
      </c>
      <c r="C58" s="98"/>
      <c r="D58" s="29"/>
      <c r="E58" s="109"/>
      <c r="F58" s="32"/>
      <c r="G58" s="32"/>
      <c r="H58" s="32"/>
      <c r="I58" s="101"/>
      <c r="J58" s="33"/>
      <c r="K58" s="32"/>
      <c r="L58" s="101"/>
      <c r="M58" s="33"/>
      <c r="N58" s="32"/>
      <c r="O58" s="32"/>
      <c r="P58" s="101"/>
    </row>
    <row r="59" spans="1:16" x14ac:dyDescent="0.2">
      <c r="A59" s="53" t="s">
        <v>129</v>
      </c>
      <c r="B59" s="10" t="s">
        <v>56</v>
      </c>
      <c r="C59" s="98"/>
      <c r="D59" s="29"/>
      <c r="E59" s="109"/>
      <c r="F59" s="110"/>
      <c r="G59" s="32"/>
      <c r="H59" s="32"/>
      <c r="I59" s="101"/>
      <c r="J59" s="33"/>
      <c r="K59" s="32"/>
      <c r="L59" s="101"/>
      <c r="M59" s="33"/>
      <c r="N59" s="32"/>
      <c r="O59" s="32"/>
      <c r="P59" s="101"/>
    </row>
    <row r="60" spans="1:16" ht="25.5" x14ac:dyDescent="0.2">
      <c r="A60" s="53" t="s">
        <v>130</v>
      </c>
      <c r="B60" s="12" t="s">
        <v>9</v>
      </c>
      <c r="C60" s="98">
        <v>12</v>
      </c>
      <c r="D60" s="29">
        <v>58955</v>
      </c>
      <c r="E60" s="109"/>
      <c r="F60" s="111"/>
      <c r="G60" s="32"/>
      <c r="H60" s="32">
        <v>2953</v>
      </c>
      <c r="I60" s="101"/>
      <c r="J60" s="33"/>
      <c r="K60" s="32"/>
      <c r="L60" s="101"/>
      <c r="M60" s="33"/>
      <c r="N60" s="32"/>
      <c r="O60" s="32"/>
      <c r="P60" s="101">
        <v>503</v>
      </c>
    </row>
    <row r="61" spans="1:16" x14ac:dyDescent="0.2">
      <c r="A61" s="53" t="s">
        <v>131</v>
      </c>
      <c r="B61" s="10" t="s">
        <v>57</v>
      </c>
      <c r="C61" s="98"/>
      <c r="D61" s="29"/>
      <c r="E61" s="109"/>
      <c r="F61" s="111"/>
      <c r="G61" s="32"/>
      <c r="H61" s="32"/>
      <c r="I61" s="101"/>
      <c r="J61" s="33"/>
      <c r="K61" s="32"/>
      <c r="L61" s="101"/>
      <c r="M61" s="33"/>
      <c r="N61" s="32"/>
      <c r="O61" s="32"/>
      <c r="P61" s="101"/>
    </row>
    <row r="62" spans="1:16" x14ac:dyDescent="0.2">
      <c r="A62" s="53"/>
      <c r="B62" s="24" t="s">
        <v>59</v>
      </c>
      <c r="C62" s="98"/>
      <c r="D62" s="29"/>
      <c r="E62" s="109"/>
      <c r="F62" s="111"/>
      <c r="G62" s="32"/>
      <c r="H62" s="32"/>
      <c r="I62" s="101"/>
      <c r="J62" s="33"/>
      <c r="K62" s="32"/>
      <c r="L62" s="101"/>
      <c r="M62" s="33"/>
      <c r="N62" s="32"/>
      <c r="O62" s="32"/>
      <c r="P62" s="101"/>
    </row>
    <row r="63" spans="1:16" x14ac:dyDescent="0.2">
      <c r="A63" s="53" t="s">
        <v>171</v>
      </c>
      <c r="B63" s="10" t="s">
        <v>60</v>
      </c>
      <c r="C63" s="98"/>
      <c r="D63" s="29"/>
      <c r="E63" s="109"/>
      <c r="F63" s="111"/>
      <c r="G63" s="32"/>
      <c r="H63" s="32"/>
      <c r="I63" s="101"/>
      <c r="J63" s="33"/>
      <c r="K63" s="32"/>
      <c r="L63" s="101"/>
      <c r="M63" s="33"/>
      <c r="N63" s="32"/>
      <c r="O63" s="32"/>
      <c r="P63" s="101"/>
    </row>
    <row r="64" spans="1:16" x14ac:dyDescent="0.2">
      <c r="A64" s="53" t="s">
        <v>51</v>
      </c>
      <c r="B64" s="10" t="s">
        <v>61</v>
      </c>
      <c r="C64" s="98"/>
      <c r="D64" s="29"/>
      <c r="E64" s="109"/>
      <c r="F64" s="111"/>
      <c r="G64" s="32"/>
      <c r="H64" s="32"/>
      <c r="I64" s="101"/>
      <c r="J64" s="33"/>
      <c r="K64" s="32"/>
      <c r="L64" s="101"/>
      <c r="M64" s="33"/>
      <c r="N64" s="32"/>
      <c r="O64" s="32"/>
      <c r="P64" s="101"/>
    </row>
    <row r="65" spans="1:16" x14ac:dyDescent="0.2">
      <c r="A65" s="53" t="s">
        <v>172</v>
      </c>
      <c r="B65" s="10" t="s">
        <v>62</v>
      </c>
      <c r="C65" s="98"/>
      <c r="D65" s="29"/>
      <c r="E65" s="109"/>
      <c r="F65" s="111"/>
      <c r="G65" s="32"/>
      <c r="H65" s="32"/>
      <c r="I65" s="101"/>
      <c r="J65" s="33"/>
      <c r="K65" s="32"/>
      <c r="L65" s="101"/>
      <c r="M65" s="33"/>
      <c r="N65" s="32"/>
      <c r="O65" s="32"/>
      <c r="P65" s="101"/>
    </row>
    <row r="66" spans="1:16" x14ac:dyDescent="0.2">
      <c r="A66" s="53" t="s">
        <v>173</v>
      </c>
      <c r="B66" s="10" t="s">
        <v>174</v>
      </c>
      <c r="C66" s="98">
        <v>2</v>
      </c>
      <c r="D66" s="29">
        <v>11533</v>
      </c>
      <c r="E66" s="109"/>
      <c r="F66" s="111"/>
      <c r="G66" s="32"/>
      <c r="H66" s="32">
        <v>511</v>
      </c>
      <c r="I66" s="101"/>
      <c r="J66" s="33"/>
      <c r="K66" s="32"/>
      <c r="L66" s="101"/>
      <c r="M66" s="33"/>
      <c r="N66" s="32"/>
      <c r="O66" s="32"/>
      <c r="P66" s="101">
        <v>163</v>
      </c>
    </row>
    <row r="67" spans="1:16" x14ac:dyDescent="0.2">
      <c r="A67" s="53"/>
      <c r="B67" s="24" t="s">
        <v>65</v>
      </c>
      <c r="C67" s="98"/>
      <c r="D67" s="29"/>
      <c r="E67" s="109"/>
      <c r="F67" s="111"/>
      <c r="G67" s="32"/>
      <c r="H67" s="32"/>
      <c r="I67" s="101"/>
      <c r="J67" s="33"/>
      <c r="K67" s="32"/>
      <c r="L67" s="101"/>
      <c r="M67" s="33"/>
      <c r="N67" s="32"/>
      <c r="O67" s="32"/>
      <c r="P67" s="101"/>
    </row>
    <row r="68" spans="1:16" x14ac:dyDescent="0.2">
      <c r="A68" s="53" t="s">
        <v>4</v>
      </c>
      <c r="B68" s="10" t="s">
        <v>66</v>
      </c>
      <c r="C68" s="98">
        <v>7</v>
      </c>
      <c r="D68" s="29">
        <v>53187</v>
      </c>
      <c r="E68" s="109"/>
      <c r="F68" s="111"/>
      <c r="G68" s="32"/>
      <c r="H68" s="32">
        <v>804</v>
      </c>
      <c r="I68" s="101"/>
      <c r="J68" s="33"/>
      <c r="K68" s="32"/>
      <c r="L68" s="101"/>
      <c r="M68" s="33"/>
      <c r="N68" s="32"/>
      <c r="O68" s="32"/>
      <c r="P68" s="101">
        <v>63</v>
      </c>
    </row>
    <row r="69" spans="1:16" x14ac:dyDescent="0.2">
      <c r="A69" s="53" t="s">
        <v>51</v>
      </c>
      <c r="B69" s="10" t="s">
        <v>15</v>
      </c>
      <c r="C69" s="98"/>
      <c r="D69" s="29"/>
      <c r="E69" s="109"/>
      <c r="F69" s="111"/>
      <c r="G69" s="32"/>
      <c r="H69" s="32"/>
      <c r="I69" s="101"/>
      <c r="J69" s="33"/>
      <c r="K69" s="32"/>
      <c r="L69" s="101"/>
      <c r="M69" s="33"/>
      <c r="N69" s="32"/>
      <c r="O69" s="32"/>
      <c r="P69" s="101"/>
    </row>
    <row r="70" spans="1:16" x14ac:dyDescent="0.2">
      <c r="A70" s="53" t="s">
        <v>58</v>
      </c>
      <c r="B70" s="10" t="s">
        <v>67</v>
      </c>
      <c r="C70" s="112"/>
      <c r="D70" s="113"/>
      <c r="E70" s="114"/>
      <c r="F70" s="115"/>
      <c r="G70" s="116"/>
      <c r="H70" s="116"/>
      <c r="I70" s="117"/>
      <c r="J70" s="118"/>
      <c r="K70" s="116"/>
      <c r="L70" s="117"/>
      <c r="M70" s="118"/>
      <c r="N70" s="116"/>
      <c r="O70" s="116"/>
      <c r="P70" s="117"/>
    </row>
    <row r="71" spans="1:16" x14ac:dyDescent="0.2">
      <c r="A71" s="53" t="s">
        <v>64</v>
      </c>
      <c r="B71" s="10" t="s">
        <v>68</v>
      </c>
      <c r="C71" s="112">
        <v>4</v>
      </c>
      <c r="D71" s="113"/>
      <c r="E71" s="114"/>
      <c r="F71" s="115"/>
      <c r="G71" s="116"/>
      <c r="H71" s="116"/>
      <c r="I71" s="117"/>
      <c r="J71" s="118"/>
      <c r="K71" s="116"/>
      <c r="L71" s="117"/>
      <c r="M71" s="118"/>
      <c r="N71" s="116"/>
      <c r="O71" s="116"/>
      <c r="P71" s="117"/>
    </row>
    <row r="72" spans="1:16" x14ac:dyDescent="0.2">
      <c r="A72" s="53" t="s">
        <v>129</v>
      </c>
      <c r="B72" s="10" t="s">
        <v>17</v>
      </c>
      <c r="C72" s="112">
        <v>1</v>
      </c>
      <c r="D72" s="113"/>
      <c r="E72" s="114"/>
      <c r="F72" s="115"/>
      <c r="G72" s="116"/>
      <c r="H72" s="116"/>
      <c r="I72" s="117"/>
      <c r="J72" s="118"/>
      <c r="K72" s="116"/>
      <c r="L72" s="117"/>
      <c r="M72" s="118"/>
      <c r="N72" s="116"/>
      <c r="O72" s="116"/>
      <c r="P72" s="117"/>
    </row>
    <row r="73" spans="1:16" x14ac:dyDescent="0.2">
      <c r="A73" s="119" t="s">
        <v>130</v>
      </c>
      <c r="B73" s="16" t="s">
        <v>69</v>
      </c>
      <c r="C73" s="120">
        <v>2</v>
      </c>
      <c r="D73" s="113"/>
      <c r="E73" s="121"/>
      <c r="F73" s="122"/>
      <c r="G73" s="123"/>
      <c r="H73" s="123"/>
      <c r="I73" s="124"/>
      <c r="J73" s="35"/>
      <c r="K73" s="123"/>
      <c r="L73" s="124"/>
      <c r="M73" s="35"/>
      <c r="N73" s="123"/>
      <c r="O73" s="123"/>
      <c r="P73" s="124"/>
    </row>
    <row r="74" spans="1:16" ht="13.5" customHeight="1" x14ac:dyDescent="0.2">
      <c r="A74" s="534" t="s">
        <v>175</v>
      </c>
      <c r="B74" s="534"/>
      <c r="C74" s="125">
        <f t="shared" ref="C74:P74" si="0"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126">
        <f t="shared" si="0"/>
        <v>123675</v>
      </c>
      <c r="E74" s="125">
        <f t="shared" si="0"/>
        <v>162838</v>
      </c>
      <c r="F74" s="125">
        <f t="shared" si="0"/>
        <v>0</v>
      </c>
      <c r="G74" s="125">
        <f t="shared" si="0"/>
        <v>79521</v>
      </c>
      <c r="H74" s="125">
        <f t="shared" si="0"/>
        <v>22058</v>
      </c>
      <c r="I74" s="125">
        <f t="shared" si="0"/>
        <v>23213</v>
      </c>
      <c r="J74" s="125">
        <f t="shared" si="0"/>
        <v>117804</v>
      </c>
      <c r="K74" s="125">
        <f t="shared" si="0"/>
        <v>0</v>
      </c>
      <c r="L74" s="125">
        <f t="shared" si="0"/>
        <v>0</v>
      </c>
      <c r="M74" s="125">
        <f t="shared" si="0"/>
        <v>0</v>
      </c>
      <c r="N74" s="125">
        <f t="shared" si="0"/>
        <v>0</v>
      </c>
      <c r="O74" s="125">
        <f t="shared" si="0"/>
        <v>0</v>
      </c>
      <c r="P74" s="126">
        <f t="shared" si="0"/>
        <v>120122</v>
      </c>
    </row>
    <row r="75" spans="1:16" ht="18.75" customHeight="1" x14ac:dyDescent="0.2">
      <c r="A75" s="535" t="s">
        <v>176</v>
      </c>
      <c r="B75" s="535"/>
      <c r="C75" s="127"/>
      <c r="D75" s="528">
        <f>E74+F74+G74+H74+I74+J74+K74+L74+M74+N74+O74+P74+D74</f>
        <v>649231</v>
      </c>
      <c r="E75" s="528"/>
      <c r="F75" s="528"/>
      <c r="G75" s="528"/>
      <c r="H75" s="528"/>
      <c r="I75" s="528"/>
      <c r="J75" s="528"/>
      <c r="K75" s="528"/>
      <c r="L75" s="528"/>
      <c r="M75" s="528"/>
      <c r="N75" s="528"/>
      <c r="O75" s="528"/>
      <c r="P75" s="528"/>
    </row>
    <row r="76" spans="1:16" ht="15" customHeight="1" x14ac:dyDescent="0.2">
      <c r="A76" s="525" t="s">
        <v>105</v>
      </c>
      <c r="B76" s="525"/>
      <c r="C76" s="128"/>
      <c r="D76" s="526">
        <v>-123675</v>
      </c>
      <c r="E76" s="526"/>
      <c r="F76" s="526"/>
      <c r="G76" s="526"/>
      <c r="H76" s="526"/>
      <c r="I76" s="526"/>
      <c r="J76" s="526"/>
      <c r="K76" s="526"/>
      <c r="L76" s="526"/>
      <c r="M76" s="526"/>
      <c r="N76" s="526"/>
      <c r="O76" s="526"/>
      <c r="P76" s="526"/>
    </row>
    <row r="77" spans="1:16" x14ac:dyDescent="0.2">
      <c r="A77" s="527" t="s">
        <v>106</v>
      </c>
      <c r="B77" s="527"/>
      <c r="C77" s="129"/>
      <c r="D77" s="528">
        <f>SUM(D75:D76)</f>
        <v>525556</v>
      </c>
      <c r="E77" s="528"/>
      <c r="F77" s="528"/>
      <c r="G77" s="528"/>
      <c r="H77" s="528"/>
      <c r="I77" s="528"/>
      <c r="J77" s="528"/>
      <c r="K77" s="528"/>
      <c r="L77" s="528"/>
      <c r="M77" s="528"/>
      <c r="N77" s="528"/>
      <c r="O77" s="528"/>
      <c r="P77" s="528"/>
    </row>
    <row r="78" spans="1:16" x14ac:dyDescent="0.2">
      <c r="A78" s="130"/>
      <c r="B78" s="130"/>
    </row>
    <row r="79" spans="1:16" x14ac:dyDescent="0.2">
      <c r="A79" s="130"/>
      <c r="B79" s="130"/>
    </row>
    <row r="80" spans="1:16" x14ac:dyDescent="0.2">
      <c r="A80" s="130"/>
      <c r="B80" s="130"/>
    </row>
    <row r="81" spans="1:16" x14ac:dyDescent="0.2">
      <c r="A81" s="130"/>
      <c r="B81" s="130"/>
    </row>
    <row r="82" spans="1:16" x14ac:dyDescent="0.2">
      <c r="A82" s="130"/>
      <c r="B82" s="130"/>
    </row>
    <row r="83" spans="1:16" x14ac:dyDescent="0.2">
      <c r="A83" s="130"/>
      <c r="B83" s="130"/>
    </row>
    <row r="84" spans="1:16" ht="12.75" customHeight="1" x14ac:dyDescent="0.2">
      <c r="A84" s="529" t="s">
        <v>109</v>
      </c>
      <c r="B84" s="530" t="s">
        <v>110</v>
      </c>
      <c r="C84" s="531" t="s">
        <v>111</v>
      </c>
      <c r="D84" s="524" t="s">
        <v>112</v>
      </c>
      <c r="E84" s="532" t="s">
        <v>177</v>
      </c>
      <c r="F84" s="532"/>
      <c r="G84" s="532"/>
      <c r="H84" s="532"/>
      <c r="I84" s="532"/>
      <c r="J84" s="532"/>
      <c r="K84" s="533" t="s">
        <v>178</v>
      </c>
      <c r="L84" s="533"/>
      <c r="M84" s="533"/>
      <c r="N84" s="533"/>
      <c r="O84" s="516" t="s">
        <v>72</v>
      </c>
      <c r="P84" s="516"/>
    </row>
    <row r="85" spans="1:16" ht="45" x14ac:dyDescent="0.2">
      <c r="A85" s="529"/>
      <c r="B85" s="530"/>
      <c r="C85" s="531"/>
      <c r="D85" s="524"/>
      <c r="E85" s="84" t="s">
        <v>179</v>
      </c>
      <c r="F85" s="85" t="s">
        <v>180</v>
      </c>
      <c r="G85" s="86" t="s">
        <v>181</v>
      </c>
      <c r="H85" s="86" t="s">
        <v>182</v>
      </c>
      <c r="I85" s="86" t="s">
        <v>183</v>
      </c>
      <c r="J85" s="87" t="s">
        <v>184</v>
      </c>
      <c r="K85" s="88" t="s">
        <v>185</v>
      </c>
      <c r="L85" s="86" t="s">
        <v>186</v>
      </c>
      <c r="M85" s="86" t="s">
        <v>187</v>
      </c>
      <c r="N85" s="87" t="s">
        <v>183</v>
      </c>
      <c r="O85" s="88" t="s">
        <v>438</v>
      </c>
      <c r="P85" s="87" t="s">
        <v>189</v>
      </c>
    </row>
    <row r="86" spans="1:16" ht="15.75" customHeight="1" x14ac:dyDescent="0.2">
      <c r="A86" s="520" t="s">
        <v>127</v>
      </c>
      <c r="B86" s="520"/>
      <c r="C86" s="131"/>
      <c r="D86" s="132"/>
      <c r="E86" s="493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</row>
    <row r="87" spans="1:16" x14ac:dyDescent="0.2">
      <c r="A87" s="133" t="s">
        <v>4</v>
      </c>
      <c r="B87" s="54" t="s">
        <v>6</v>
      </c>
      <c r="C87" s="134"/>
      <c r="D87" s="135"/>
      <c r="E87" s="494"/>
      <c r="F87" s="495"/>
      <c r="G87" s="495"/>
      <c r="H87" s="495"/>
      <c r="I87" s="495"/>
      <c r="J87" s="495"/>
      <c r="K87" s="495"/>
      <c r="L87" s="495"/>
      <c r="M87" s="495"/>
      <c r="N87" s="495"/>
      <c r="O87" s="495"/>
      <c r="P87" s="495"/>
    </row>
    <row r="88" spans="1:16" x14ac:dyDescent="0.2">
      <c r="A88" s="133" t="s">
        <v>51</v>
      </c>
      <c r="B88" s="64" t="s">
        <v>7</v>
      </c>
      <c r="C88" s="134"/>
      <c r="D88" s="135"/>
      <c r="E88" s="494"/>
      <c r="F88" s="495"/>
      <c r="G88" s="495">
        <v>6774</v>
      </c>
      <c r="H88" s="495"/>
      <c r="I88" s="495"/>
      <c r="J88" s="495"/>
      <c r="K88" s="495"/>
      <c r="L88" s="495"/>
      <c r="M88" s="495"/>
      <c r="N88" s="495"/>
      <c r="O88" s="495"/>
      <c r="P88" s="495"/>
    </row>
    <row r="89" spans="1:16" ht="25.5" x14ac:dyDescent="0.2">
      <c r="A89" s="133" t="s">
        <v>58</v>
      </c>
      <c r="B89" s="65" t="s">
        <v>128</v>
      </c>
      <c r="C89" s="134"/>
      <c r="D89" s="135"/>
      <c r="E89" s="494"/>
      <c r="F89" s="495"/>
      <c r="G89" s="495">
        <v>2402</v>
      </c>
      <c r="H89" s="495"/>
      <c r="I89" s="495"/>
      <c r="J89" s="495"/>
      <c r="K89" s="495"/>
      <c r="L89" s="495"/>
      <c r="M89" s="495"/>
      <c r="N89" s="495"/>
      <c r="O89" s="495"/>
      <c r="P89" s="495"/>
    </row>
    <row r="90" spans="1:16" ht="25.5" x14ac:dyDescent="0.2">
      <c r="A90" s="133" t="s">
        <v>64</v>
      </c>
      <c r="B90" s="65" t="s">
        <v>9</v>
      </c>
      <c r="C90" s="136">
        <v>1</v>
      </c>
      <c r="D90" s="137"/>
      <c r="E90" s="495">
        <v>17380</v>
      </c>
      <c r="F90" s="495">
        <v>3702</v>
      </c>
      <c r="G90" s="495">
        <v>15759</v>
      </c>
      <c r="H90" s="495">
        <v>2340</v>
      </c>
      <c r="I90" s="495"/>
      <c r="J90" s="495"/>
      <c r="K90" s="495"/>
      <c r="L90" s="495"/>
      <c r="M90" s="495"/>
      <c r="N90" s="495"/>
      <c r="O90" s="495"/>
      <c r="P90" s="495">
        <v>43827</v>
      </c>
    </row>
    <row r="91" spans="1:16" x14ac:dyDescent="0.2">
      <c r="A91" s="133" t="s">
        <v>129</v>
      </c>
      <c r="B91" s="54" t="s">
        <v>10</v>
      </c>
      <c r="C91" s="136"/>
      <c r="D91" s="137"/>
      <c r="E91" s="494"/>
      <c r="F91" s="495"/>
      <c r="G91" s="495">
        <v>2008</v>
      </c>
      <c r="H91" s="495"/>
      <c r="I91" s="495"/>
      <c r="J91" s="495"/>
      <c r="K91" s="495"/>
      <c r="L91" s="495"/>
      <c r="M91" s="495"/>
      <c r="N91" s="495"/>
      <c r="O91" s="495"/>
      <c r="P91" s="495"/>
    </row>
    <row r="92" spans="1:16" x14ac:dyDescent="0.2">
      <c r="A92" s="133" t="s">
        <v>130</v>
      </c>
      <c r="B92" s="64" t="s">
        <v>11</v>
      </c>
      <c r="C92" s="136"/>
      <c r="D92" s="137"/>
      <c r="E92" s="494"/>
      <c r="F92" s="495"/>
      <c r="G92" s="495">
        <v>5066</v>
      </c>
      <c r="H92" s="495"/>
      <c r="I92" s="495"/>
      <c r="J92" s="495"/>
      <c r="K92" s="495"/>
      <c r="L92" s="495"/>
      <c r="M92" s="495"/>
      <c r="N92" s="495"/>
      <c r="O92" s="495"/>
      <c r="P92" s="495"/>
    </row>
    <row r="93" spans="1:16" x14ac:dyDescent="0.2">
      <c r="A93" s="133" t="s">
        <v>131</v>
      </c>
      <c r="B93" s="64" t="s">
        <v>12</v>
      </c>
      <c r="C93" s="136">
        <v>2</v>
      </c>
      <c r="D93" s="137"/>
      <c r="E93" s="494">
        <v>4068</v>
      </c>
      <c r="F93" s="495">
        <v>813</v>
      </c>
      <c r="G93" s="495">
        <v>5976</v>
      </c>
      <c r="H93" s="495"/>
      <c r="I93" s="495"/>
      <c r="J93" s="495"/>
      <c r="K93" s="495">
        <v>198042</v>
      </c>
      <c r="L93" s="495">
        <v>13632</v>
      </c>
      <c r="M93" s="495"/>
      <c r="N93" s="495"/>
      <c r="O93" s="495"/>
      <c r="P93" s="495"/>
    </row>
    <row r="94" spans="1:16" x14ac:dyDescent="0.2">
      <c r="A94" s="133" t="s">
        <v>132</v>
      </c>
      <c r="B94" s="64" t="s">
        <v>13</v>
      </c>
      <c r="C94" s="136"/>
      <c r="D94" s="137"/>
      <c r="E94" s="496"/>
      <c r="F94" s="495"/>
      <c r="G94" s="495"/>
      <c r="H94" s="495"/>
      <c r="I94" s="495"/>
      <c r="J94" s="495"/>
      <c r="K94" s="495"/>
      <c r="L94" s="495"/>
      <c r="M94" s="495"/>
      <c r="N94" s="495"/>
      <c r="O94" s="495">
        <v>5280</v>
      </c>
      <c r="P94" s="495"/>
    </row>
    <row r="95" spans="1:16" x14ac:dyDescent="0.2">
      <c r="A95" s="133" t="s">
        <v>133</v>
      </c>
      <c r="B95" s="64" t="s">
        <v>14</v>
      </c>
      <c r="C95" s="136"/>
      <c r="D95" s="137"/>
      <c r="E95" s="494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</row>
    <row r="96" spans="1:16" x14ac:dyDescent="0.2">
      <c r="A96" s="133" t="s">
        <v>134</v>
      </c>
      <c r="B96" s="64" t="s">
        <v>15</v>
      </c>
      <c r="C96" s="136"/>
      <c r="D96" s="137"/>
      <c r="E96" s="494"/>
      <c r="F96" s="495"/>
      <c r="G96" s="495"/>
      <c r="H96" s="495"/>
      <c r="I96" s="495"/>
      <c r="J96" s="495"/>
      <c r="K96" s="495"/>
      <c r="L96" s="495"/>
      <c r="M96" s="495"/>
      <c r="N96" s="495"/>
      <c r="O96" s="495"/>
      <c r="P96" s="495"/>
    </row>
    <row r="97" spans="1:30" ht="25.5" x14ac:dyDescent="0.2">
      <c r="A97" s="133" t="s">
        <v>135</v>
      </c>
      <c r="B97" s="64" t="s">
        <v>16</v>
      </c>
      <c r="C97" s="136"/>
      <c r="D97" s="137"/>
      <c r="E97" s="496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</row>
    <row r="98" spans="1:30" x14ac:dyDescent="0.2">
      <c r="A98" s="133" t="s">
        <v>136</v>
      </c>
      <c r="B98" s="64" t="s">
        <v>17</v>
      </c>
      <c r="C98" s="136">
        <v>1</v>
      </c>
      <c r="D98" s="137"/>
      <c r="E98" s="497"/>
      <c r="F98" s="495"/>
      <c r="G98" s="495">
        <v>5800</v>
      </c>
      <c r="H98" s="495"/>
      <c r="I98" s="495"/>
      <c r="J98" s="495"/>
      <c r="K98" s="495"/>
      <c r="L98" s="495"/>
      <c r="M98" s="495"/>
      <c r="N98" s="495"/>
      <c r="O98" s="495"/>
      <c r="P98" s="495"/>
    </row>
    <row r="99" spans="1:30" x14ac:dyDescent="0.2">
      <c r="A99" s="133" t="s">
        <v>137</v>
      </c>
      <c r="B99" s="64" t="s">
        <v>18</v>
      </c>
      <c r="C99" s="136">
        <v>1</v>
      </c>
      <c r="D99" s="137"/>
      <c r="E99" s="494">
        <v>2258</v>
      </c>
      <c r="F99" s="495">
        <v>882</v>
      </c>
      <c r="G99" s="495">
        <v>6371</v>
      </c>
      <c r="H99" s="495"/>
      <c r="I99" s="495"/>
      <c r="J99" s="495"/>
      <c r="K99" s="495"/>
      <c r="L99" s="495"/>
      <c r="M99" s="495"/>
      <c r="N99" s="495"/>
      <c r="O99" s="495"/>
      <c r="P99" s="495"/>
    </row>
    <row r="100" spans="1:30" x14ac:dyDescent="0.2">
      <c r="A100" s="133" t="s">
        <v>138</v>
      </c>
      <c r="B100" s="64" t="s">
        <v>19</v>
      </c>
      <c r="C100" s="136"/>
      <c r="D100" s="137"/>
      <c r="E100" s="494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</row>
    <row r="101" spans="1:30" x14ac:dyDescent="0.2">
      <c r="A101" s="133" t="s">
        <v>139</v>
      </c>
      <c r="B101" s="54" t="s">
        <v>20</v>
      </c>
      <c r="C101" s="136">
        <v>1</v>
      </c>
      <c r="D101" s="137"/>
      <c r="E101" s="494">
        <v>3965</v>
      </c>
      <c r="F101" s="495">
        <v>885</v>
      </c>
      <c r="G101" s="495">
        <v>508</v>
      </c>
      <c r="H101" s="495"/>
      <c r="I101" s="495"/>
      <c r="J101" s="495"/>
      <c r="K101" s="495"/>
      <c r="L101" s="495"/>
      <c r="M101" s="495"/>
      <c r="N101" s="495"/>
      <c r="O101" s="495"/>
      <c r="P101" s="495"/>
    </row>
    <row r="102" spans="1:30" x14ac:dyDescent="0.2">
      <c r="A102" s="133" t="s">
        <v>140</v>
      </c>
      <c r="B102" s="54" t="s">
        <v>21</v>
      </c>
      <c r="C102" s="136"/>
      <c r="D102" s="137"/>
      <c r="E102" s="494"/>
      <c r="F102" s="495"/>
      <c r="G102" s="495">
        <v>96</v>
      </c>
      <c r="H102" s="495"/>
      <c r="I102" s="495"/>
      <c r="J102" s="495"/>
      <c r="K102" s="495"/>
      <c r="L102" s="495"/>
      <c r="M102" s="495"/>
      <c r="N102" s="495"/>
      <c r="O102" s="495"/>
      <c r="P102" s="495"/>
    </row>
    <row r="103" spans="1:30" x14ac:dyDescent="0.2">
      <c r="A103" s="133" t="s">
        <v>141</v>
      </c>
      <c r="B103" s="64" t="s">
        <v>22</v>
      </c>
      <c r="C103" s="134"/>
      <c r="D103" s="135"/>
      <c r="E103" s="494"/>
      <c r="F103" s="495"/>
      <c r="G103" s="495"/>
      <c r="H103" s="495">
        <v>5320</v>
      </c>
      <c r="I103" s="495"/>
      <c r="J103" s="495"/>
      <c r="K103" s="495"/>
      <c r="L103" s="495"/>
      <c r="M103" s="495"/>
      <c r="N103" s="495"/>
      <c r="O103" s="495"/>
      <c r="P103" s="495"/>
    </row>
    <row r="104" spans="1:30" x14ac:dyDescent="0.2">
      <c r="A104" s="133" t="s">
        <v>142</v>
      </c>
      <c r="B104" s="54" t="s">
        <v>23</v>
      </c>
      <c r="C104" s="134"/>
      <c r="D104" s="135"/>
      <c r="E104" s="494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</row>
    <row r="105" spans="1:30" x14ac:dyDescent="0.2">
      <c r="A105" s="133" t="s">
        <v>143</v>
      </c>
      <c r="B105" s="54" t="s">
        <v>24</v>
      </c>
      <c r="C105" s="134"/>
      <c r="D105" s="135"/>
      <c r="E105" s="494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</row>
    <row r="106" spans="1:30" x14ac:dyDescent="0.2">
      <c r="A106" s="133" t="s">
        <v>144</v>
      </c>
      <c r="B106" s="54" t="s">
        <v>25</v>
      </c>
      <c r="C106" s="134"/>
      <c r="D106" s="135"/>
      <c r="E106" s="494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</row>
    <row r="107" spans="1:30" x14ac:dyDescent="0.2">
      <c r="A107" s="133" t="s">
        <v>145</v>
      </c>
      <c r="B107" s="54" t="s">
        <v>26</v>
      </c>
      <c r="C107" s="134"/>
      <c r="D107" s="135"/>
      <c r="E107" s="494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</row>
    <row r="108" spans="1:30" x14ac:dyDescent="0.2">
      <c r="A108" s="133" t="s">
        <v>146</v>
      </c>
      <c r="B108" s="54" t="s">
        <v>27</v>
      </c>
      <c r="C108" s="134"/>
      <c r="D108" s="135"/>
      <c r="E108" s="494"/>
      <c r="F108" s="495"/>
      <c r="G108" s="495"/>
      <c r="H108" s="495"/>
      <c r="I108" s="495"/>
      <c r="J108" s="495">
        <v>1500</v>
      </c>
      <c r="K108" s="495"/>
      <c r="L108" s="495"/>
      <c r="M108" s="495"/>
      <c r="N108" s="495"/>
      <c r="O108" s="495"/>
      <c r="P108" s="495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</row>
    <row r="109" spans="1:30" x14ac:dyDescent="0.2">
      <c r="A109" s="133" t="s">
        <v>147</v>
      </c>
      <c r="B109" s="54" t="s">
        <v>28</v>
      </c>
      <c r="C109" s="134"/>
      <c r="D109" s="135"/>
      <c r="E109" s="494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</row>
    <row r="110" spans="1:30" x14ac:dyDescent="0.2">
      <c r="A110" s="133" t="s">
        <v>148</v>
      </c>
      <c r="B110" s="54" t="s">
        <v>29</v>
      </c>
      <c r="C110" s="134"/>
      <c r="D110" s="135"/>
      <c r="E110" s="494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</row>
    <row r="111" spans="1:30" x14ac:dyDescent="0.2">
      <c r="A111" s="133" t="s">
        <v>149</v>
      </c>
      <c r="B111" s="54" t="s">
        <v>30</v>
      </c>
      <c r="C111" s="134"/>
      <c r="D111" s="135"/>
      <c r="E111" s="494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</row>
    <row r="112" spans="1:30" x14ac:dyDescent="0.2">
      <c r="A112" s="133" t="s">
        <v>150</v>
      </c>
      <c r="B112" s="54" t="s">
        <v>31</v>
      </c>
      <c r="C112" s="134"/>
      <c r="D112" s="135"/>
      <c r="E112" s="494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</row>
    <row r="113" spans="1:30" x14ac:dyDescent="0.2">
      <c r="A113" s="133" t="s">
        <v>151</v>
      </c>
      <c r="B113" s="19" t="s">
        <v>152</v>
      </c>
      <c r="C113" s="134"/>
      <c r="D113" s="135"/>
      <c r="E113" s="494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</row>
    <row r="114" spans="1:30" x14ac:dyDescent="0.2">
      <c r="A114" s="133" t="s">
        <v>153</v>
      </c>
      <c r="B114" s="54" t="s">
        <v>33</v>
      </c>
      <c r="C114" s="134"/>
      <c r="D114" s="135"/>
      <c r="E114" s="494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</row>
    <row r="115" spans="1:30" x14ac:dyDescent="0.2">
      <c r="A115" s="133" t="s">
        <v>154</v>
      </c>
      <c r="B115" s="54" t="s">
        <v>34</v>
      </c>
      <c r="C115" s="134"/>
      <c r="D115" s="135"/>
      <c r="E115" s="494"/>
      <c r="F115" s="495"/>
      <c r="G115" s="495"/>
      <c r="H115" s="495"/>
      <c r="I115" s="495"/>
      <c r="J115" s="495">
        <v>2480</v>
      </c>
      <c r="K115" s="495"/>
      <c r="L115" s="495"/>
      <c r="M115" s="495"/>
      <c r="N115" s="495"/>
      <c r="O115" s="495"/>
      <c r="P115" s="495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</row>
    <row r="116" spans="1:30" x14ac:dyDescent="0.2">
      <c r="A116" s="133" t="s">
        <v>155</v>
      </c>
      <c r="B116" s="54" t="s">
        <v>35</v>
      </c>
      <c r="C116" s="134"/>
      <c r="D116" s="135"/>
      <c r="E116" s="494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S116" s="139"/>
      <c r="T116" s="139"/>
      <c r="U116" s="139"/>
      <c r="V116" s="139"/>
      <c r="W116" s="139"/>
      <c r="X116" s="139"/>
      <c r="Y116" s="140"/>
      <c r="Z116" s="140"/>
      <c r="AA116" s="140"/>
      <c r="AB116" s="140"/>
      <c r="AC116" s="141"/>
      <c r="AD116" s="141"/>
    </row>
    <row r="117" spans="1:30" x14ac:dyDescent="0.2">
      <c r="A117" s="133" t="s">
        <v>156</v>
      </c>
      <c r="B117" s="54" t="s">
        <v>36</v>
      </c>
      <c r="C117" s="136"/>
      <c r="D117" s="137"/>
      <c r="E117" s="494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S117" s="142"/>
      <c r="T117" s="142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</row>
    <row r="118" spans="1:30" x14ac:dyDescent="0.2">
      <c r="A118" s="133" t="s">
        <v>157</v>
      </c>
      <c r="B118" s="54" t="s">
        <v>37</v>
      </c>
      <c r="C118" s="134"/>
      <c r="D118" s="135"/>
      <c r="E118" s="494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</row>
    <row r="119" spans="1:30" x14ac:dyDescent="0.2">
      <c r="A119" s="133" t="s">
        <v>158</v>
      </c>
      <c r="B119" s="54" t="s">
        <v>38</v>
      </c>
      <c r="C119" s="134"/>
      <c r="D119" s="135"/>
      <c r="E119" s="494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</row>
    <row r="120" spans="1:30" x14ac:dyDescent="0.2">
      <c r="A120" s="133" t="s">
        <v>159</v>
      </c>
      <c r="B120" s="54" t="s">
        <v>39</v>
      </c>
      <c r="C120" s="134"/>
      <c r="D120" s="135"/>
      <c r="E120" s="494"/>
      <c r="F120" s="495">
        <v>3</v>
      </c>
      <c r="G120" s="495">
        <v>11</v>
      </c>
      <c r="H120" s="495">
        <v>400</v>
      </c>
      <c r="I120" s="495"/>
      <c r="J120" s="495"/>
      <c r="K120" s="495"/>
      <c r="L120" s="495"/>
      <c r="M120" s="495"/>
      <c r="N120" s="495"/>
      <c r="O120" s="495"/>
      <c r="P120" s="495"/>
    </row>
    <row r="121" spans="1:30" x14ac:dyDescent="0.2">
      <c r="A121" s="133" t="s">
        <v>160</v>
      </c>
      <c r="B121" s="54" t="s">
        <v>190</v>
      </c>
      <c r="C121" s="134"/>
      <c r="D121" s="135"/>
      <c r="E121" s="494"/>
      <c r="F121" s="495"/>
      <c r="G121" s="495">
        <v>1143</v>
      </c>
      <c r="H121" s="495"/>
      <c r="I121" s="495"/>
      <c r="J121" s="495">
        <v>7004</v>
      </c>
      <c r="K121" s="495"/>
      <c r="L121" s="495"/>
      <c r="M121" s="495"/>
      <c r="N121" s="495"/>
      <c r="O121" s="495"/>
      <c r="P121" s="495"/>
    </row>
    <row r="122" spans="1:30" x14ac:dyDescent="0.2">
      <c r="A122" s="133" t="s">
        <v>161</v>
      </c>
      <c r="B122" s="10" t="s">
        <v>41</v>
      </c>
      <c r="C122" s="134"/>
      <c r="D122" s="135"/>
      <c r="E122" s="494"/>
      <c r="F122" s="495"/>
      <c r="G122" s="495"/>
      <c r="H122" s="495"/>
      <c r="I122" s="495">
        <v>5798</v>
      </c>
      <c r="J122" s="495"/>
      <c r="K122" s="495"/>
      <c r="L122" s="495"/>
      <c r="M122" s="495"/>
      <c r="N122" s="495"/>
      <c r="O122" s="495"/>
      <c r="P122" s="495"/>
    </row>
    <row r="123" spans="1:30" x14ac:dyDescent="0.2">
      <c r="A123" s="133" t="s">
        <v>162</v>
      </c>
      <c r="B123" s="16" t="s">
        <v>42</v>
      </c>
      <c r="C123" s="144"/>
      <c r="D123" s="145"/>
      <c r="E123" s="498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</row>
    <row r="124" spans="1:30" ht="12.75" customHeight="1" x14ac:dyDescent="0.2">
      <c r="A124" s="521" t="s">
        <v>109</v>
      </c>
      <c r="B124" s="522" t="s">
        <v>110</v>
      </c>
      <c r="C124" s="523" t="s">
        <v>111</v>
      </c>
      <c r="D124" s="524" t="s">
        <v>112</v>
      </c>
      <c r="E124" s="514" t="s">
        <v>177</v>
      </c>
      <c r="F124" s="514"/>
      <c r="G124" s="514"/>
      <c r="H124" s="514"/>
      <c r="I124" s="514"/>
      <c r="J124" s="514"/>
      <c r="K124" s="515" t="s">
        <v>178</v>
      </c>
      <c r="L124" s="515"/>
      <c r="M124" s="515"/>
      <c r="N124" s="515"/>
      <c r="O124" s="516" t="s">
        <v>72</v>
      </c>
      <c r="P124" s="516"/>
    </row>
    <row r="125" spans="1:30" ht="45" x14ac:dyDescent="0.2">
      <c r="A125" s="521"/>
      <c r="B125" s="522"/>
      <c r="C125" s="523"/>
      <c r="D125" s="524"/>
      <c r="E125" s="84" t="s">
        <v>179</v>
      </c>
      <c r="F125" s="85" t="s">
        <v>180</v>
      </c>
      <c r="G125" s="86" t="s">
        <v>181</v>
      </c>
      <c r="H125" s="86" t="s">
        <v>182</v>
      </c>
      <c r="I125" s="86" t="s">
        <v>183</v>
      </c>
      <c r="J125" s="87" t="s">
        <v>184</v>
      </c>
      <c r="K125" s="88" t="s">
        <v>185</v>
      </c>
      <c r="L125" s="86" t="s">
        <v>186</v>
      </c>
      <c r="M125" s="86" t="s">
        <v>187</v>
      </c>
      <c r="N125" s="87" t="s">
        <v>183</v>
      </c>
      <c r="O125" s="88" t="s">
        <v>188</v>
      </c>
      <c r="P125" s="87" t="s">
        <v>189</v>
      </c>
    </row>
    <row r="126" spans="1:30" x14ac:dyDescent="0.2">
      <c r="A126" s="146" t="s">
        <v>163</v>
      </c>
      <c r="B126" s="147" t="s">
        <v>435</v>
      </c>
      <c r="C126" s="91"/>
      <c r="D126" s="148"/>
      <c r="E126" s="149">
        <v>2638</v>
      </c>
      <c r="F126" s="150">
        <v>712</v>
      </c>
      <c r="G126" s="151">
        <v>500</v>
      </c>
      <c r="H126" s="151"/>
      <c r="I126" s="151"/>
      <c r="J126" s="152"/>
      <c r="K126" s="97"/>
      <c r="L126" s="95"/>
      <c r="M126" s="95"/>
      <c r="N126" s="96"/>
      <c r="O126" s="97"/>
      <c r="P126" s="96"/>
    </row>
    <row r="127" spans="1:30" x14ac:dyDescent="0.2">
      <c r="A127" s="133" t="s">
        <v>164</v>
      </c>
      <c r="B127" s="11" t="s">
        <v>436</v>
      </c>
      <c r="C127" s="98"/>
      <c r="D127" s="135"/>
      <c r="E127" s="99"/>
      <c r="F127" s="100"/>
      <c r="G127" s="32">
        <v>116</v>
      </c>
      <c r="H127" s="32"/>
      <c r="I127" s="32"/>
      <c r="J127" s="153"/>
      <c r="K127" s="33"/>
      <c r="L127" s="32"/>
      <c r="M127" s="32"/>
      <c r="N127" s="101"/>
      <c r="O127" s="33"/>
      <c r="P127" s="101"/>
    </row>
    <row r="128" spans="1:30" x14ac:dyDescent="0.2">
      <c r="A128" s="133" t="s">
        <v>165</v>
      </c>
      <c r="B128" s="11" t="s">
        <v>45</v>
      </c>
      <c r="C128" s="98">
        <v>4</v>
      </c>
      <c r="D128" s="135"/>
      <c r="E128" s="99">
        <v>15847</v>
      </c>
      <c r="F128" s="100">
        <v>1721</v>
      </c>
      <c r="G128" s="32">
        <v>1828</v>
      </c>
      <c r="H128" s="32"/>
      <c r="I128" s="32"/>
      <c r="J128" s="153"/>
      <c r="K128" s="33"/>
      <c r="L128" s="32"/>
      <c r="M128" s="32"/>
      <c r="N128" s="101"/>
      <c r="O128" s="33"/>
      <c r="P128" s="101"/>
    </row>
    <row r="129" spans="1:16" x14ac:dyDescent="0.2">
      <c r="A129" s="133" t="s">
        <v>166</v>
      </c>
      <c r="B129" s="11" t="s">
        <v>437</v>
      </c>
      <c r="C129" s="98"/>
      <c r="D129" s="135"/>
      <c r="E129" s="99"/>
      <c r="F129" s="100"/>
      <c r="G129" s="32">
        <v>1402</v>
      </c>
      <c r="H129" s="32"/>
      <c r="I129" s="32"/>
      <c r="J129" s="153"/>
      <c r="K129" s="33"/>
      <c r="L129" s="32"/>
      <c r="M129" s="32"/>
      <c r="N129" s="101"/>
      <c r="O129" s="33"/>
      <c r="P129" s="101"/>
    </row>
    <row r="130" spans="1:16" x14ac:dyDescent="0.2">
      <c r="A130" s="133" t="s">
        <v>167</v>
      </c>
      <c r="B130" s="11" t="s">
        <v>47</v>
      </c>
      <c r="C130" s="102"/>
      <c r="D130" s="137"/>
      <c r="E130" s="99"/>
      <c r="F130" s="100"/>
      <c r="G130" s="32"/>
      <c r="H130" s="32"/>
      <c r="I130" s="32"/>
      <c r="J130" s="153"/>
      <c r="K130" s="33"/>
      <c r="L130" s="32"/>
      <c r="M130" s="32"/>
      <c r="N130" s="101"/>
      <c r="O130" s="33"/>
      <c r="P130" s="101"/>
    </row>
    <row r="131" spans="1:16" x14ac:dyDescent="0.2">
      <c r="A131" s="133" t="s">
        <v>168</v>
      </c>
      <c r="B131" s="11" t="s">
        <v>48</v>
      </c>
      <c r="C131" s="98"/>
      <c r="D131" s="135"/>
      <c r="E131" s="99"/>
      <c r="F131" s="103"/>
      <c r="G131" s="32"/>
      <c r="H131" s="32"/>
      <c r="I131" s="32"/>
      <c r="J131" s="153"/>
      <c r="K131" s="33"/>
      <c r="L131" s="32"/>
      <c r="M131" s="32"/>
      <c r="N131" s="101"/>
      <c r="O131" s="33"/>
      <c r="P131" s="101"/>
    </row>
    <row r="132" spans="1:16" x14ac:dyDescent="0.2">
      <c r="A132" s="133" t="s">
        <v>169</v>
      </c>
      <c r="B132" s="11" t="s">
        <v>49</v>
      </c>
      <c r="C132" s="98"/>
      <c r="D132" s="135"/>
      <c r="E132" s="99"/>
      <c r="F132" s="103"/>
      <c r="G132" s="32"/>
      <c r="H132" s="32"/>
      <c r="I132" s="32"/>
      <c r="J132" s="153"/>
      <c r="K132" s="33"/>
      <c r="L132" s="32"/>
      <c r="M132" s="32"/>
      <c r="N132" s="101"/>
      <c r="O132" s="33"/>
      <c r="P132" s="101"/>
    </row>
    <row r="133" spans="1:16" x14ac:dyDescent="0.2">
      <c r="A133" s="133" t="s">
        <v>170</v>
      </c>
      <c r="B133" s="10" t="s">
        <v>50</v>
      </c>
      <c r="C133" s="102"/>
      <c r="D133" s="137"/>
      <c r="E133" s="104"/>
      <c r="F133" s="103"/>
      <c r="G133" s="32">
        <v>476</v>
      </c>
      <c r="H133" s="32"/>
      <c r="I133" s="32"/>
      <c r="J133" s="153"/>
      <c r="K133" s="33"/>
      <c r="L133" s="32"/>
      <c r="M133" s="32"/>
      <c r="N133" s="101"/>
      <c r="O133" s="33"/>
      <c r="P133" s="101"/>
    </row>
    <row r="134" spans="1:16" x14ac:dyDescent="0.2">
      <c r="A134" s="133"/>
      <c r="B134" s="24" t="s">
        <v>52</v>
      </c>
      <c r="C134" s="102"/>
      <c r="D134" s="137"/>
      <c r="E134" s="105"/>
      <c r="F134" s="106"/>
      <c r="G134" s="32"/>
      <c r="H134" s="32"/>
      <c r="I134" s="32"/>
      <c r="J134" s="153"/>
      <c r="K134" s="33"/>
      <c r="L134" s="32"/>
      <c r="M134" s="32"/>
      <c r="N134" s="101"/>
      <c r="O134" s="33"/>
      <c r="P134" s="101"/>
    </row>
    <row r="135" spans="1:16" ht="25.5" x14ac:dyDescent="0.2">
      <c r="A135" s="133" t="s">
        <v>4</v>
      </c>
      <c r="B135" s="12" t="s">
        <v>53</v>
      </c>
      <c r="C135" s="98"/>
      <c r="D135" s="135"/>
      <c r="E135" s="107"/>
      <c r="F135" s="103"/>
      <c r="G135" s="32"/>
      <c r="H135" s="32"/>
      <c r="I135" s="32"/>
      <c r="J135" s="153"/>
      <c r="K135" s="33"/>
      <c r="L135" s="32"/>
      <c r="M135" s="32"/>
      <c r="N135" s="101"/>
      <c r="O135" s="33"/>
      <c r="P135" s="101"/>
    </row>
    <row r="136" spans="1:16" x14ac:dyDescent="0.2">
      <c r="A136" s="133" t="s">
        <v>51</v>
      </c>
      <c r="B136" s="10" t="s">
        <v>23</v>
      </c>
      <c r="C136" s="102"/>
      <c r="D136" s="137"/>
      <c r="E136" s="107"/>
      <c r="F136" s="103"/>
      <c r="G136" s="32"/>
      <c r="H136" s="32"/>
      <c r="I136" s="32"/>
      <c r="J136" s="153"/>
      <c r="K136" s="33"/>
      <c r="L136" s="32"/>
      <c r="M136" s="32"/>
      <c r="N136" s="101"/>
      <c r="O136" s="33"/>
      <c r="P136" s="101"/>
    </row>
    <row r="137" spans="1:16" x14ac:dyDescent="0.2">
      <c r="A137" s="133" t="s">
        <v>58</v>
      </c>
      <c r="B137" s="10" t="s">
        <v>54</v>
      </c>
      <c r="C137" s="102"/>
      <c r="D137" s="137"/>
      <c r="E137" s="108"/>
      <c r="F137" s="103"/>
      <c r="G137" s="32"/>
      <c r="H137" s="32"/>
      <c r="I137" s="32"/>
      <c r="J137" s="153"/>
      <c r="K137" s="33"/>
      <c r="L137" s="32"/>
      <c r="M137" s="32"/>
      <c r="N137" s="101"/>
      <c r="O137" s="33"/>
      <c r="P137" s="101"/>
    </row>
    <row r="138" spans="1:16" ht="25.5" x14ac:dyDescent="0.2">
      <c r="A138" s="133" t="s">
        <v>64</v>
      </c>
      <c r="B138" s="12" t="s">
        <v>55</v>
      </c>
      <c r="C138" s="102"/>
      <c r="D138" s="137"/>
      <c r="E138" s="109"/>
      <c r="F138" s="32"/>
      <c r="G138" s="32"/>
      <c r="H138" s="32"/>
      <c r="I138" s="32"/>
      <c r="J138" s="153"/>
      <c r="K138" s="33"/>
      <c r="L138" s="32"/>
      <c r="M138" s="32"/>
      <c r="N138" s="101"/>
      <c r="O138" s="33"/>
      <c r="P138" s="101"/>
    </row>
    <row r="139" spans="1:16" x14ac:dyDescent="0.2">
      <c r="A139" s="133" t="s">
        <v>129</v>
      </c>
      <c r="B139" s="10" t="s">
        <v>56</v>
      </c>
      <c r="C139" s="102"/>
      <c r="D139" s="137"/>
      <c r="E139" s="109"/>
      <c r="F139" s="32"/>
      <c r="G139" s="32"/>
      <c r="H139" s="32"/>
      <c r="I139" s="32"/>
      <c r="J139" s="153"/>
      <c r="K139" s="33"/>
      <c r="L139" s="32"/>
      <c r="M139" s="32"/>
      <c r="N139" s="101"/>
      <c r="O139" s="33"/>
      <c r="P139" s="101"/>
    </row>
    <row r="140" spans="1:16" ht="25.5" x14ac:dyDescent="0.2">
      <c r="A140" s="133" t="s">
        <v>130</v>
      </c>
      <c r="B140" s="12" t="s">
        <v>9</v>
      </c>
      <c r="C140" s="102">
        <v>12</v>
      </c>
      <c r="D140" s="137">
        <v>58955</v>
      </c>
      <c r="E140" s="109">
        <v>48167</v>
      </c>
      <c r="F140" s="32">
        <v>11216</v>
      </c>
      <c r="G140" s="32">
        <v>2852</v>
      </c>
      <c r="H140" s="32"/>
      <c r="I140" s="32"/>
      <c r="J140" s="153"/>
      <c r="K140" s="33"/>
      <c r="L140" s="32">
        <v>177</v>
      </c>
      <c r="M140" s="32"/>
      <c r="N140" s="101"/>
      <c r="O140" s="33"/>
      <c r="P140" s="101"/>
    </row>
    <row r="141" spans="1:16" x14ac:dyDescent="0.2">
      <c r="A141" s="133" t="s">
        <v>131</v>
      </c>
      <c r="B141" s="10" t="s">
        <v>57</v>
      </c>
      <c r="C141" s="102"/>
      <c r="D141" s="137"/>
      <c r="E141" s="109"/>
      <c r="F141" s="32"/>
      <c r="G141" s="32"/>
      <c r="H141" s="32"/>
      <c r="I141" s="32"/>
      <c r="J141" s="153"/>
      <c r="K141" s="33"/>
      <c r="L141" s="32"/>
      <c r="M141" s="32"/>
      <c r="N141" s="101"/>
      <c r="O141" s="33"/>
      <c r="P141" s="101"/>
    </row>
    <row r="142" spans="1:16" x14ac:dyDescent="0.2">
      <c r="A142" s="133"/>
      <c r="B142" s="24" t="s">
        <v>59</v>
      </c>
      <c r="C142" s="102"/>
      <c r="D142" s="137"/>
      <c r="E142" s="109"/>
      <c r="F142" s="32"/>
      <c r="G142" s="32"/>
      <c r="H142" s="32"/>
      <c r="I142" s="32"/>
      <c r="J142" s="153"/>
      <c r="K142" s="33"/>
      <c r="L142" s="32"/>
      <c r="M142" s="32"/>
      <c r="N142" s="101"/>
      <c r="O142" s="33"/>
      <c r="P142" s="101"/>
    </row>
    <row r="143" spans="1:16" x14ac:dyDescent="0.2">
      <c r="A143" s="133" t="s">
        <v>4</v>
      </c>
      <c r="B143" s="10" t="s">
        <v>60</v>
      </c>
      <c r="C143" s="102"/>
      <c r="D143" s="137"/>
      <c r="E143" s="109"/>
      <c r="F143" s="32"/>
      <c r="G143" s="32"/>
      <c r="H143" s="32"/>
      <c r="I143" s="32"/>
      <c r="J143" s="153"/>
      <c r="K143" s="33"/>
      <c r="L143" s="32"/>
      <c r="M143" s="32"/>
      <c r="N143" s="101"/>
      <c r="O143" s="33"/>
      <c r="P143" s="101"/>
    </row>
    <row r="144" spans="1:16" x14ac:dyDescent="0.2">
      <c r="A144" s="133" t="s">
        <v>51</v>
      </c>
      <c r="B144" s="10" t="s">
        <v>61</v>
      </c>
      <c r="C144" s="102"/>
      <c r="D144" s="137"/>
      <c r="E144" s="109"/>
      <c r="F144" s="32"/>
      <c r="G144" s="32"/>
      <c r="H144" s="32"/>
      <c r="I144" s="32"/>
      <c r="J144" s="153"/>
      <c r="K144" s="33"/>
      <c r="L144" s="32"/>
      <c r="M144" s="32"/>
      <c r="N144" s="101"/>
      <c r="O144" s="33"/>
      <c r="P144" s="101"/>
    </row>
    <row r="145" spans="1:16" x14ac:dyDescent="0.2">
      <c r="A145" s="133" t="s">
        <v>58</v>
      </c>
      <c r="B145" s="10" t="s">
        <v>62</v>
      </c>
      <c r="C145" s="102"/>
      <c r="D145" s="137"/>
      <c r="E145" s="109">
        <v>720</v>
      </c>
      <c r="F145" s="32">
        <v>158</v>
      </c>
      <c r="G145" s="32"/>
      <c r="H145" s="32"/>
      <c r="I145" s="32"/>
      <c r="J145" s="153"/>
      <c r="K145" s="33"/>
      <c r="L145" s="32"/>
      <c r="M145" s="32"/>
      <c r="N145" s="101"/>
      <c r="O145" s="33"/>
      <c r="P145" s="101"/>
    </row>
    <row r="146" spans="1:16" x14ac:dyDescent="0.2">
      <c r="A146" s="133" t="s">
        <v>64</v>
      </c>
      <c r="B146" s="10" t="s">
        <v>174</v>
      </c>
      <c r="C146" s="102">
        <v>2</v>
      </c>
      <c r="D146" s="137">
        <v>11533</v>
      </c>
      <c r="E146" s="109">
        <v>5309</v>
      </c>
      <c r="F146" s="32">
        <v>1179</v>
      </c>
      <c r="G146" s="32">
        <v>4464</v>
      </c>
      <c r="H146" s="32"/>
      <c r="I146" s="32"/>
      <c r="J146" s="153"/>
      <c r="K146" s="33"/>
      <c r="L146" s="32">
        <v>377</v>
      </c>
      <c r="M146" s="32"/>
      <c r="N146" s="101"/>
      <c r="O146" s="33"/>
      <c r="P146" s="101"/>
    </row>
    <row r="147" spans="1:16" x14ac:dyDescent="0.2">
      <c r="A147" s="133"/>
      <c r="B147" s="24" t="s">
        <v>65</v>
      </c>
      <c r="C147" s="102"/>
      <c r="D147" s="137"/>
      <c r="E147" s="109"/>
      <c r="F147" s="32"/>
      <c r="G147" s="32"/>
      <c r="H147" s="32"/>
      <c r="I147" s="32"/>
      <c r="J147" s="153"/>
      <c r="K147" s="33"/>
      <c r="L147" s="32"/>
      <c r="M147" s="32"/>
      <c r="N147" s="101"/>
      <c r="O147" s="33"/>
      <c r="P147" s="101"/>
    </row>
    <row r="148" spans="1:16" x14ac:dyDescent="0.2">
      <c r="A148" s="133" t="s">
        <v>4</v>
      </c>
      <c r="B148" s="10" t="s">
        <v>66</v>
      </c>
      <c r="C148" s="102">
        <v>7</v>
      </c>
      <c r="D148" s="137"/>
      <c r="E148" s="109">
        <v>13846</v>
      </c>
      <c r="F148" s="32">
        <v>2769</v>
      </c>
      <c r="G148" s="32"/>
      <c r="H148" s="32"/>
      <c r="I148" s="32"/>
      <c r="J148" s="153"/>
      <c r="K148" s="33"/>
      <c r="L148" s="32"/>
      <c r="M148" s="32"/>
      <c r="N148" s="101"/>
      <c r="O148" s="33"/>
      <c r="P148" s="101"/>
    </row>
    <row r="149" spans="1:16" x14ac:dyDescent="0.2">
      <c r="A149" s="133" t="s">
        <v>51</v>
      </c>
      <c r="B149" s="10" t="s">
        <v>15</v>
      </c>
      <c r="C149" s="98"/>
      <c r="D149" s="135">
        <v>53187</v>
      </c>
      <c r="E149" s="109"/>
      <c r="F149" s="32"/>
      <c r="G149" s="32">
        <v>7561</v>
      </c>
      <c r="H149" s="32"/>
      <c r="I149" s="32"/>
      <c r="J149" s="153"/>
      <c r="K149" s="33"/>
      <c r="L149" s="32">
        <v>842</v>
      </c>
      <c r="M149" s="32"/>
      <c r="N149" s="101"/>
      <c r="O149" s="33"/>
      <c r="P149" s="101"/>
    </row>
    <row r="150" spans="1:16" x14ac:dyDescent="0.2">
      <c r="A150" s="133" t="s">
        <v>58</v>
      </c>
      <c r="B150" s="10" t="s">
        <v>67</v>
      </c>
      <c r="C150" s="98"/>
      <c r="D150" s="135"/>
      <c r="E150" s="109"/>
      <c r="F150" s="32"/>
      <c r="G150" s="32"/>
      <c r="H150" s="32"/>
      <c r="I150" s="32"/>
      <c r="J150" s="153"/>
      <c r="K150" s="33"/>
      <c r="L150" s="32"/>
      <c r="M150" s="32"/>
      <c r="N150" s="101"/>
      <c r="O150" s="33"/>
      <c r="P150" s="101"/>
    </row>
    <row r="151" spans="1:16" x14ac:dyDescent="0.2">
      <c r="A151" s="133" t="s">
        <v>64</v>
      </c>
      <c r="B151" s="10" t="s">
        <v>68</v>
      </c>
      <c r="C151" s="98">
        <v>4</v>
      </c>
      <c r="D151" s="135"/>
      <c r="E151" s="109">
        <v>15448</v>
      </c>
      <c r="F151" s="110">
        <v>3089</v>
      </c>
      <c r="G151" s="32"/>
      <c r="H151" s="32"/>
      <c r="I151" s="32"/>
      <c r="J151" s="153"/>
      <c r="K151" s="33"/>
      <c r="L151" s="32"/>
      <c r="M151" s="32"/>
      <c r="N151" s="101"/>
      <c r="O151" s="33"/>
      <c r="P151" s="101"/>
    </row>
    <row r="152" spans="1:16" x14ac:dyDescent="0.2">
      <c r="A152" s="133" t="s">
        <v>129</v>
      </c>
      <c r="B152" s="10" t="s">
        <v>17</v>
      </c>
      <c r="C152" s="98">
        <v>1</v>
      </c>
      <c r="D152" s="135"/>
      <c r="E152" s="109">
        <v>2152</v>
      </c>
      <c r="F152" s="110">
        <v>430</v>
      </c>
      <c r="G152" s="32"/>
      <c r="H152" s="32"/>
      <c r="I152" s="32"/>
      <c r="J152" s="153"/>
      <c r="K152" s="33"/>
      <c r="L152" s="32"/>
      <c r="M152" s="32"/>
      <c r="N152" s="101"/>
      <c r="O152" s="33"/>
      <c r="P152" s="101"/>
    </row>
    <row r="153" spans="1:16" x14ac:dyDescent="0.2">
      <c r="A153" s="133" t="s">
        <v>130</v>
      </c>
      <c r="B153" s="10" t="s">
        <v>191</v>
      </c>
      <c r="C153" s="112">
        <v>2</v>
      </c>
      <c r="D153" s="154"/>
      <c r="E153" s="114">
        <v>5985</v>
      </c>
      <c r="F153" s="115">
        <v>2082</v>
      </c>
      <c r="G153" s="116"/>
      <c r="H153" s="116"/>
      <c r="I153" s="116"/>
      <c r="J153" s="155"/>
      <c r="K153" s="118"/>
      <c r="L153" s="116"/>
      <c r="M153" s="116"/>
      <c r="N153" s="117"/>
      <c r="O153" s="118"/>
      <c r="P153" s="117"/>
    </row>
    <row r="154" spans="1:16" ht="16.5" customHeight="1" x14ac:dyDescent="0.2">
      <c r="A154" s="517" t="s">
        <v>175</v>
      </c>
      <c r="B154" s="517"/>
      <c r="C154" s="156">
        <f t="shared" ref="C154:P154" si="1"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153+C152</f>
        <v>38</v>
      </c>
      <c r="D154" s="157">
        <f t="shared" si="1"/>
        <v>123675</v>
      </c>
      <c r="E154" s="157">
        <f t="shared" si="1"/>
        <v>137783</v>
      </c>
      <c r="F154" s="157">
        <f t="shared" si="1"/>
        <v>29641</v>
      </c>
      <c r="G154" s="157">
        <f t="shared" si="1"/>
        <v>71113</v>
      </c>
      <c r="H154" s="157">
        <f t="shared" si="1"/>
        <v>8060</v>
      </c>
      <c r="I154" s="157">
        <f t="shared" si="1"/>
        <v>5798</v>
      </c>
      <c r="J154" s="157">
        <f t="shared" si="1"/>
        <v>10984</v>
      </c>
      <c r="K154" s="157">
        <f t="shared" si="1"/>
        <v>198042</v>
      </c>
      <c r="L154" s="157">
        <f t="shared" si="1"/>
        <v>15028</v>
      </c>
      <c r="M154" s="157">
        <f t="shared" si="1"/>
        <v>0</v>
      </c>
      <c r="N154" s="157">
        <f t="shared" si="1"/>
        <v>0</v>
      </c>
      <c r="O154" s="157">
        <f t="shared" si="1"/>
        <v>5280</v>
      </c>
      <c r="P154" s="158">
        <f t="shared" si="1"/>
        <v>43827</v>
      </c>
    </row>
    <row r="155" spans="1:16" ht="15" customHeight="1" x14ac:dyDescent="0.2">
      <c r="A155" s="518" t="s">
        <v>192</v>
      </c>
      <c r="B155" s="518"/>
      <c r="C155" s="159"/>
      <c r="D155" s="160"/>
      <c r="E155" s="519">
        <f>E154+F154+G154+H154+I154+J154+K154+L154+M154+N154+O154+P154+D154</f>
        <v>649231</v>
      </c>
      <c r="F155" s="519"/>
      <c r="G155" s="519"/>
      <c r="H155" s="519"/>
      <c r="I155" s="519"/>
      <c r="J155" s="519"/>
      <c r="K155" s="519"/>
      <c r="L155" s="519"/>
      <c r="M155" s="519"/>
      <c r="N155" s="519"/>
      <c r="O155" s="519"/>
      <c r="P155" s="519"/>
    </row>
    <row r="156" spans="1:16" ht="13.5" customHeight="1" x14ac:dyDescent="0.2">
      <c r="A156" s="510" t="s">
        <v>105</v>
      </c>
      <c r="B156" s="510"/>
      <c r="C156" s="161"/>
      <c r="D156" s="162"/>
      <c r="E156" s="511">
        <v>-123675</v>
      </c>
      <c r="F156" s="511"/>
      <c r="G156" s="511"/>
      <c r="H156" s="511"/>
      <c r="I156" s="511"/>
      <c r="J156" s="511"/>
      <c r="K156" s="511"/>
      <c r="L156" s="511"/>
      <c r="M156" s="511"/>
      <c r="N156" s="511"/>
      <c r="O156" s="511"/>
      <c r="P156" s="511"/>
    </row>
    <row r="157" spans="1:16" x14ac:dyDescent="0.2">
      <c r="A157" s="512" t="s">
        <v>106</v>
      </c>
      <c r="B157" s="512"/>
      <c r="C157" s="163"/>
      <c r="D157" s="164"/>
      <c r="E157" s="513">
        <f>SUM(E155:E156)</f>
        <v>525556</v>
      </c>
      <c r="F157" s="513"/>
      <c r="G157" s="513"/>
      <c r="H157" s="513"/>
      <c r="I157" s="513"/>
      <c r="J157" s="513"/>
      <c r="K157" s="513"/>
      <c r="L157" s="513"/>
      <c r="M157" s="513"/>
      <c r="N157" s="513"/>
      <c r="O157" s="513"/>
      <c r="P157" s="513"/>
    </row>
  </sheetData>
  <mergeCells count="47">
    <mergeCell ref="A1:P1"/>
    <mergeCell ref="A2:P2"/>
    <mergeCell ref="A3:P3"/>
    <mergeCell ref="A4:A5"/>
    <mergeCell ref="B4:B5"/>
    <mergeCell ref="C4:C5"/>
    <mergeCell ref="D4:D5"/>
    <mergeCell ref="E4:I4"/>
    <mergeCell ref="J4:L4"/>
    <mergeCell ref="M4:P4"/>
    <mergeCell ref="A6:B6"/>
    <mergeCell ref="A42:A43"/>
    <mergeCell ref="B42:B43"/>
    <mergeCell ref="C42:C43"/>
    <mergeCell ref="D42:D43"/>
    <mergeCell ref="E42:I42"/>
    <mergeCell ref="J42:L42"/>
    <mergeCell ref="M42:P42"/>
    <mergeCell ref="A74:B74"/>
    <mergeCell ref="A75:B75"/>
    <mergeCell ref="D75:P75"/>
    <mergeCell ref="A76:B76"/>
    <mergeCell ref="D76:P76"/>
    <mergeCell ref="A77:B77"/>
    <mergeCell ref="D77:P77"/>
    <mergeCell ref="A84:A85"/>
    <mergeCell ref="B84:B85"/>
    <mergeCell ref="C84:C85"/>
    <mergeCell ref="D84:D85"/>
    <mergeCell ref="E84:J84"/>
    <mergeCell ref="K84:N84"/>
    <mergeCell ref="O84:P84"/>
    <mergeCell ref="A86:B86"/>
    <mergeCell ref="A124:A125"/>
    <mergeCell ref="B124:B125"/>
    <mergeCell ref="C124:C125"/>
    <mergeCell ref="D124:D125"/>
    <mergeCell ref="A156:B156"/>
    <mergeCell ref="E156:P156"/>
    <mergeCell ref="A157:B157"/>
    <mergeCell ref="E157:P157"/>
    <mergeCell ref="E124:J124"/>
    <mergeCell ref="K124:N124"/>
    <mergeCell ref="O124:P124"/>
    <mergeCell ref="A154:B154"/>
    <mergeCell ref="A155:B155"/>
    <mergeCell ref="E155:P155"/>
  </mergeCells>
  <pageMargins left="0.59055118110236227" right="0.59055118110236227" top="0.59055118110236227" bottom="0.59055118110236227" header="0.51181102362204722" footer="0.51181102362204722"/>
  <pageSetup paperSize="9" scale="93" firstPageNumber="0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zoomScaleNormal="100" workbookViewId="0">
      <selection activeCell="J23" sqref="J23"/>
    </sheetView>
  </sheetViews>
  <sheetFormatPr defaultRowHeight="12.75" x14ac:dyDescent="0.2"/>
  <cols>
    <col min="1" max="1" width="63.85546875"/>
    <col min="2" max="2" width="12.7109375"/>
    <col min="3" max="6" width="8.5703125"/>
    <col min="7" max="7" width="9" bestFit="1" customWidth="1"/>
    <col min="8" max="1025" width="8.5703125"/>
  </cols>
  <sheetData>
    <row r="1" spans="1:16" ht="15" customHeight="1" x14ac:dyDescent="0.2">
      <c r="A1" s="539" t="s">
        <v>193</v>
      </c>
      <c r="B1" s="539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66" customFormat="1" ht="18.75" customHeight="1" x14ac:dyDescent="0.25">
      <c r="A2" s="545"/>
      <c r="B2" s="545"/>
    </row>
    <row r="3" spans="1:16" ht="22.5" customHeight="1" x14ac:dyDescent="0.25">
      <c r="A3" s="546" t="s">
        <v>194</v>
      </c>
      <c r="B3" s="546"/>
    </row>
    <row r="4" spans="1:16" ht="17.25" customHeight="1" x14ac:dyDescent="0.25">
      <c r="A4" s="546" t="s">
        <v>195</v>
      </c>
      <c r="B4" s="546"/>
    </row>
    <row r="5" spans="1:16" ht="17.25" customHeight="1" x14ac:dyDescent="0.2">
      <c r="A5" s="540" t="s">
        <v>380</v>
      </c>
      <c r="B5" s="540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</row>
    <row r="6" spans="1:16" ht="17.25" customHeight="1" x14ac:dyDescent="0.3">
      <c r="A6" s="167"/>
      <c r="B6" s="168" t="s">
        <v>196</v>
      </c>
    </row>
    <row r="7" spans="1:16" ht="27.75" customHeight="1" x14ac:dyDescent="0.2">
      <c r="A7" s="547" t="s">
        <v>197</v>
      </c>
      <c r="B7" s="547"/>
    </row>
    <row r="8" spans="1:16" ht="15" customHeight="1" x14ac:dyDescent="0.2">
      <c r="A8" s="169"/>
      <c r="B8" s="169"/>
    </row>
    <row r="9" spans="1:16" x14ac:dyDescent="0.2">
      <c r="A9" s="170" t="s">
        <v>198</v>
      </c>
      <c r="B9" s="171">
        <v>23062833</v>
      </c>
    </row>
    <row r="10" spans="1:16" ht="13.5" customHeight="1" x14ac:dyDescent="0.2">
      <c r="A10" s="172" t="s">
        <v>199</v>
      </c>
      <c r="B10" s="173">
        <f>SUM(B9)</f>
        <v>23062833</v>
      </c>
    </row>
    <row r="11" spans="1:16" x14ac:dyDescent="0.2">
      <c r="A11" s="174" t="s">
        <v>200</v>
      </c>
      <c r="B11" s="175">
        <v>4906000</v>
      </c>
    </row>
    <row r="12" spans="1:16" x14ac:dyDescent="0.2">
      <c r="A12" s="176" t="s">
        <v>201</v>
      </c>
      <c r="B12" s="177">
        <v>67756000</v>
      </c>
    </row>
    <row r="13" spans="1:16" x14ac:dyDescent="0.2">
      <c r="A13" s="176" t="s">
        <v>202</v>
      </c>
      <c r="B13" s="177">
        <v>6329000</v>
      </c>
    </row>
    <row r="14" spans="1:16" x14ac:dyDescent="0.2">
      <c r="A14" s="176" t="s">
        <v>203</v>
      </c>
      <c r="B14" s="177">
        <v>140000</v>
      </c>
    </row>
    <row r="15" spans="1:16" ht="13.5" thickBot="1" x14ac:dyDescent="0.25">
      <c r="A15" s="176" t="s">
        <v>381</v>
      </c>
      <c r="B15" s="177">
        <v>390000</v>
      </c>
    </row>
    <row r="16" spans="1:16" ht="13.5" customHeight="1" x14ac:dyDescent="0.2">
      <c r="A16" s="178" t="s">
        <v>204</v>
      </c>
      <c r="B16" s="179">
        <f>SUM(B11:B15)</f>
        <v>79521000</v>
      </c>
    </row>
    <row r="17" spans="1:2" x14ac:dyDescent="0.2">
      <c r="A17" s="170" t="s">
        <v>205</v>
      </c>
      <c r="B17" s="171">
        <v>350000</v>
      </c>
    </row>
    <row r="18" spans="1:2" x14ac:dyDescent="0.2">
      <c r="A18" s="176" t="s">
        <v>206</v>
      </c>
      <c r="B18" s="177"/>
    </row>
    <row r="19" spans="1:2" x14ac:dyDescent="0.2">
      <c r="A19" s="176" t="s">
        <v>207</v>
      </c>
      <c r="B19" s="177">
        <v>168000</v>
      </c>
    </row>
    <row r="20" spans="1:2" x14ac:dyDescent="0.2">
      <c r="A20" s="176" t="s">
        <v>208</v>
      </c>
      <c r="B20" s="177">
        <v>8507620</v>
      </c>
    </row>
    <row r="21" spans="1:2" x14ac:dyDescent="0.2">
      <c r="A21" s="176" t="s">
        <v>209</v>
      </c>
      <c r="B21" s="177">
        <v>4944143</v>
      </c>
    </row>
    <row r="22" spans="1:2" x14ac:dyDescent="0.2">
      <c r="A22" s="176" t="s">
        <v>210</v>
      </c>
      <c r="B22" s="177">
        <v>1334919</v>
      </c>
    </row>
    <row r="23" spans="1:2" x14ac:dyDescent="0.2">
      <c r="A23" s="176" t="s">
        <v>211</v>
      </c>
      <c r="B23" s="177">
        <v>500000</v>
      </c>
    </row>
    <row r="24" spans="1:2" x14ac:dyDescent="0.2">
      <c r="A24" s="176" t="s">
        <v>212</v>
      </c>
      <c r="B24" s="177">
        <v>325000</v>
      </c>
    </row>
    <row r="25" spans="1:2" ht="13.5" thickBot="1" x14ac:dyDescent="0.25">
      <c r="A25" s="176" t="s">
        <v>382</v>
      </c>
      <c r="B25" s="177">
        <v>5928600</v>
      </c>
    </row>
    <row r="26" spans="1:2" ht="13.5" customHeight="1" thickBot="1" x14ac:dyDescent="0.25">
      <c r="A26" s="172" t="s">
        <v>113</v>
      </c>
      <c r="B26" s="173">
        <f>SUM(B17:B25)</f>
        <v>22058282</v>
      </c>
    </row>
    <row r="27" spans="1:2" ht="13.5" customHeight="1" x14ac:dyDescent="0.2">
      <c r="A27" s="435" t="s">
        <v>383</v>
      </c>
      <c r="B27" s="436">
        <v>56479643</v>
      </c>
    </row>
    <row r="28" spans="1:2" ht="13.5" customHeight="1" x14ac:dyDescent="0.2">
      <c r="A28" s="431" t="s">
        <v>384</v>
      </c>
      <c r="B28" s="432">
        <v>43271574</v>
      </c>
    </row>
    <row r="29" spans="1:2" ht="13.5" customHeight="1" x14ac:dyDescent="0.2">
      <c r="A29" s="431" t="s">
        <v>385</v>
      </c>
      <c r="B29" s="432">
        <v>17786648</v>
      </c>
    </row>
    <row r="30" spans="1:2" x14ac:dyDescent="0.2">
      <c r="A30" s="431" t="s">
        <v>386</v>
      </c>
      <c r="B30" s="432">
        <v>116000</v>
      </c>
    </row>
    <row r="31" spans="1:2" ht="13.5" thickBot="1" x14ac:dyDescent="0.25">
      <c r="A31" s="433" t="s">
        <v>387</v>
      </c>
      <c r="B31" s="434">
        <v>150000</v>
      </c>
    </row>
    <row r="32" spans="1:2" ht="13.5" customHeight="1" thickBot="1" x14ac:dyDescent="0.25">
      <c r="A32" s="430" t="s">
        <v>114</v>
      </c>
      <c r="B32" s="173">
        <f>SUM(B27:B31)</f>
        <v>117803865</v>
      </c>
    </row>
    <row r="33" spans="1:2" ht="16.5" thickBot="1" x14ac:dyDescent="0.3">
      <c r="A33" s="181"/>
      <c r="B33" s="182">
        <f>+B10+B16+B26+B32</f>
        <v>242445980</v>
      </c>
    </row>
  </sheetData>
  <mergeCells count="6">
    <mergeCell ref="A1:B1"/>
    <mergeCell ref="A2:B2"/>
    <mergeCell ref="A3:B3"/>
    <mergeCell ref="A4:B4"/>
    <mergeCell ref="A7:B7"/>
    <mergeCell ref="A5:B5"/>
  </mergeCells>
  <pageMargins left="0.78740157480314965" right="0.78740157480314965" top="0.78740157480314965" bottom="0.59055118110236227" header="0.51181102362204722" footer="0.51181102362204722"/>
  <pageSetup paperSize="9" firstPageNumber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zoomScaleNormal="100" workbookViewId="0">
      <selection activeCell="B22" sqref="B22"/>
    </sheetView>
  </sheetViews>
  <sheetFormatPr defaultRowHeight="12.75" x14ac:dyDescent="0.2"/>
  <cols>
    <col min="1" max="1" width="75.140625"/>
    <col min="2" max="2" width="14.5703125"/>
    <col min="3" max="3" width="8.5703125"/>
    <col min="4" max="4" width="24.5703125"/>
    <col min="5" max="1025" width="8.5703125"/>
  </cols>
  <sheetData>
    <row r="1" spans="1:6" ht="18.75" customHeight="1" x14ac:dyDescent="0.2">
      <c r="A1" s="550" t="s">
        <v>213</v>
      </c>
      <c r="B1" s="550"/>
      <c r="C1" s="183"/>
      <c r="D1" s="550"/>
      <c r="E1" s="550"/>
      <c r="F1" s="550"/>
    </row>
    <row r="2" spans="1:6" ht="18.75" customHeight="1" x14ac:dyDescent="0.2">
      <c r="A2" s="184"/>
      <c r="B2" s="185"/>
      <c r="C2" s="185"/>
      <c r="D2" s="500"/>
      <c r="E2" s="500"/>
      <c r="F2" s="500"/>
    </row>
    <row r="3" spans="1:6" ht="34.5" customHeight="1" x14ac:dyDescent="0.25">
      <c r="A3" s="551" t="s">
        <v>5</v>
      </c>
      <c r="B3" s="551"/>
      <c r="C3" s="186"/>
      <c r="D3" s="551"/>
      <c r="E3" s="551"/>
      <c r="F3" s="551"/>
    </row>
    <row r="4" spans="1:6" ht="20.25" customHeight="1" x14ac:dyDescent="0.25">
      <c r="A4" s="548" t="s">
        <v>214</v>
      </c>
      <c r="B4" s="548"/>
      <c r="C4" s="187"/>
      <c r="D4" s="548"/>
      <c r="E4" s="548"/>
      <c r="F4" s="548"/>
    </row>
    <row r="5" spans="1:6" ht="20.25" customHeight="1" x14ac:dyDescent="0.25">
      <c r="A5" s="552" t="s">
        <v>380</v>
      </c>
      <c r="B5" s="552"/>
      <c r="C5" s="187"/>
      <c r="D5" s="363"/>
      <c r="E5" s="363"/>
      <c r="F5" s="363"/>
    </row>
    <row r="7" spans="1:6" ht="12.75" customHeight="1" x14ac:dyDescent="0.25">
      <c r="A7" s="549" t="s">
        <v>215</v>
      </c>
      <c r="B7" s="549"/>
    </row>
    <row r="8" spans="1:6" x14ac:dyDescent="0.2">
      <c r="A8" s="188"/>
      <c r="B8" s="188"/>
    </row>
    <row r="9" spans="1:6" ht="15" x14ac:dyDescent="0.3">
      <c r="A9" s="189"/>
    </row>
    <row r="10" spans="1:6" x14ac:dyDescent="0.2">
      <c r="B10" s="20" t="s">
        <v>196</v>
      </c>
    </row>
    <row r="11" spans="1:6" ht="15.75" x14ac:dyDescent="0.2">
      <c r="A11" s="190" t="s">
        <v>216</v>
      </c>
      <c r="B11" s="191">
        <v>75014056</v>
      </c>
    </row>
    <row r="12" spans="1:6" ht="15.75" x14ac:dyDescent="0.2">
      <c r="A12" s="192" t="s">
        <v>217</v>
      </c>
      <c r="B12" s="193">
        <v>41185984</v>
      </c>
    </row>
    <row r="13" spans="1:6" ht="31.5" x14ac:dyDescent="0.2">
      <c r="A13" s="192" t="s">
        <v>218</v>
      </c>
      <c r="B13" s="193">
        <v>39085000</v>
      </c>
    </row>
    <row r="14" spans="1:6" ht="15.75" x14ac:dyDescent="0.2">
      <c r="A14" s="192" t="s">
        <v>219</v>
      </c>
      <c r="B14" s="193">
        <v>3103349</v>
      </c>
    </row>
    <row r="15" spans="1:6" ht="16.5" thickBot="1" x14ac:dyDescent="0.25">
      <c r="A15" s="192" t="s">
        <v>220</v>
      </c>
      <c r="B15" s="193">
        <v>4449723</v>
      </c>
    </row>
    <row r="16" spans="1:6" ht="16.5" thickBot="1" x14ac:dyDescent="0.25">
      <c r="A16" s="194" t="s">
        <v>221</v>
      </c>
      <c r="B16" s="195">
        <f>SUM(B11:B15)</f>
        <v>162838112</v>
      </c>
    </row>
  </sheetData>
  <mergeCells count="9">
    <mergeCell ref="A4:B4"/>
    <mergeCell ref="D4:F4"/>
    <mergeCell ref="A7:B7"/>
    <mergeCell ref="A1:B1"/>
    <mergeCell ref="D1:F1"/>
    <mergeCell ref="D2:F2"/>
    <mergeCell ref="A3:B3"/>
    <mergeCell ref="D3:F3"/>
    <mergeCell ref="A5:B5"/>
  </mergeCells>
  <pageMargins left="0.59055118110236227" right="0.59055118110236227" top="0.78740157480314965" bottom="0.78740157480314965" header="0.51181102362204722" footer="0.51181102362204722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zoomScaleNormal="100" workbookViewId="0">
      <selection activeCell="C18" sqref="C18"/>
    </sheetView>
  </sheetViews>
  <sheetFormatPr defaultRowHeight="12.75" x14ac:dyDescent="0.2"/>
  <cols>
    <col min="1" max="1" width="57.42578125"/>
    <col min="2" max="2" width="9.28515625" bestFit="1" customWidth="1"/>
    <col min="3" max="1025" width="8.5703125"/>
  </cols>
  <sheetData>
    <row r="1" spans="1:2" ht="15" customHeight="1" x14ac:dyDescent="0.2">
      <c r="A1" s="550" t="s">
        <v>222</v>
      </c>
      <c r="B1" s="550"/>
    </row>
    <row r="2" spans="1:2" ht="14.25" x14ac:dyDescent="0.2">
      <c r="A2" s="553"/>
      <c r="B2" s="553"/>
    </row>
    <row r="3" spans="1:2" ht="17.25" customHeight="1" x14ac:dyDescent="0.2"/>
    <row r="4" spans="1:2" ht="18" customHeight="1" x14ac:dyDescent="0.25">
      <c r="A4" s="548" t="s">
        <v>5</v>
      </c>
      <c r="B4" s="548"/>
    </row>
    <row r="5" spans="1:2" ht="15.75" x14ac:dyDescent="0.25">
      <c r="A5" s="554" t="s">
        <v>214</v>
      </c>
      <c r="B5" s="554"/>
    </row>
    <row r="6" spans="1:2" x14ac:dyDescent="0.2">
      <c r="A6" s="552" t="s">
        <v>380</v>
      </c>
      <c r="B6" s="552"/>
    </row>
    <row r="7" spans="1:2" ht="15.75" x14ac:dyDescent="0.25">
      <c r="A7" s="196"/>
    </row>
    <row r="8" spans="1:2" ht="15.75" customHeight="1" x14ac:dyDescent="0.25">
      <c r="A8" s="555" t="s">
        <v>223</v>
      </c>
      <c r="B8" s="555"/>
    </row>
    <row r="9" spans="1:2" ht="15.75" customHeight="1" thickBot="1" x14ac:dyDescent="0.3">
      <c r="A9" s="197"/>
      <c r="B9" s="198" t="s">
        <v>196</v>
      </c>
    </row>
    <row r="10" spans="1:2" ht="20.100000000000001" customHeight="1" x14ac:dyDescent="0.2">
      <c r="A10" s="438" t="s">
        <v>388</v>
      </c>
      <c r="B10" s="171">
        <v>2163000</v>
      </c>
    </row>
    <row r="11" spans="1:2" ht="20.100000000000001" customHeight="1" x14ac:dyDescent="0.2">
      <c r="A11" s="437" t="s">
        <v>389</v>
      </c>
      <c r="B11" s="177">
        <v>612765</v>
      </c>
    </row>
    <row r="12" spans="1:2" ht="20.100000000000001" customHeight="1" x14ac:dyDescent="0.2">
      <c r="A12" s="437" t="s">
        <v>224</v>
      </c>
      <c r="B12" s="177">
        <v>5983945</v>
      </c>
    </row>
    <row r="13" spans="1:2" ht="25.5" x14ac:dyDescent="0.2">
      <c r="A13" s="437" t="s">
        <v>390</v>
      </c>
      <c r="B13" s="177">
        <v>1804730</v>
      </c>
    </row>
    <row r="14" spans="1:2" ht="26.25" thickBot="1" x14ac:dyDescent="0.25">
      <c r="A14" s="439" t="s">
        <v>391</v>
      </c>
      <c r="B14" s="180">
        <v>419500</v>
      </c>
    </row>
    <row r="15" spans="1:2" ht="15.75" customHeight="1" thickBot="1" x14ac:dyDescent="0.25">
      <c r="A15" s="199" t="s">
        <v>225</v>
      </c>
      <c r="B15" s="173">
        <f>SUM(B10:B14)</f>
        <v>10983940</v>
      </c>
    </row>
  </sheetData>
  <mergeCells count="6">
    <mergeCell ref="A1:B1"/>
    <mergeCell ref="A2:B2"/>
    <mergeCell ref="A4:B4"/>
    <mergeCell ref="A5:B5"/>
    <mergeCell ref="A8:B8"/>
    <mergeCell ref="A6:B6"/>
  </mergeCells>
  <printOptions horizontalCentered="1" verticalCentered="1"/>
  <pageMargins left="0.78740157480314965" right="0.78740157480314965" top="0.78740157480314965" bottom="0.98425196850393704" header="0.51181102362204722" footer="0.51181102362204722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52"/>
  <sheetViews>
    <sheetView zoomScaleNormal="100" workbookViewId="0">
      <selection activeCell="F13" sqref="F13"/>
    </sheetView>
  </sheetViews>
  <sheetFormatPr defaultRowHeight="12.75" x14ac:dyDescent="0.2"/>
  <cols>
    <col min="1" max="1" width="8.5703125"/>
    <col min="2" max="2" width="53.140625"/>
    <col min="3" max="3" width="10.85546875" bestFit="1" customWidth="1"/>
    <col min="4" max="1022" width="8.5703125"/>
  </cols>
  <sheetData>
    <row r="2" spans="1:3" ht="15" customHeight="1" x14ac:dyDescent="0.2">
      <c r="A2" s="539" t="s">
        <v>226</v>
      </c>
      <c r="B2" s="539"/>
      <c r="C2" s="539"/>
    </row>
    <row r="3" spans="1:3" ht="15" customHeight="1" x14ac:dyDescent="0.2">
      <c r="A3" s="37"/>
      <c r="B3" s="37"/>
    </row>
    <row r="4" spans="1:3" ht="15.75" x14ac:dyDescent="0.25">
      <c r="A4" s="548" t="s">
        <v>5</v>
      </c>
      <c r="B4" s="548"/>
      <c r="C4" s="548"/>
    </row>
    <row r="5" spans="1:3" ht="15.75" x14ac:dyDescent="0.25">
      <c r="A5" s="554" t="s">
        <v>214</v>
      </c>
      <c r="B5" s="554"/>
      <c r="C5" s="554"/>
    </row>
    <row r="6" spans="1:3" x14ac:dyDescent="0.2">
      <c r="A6" s="558" t="s">
        <v>380</v>
      </c>
      <c r="B6" s="558"/>
      <c r="C6" s="558"/>
    </row>
    <row r="7" spans="1:3" ht="15.75" x14ac:dyDescent="0.25">
      <c r="A7" s="196"/>
      <c r="B7" s="196"/>
    </row>
    <row r="8" spans="1:3" ht="15.75" x14ac:dyDescent="0.25">
      <c r="A8" s="554" t="s">
        <v>227</v>
      </c>
      <c r="B8" s="554"/>
      <c r="C8" s="554"/>
    </row>
    <row r="9" spans="1:3" ht="17.25" thickBot="1" x14ac:dyDescent="0.35">
      <c r="A9" s="196"/>
      <c r="B9" s="196"/>
      <c r="C9" s="451" t="s">
        <v>196</v>
      </c>
    </row>
    <row r="10" spans="1:3" ht="13.5" thickBot="1" x14ac:dyDescent="0.25">
      <c r="B10" s="440" t="s">
        <v>242</v>
      </c>
      <c r="C10" s="441" t="s">
        <v>429</v>
      </c>
    </row>
    <row r="11" spans="1:3" x14ac:dyDescent="0.2">
      <c r="B11" s="556" t="s">
        <v>228</v>
      </c>
      <c r="C11" s="556"/>
    </row>
    <row r="12" spans="1:3" x14ac:dyDescent="0.2">
      <c r="B12" s="442" t="s">
        <v>392</v>
      </c>
      <c r="C12" s="452">
        <v>1200000</v>
      </c>
    </row>
    <row r="13" spans="1:3" x14ac:dyDescent="0.2">
      <c r="B13" s="443" t="s">
        <v>393</v>
      </c>
      <c r="C13" s="453">
        <v>1200000</v>
      </c>
    </row>
    <row r="14" spans="1:3" x14ac:dyDescent="0.2">
      <c r="B14" s="442" t="s">
        <v>394</v>
      </c>
      <c r="C14" s="452">
        <f>C15+C16+C17</f>
        <v>5574220</v>
      </c>
    </row>
    <row r="15" spans="1:3" x14ac:dyDescent="0.2">
      <c r="B15" s="443" t="s">
        <v>395</v>
      </c>
      <c r="C15" s="453">
        <v>3000000</v>
      </c>
    </row>
    <row r="16" spans="1:3" x14ac:dyDescent="0.2">
      <c r="B16" s="443" t="s">
        <v>396</v>
      </c>
      <c r="C16" s="453">
        <v>1392720</v>
      </c>
    </row>
    <row r="17" spans="2:3" x14ac:dyDescent="0.2">
      <c r="B17" s="443" t="s">
        <v>397</v>
      </c>
      <c r="C17" s="453">
        <v>1181500</v>
      </c>
    </row>
    <row r="18" spans="2:3" x14ac:dyDescent="0.2">
      <c r="B18" s="444" t="s">
        <v>398</v>
      </c>
      <c r="C18" s="452">
        <f>C19</f>
        <v>192685</v>
      </c>
    </row>
    <row r="19" spans="2:3" x14ac:dyDescent="0.2">
      <c r="B19" s="443" t="s">
        <v>399</v>
      </c>
      <c r="C19" s="453">
        <v>192685</v>
      </c>
    </row>
    <row r="20" spans="2:3" x14ac:dyDescent="0.2">
      <c r="B20" s="445" t="s">
        <v>400</v>
      </c>
      <c r="C20" s="452">
        <f>C21+C22+C23+C24</f>
        <v>4444900</v>
      </c>
    </row>
    <row r="21" spans="2:3" x14ac:dyDescent="0.2">
      <c r="B21" s="443" t="s">
        <v>401</v>
      </c>
      <c r="C21" s="453">
        <v>592041</v>
      </c>
    </row>
    <row r="22" spans="2:3" x14ac:dyDescent="0.2">
      <c r="B22" s="443" t="s">
        <v>402</v>
      </c>
      <c r="C22" s="453">
        <v>452860</v>
      </c>
    </row>
    <row r="23" spans="2:3" x14ac:dyDescent="0.2">
      <c r="B23" s="443" t="s">
        <v>403</v>
      </c>
      <c r="C23" s="453">
        <v>3323102</v>
      </c>
    </row>
    <row r="24" spans="2:3" x14ac:dyDescent="0.2">
      <c r="B24" s="443" t="s">
        <v>404</v>
      </c>
      <c r="C24" s="453">
        <v>76897</v>
      </c>
    </row>
    <row r="25" spans="2:3" x14ac:dyDescent="0.2">
      <c r="B25" s="444" t="s">
        <v>405</v>
      </c>
      <c r="C25" s="452">
        <v>2221240</v>
      </c>
    </row>
    <row r="26" spans="2:3" x14ac:dyDescent="0.2">
      <c r="B26" s="444"/>
      <c r="C26" s="452"/>
    </row>
    <row r="27" spans="2:3" x14ac:dyDescent="0.2">
      <c r="B27" s="446" t="s">
        <v>406</v>
      </c>
      <c r="C27" s="454">
        <v>377000</v>
      </c>
    </row>
    <row r="28" spans="2:3" x14ac:dyDescent="0.2">
      <c r="B28" s="446" t="s">
        <v>407</v>
      </c>
      <c r="C28" s="454">
        <v>842000</v>
      </c>
    </row>
    <row r="29" spans="2:3" ht="13.5" thickBot="1" x14ac:dyDescent="0.25">
      <c r="B29" s="447" t="s">
        <v>408</v>
      </c>
      <c r="C29" s="455">
        <v>176950</v>
      </c>
    </row>
    <row r="30" spans="2:3" ht="13.5" thickBot="1" x14ac:dyDescent="0.25">
      <c r="B30" s="448" t="s">
        <v>409</v>
      </c>
      <c r="C30" s="456">
        <f>C18+C20+C25+C27+C28+C12+C29+C14</f>
        <v>15028995</v>
      </c>
    </row>
    <row r="31" spans="2:3" ht="13.5" thickBot="1" x14ac:dyDescent="0.25">
      <c r="B31" s="457"/>
      <c r="C31" s="458"/>
    </row>
    <row r="32" spans="2:3" ht="13.5" thickBot="1" x14ac:dyDescent="0.25">
      <c r="B32" s="557" t="s">
        <v>229</v>
      </c>
      <c r="C32" s="557"/>
    </row>
    <row r="33" spans="2:3" x14ac:dyDescent="0.2">
      <c r="B33" s="459" t="s">
        <v>410</v>
      </c>
      <c r="C33" s="460">
        <f>C34+C35+C36+C37+C38+C39+C40+C41+C42+C43+C44+C45+C48+C46+C47</f>
        <v>153437399</v>
      </c>
    </row>
    <row r="34" spans="2:3" x14ac:dyDescent="0.2">
      <c r="B34" s="443" t="s">
        <v>411</v>
      </c>
      <c r="C34" s="461">
        <v>42519685</v>
      </c>
    </row>
    <row r="35" spans="2:3" x14ac:dyDescent="0.2">
      <c r="B35" s="443" t="s">
        <v>412</v>
      </c>
      <c r="C35" s="461">
        <v>659583</v>
      </c>
    </row>
    <row r="36" spans="2:3" x14ac:dyDescent="0.2">
      <c r="B36" s="443" t="s">
        <v>413</v>
      </c>
      <c r="C36" s="462">
        <v>37857894</v>
      </c>
    </row>
    <row r="37" spans="2:3" x14ac:dyDescent="0.2">
      <c r="B37" s="449" t="s">
        <v>414</v>
      </c>
      <c r="C37" s="461">
        <v>1697334</v>
      </c>
    </row>
    <row r="38" spans="2:3" x14ac:dyDescent="0.2">
      <c r="B38" s="449" t="s">
        <v>415</v>
      </c>
      <c r="C38" s="461">
        <v>1720000</v>
      </c>
    </row>
    <row r="39" spans="2:3" x14ac:dyDescent="0.2">
      <c r="B39" s="449" t="s">
        <v>397</v>
      </c>
      <c r="C39" s="461"/>
    </row>
    <row r="40" spans="2:3" x14ac:dyDescent="0.2">
      <c r="B40" s="449" t="s">
        <v>416</v>
      </c>
      <c r="C40" s="461">
        <v>399600</v>
      </c>
    </row>
    <row r="41" spans="2:3" x14ac:dyDescent="0.2">
      <c r="B41" s="449" t="s">
        <v>417</v>
      </c>
      <c r="C41" s="461">
        <v>7874016</v>
      </c>
    </row>
    <row r="42" spans="2:3" x14ac:dyDescent="0.2">
      <c r="B42" s="449" t="s">
        <v>418</v>
      </c>
      <c r="C42" s="461">
        <v>787402</v>
      </c>
    </row>
    <row r="43" spans="2:3" x14ac:dyDescent="0.2">
      <c r="B43" s="449" t="s">
        <v>419</v>
      </c>
      <c r="C43" s="461">
        <v>787402</v>
      </c>
    </row>
    <row r="44" spans="2:3" x14ac:dyDescent="0.2">
      <c r="B44" s="449" t="s">
        <v>420</v>
      </c>
      <c r="C44" s="461"/>
    </row>
    <row r="45" spans="2:3" x14ac:dyDescent="0.2">
      <c r="B45" s="449" t="s">
        <v>421</v>
      </c>
      <c r="C45" s="461">
        <v>3902353</v>
      </c>
    </row>
    <row r="46" spans="2:3" x14ac:dyDescent="0.2">
      <c r="B46" s="449" t="s">
        <v>422</v>
      </c>
      <c r="C46" s="461">
        <v>40955795</v>
      </c>
    </row>
    <row r="47" spans="2:3" x14ac:dyDescent="0.2">
      <c r="B47" s="449" t="s">
        <v>423</v>
      </c>
      <c r="C47" s="461">
        <v>14005235</v>
      </c>
    </row>
    <row r="48" spans="2:3" x14ac:dyDescent="0.2">
      <c r="B48" s="449" t="s">
        <v>424</v>
      </c>
      <c r="C48" s="461">
        <v>271100</v>
      </c>
    </row>
    <row r="49" spans="2:3" x14ac:dyDescent="0.2">
      <c r="B49" s="444" t="s">
        <v>425</v>
      </c>
      <c r="C49" s="452">
        <f>C50</f>
        <v>5189933</v>
      </c>
    </row>
    <row r="50" spans="2:3" x14ac:dyDescent="0.2">
      <c r="B50" s="443" t="s">
        <v>426</v>
      </c>
      <c r="C50" s="462">
        <v>5189933</v>
      </c>
    </row>
    <row r="51" spans="2:3" ht="13.5" thickBot="1" x14ac:dyDescent="0.25">
      <c r="B51" s="450" t="s">
        <v>427</v>
      </c>
      <c r="C51" s="463">
        <v>39414670</v>
      </c>
    </row>
    <row r="52" spans="2:3" ht="13.5" thickBot="1" x14ac:dyDescent="0.25">
      <c r="B52" s="448" t="s">
        <v>428</v>
      </c>
      <c r="C52" s="464">
        <f>C33+C49+C51</f>
        <v>198042002</v>
      </c>
    </row>
  </sheetData>
  <mergeCells count="7">
    <mergeCell ref="B11:C11"/>
    <mergeCell ref="B32:C32"/>
    <mergeCell ref="A2:C2"/>
    <mergeCell ref="A4:C4"/>
    <mergeCell ref="A5:C5"/>
    <mergeCell ref="A8:C8"/>
    <mergeCell ref="A6:C6"/>
  </mergeCells>
  <pageMargins left="0.74803149606299213" right="0.74803149606299213" top="0.59055118110236227" bottom="0.59055118110236227" header="0.51181102362204722" footer="0.51181102362204722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23"/>
  <sheetViews>
    <sheetView zoomScaleNormal="100" workbookViewId="0">
      <selection activeCell="F19" sqref="F19"/>
    </sheetView>
  </sheetViews>
  <sheetFormatPr defaultRowHeight="12.75" x14ac:dyDescent="0.2"/>
  <cols>
    <col min="1" max="1" width="8.5703125"/>
    <col min="2" max="2" width="45.28515625"/>
    <col min="3" max="3" width="12.5703125"/>
    <col min="4" max="1025" width="8.5703125"/>
  </cols>
  <sheetData>
    <row r="3" spans="1:7" ht="15" customHeight="1" x14ac:dyDescent="0.2">
      <c r="A3" s="539" t="s">
        <v>230</v>
      </c>
      <c r="B3" s="539"/>
      <c r="C3" s="539"/>
      <c r="D3" s="539"/>
      <c r="E3" s="165"/>
      <c r="F3" s="165"/>
      <c r="G3" s="165"/>
    </row>
    <row r="4" spans="1:7" ht="15" customHeight="1" x14ac:dyDescent="0.2">
      <c r="A4" s="500"/>
      <c r="B4" s="500"/>
      <c r="C4" s="500"/>
      <c r="D4" s="500"/>
      <c r="E4" s="165"/>
      <c r="F4" s="165"/>
      <c r="G4" s="165"/>
    </row>
    <row r="5" spans="1:7" ht="15" x14ac:dyDescent="0.2">
      <c r="B5" s="37"/>
      <c r="C5" s="37"/>
      <c r="D5" s="37"/>
      <c r="E5" s="37"/>
    </row>
    <row r="6" spans="1:7" ht="15.75" x14ac:dyDescent="0.25">
      <c r="A6" s="548" t="s">
        <v>5</v>
      </c>
      <c r="B6" s="548"/>
      <c r="C6" s="548"/>
      <c r="D6" s="548"/>
      <c r="E6" s="187"/>
      <c r="F6" s="187"/>
      <c r="G6" s="187"/>
    </row>
    <row r="7" spans="1:7" ht="15.75" x14ac:dyDescent="0.25">
      <c r="A7" s="554" t="s">
        <v>214</v>
      </c>
      <c r="B7" s="554"/>
      <c r="C7" s="554"/>
      <c r="D7" s="554"/>
      <c r="E7" s="200"/>
      <c r="F7" s="200"/>
      <c r="G7" s="200"/>
    </row>
    <row r="9" spans="1:7" x14ac:dyDescent="0.2">
      <c r="A9" s="560" t="s">
        <v>380</v>
      </c>
      <c r="B9" s="560"/>
      <c r="C9" s="560"/>
      <c r="D9" s="560"/>
    </row>
    <row r="11" spans="1:7" ht="15.75" x14ac:dyDescent="0.25">
      <c r="A11" s="559" t="s">
        <v>231</v>
      </c>
      <c r="B11" s="559"/>
      <c r="C11" s="559"/>
      <c r="D11" s="559"/>
      <c r="E11" s="201"/>
      <c r="F11" s="201"/>
      <c r="G11" s="201"/>
    </row>
    <row r="14" spans="1:7" x14ac:dyDescent="0.2">
      <c r="C14" s="20" t="s">
        <v>72</v>
      </c>
      <c r="D14" s="202"/>
    </row>
    <row r="15" spans="1:7" ht="15" x14ac:dyDescent="0.25">
      <c r="B15" s="203" t="s">
        <v>232</v>
      </c>
      <c r="C15" s="204">
        <v>43827</v>
      </c>
    </row>
    <row r="16" spans="1:7" ht="15" x14ac:dyDescent="0.25">
      <c r="B16" s="205"/>
      <c r="C16" s="206"/>
    </row>
    <row r="17" spans="2:3" ht="15" x14ac:dyDescent="0.25">
      <c r="B17" s="207" t="s">
        <v>233</v>
      </c>
      <c r="C17" s="208"/>
    </row>
    <row r="18" spans="2:3" ht="15" x14ac:dyDescent="0.25">
      <c r="B18" s="209" t="s">
        <v>234</v>
      </c>
      <c r="C18" s="210"/>
    </row>
    <row r="19" spans="2:3" ht="15" x14ac:dyDescent="0.25">
      <c r="B19" s="209" t="s">
        <v>235</v>
      </c>
      <c r="C19" s="210"/>
    </row>
    <row r="20" spans="2:3" ht="15" x14ac:dyDescent="0.25">
      <c r="B20" s="209" t="s">
        <v>236</v>
      </c>
      <c r="C20" s="210"/>
    </row>
    <row r="21" spans="2:3" ht="15" x14ac:dyDescent="0.25">
      <c r="B21" s="207" t="s">
        <v>237</v>
      </c>
      <c r="C21" s="211">
        <f>SUM(C18:C20)</f>
        <v>0</v>
      </c>
    </row>
    <row r="22" spans="2:3" ht="14.25" x14ac:dyDescent="0.2">
      <c r="B22" s="212"/>
      <c r="C22" s="213"/>
    </row>
    <row r="23" spans="2:3" ht="15" x14ac:dyDescent="0.25">
      <c r="B23" s="214" t="s">
        <v>238</v>
      </c>
      <c r="C23" s="215">
        <f>C15+C21</f>
        <v>43827</v>
      </c>
    </row>
  </sheetData>
  <mergeCells count="6">
    <mergeCell ref="A3:D3"/>
    <mergeCell ref="A4:D4"/>
    <mergeCell ref="A6:D6"/>
    <mergeCell ref="A7:D7"/>
    <mergeCell ref="A11:D11"/>
    <mergeCell ref="A9:D9"/>
  </mergeCells>
  <pageMargins left="0.75" right="0.75" top="1" bottom="1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0"/>
  <sheetViews>
    <sheetView zoomScaleNormal="100" workbookViewId="0">
      <selection activeCell="I74" sqref="I74"/>
    </sheetView>
  </sheetViews>
  <sheetFormatPr defaultRowHeight="12.75" x14ac:dyDescent="0.2"/>
  <cols>
    <col min="1" max="1" width="6.5703125"/>
    <col min="2" max="2" width="44.5703125"/>
    <col min="3" max="1025" width="8.5703125"/>
  </cols>
  <sheetData>
    <row r="1" spans="1:5" ht="15" customHeight="1" x14ac:dyDescent="0.2">
      <c r="A1" s="539" t="s">
        <v>239</v>
      </c>
      <c r="B1" s="539"/>
      <c r="C1" s="539"/>
      <c r="D1" s="539"/>
      <c r="E1" s="539"/>
    </row>
    <row r="2" spans="1:5" ht="15" customHeight="1" x14ac:dyDescent="0.2">
      <c r="A2" s="500"/>
      <c r="B2" s="500"/>
      <c r="C2" s="500"/>
      <c r="D2" s="500"/>
      <c r="E2" s="500"/>
    </row>
    <row r="3" spans="1:5" ht="15" x14ac:dyDescent="0.2">
      <c r="A3" s="37"/>
      <c r="B3" s="37"/>
      <c r="C3" s="37"/>
      <c r="D3" s="37"/>
    </row>
    <row r="4" spans="1:5" ht="15.75" x14ac:dyDescent="0.25">
      <c r="A4" s="548" t="s">
        <v>5</v>
      </c>
      <c r="B4" s="548"/>
      <c r="C4" s="548"/>
      <c r="D4" s="548"/>
      <c r="E4" s="548"/>
    </row>
    <row r="5" spans="1:5" ht="15.75" x14ac:dyDescent="0.25">
      <c r="A5" s="554" t="s">
        <v>214</v>
      </c>
      <c r="B5" s="554"/>
      <c r="C5" s="554"/>
      <c r="D5" s="554"/>
      <c r="E5" s="554"/>
    </row>
    <row r="6" spans="1:5" ht="15" x14ac:dyDescent="0.25">
      <c r="A6" s="564" t="s">
        <v>380</v>
      </c>
      <c r="B6" s="564"/>
      <c r="C6" s="564"/>
      <c r="D6" s="564"/>
      <c r="E6" s="564"/>
    </row>
    <row r="7" spans="1:5" ht="15" x14ac:dyDescent="0.25">
      <c r="A7" s="216"/>
      <c r="B7" s="217"/>
      <c r="C7" s="217"/>
      <c r="D7" s="218"/>
      <c r="E7" s="218"/>
    </row>
    <row r="8" spans="1:5" ht="14.25" customHeight="1" x14ac:dyDescent="0.2">
      <c r="A8" s="563" t="s">
        <v>240</v>
      </c>
      <c r="B8" s="563"/>
      <c r="C8" s="563"/>
      <c r="D8" s="563"/>
      <c r="E8" s="563"/>
    </row>
    <row r="9" spans="1:5" ht="15" x14ac:dyDescent="0.25">
      <c r="A9" s="219" t="s">
        <v>241</v>
      </c>
      <c r="B9" s="219" t="s">
        <v>242</v>
      </c>
      <c r="C9" s="219">
        <v>2017</v>
      </c>
      <c r="D9" s="220">
        <v>2018</v>
      </c>
      <c r="E9" s="220">
        <v>2019</v>
      </c>
    </row>
    <row r="10" spans="1:5" ht="15" customHeight="1" x14ac:dyDescent="0.25">
      <c r="A10" s="221" t="s">
        <v>171</v>
      </c>
      <c r="B10" s="222" t="s">
        <v>113</v>
      </c>
      <c r="C10" s="223">
        <v>22058</v>
      </c>
      <c r="D10" s="223">
        <v>8000</v>
      </c>
      <c r="E10" s="223">
        <v>10000</v>
      </c>
    </row>
    <row r="11" spans="1:5" ht="15" customHeight="1" x14ac:dyDescent="0.25">
      <c r="A11" s="224" t="s">
        <v>243</v>
      </c>
      <c r="B11" s="222" t="s">
        <v>244</v>
      </c>
      <c r="C11" s="225">
        <v>79521</v>
      </c>
      <c r="D11" s="225">
        <v>50000</v>
      </c>
      <c r="E11" s="225">
        <v>50000</v>
      </c>
    </row>
    <row r="12" spans="1:5" ht="15" customHeight="1" x14ac:dyDescent="0.25">
      <c r="A12" s="224" t="s">
        <v>58</v>
      </c>
      <c r="B12" s="226" t="s">
        <v>245</v>
      </c>
      <c r="C12" s="225">
        <v>162838</v>
      </c>
      <c r="D12" s="225">
        <v>110000</v>
      </c>
      <c r="E12" s="225">
        <v>120000</v>
      </c>
    </row>
    <row r="13" spans="1:5" ht="15" x14ac:dyDescent="0.25">
      <c r="A13" s="224" t="s">
        <v>64</v>
      </c>
      <c r="B13" s="227" t="s">
        <v>430</v>
      </c>
      <c r="C13" s="225">
        <v>23063</v>
      </c>
      <c r="D13" s="225">
        <v>5000</v>
      </c>
      <c r="E13" s="225">
        <v>5000</v>
      </c>
    </row>
    <row r="14" spans="1:5" ht="15" customHeight="1" x14ac:dyDescent="0.25">
      <c r="A14" s="224" t="s">
        <v>246</v>
      </c>
      <c r="B14" s="227" t="s">
        <v>247</v>
      </c>
      <c r="C14" s="228">
        <v>123675</v>
      </c>
      <c r="D14" s="225">
        <v>108000</v>
      </c>
      <c r="E14" s="225">
        <v>100000</v>
      </c>
    </row>
    <row r="15" spans="1:5" ht="15" customHeight="1" x14ac:dyDescent="0.25">
      <c r="A15" s="224" t="s">
        <v>248</v>
      </c>
      <c r="B15" s="227" t="s">
        <v>431</v>
      </c>
      <c r="C15" s="225">
        <v>150</v>
      </c>
      <c r="D15" s="225"/>
      <c r="E15" s="225"/>
    </row>
    <row r="16" spans="1:5" ht="15" customHeight="1" x14ac:dyDescent="0.25">
      <c r="A16" s="224" t="s">
        <v>131</v>
      </c>
      <c r="B16" s="227" t="s">
        <v>249</v>
      </c>
      <c r="C16" s="225"/>
      <c r="D16" s="225"/>
      <c r="E16" s="225"/>
    </row>
    <row r="17" spans="1:5" ht="15" customHeight="1" x14ac:dyDescent="0.25">
      <c r="A17" s="224" t="s">
        <v>250</v>
      </c>
      <c r="B17" s="227" t="s">
        <v>251</v>
      </c>
      <c r="C17" s="225"/>
      <c r="D17" s="225"/>
      <c r="E17" s="225"/>
    </row>
    <row r="18" spans="1:5" ht="15" customHeight="1" x14ac:dyDescent="0.25">
      <c r="A18" s="224" t="s">
        <v>133</v>
      </c>
      <c r="B18" s="227" t="s">
        <v>252</v>
      </c>
      <c r="C18" s="225"/>
      <c r="D18" s="225"/>
      <c r="E18" s="225"/>
    </row>
    <row r="19" spans="1:5" ht="15" customHeight="1" x14ac:dyDescent="0.25">
      <c r="A19" s="224" t="s">
        <v>253</v>
      </c>
      <c r="B19" s="229" t="s">
        <v>254</v>
      </c>
      <c r="C19" s="138">
        <v>76122</v>
      </c>
      <c r="D19" s="230">
        <v>7000</v>
      </c>
      <c r="E19" s="230">
        <v>7000</v>
      </c>
    </row>
    <row r="20" spans="1:5" ht="15" customHeight="1" x14ac:dyDescent="0.25">
      <c r="A20" s="231" t="s">
        <v>135</v>
      </c>
      <c r="B20" s="232" t="s">
        <v>255</v>
      </c>
      <c r="C20" s="233">
        <f>SUM(C10:C19)</f>
        <v>487427</v>
      </c>
      <c r="D20" s="233">
        <f>SUM(D10:D19)</f>
        <v>288000</v>
      </c>
      <c r="E20" s="233">
        <f>SUM(E10:E19)</f>
        <v>292000</v>
      </c>
    </row>
    <row r="21" spans="1:5" ht="15" customHeight="1" x14ac:dyDescent="0.25">
      <c r="A21" s="224" t="s">
        <v>256</v>
      </c>
      <c r="B21" s="234" t="s">
        <v>257</v>
      </c>
      <c r="C21" s="223">
        <v>137782</v>
      </c>
      <c r="D21" s="223">
        <v>65000</v>
      </c>
      <c r="E21" s="223">
        <v>65000</v>
      </c>
    </row>
    <row r="22" spans="1:5" ht="15" customHeight="1" x14ac:dyDescent="0.25">
      <c r="A22" s="224" t="s">
        <v>137</v>
      </c>
      <c r="B22" s="227" t="s">
        <v>258</v>
      </c>
      <c r="C22" s="225">
        <v>29641</v>
      </c>
      <c r="D22" s="225">
        <v>18000</v>
      </c>
      <c r="E22" s="225">
        <v>18000</v>
      </c>
    </row>
    <row r="23" spans="1:5" ht="15" customHeight="1" x14ac:dyDescent="0.25">
      <c r="A23" s="224" t="s">
        <v>259</v>
      </c>
      <c r="B23" s="227" t="s">
        <v>260</v>
      </c>
      <c r="C23" s="225">
        <v>71113</v>
      </c>
      <c r="D23" s="225">
        <v>66000</v>
      </c>
      <c r="E23" s="225">
        <v>60000</v>
      </c>
    </row>
    <row r="24" spans="1:5" ht="15" customHeight="1" x14ac:dyDescent="0.25">
      <c r="A24" s="224" t="s">
        <v>139</v>
      </c>
      <c r="B24" s="227" t="s">
        <v>261</v>
      </c>
      <c r="C24" s="225">
        <v>5798</v>
      </c>
      <c r="D24" s="225">
        <v>1500</v>
      </c>
      <c r="E24" s="225">
        <v>1500</v>
      </c>
    </row>
    <row r="25" spans="1:5" ht="15" customHeight="1" x14ac:dyDescent="0.25">
      <c r="A25" s="224" t="s">
        <v>140</v>
      </c>
      <c r="B25" s="227" t="s">
        <v>262</v>
      </c>
      <c r="C25" s="235">
        <v>8060</v>
      </c>
      <c r="D25" s="225">
        <v>7000</v>
      </c>
      <c r="E25" s="225">
        <v>5000</v>
      </c>
    </row>
    <row r="26" spans="1:5" ht="15" customHeight="1" x14ac:dyDescent="0.25">
      <c r="A26" s="224" t="s">
        <v>263</v>
      </c>
      <c r="B26" s="227" t="s">
        <v>264</v>
      </c>
      <c r="C26" s="225"/>
      <c r="D26" s="225"/>
      <c r="E26" s="225"/>
    </row>
    <row r="27" spans="1:5" ht="15" customHeight="1" x14ac:dyDescent="0.25">
      <c r="A27" s="224" t="s">
        <v>142</v>
      </c>
      <c r="B27" s="227" t="s">
        <v>265</v>
      </c>
      <c r="C27" s="225">
        <v>10984</v>
      </c>
      <c r="D27" s="225">
        <v>9000</v>
      </c>
      <c r="E27" s="225">
        <v>9000</v>
      </c>
    </row>
    <row r="28" spans="1:5" ht="15" customHeight="1" x14ac:dyDescent="0.25">
      <c r="A28" s="224" t="s">
        <v>266</v>
      </c>
      <c r="B28" s="227" t="s">
        <v>267</v>
      </c>
      <c r="C28" s="225"/>
      <c r="D28" s="225"/>
      <c r="E28" s="225"/>
    </row>
    <row r="29" spans="1:5" ht="15" customHeight="1" x14ac:dyDescent="0.25">
      <c r="A29" s="224" t="s">
        <v>144</v>
      </c>
      <c r="B29" s="227" t="s">
        <v>105</v>
      </c>
      <c r="C29" s="225">
        <v>123675</v>
      </c>
      <c r="D29" s="225">
        <v>108000</v>
      </c>
      <c r="E29" s="225">
        <v>100000</v>
      </c>
    </row>
    <row r="30" spans="1:5" ht="15" customHeight="1" x14ac:dyDescent="0.25">
      <c r="A30" s="224" t="s">
        <v>145</v>
      </c>
      <c r="B30" s="227" t="s">
        <v>268</v>
      </c>
      <c r="C30" s="225"/>
      <c r="D30" s="225"/>
      <c r="E30" s="225"/>
    </row>
    <row r="31" spans="1:5" ht="15" customHeight="1" x14ac:dyDescent="0.25">
      <c r="A31" s="224" t="s">
        <v>269</v>
      </c>
      <c r="B31" s="227" t="s">
        <v>270</v>
      </c>
      <c r="C31" s="225"/>
      <c r="D31" s="225"/>
      <c r="E31" s="225"/>
    </row>
    <row r="32" spans="1:5" ht="15" customHeight="1" x14ac:dyDescent="0.25">
      <c r="A32" s="224" t="s">
        <v>271</v>
      </c>
      <c r="B32" s="229" t="s">
        <v>231</v>
      </c>
      <c r="C32" s="230">
        <v>43827</v>
      </c>
      <c r="D32" s="230">
        <v>11500</v>
      </c>
      <c r="E32" s="230">
        <v>13500</v>
      </c>
    </row>
    <row r="33" spans="1:5" ht="15" customHeight="1" x14ac:dyDescent="0.25">
      <c r="A33" s="236" t="s">
        <v>148</v>
      </c>
      <c r="B33" s="237" t="s">
        <v>272</v>
      </c>
      <c r="C33" s="238">
        <f>SUM(C21:C32)</f>
        <v>430880</v>
      </c>
      <c r="D33" s="238">
        <f>SUM(D21:D32)</f>
        <v>286000</v>
      </c>
      <c r="E33" s="238">
        <f>SUM(E21:E32)</f>
        <v>272000</v>
      </c>
    </row>
    <row r="34" spans="1:5" ht="15" customHeight="1" x14ac:dyDescent="0.25">
      <c r="A34" s="239"/>
      <c r="B34" s="240"/>
      <c r="C34" s="241"/>
      <c r="D34" s="241"/>
      <c r="E34" s="241"/>
    </row>
    <row r="35" spans="1:5" ht="15" customHeight="1" x14ac:dyDescent="0.25">
      <c r="A35" s="239"/>
      <c r="B35" s="242"/>
      <c r="C35" s="243"/>
      <c r="D35" s="243"/>
      <c r="E35" s="243"/>
    </row>
    <row r="36" spans="1:5" ht="15" customHeight="1" x14ac:dyDescent="0.25">
      <c r="A36" s="239"/>
      <c r="B36" s="242"/>
      <c r="C36" s="243"/>
      <c r="D36" s="243"/>
      <c r="E36" s="243"/>
    </row>
    <row r="37" spans="1:5" ht="15" customHeight="1" x14ac:dyDescent="0.25">
      <c r="A37" s="239"/>
      <c r="B37" s="242"/>
      <c r="C37" s="243"/>
      <c r="D37" s="243"/>
      <c r="E37" s="243"/>
    </row>
    <row r="38" spans="1:5" ht="15" customHeight="1" x14ac:dyDescent="0.25">
      <c r="A38" s="239"/>
      <c r="B38" s="242"/>
      <c r="C38" s="243"/>
      <c r="D38" s="243"/>
      <c r="E38" s="243"/>
    </row>
    <row r="39" spans="1:5" ht="15" customHeight="1" x14ac:dyDescent="0.25">
      <c r="A39" s="239"/>
      <c r="B39" s="242"/>
      <c r="C39" s="243"/>
      <c r="D39" s="243"/>
      <c r="E39" s="243"/>
    </row>
    <row r="40" spans="1:5" ht="15" customHeight="1" x14ac:dyDescent="0.25">
      <c r="A40" s="239"/>
      <c r="B40" s="242"/>
      <c r="C40" s="243"/>
      <c r="D40" s="243"/>
      <c r="E40" s="243"/>
    </row>
    <row r="41" spans="1:5" ht="15" customHeight="1" x14ac:dyDescent="0.25">
      <c r="A41" s="239"/>
      <c r="B41" s="242"/>
      <c r="C41" s="243"/>
      <c r="D41" s="243"/>
      <c r="E41" s="243"/>
    </row>
    <row r="42" spans="1:5" ht="15" customHeight="1" x14ac:dyDescent="0.25">
      <c r="A42" s="239"/>
      <c r="B42" s="242"/>
      <c r="C42" s="243"/>
      <c r="D42" s="243"/>
      <c r="E42" s="243"/>
    </row>
    <row r="43" spans="1:5" ht="15" customHeight="1" x14ac:dyDescent="0.25">
      <c r="A43" s="239"/>
      <c r="B43" s="242"/>
      <c r="C43" s="243"/>
      <c r="D43" s="243"/>
      <c r="E43" s="243"/>
    </row>
    <row r="44" spans="1:5" ht="15" customHeight="1" x14ac:dyDescent="0.25">
      <c r="A44" s="239"/>
      <c r="B44" s="242"/>
      <c r="C44" s="243"/>
      <c r="D44" s="243"/>
      <c r="E44" s="243"/>
    </row>
    <row r="45" spans="1:5" ht="15" customHeight="1" x14ac:dyDescent="0.25">
      <c r="A45" s="239"/>
      <c r="B45" s="242"/>
      <c r="C45" s="243"/>
      <c r="D45" s="243"/>
      <c r="E45" s="243"/>
    </row>
    <row r="46" spans="1:5" ht="15" customHeight="1" x14ac:dyDescent="0.25">
      <c r="A46" s="239"/>
      <c r="B46" s="242"/>
      <c r="C46" s="243"/>
      <c r="D46" s="243"/>
      <c r="E46" s="243"/>
    </row>
    <row r="47" spans="1:5" ht="15" customHeight="1" x14ac:dyDescent="0.25">
      <c r="A47" s="244"/>
      <c r="B47" s="245"/>
      <c r="C47" s="246"/>
      <c r="D47" s="246"/>
      <c r="E47" s="246"/>
    </row>
    <row r="48" spans="1:5" ht="15" customHeight="1" x14ac:dyDescent="0.25">
      <c r="A48" s="244"/>
      <c r="B48" s="245"/>
      <c r="C48" s="246"/>
      <c r="D48" s="246"/>
      <c r="E48" s="246"/>
    </row>
    <row r="49" spans="1:5" ht="15" customHeight="1" x14ac:dyDescent="0.25">
      <c r="A49" s="247"/>
      <c r="B49" s="248"/>
      <c r="C49" s="561"/>
      <c r="D49" s="561"/>
      <c r="E49" s="561"/>
    </row>
    <row r="50" spans="1:5" ht="15" customHeight="1" x14ac:dyDescent="0.2">
      <c r="A50" s="562" t="s">
        <v>273</v>
      </c>
      <c r="B50" s="562"/>
      <c r="C50" s="562"/>
      <c r="D50" s="562"/>
      <c r="E50" s="562"/>
    </row>
    <row r="51" spans="1:5" ht="15" customHeight="1" x14ac:dyDescent="0.25">
      <c r="A51" s="249" t="s">
        <v>241</v>
      </c>
      <c r="B51" s="249" t="s">
        <v>242</v>
      </c>
      <c r="C51" s="249">
        <v>2017</v>
      </c>
      <c r="D51" s="250">
        <v>2018</v>
      </c>
      <c r="E51" s="250">
        <v>2019</v>
      </c>
    </row>
    <row r="52" spans="1:5" ht="15" customHeight="1" x14ac:dyDescent="0.25">
      <c r="A52" s="251" t="s">
        <v>149</v>
      </c>
      <c r="B52" s="252" t="s">
        <v>274</v>
      </c>
      <c r="C52" s="253">
        <v>117804</v>
      </c>
      <c r="D52" s="253">
        <v>3000</v>
      </c>
      <c r="E52" s="253">
        <v>3000</v>
      </c>
    </row>
    <row r="53" spans="1:5" ht="15" customHeight="1" x14ac:dyDescent="0.25">
      <c r="A53" s="221" t="s">
        <v>150</v>
      </c>
      <c r="B53" s="234" t="s">
        <v>275</v>
      </c>
      <c r="C53" s="223"/>
      <c r="D53" s="223"/>
      <c r="E53" s="223"/>
    </row>
    <row r="54" spans="1:5" ht="15" customHeight="1" x14ac:dyDescent="0.25">
      <c r="A54" s="254" t="s">
        <v>151</v>
      </c>
      <c r="B54" s="255" t="s">
        <v>276</v>
      </c>
      <c r="C54" s="256"/>
      <c r="D54" s="257">
        <v>5000</v>
      </c>
      <c r="E54" s="257">
        <v>5000</v>
      </c>
    </row>
    <row r="55" spans="1:5" ht="15" customHeight="1" x14ac:dyDescent="0.25">
      <c r="A55" s="224" t="s">
        <v>153</v>
      </c>
      <c r="B55" s="227" t="s">
        <v>277</v>
      </c>
      <c r="C55" s="225"/>
      <c r="D55" s="225"/>
      <c r="E55" s="225"/>
    </row>
    <row r="56" spans="1:5" ht="15" customHeight="1" x14ac:dyDescent="0.25">
      <c r="A56" s="221" t="s">
        <v>154</v>
      </c>
      <c r="B56" s="234" t="s">
        <v>278</v>
      </c>
      <c r="C56" s="223"/>
      <c r="D56" s="258"/>
      <c r="E56" s="258"/>
    </row>
    <row r="57" spans="1:5" ht="15" customHeight="1" x14ac:dyDescent="0.25">
      <c r="A57" s="224" t="s">
        <v>155</v>
      </c>
      <c r="B57" s="227" t="s">
        <v>279</v>
      </c>
      <c r="C57" s="259"/>
      <c r="D57" s="260"/>
      <c r="E57" s="260"/>
    </row>
    <row r="58" spans="1:5" ht="15" customHeight="1" x14ac:dyDescent="0.25">
      <c r="A58" s="221" t="s">
        <v>156</v>
      </c>
      <c r="B58" s="234" t="s">
        <v>280</v>
      </c>
      <c r="C58" s="223"/>
      <c r="D58" s="223"/>
      <c r="E58" s="223"/>
    </row>
    <row r="59" spans="1:5" ht="15" customHeight="1" x14ac:dyDescent="0.25">
      <c r="A59" s="221" t="s">
        <v>157</v>
      </c>
      <c r="B59" s="234" t="s">
        <v>281</v>
      </c>
      <c r="C59" s="223"/>
      <c r="D59" s="223"/>
      <c r="E59" s="223"/>
    </row>
    <row r="60" spans="1:5" ht="28.5" customHeight="1" x14ac:dyDescent="0.25">
      <c r="A60" s="221" t="s">
        <v>158</v>
      </c>
      <c r="B60" s="234" t="s">
        <v>282</v>
      </c>
      <c r="C60" s="223"/>
      <c r="D60" s="223"/>
      <c r="E60" s="223"/>
    </row>
    <row r="61" spans="1:5" ht="15" customHeight="1" x14ac:dyDescent="0.25">
      <c r="A61" s="221" t="s">
        <v>159</v>
      </c>
      <c r="B61" s="234" t="s">
        <v>283</v>
      </c>
      <c r="C61" s="223"/>
      <c r="D61" s="223"/>
      <c r="E61" s="223"/>
    </row>
    <row r="62" spans="1:5" ht="15" customHeight="1" x14ac:dyDescent="0.25">
      <c r="A62" s="221" t="s">
        <v>160</v>
      </c>
      <c r="B62" s="234" t="s">
        <v>284</v>
      </c>
      <c r="C62" s="223"/>
      <c r="D62" s="223"/>
      <c r="E62" s="223"/>
    </row>
    <row r="63" spans="1:5" ht="15" customHeight="1" x14ac:dyDescent="0.25">
      <c r="A63" s="254" t="s">
        <v>161</v>
      </c>
      <c r="B63" s="255" t="s">
        <v>285</v>
      </c>
      <c r="C63" s="261">
        <v>44000</v>
      </c>
      <c r="D63" s="256">
        <v>10000</v>
      </c>
      <c r="E63" s="256">
        <v>10000</v>
      </c>
    </row>
    <row r="64" spans="1:5" ht="15" customHeight="1" x14ac:dyDescent="0.25">
      <c r="A64" s="262" t="s">
        <v>162</v>
      </c>
      <c r="B64" s="232" t="s">
        <v>286</v>
      </c>
      <c r="C64" s="233">
        <f>SUM(C52:C63)</f>
        <v>161804</v>
      </c>
      <c r="D64" s="233">
        <f>SUM(D52:D63)</f>
        <v>18000</v>
      </c>
      <c r="E64" s="233">
        <f>SUM(E52:E63)</f>
        <v>18000</v>
      </c>
    </row>
    <row r="65" spans="1:9" ht="15" customHeight="1" x14ac:dyDescent="0.25">
      <c r="A65" s="221" t="s">
        <v>163</v>
      </c>
      <c r="B65" s="234" t="s">
        <v>287</v>
      </c>
      <c r="C65" s="223">
        <v>15029</v>
      </c>
      <c r="D65" s="223">
        <v>9000</v>
      </c>
      <c r="E65" s="223">
        <v>14000</v>
      </c>
    </row>
    <row r="66" spans="1:9" ht="15" customHeight="1" x14ac:dyDescent="0.25">
      <c r="A66" s="221" t="s">
        <v>164</v>
      </c>
      <c r="B66" s="234" t="s">
        <v>288</v>
      </c>
      <c r="C66" s="223">
        <v>198042</v>
      </c>
      <c r="D66" s="223">
        <v>9000</v>
      </c>
      <c r="E66" s="223">
        <v>14000</v>
      </c>
    </row>
    <row r="67" spans="1:9" ht="15" customHeight="1" x14ac:dyDescent="0.25">
      <c r="A67" s="221" t="s">
        <v>165</v>
      </c>
      <c r="B67" s="234" t="s">
        <v>289</v>
      </c>
      <c r="C67" s="223"/>
      <c r="D67" s="223"/>
      <c r="E67" s="223"/>
    </row>
    <row r="68" spans="1:9" ht="15" customHeight="1" x14ac:dyDescent="0.25">
      <c r="A68" s="221" t="s">
        <v>166</v>
      </c>
      <c r="B68" s="234" t="s">
        <v>290</v>
      </c>
      <c r="C68" s="223"/>
      <c r="D68" s="223"/>
      <c r="E68" s="223"/>
    </row>
    <row r="69" spans="1:9" ht="15" customHeight="1" x14ac:dyDescent="0.25">
      <c r="A69" s="221" t="s">
        <v>167</v>
      </c>
      <c r="B69" s="234" t="s">
        <v>291</v>
      </c>
      <c r="C69" s="223"/>
      <c r="D69" s="223"/>
      <c r="E69" s="223"/>
    </row>
    <row r="70" spans="1:9" ht="15" customHeight="1" x14ac:dyDescent="0.25">
      <c r="A70" s="221" t="s">
        <v>168</v>
      </c>
      <c r="B70" s="234" t="s">
        <v>432</v>
      </c>
      <c r="C70" s="223">
        <v>5280</v>
      </c>
      <c r="D70" s="223"/>
      <c r="E70" s="223"/>
    </row>
    <row r="71" spans="1:9" ht="15" customHeight="1" x14ac:dyDescent="0.25">
      <c r="A71" s="221" t="s">
        <v>169</v>
      </c>
      <c r="B71" s="234" t="s">
        <v>292</v>
      </c>
      <c r="C71" s="223"/>
      <c r="D71" s="223"/>
      <c r="E71" s="223"/>
    </row>
    <row r="72" spans="1:9" ht="15" customHeight="1" x14ac:dyDescent="0.25">
      <c r="A72" s="221" t="s">
        <v>170</v>
      </c>
      <c r="B72" s="234" t="s">
        <v>293</v>
      </c>
      <c r="C72" s="223"/>
      <c r="D72" s="223"/>
      <c r="E72" s="223"/>
    </row>
    <row r="73" spans="1:9" ht="15" customHeight="1" x14ac:dyDescent="0.25">
      <c r="A73" s="221" t="s">
        <v>294</v>
      </c>
      <c r="B73" s="234" t="s">
        <v>295</v>
      </c>
      <c r="C73" s="223"/>
      <c r="D73" s="223"/>
      <c r="E73" s="223"/>
    </row>
    <row r="74" spans="1:9" ht="15" customHeight="1" x14ac:dyDescent="0.25">
      <c r="A74" s="221" t="s">
        <v>296</v>
      </c>
      <c r="B74" s="234" t="s">
        <v>297</v>
      </c>
      <c r="C74" s="223"/>
      <c r="D74" s="223"/>
      <c r="E74" s="223"/>
    </row>
    <row r="75" spans="1:9" ht="15" customHeight="1" x14ac:dyDescent="0.25">
      <c r="A75" s="254" t="s">
        <v>298</v>
      </c>
      <c r="B75" s="255" t="s">
        <v>231</v>
      </c>
      <c r="C75" s="256"/>
      <c r="D75" s="256">
        <v>2000</v>
      </c>
      <c r="E75" s="256">
        <v>10000</v>
      </c>
    </row>
    <row r="76" spans="1:9" ht="15" customHeight="1" x14ac:dyDescent="0.25">
      <c r="A76" s="262" t="s">
        <v>299</v>
      </c>
      <c r="B76" s="263" t="s">
        <v>300</v>
      </c>
      <c r="C76" s="233">
        <f>SUM(C65:C75)</f>
        <v>218351</v>
      </c>
      <c r="D76" s="233">
        <f>SUM(D65:D75)</f>
        <v>20000</v>
      </c>
      <c r="E76" s="233">
        <f>SUM(E65:E75)</f>
        <v>38000</v>
      </c>
    </row>
    <row r="77" spans="1:9" ht="15" customHeight="1" x14ac:dyDescent="0.2">
      <c r="A77" s="264" t="s">
        <v>301</v>
      </c>
      <c r="B77" s="265" t="s">
        <v>302</v>
      </c>
      <c r="C77" s="233">
        <f>C20+C64</f>
        <v>649231</v>
      </c>
      <c r="D77" s="233">
        <f>D20+D64</f>
        <v>306000</v>
      </c>
      <c r="E77" s="233">
        <f>E20+E64</f>
        <v>310000</v>
      </c>
      <c r="H77" s="266"/>
      <c r="I77" s="266"/>
    </row>
    <row r="78" spans="1:9" ht="15" customHeight="1" x14ac:dyDescent="0.2">
      <c r="A78" s="267" t="s">
        <v>303</v>
      </c>
      <c r="B78" s="268" t="s">
        <v>304</v>
      </c>
      <c r="C78" s="269">
        <f>C33+C76</f>
        <v>649231</v>
      </c>
      <c r="D78" s="269">
        <f>D33+D76</f>
        <v>306000</v>
      </c>
      <c r="E78" s="269">
        <f>E33+E76</f>
        <v>310000</v>
      </c>
    </row>
    <row r="79" spans="1:9" ht="15" x14ac:dyDescent="0.25">
      <c r="A79" s="264" t="s">
        <v>305</v>
      </c>
      <c r="B79" s="270" t="s">
        <v>306</v>
      </c>
      <c r="C79" s="271">
        <v>-123675</v>
      </c>
      <c r="D79" s="272">
        <v>-108000</v>
      </c>
      <c r="E79" s="272">
        <v>-100000</v>
      </c>
    </row>
    <row r="80" spans="1:9" ht="14.25" x14ac:dyDescent="0.2">
      <c r="A80" s="273" t="s">
        <v>307</v>
      </c>
      <c r="B80" s="274" t="s">
        <v>106</v>
      </c>
      <c r="C80" s="275">
        <f>SUM(C78:C79)</f>
        <v>525556</v>
      </c>
      <c r="D80" s="275">
        <f>SUM(D78:D79)</f>
        <v>198000</v>
      </c>
      <c r="E80" s="275">
        <f>SUM(E78:E79)</f>
        <v>210000</v>
      </c>
    </row>
  </sheetData>
  <mergeCells count="8">
    <mergeCell ref="C49:E49"/>
    <mergeCell ref="A50:E50"/>
    <mergeCell ref="A1:E1"/>
    <mergeCell ref="A2:E2"/>
    <mergeCell ref="A4:E4"/>
    <mergeCell ref="A5:E5"/>
    <mergeCell ref="A8:E8"/>
    <mergeCell ref="A6:E6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revision>1</cp:revision>
  <cp:lastPrinted>2018-05-31T11:26:43Z</cp:lastPrinted>
  <dcterms:created xsi:type="dcterms:W3CDTF">2004-07-16T06:20:01Z</dcterms:created>
  <dcterms:modified xsi:type="dcterms:W3CDTF">2018-05-31T11:32:24Z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Piliscsév Önkormányzat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