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8" activeTab="13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Pe. átadások" sheetId="7" r:id="rId7"/>
    <sheet name="ellátottak juttatásai " sheetId="8" r:id="rId8"/>
    <sheet name="saját bev.adósságot keletk." sheetId="9" r:id="rId9"/>
    <sheet name="közgazd. mérleg" sheetId="10" r:id="rId10"/>
    <sheet name="előirányzat felh.ü." sheetId="11" r:id="rId11"/>
    <sheet name="részvények" sheetId="12" r:id="rId12"/>
    <sheet name="Uniós támogatás" sheetId="13" r:id="rId13"/>
    <sheet name="Közvetett támog." sheetId="14" r:id="rId14"/>
  </sheets>
  <definedNames>
    <definedName name="_xlnm.Print_Area" localSheetId="8">'saját bev.adósságot keletk.'!$A$1:$F$25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65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<sst xmlns="http://schemas.openxmlformats.org/spreadsheetml/2006/main" count="748" uniqueCount="467">
  <si>
    <t>( e Ft-ban)</t>
  </si>
  <si>
    <t>juttatások</t>
  </si>
  <si>
    <t>tervezett</t>
  </si>
  <si>
    <t>%-a</t>
  </si>
  <si>
    <t>2014. év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</si>
  <si>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</si>
  <si>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</si>
  <si>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</si>
  <si>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</si>
  <si>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ebből: igényel- hető költség- vetési támogatás</t>
  </si>
  <si>
    <t>hető költség-</t>
  </si>
  <si>
    <t>vetési támogatás</t>
  </si>
  <si>
    <t xml:space="preserve">Rendszeres társadalom, szociálpolitikai és egyéb társadalombiztosítási </t>
  </si>
  <si>
    <t>juttatások  összesen:</t>
  </si>
  <si>
    <t>Eseti társadalom, szociálpolitikai és egyéb társadalombiztosítási</t>
  </si>
  <si>
    <t>Működési célú szociális támogatások összesen:</t>
  </si>
  <si>
    <t>adatok e Ft-ban</t>
  </si>
  <si>
    <t>PORPÁC KÖZSÉG ÖNKORMÁNYZATA</t>
  </si>
  <si>
    <t>EGYÉB FELHALMOZÁSI KIADÁSOK</t>
  </si>
  <si>
    <t>EGYÉB FELHALMOZÁSI KIADÁSOK ÖSSZESEN: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</si>
  <si>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</si>
  <si>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</si>
  <si>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</si>
  <si>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</si>
  <si>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</si>
  <si>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</si>
  <si>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</si>
  <si>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Lakáshoz jutás támogatása</t>
  </si>
  <si>
    <t>EGYÉB FELHALMOZÁSI CÉLÚ KIADÁSOK ÁLLAMHÁZTARTÁSON KÍVÜLRE ÖSSZESEN:</t>
  </si>
  <si>
    <t>EGYÉB FELHALMOZÁSI CÉLÚ KIADÁSOK ÁLLAMHÁZTARTÁSON KÍVÜLRE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</si>
  <si>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</si>
  <si>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</si>
  <si>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</si>
  <si>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</si>
  <si>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</si>
  <si>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</si>
  <si>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</si>
  <si>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</si>
  <si>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</si>
  <si>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</si>
  <si>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</si>
  <si>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</si>
  <si>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</si>
  <si>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</si>
  <si>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</si>
  <si>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</si>
  <si>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</si>
  <si>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</si>
  <si>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</si>
  <si>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</si>
  <si>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</si>
  <si>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</si>
  <si>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</si>
  <si>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</si>
  <si>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</si>
  <si>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</si>
  <si>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</si>
  <si>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</si>
  <si>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</si>
  <si>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</si>
  <si>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</si>
  <si>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</si>
  <si>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</si>
  <si>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</si>
  <si>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</si>
  <si>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</si>
  <si>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</si>
  <si>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</si>
  <si>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</si>
  <si>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</si>
  <si>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</si>
  <si>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</si>
  <si>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</si>
  <si>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</si>
  <si>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</si>
  <si>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</si>
  <si>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</si>
  <si>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</si>
  <si>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</si>
  <si>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</si>
  <si>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</si>
  <si>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</si>
  <si>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</si>
  <si>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</si>
  <si>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</si>
  <si>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</si>
  <si>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</si>
  <si>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</si>
  <si>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</si>
  <si>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</si>
  <si>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</si>
  <si>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</si>
  <si>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</si>
  <si>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</si>
  <si>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</si>
  <si>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</si>
  <si>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Hitel-, kölcsöntörlesztés államháztartáson kívülre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</si>
  <si>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</si>
  <si>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</si>
  <si>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</si>
  <si>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</si>
  <si>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</si>
  <si>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</si>
  <si>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</si>
  <si>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>e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</si>
  <si>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</si>
  <si>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</si>
  <si>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</si>
  <si>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</si>
  <si>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</si>
  <si>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</si>
  <si>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</si>
  <si>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</si>
  <si>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</si>
  <si>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</si>
  <si>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</si>
  <si>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</si>
  <si>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</si>
  <si>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 xml:space="preserve">e Ft 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</si>
  <si>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</si>
  <si>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</si>
  <si>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</si>
  <si>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</si>
  <si>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</si>
  <si>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</si>
  <si>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</si>
  <si>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</si>
  <si>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</si>
  <si>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</si>
  <si>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</si>
  <si>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</si>
  <si>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</si>
  <si>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</si>
  <si>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</si>
  <si>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</si>
  <si>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</si>
  <si>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</si>
  <si>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</si>
  <si>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</si>
  <si>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</si>
  <si>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</si>
  <si>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</si>
  <si>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</si>
  <si>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</si>
  <si>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</si>
  <si>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</si>
  <si>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</si>
  <si>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</si>
  <si>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</si>
  <si>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</si>
  <si>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</si>
  <si>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</si>
  <si>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</si>
  <si>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</si>
  <si>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</si>
  <si>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</si>
  <si>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</si>
  <si>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</si>
  <si>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</si>
  <si>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</si>
  <si>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Működési célú központosított előirányzatok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</si>
  <si>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</si>
  <si>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</si>
  <si>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</si>
  <si>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</si>
  <si>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</si>
  <si>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</si>
  <si>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Ívóvízminőség javítása KEOP pályázat önrész támogatása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</si>
  <si>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</si>
  <si>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</si>
  <si>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</si>
  <si>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</si>
  <si>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</si>
  <si>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</si>
  <si>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</si>
  <si>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</si>
  <si>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</si>
  <si>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</si>
  <si>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</si>
  <si>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</si>
  <si>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</si>
  <si>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</si>
  <si>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</si>
  <si>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</si>
  <si>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</si>
  <si>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</si>
  <si>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</si>
  <si>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</si>
  <si>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</si>
  <si>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</si>
  <si>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</si>
  <si>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</si>
  <si>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</si>
  <si>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</si>
  <si>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</si>
  <si>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</si>
  <si>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</si>
  <si>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</si>
  <si>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</si>
  <si>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</si>
  <si>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</si>
  <si>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</si>
  <si>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</si>
  <si>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</si>
  <si>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irányító szervi támogatás folyósítása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</si>
  <si>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</si>
  <si>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</si>
  <si>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</si>
  <si>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</si>
  <si>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</si>
  <si>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</si>
  <si>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</si>
  <si>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</si>
  <si>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</si>
  <si>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</si>
  <si>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</si>
  <si>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</si>
  <si>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</si>
  <si>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</si>
  <si>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</si>
  <si>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</si>
  <si>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</si>
  <si>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</si>
  <si>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</si>
  <si>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</si>
  <si>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</si>
  <si>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</si>
  <si>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</si>
  <si>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</si>
  <si>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Munkanélküli aktív korúak ellátásai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</si>
  <si>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</si>
  <si>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</si>
  <si>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</si>
  <si>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</si>
  <si>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</si>
  <si>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 xml:space="preserve">2015. évi </t>
  </si>
  <si>
    <t>2. sz. melléklet</t>
  </si>
  <si>
    <t>POPRÁC KÖZSÉG ÖNKORMÁNYZATA</t>
  </si>
  <si>
    <t>2015. év</t>
  </si>
  <si>
    <t>változás</t>
  </si>
  <si>
    <t>egyéb önkormányzati feladatok támogatása</t>
  </si>
  <si>
    <t>d.  Lakott külterületettel kapcsolatos feladatok támogatása</t>
  </si>
  <si>
    <t>2015.év</t>
  </si>
  <si>
    <t>Pénzbeli szociális ellátások kiegészítése</t>
  </si>
  <si>
    <t>Települési önkormányzatok szociális feladatainak egyéb támogatása</t>
  </si>
  <si>
    <t>Egyes szociális feladatok támogatása -szociális étkeztetés</t>
  </si>
  <si>
    <t>Lakott külterülettek kapcsolatos feladatok támogatása</t>
  </si>
  <si>
    <t>Helyi önkormányzatok  működésének  általános támogatása összesen:</t>
  </si>
  <si>
    <t>Felhalmozási célú önkormányzati támogatások bevételei</t>
  </si>
  <si>
    <t>Ívóvízminőség javítása KEOP-7.1.0/11-2012-0060 támogatása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</si>
  <si>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</si>
  <si>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</si>
  <si>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</si>
  <si>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</si>
  <si>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</si>
  <si>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</si>
  <si>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 xml:space="preserve">3. sz. melléklet </t>
  </si>
  <si>
    <t>Sárvár város Önkormányzata részére kölcsön visszafizetése</t>
  </si>
  <si>
    <t>041140</t>
  </si>
  <si>
    <t>Területfejlesztési igazgatás</t>
  </si>
  <si>
    <t>-2-</t>
  </si>
  <si>
    <t>1. sz. melléklet</t>
  </si>
  <si>
    <t>települési önkormányzatok nyilvános könyvtári és közművelődési feladatainak támogatása</t>
  </si>
  <si>
    <t xml:space="preserve">       - Tartalék</t>
  </si>
  <si>
    <t>III.Települési önkormányzatok szociális, gyermekjóléti és gyermekétkeztetési feladatainak támogatása</t>
  </si>
  <si>
    <t>IV.Települési önkormányzatok kulturális feladatainak támogatása</t>
  </si>
  <si>
    <t>V. Beszámítás</t>
  </si>
  <si>
    <t>2015. évre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</si>
  <si>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</si>
  <si>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</si>
  <si>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</si>
  <si>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</si>
  <si>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Aktív korúak ellátása (2015. II. 28-ig hatályos Szoc.tr. alapján )</t>
  </si>
  <si>
    <t xml:space="preserve"> - foglalkoztatást helyettesítő támogatás</t>
  </si>
  <si>
    <t xml:space="preserve"> - rendszeres szociális segély</t>
  </si>
  <si>
    <t>Normatív lakásfenntartási támogatás</t>
  </si>
  <si>
    <t>Normatív lakásfenntartási támogatás 2015. március 01-jétől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</si>
  <si>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</si>
  <si>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</si>
  <si>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</si>
  <si>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</si>
  <si>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Tankönyvtámogatás</t>
  </si>
  <si>
    <t>A Képviselő-testület döntésén alapuló szociális ellátások:</t>
  </si>
  <si>
    <t>Időskorúak támogatása</t>
  </si>
  <si>
    <t>Gyermekek egyszeri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</si>
  <si>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</si>
  <si>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</si>
  <si>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</si>
  <si>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</si>
  <si>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</si>
  <si>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</si>
  <si>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</si>
  <si>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</si>
  <si>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költségvetési rendelet-tervezet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</si>
  <si>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</si>
  <si>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</si>
  <si>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</si>
  <si>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</si>
  <si>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</si>
  <si>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</si>
  <si>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</si>
  <si>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</si>
  <si>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</si>
  <si>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</si>
  <si>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</si>
  <si>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</si>
  <si>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</si>
  <si>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</si>
  <si>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</si>
  <si>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</si>
  <si>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</si>
  <si>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</si>
  <si>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</si>
  <si>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</si>
  <si>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</si>
  <si>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</si>
  <si>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</si>
  <si>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</si>
  <si>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</si>
  <si>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</si>
  <si>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</si>
  <si>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</si>
  <si>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</si>
  <si>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</si>
  <si>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</si>
  <si>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</si>
  <si>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</si>
  <si>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</si>
  <si>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</si>
  <si>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</si>
  <si>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</si>
  <si>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</si>
  <si>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</si>
  <si>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</si>
  <si>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</si>
  <si>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</si>
  <si>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</si>
  <si>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</si>
  <si>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</si>
  <si>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</si>
  <si>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</si>
  <si>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</si>
  <si>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</si>
  <si>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>(e Ft-ban)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</si>
  <si>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</si>
  <si>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</si>
  <si>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</si>
  <si>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</si>
  <si>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</si>
  <si>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</si>
  <si>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</si>
  <si>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</si>
  <si>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</si>
  <si>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</si>
  <si>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</si>
  <si>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</si>
  <si>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</si>
  <si>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</si>
  <si>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</si>
  <si>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</si>
  <si>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</si>
  <si>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</si>
  <si>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</si>
  <si>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</si>
  <si>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</si>
  <si>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</si>
  <si>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</si>
  <si>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</si>
  <si>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</si>
  <si>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</si>
  <si>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</si>
  <si>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</si>
  <si>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</si>
  <si>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</si>
  <si>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</si>
  <si>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</si>
  <si>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</si>
  <si>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</si>
  <si>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</si>
  <si>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</si>
  <si>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</si>
  <si>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</si>
  <si>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</si>
  <si>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</si>
  <si>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</si>
  <si>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</si>
  <si>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</si>
  <si>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</si>
  <si>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</si>
  <si>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</si>
  <si>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Bevételek</t>
  </si>
  <si>
    <t>Kiadások</t>
  </si>
  <si>
    <t>források</t>
  </si>
  <si>
    <t>bekerülési költség</t>
  </si>
  <si>
    <t>saját erő</t>
  </si>
  <si>
    <t>támogatás</t>
  </si>
  <si>
    <t>nettó</t>
  </si>
  <si>
    <t>ÁFA</t>
  </si>
  <si>
    <t>összesen: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</si>
  <si>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</si>
  <si>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</si>
  <si>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</si>
  <si>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</si>
  <si>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</si>
  <si>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</si>
  <si>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</si>
  <si>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</si>
  <si>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</si>
  <si>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</si>
  <si>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</si>
  <si>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</si>
  <si>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Munkanélküli aktív korúak ellátása</t>
  </si>
  <si>
    <t>Egyéb szociális természetbeni és pénzbeni ellátások</t>
  </si>
  <si>
    <t>állami                        ( államigazgatási )</t>
  </si>
  <si>
    <t>2014. december 31.</t>
  </si>
  <si>
    <t xml:space="preserve"> 2015. évi előirányzat-felhasználási ütemterve</t>
  </si>
  <si>
    <t>2013-2015. év</t>
  </si>
  <si>
    <t>Bursa Hungarica ösztöndíj pályázat támogatása</t>
  </si>
  <si>
    <t>EGYÉB MŰKÖDÉSI ÉS FELHALMOZÁSI KIADÁSOK ÖSSZESEN:</t>
  </si>
  <si>
    <t>- Tartalékok ( felhalmozási célú )</t>
  </si>
  <si>
    <t xml:space="preserve">PORPÁC KÖZSÉG ÖNKORMÁNYZATA    </t>
  </si>
  <si>
    <t>Összesen  e Ft</t>
  </si>
  <si>
    <t>Vállalkozók</t>
  </si>
  <si>
    <t>éves kedvezmény              (e Ft)</t>
  </si>
  <si>
    <t>összesen                  (e Ft)</t>
  </si>
  <si>
    <t>gyermekkedvezmény</t>
  </si>
  <si>
    <t>térítési díj elengedése</t>
  </si>
  <si>
    <t>900020</t>
  </si>
  <si>
    <t>Önkormányzatok funkcióra nem sorolható bevételei</t>
  </si>
  <si>
    <t>Porpác Bögöt települések ívóvízminőség javítása előkészítés                                      ( KEOP-7.1.0/11-2012-0060)</t>
  </si>
  <si>
    <t>Porpác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</si>
  <si>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</si>
  <si>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</si>
  <si>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</si>
  <si>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2016.</t>
  </si>
  <si>
    <t>2017.</t>
  </si>
  <si>
    <t>2018.</t>
  </si>
  <si>
    <t>év</t>
  </si>
  <si>
    <t>helyi adók</t>
  </si>
  <si>
    <t>önkormányzati vagyon és az önkormányzatot megillető vagyoni értékű jog értékesítéséből és hasznosításából származó bevétel</t>
  </si>
  <si>
    <t xml:space="preserve">                        -   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</si>
  <si>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</si>
  <si>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</si>
  <si>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</si>
  <si>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Kezesség- illetve garancia vállalással kapcsolatos megtérülések</t>
  </si>
  <si>
    <t>önkormányzat saját bevételei:</t>
  </si>
  <si>
    <t>saját bevételek  50 %-a</t>
  </si>
  <si>
    <t>felvett, átvállalt hitel, kölcsön és annak tőketartozása</t>
  </si>
  <si>
    <t>hitelviszonyt megtestesítő értékpapír forgalomba hozatala</t>
  </si>
  <si>
    <t>váltó kibocsátása</t>
  </si>
  <si>
    <t>pénzügyi lízing megkötése</t>
  </si>
  <si>
    <t>visszavásárlási kötelezettség kikötésével megkötött adásvételi szerződés</t>
  </si>
  <si>
    <t>háromszázhatvanöt nap időtartamú halasztott fizetés, részletfizetés</t>
  </si>
  <si>
    <t>fizetési kötelezettség összesen</t>
  </si>
  <si>
    <t xml:space="preserve">                    -    </t>
  </si>
  <si>
    <t xml:space="preserve">                        -    </t>
  </si>
  <si>
    <t>Fizetési kötelezettséggel csökkentett saját bevétel összege</t>
  </si>
  <si>
    <t>2/a. sz. melléklet a 2/2015.(II.18.) önkormányzati rendelethez</t>
  </si>
  <si>
    <t>4. sz. melléklet a 2/2015.(II.18.) sz. önkormányzati rendelethez</t>
  </si>
  <si>
    <t>5. sz . melléklet a 2/2015.(II.18.) sz. önkormányzati rendelethez</t>
  </si>
  <si>
    <t>6. sz. melléklet a 2/2015.(II.18.) sz. önkormányzati rendelethez</t>
  </si>
  <si>
    <t>7.sz. melléklet a 2/2015.(II.18.)  önkormányzati rendelethez</t>
  </si>
  <si>
    <t>8. melléklet a2/2015.(II.18.) sz. önkormányzati rendelethez</t>
  </si>
  <si>
    <t>9. melléklet a 2/2015.(II.18.).) önkormányzati rendelethez</t>
  </si>
  <si>
    <t>10. melléklet a 2/2015.(II.18.)  önkormányzati rendelethez</t>
  </si>
  <si>
    <t>11. melléklet  a 2/2015.(II.18.) önkormányzati rendelethez</t>
  </si>
  <si>
    <t>12. melléklet a 2/2015.(II.18.) sz.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</si>
</sst>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6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0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u val="singleAccounting"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6" applyFont="1" applyAlignment="1">
      <alignment/>
      <protection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0" borderId="0" xfId="56" applyFont="1" applyAlignment="1">
      <alignment horizontal="right"/>
      <protection/>
    </xf>
    <xf numFmtId="0" fontId="34" fillId="0" borderId="0" xfId="56" applyFont="1" applyAlignment="1">
      <alignment/>
      <protection/>
    </xf>
    <xf numFmtId="0" fontId="36" fillId="0" borderId="0" xfId="63" applyFont="1">
      <alignment/>
      <protection/>
    </xf>
    <xf numFmtId="168" fontId="34" fillId="0" borderId="0" xfId="40" applyNumberFormat="1" applyFont="1" applyAlignment="1">
      <alignment horizontal="centerContinuous"/>
    </xf>
    <xf numFmtId="0" fontId="34" fillId="0" borderId="0" xfId="63" applyFont="1">
      <alignment/>
      <protection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63" applyFont="1" applyAlignment="1">
      <alignment horizontal="center"/>
      <protection/>
    </xf>
    <xf numFmtId="168" fontId="34" fillId="0" borderId="0" xfId="40" applyNumberFormat="1" applyFont="1" applyAlignment="1">
      <alignment horizontal="center"/>
    </xf>
    <xf numFmtId="168" fontId="32" fillId="0" borderId="10" xfId="40" applyNumberFormat="1" applyFont="1" applyBorder="1" applyAlignment="1">
      <alignment horizontal="center" wrapText="1"/>
    </xf>
    <xf numFmtId="168" fontId="32" fillId="0" borderId="11" xfId="40" applyNumberFormat="1" applyFont="1" applyBorder="1" applyAlignment="1">
      <alignment horizontal="center" wrapText="1"/>
    </xf>
    <xf numFmtId="168" fontId="32" fillId="0" borderId="12" xfId="40" applyNumberFormat="1" applyFont="1" applyBorder="1" applyAlignment="1">
      <alignment horizontal="center" wrapText="1"/>
    </xf>
    <xf numFmtId="168" fontId="34" fillId="0" borderId="0" xfId="40" applyNumberFormat="1" applyFont="1" applyAlignment="1">
      <alignment/>
    </xf>
    <xf numFmtId="168" fontId="32" fillId="0" borderId="0" xfId="40" applyNumberFormat="1" applyFont="1" applyAlignment="1">
      <alignment/>
    </xf>
    <xf numFmtId="168" fontId="34" fillId="0" borderId="0" xfId="40" applyNumberFormat="1" applyFont="1" applyAlignment="1">
      <alignment horizontal="right"/>
    </xf>
    <xf numFmtId="0" fontId="34" fillId="0" borderId="0" xfId="63" applyFont="1" applyBorder="1">
      <alignment/>
      <protection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168" fontId="32" fillId="0" borderId="0" xfId="40" applyNumberFormat="1" applyFont="1" applyAlignment="1">
      <alignment horizontal="center"/>
    </xf>
    <xf numFmtId="41" fontId="32" fillId="0" borderId="0" xfId="40" applyNumberFormat="1" applyFont="1" applyAlignment="1">
      <alignment horizontal="center"/>
    </xf>
    <xf numFmtId="41" fontId="34" fillId="0" borderId="0" xfId="0" applyNumberFormat="1" applyFont="1" applyAlignment="1">
      <alignment horizontal="center"/>
    </xf>
    <xf numFmtId="41" fontId="32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8" applyFont="1">
      <alignment/>
      <protection/>
    </xf>
    <xf numFmtId="168" fontId="8" fillId="0" borderId="0" xfId="40" applyNumberFormat="1" applyFont="1" applyAlignment="1">
      <alignment/>
    </xf>
    <xf numFmtId="0" fontId="34" fillId="0" borderId="0" xfId="58" applyFont="1">
      <alignment/>
      <protection/>
    </xf>
    <xf numFmtId="168" fontId="34" fillId="0" borderId="0" xfId="40" applyNumberFormat="1" applyFont="1" applyAlignment="1">
      <alignment/>
    </xf>
    <xf numFmtId="0" fontId="34" fillId="0" borderId="0" xfId="58" applyFont="1" applyAlignment="1">
      <alignment horizontal="right"/>
      <protection/>
    </xf>
    <xf numFmtId="0" fontId="35" fillId="0" borderId="0" xfId="0" applyFont="1" applyAlignment="1">
      <alignment/>
    </xf>
    <xf numFmtId="0" fontId="32" fillId="0" borderId="10" xfId="58" applyFont="1" applyBorder="1" applyAlignment="1">
      <alignment/>
      <protection/>
    </xf>
    <xf numFmtId="0" fontId="32" fillId="0" borderId="10" xfId="58" applyFont="1" applyBorder="1" applyAlignment="1">
      <alignment horizontal="center"/>
      <protection/>
    </xf>
    <xf numFmtId="168" fontId="32" fillId="0" borderId="10" xfId="40" applyNumberFormat="1" applyFont="1" applyBorder="1" applyAlignment="1">
      <alignment horizontal="center"/>
    </xf>
    <xf numFmtId="0" fontId="32" fillId="0" borderId="11" xfId="58" applyFont="1" applyBorder="1">
      <alignment/>
      <protection/>
    </xf>
    <xf numFmtId="0" fontId="32" fillId="0" borderId="11" xfId="58" applyFont="1" applyBorder="1" applyAlignment="1">
      <alignment horizontal="center"/>
      <protection/>
    </xf>
    <xf numFmtId="168" fontId="32" fillId="0" borderId="11" xfId="40" applyNumberFormat="1" applyFont="1" applyBorder="1" applyAlignment="1">
      <alignment horizontal="center"/>
    </xf>
    <xf numFmtId="0" fontId="32" fillId="0" borderId="12" xfId="58" applyFont="1" applyBorder="1">
      <alignment/>
      <protection/>
    </xf>
    <xf numFmtId="0" fontId="32" fillId="0" borderId="12" xfId="58" applyFont="1" applyBorder="1" applyAlignment="1">
      <alignment horizontal="center"/>
      <protection/>
    </xf>
    <xf numFmtId="168" fontId="32" fillId="0" borderId="12" xfId="40" applyNumberFormat="1" applyFont="1" applyBorder="1" applyAlignment="1">
      <alignment horizontal="center"/>
    </xf>
    <xf numFmtId="0" fontId="34" fillId="0" borderId="0" xfId="58" applyFont="1" applyBorder="1" applyAlignment="1">
      <alignment horizontal="right"/>
      <protection/>
    </xf>
    <xf numFmtId="0" fontId="34" fillId="0" borderId="0" xfId="58" applyFont="1" applyBorder="1" applyAlignment="1">
      <alignment/>
      <protection/>
    </xf>
    <xf numFmtId="168" fontId="34" fillId="0" borderId="0" xfId="40" applyNumberFormat="1" applyFont="1" applyBorder="1" applyAlignment="1">
      <alignment/>
    </xf>
    <xf numFmtId="0" fontId="34" fillId="0" borderId="0" xfId="58" applyFont="1" applyBorder="1" applyAlignment="1">
      <alignment wrapText="1"/>
      <protection/>
    </xf>
    <xf numFmtId="0" fontId="34" fillId="0" borderId="13" xfId="58" applyFont="1" applyBorder="1" applyAlignment="1">
      <alignment horizontal="right"/>
      <protection/>
    </xf>
    <xf numFmtId="0" fontId="34" fillId="0" borderId="13" xfId="58" applyFont="1" applyBorder="1" applyAlignment="1">
      <alignment/>
      <protection/>
    </xf>
    <xf numFmtId="168" fontId="34" fillId="0" borderId="13" xfId="40" applyNumberFormat="1" applyFont="1" applyBorder="1" applyAlignment="1">
      <alignment/>
    </xf>
    <xf numFmtId="0" fontId="44" fillId="0" borderId="0" xfId="0" applyFont="1" applyAlignment="1">
      <alignment/>
    </xf>
    <xf numFmtId="0" fontId="34" fillId="0" borderId="0" xfId="58" applyFont="1" applyAlignment="1">
      <alignment/>
      <protection/>
    </xf>
    <xf numFmtId="0" fontId="32" fillId="0" borderId="14" xfId="58" applyFont="1" applyBorder="1" applyAlignment="1">
      <alignment horizontal="right"/>
      <protection/>
    </xf>
    <xf numFmtId="0" fontId="32" fillId="0" borderId="14" xfId="58" applyFont="1" applyBorder="1">
      <alignment/>
      <protection/>
    </xf>
    <xf numFmtId="168" fontId="32" fillId="0" borderId="14" xfId="40" applyNumberFormat="1" applyFont="1" applyBorder="1" applyAlignment="1">
      <alignment/>
    </xf>
    <xf numFmtId="0" fontId="32" fillId="0" borderId="0" xfId="58" applyFont="1" applyBorder="1" applyAlignment="1">
      <alignment horizontal="right"/>
      <protection/>
    </xf>
    <xf numFmtId="0" fontId="32" fillId="0" borderId="0" xfId="58" applyFont="1" applyBorder="1">
      <alignment/>
      <protection/>
    </xf>
    <xf numFmtId="168" fontId="32" fillId="0" borderId="0" xfId="40" applyNumberFormat="1" applyFont="1" applyBorder="1" applyAlignment="1">
      <alignment/>
    </xf>
    <xf numFmtId="0" fontId="32" fillId="0" borderId="0" xfId="59" applyFont="1" applyBorder="1" applyAlignment="1">
      <alignment horizontal="center"/>
      <protection/>
    </xf>
    <xf numFmtId="0" fontId="44" fillId="0" borderId="13" xfId="0" applyFont="1" applyBorder="1" applyAlignment="1">
      <alignment/>
    </xf>
    <xf numFmtId="168" fontId="32" fillId="0" borderId="13" xfId="40" applyNumberFormat="1" applyFont="1" applyBorder="1" applyAlignment="1">
      <alignment/>
    </xf>
    <xf numFmtId="0" fontId="32" fillId="0" borderId="14" xfId="59" applyFont="1" applyBorder="1" applyAlignment="1">
      <alignment horizontal="right"/>
      <protection/>
    </xf>
    <xf numFmtId="0" fontId="32" fillId="0" borderId="14" xfId="59" applyFont="1" applyBorder="1">
      <alignment/>
      <protection/>
    </xf>
    <xf numFmtId="168" fontId="32" fillId="0" borderId="14" xfId="59" applyNumberFormat="1" applyFont="1" applyBorder="1" applyAlignment="1">
      <alignment/>
      <protection/>
    </xf>
    <xf numFmtId="0" fontId="32" fillId="0" borderId="0" xfId="58" applyFont="1" applyAlignment="1">
      <alignment/>
      <protection/>
    </xf>
    <xf numFmtId="0" fontId="32" fillId="0" borderId="13" xfId="58" applyFont="1" applyBorder="1" applyAlignment="1">
      <alignment horizontal="right"/>
      <protection/>
    </xf>
    <xf numFmtId="0" fontId="32" fillId="0" borderId="13" xfId="58" applyFont="1" applyBorder="1" applyAlignment="1">
      <alignment/>
      <protection/>
    </xf>
    <xf numFmtId="0" fontId="34" fillId="0" borderId="0" xfId="60" applyFont="1">
      <alignment/>
      <protection/>
    </xf>
    <xf numFmtId="0" fontId="42" fillId="0" borderId="0" xfId="60" applyFont="1">
      <alignment/>
      <protection/>
    </xf>
    <xf numFmtId="0" fontId="32" fillId="0" borderId="0" xfId="60" applyFont="1">
      <alignment/>
      <protection/>
    </xf>
    <xf numFmtId="0" fontId="34" fillId="0" borderId="0" xfId="60" applyFont="1" applyAlignment="1">
      <alignment wrapText="1"/>
      <protection/>
    </xf>
    <xf numFmtId="168" fontId="34" fillId="0" borderId="0" xfId="40" applyNumberFormat="1" applyFont="1" applyAlignment="1">
      <alignment wrapText="1"/>
    </xf>
    <xf numFmtId="0" fontId="34" fillId="0" borderId="0" xfId="60" applyFont="1" applyAlignment="1">
      <alignment horizontal="left"/>
      <protection/>
    </xf>
    <xf numFmtId="0" fontId="32" fillId="0" borderId="0" xfId="58" applyFont="1">
      <alignment/>
      <protection/>
    </xf>
    <xf numFmtId="168" fontId="32" fillId="0" borderId="0" xfId="40" applyNumberFormat="1" applyFont="1" applyAlignment="1">
      <alignment horizontal="right"/>
    </xf>
    <xf numFmtId="0" fontId="32" fillId="0" borderId="0" xfId="60" applyFont="1" applyAlignment="1">
      <alignment horizontal="left" wrapText="1"/>
      <protection/>
    </xf>
    <xf numFmtId="0" fontId="45" fillId="0" borderId="0" xfId="63" applyFont="1" applyAlignment="1">
      <alignment horizontal="center"/>
      <protection/>
    </xf>
    <xf numFmtId="0" fontId="36" fillId="0" borderId="15" xfId="63" applyFont="1" applyBorder="1" applyAlignment="1" quotePrefix="1">
      <alignment horizontal="center" vertical="center" wrapText="1"/>
      <protection/>
    </xf>
    <xf numFmtId="0" fontId="36" fillId="0" borderId="16" xfId="63" applyFont="1" applyBorder="1" applyAlignment="1">
      <alignment horizontal="left" wrapText="1"/>
      <protection/>
    </xf>
    <xf numFmtId="0" fontId="36" fillId="0" borderId="13" xfId="63" applyFont="1" applyBorder="1" applyAlignment="1">
      <alignment horizontal="right"/>
      <protection/>
    </xf>
    <xf numFmtId="0" fontId="36" fillId="0" borderId="13" xfId="63" applyFont="1" applyBorder="1">
      <alignment/>
      <protection/>
    </xf>
    <xf numFmtId="0" fontId="36" fillId="0" borderId="17" xfId="63" applyFont="1" applyBorder="1">
      <alignment/>
      <protection/>
    </xf>
    <xf numFmtId="0" fontId="36" fillId="0" borderId="15" xfId="63" applyFont="1" applyBorder="1">
      <alignment/>
      <protection/>
    </xf>
    <xf numFmtId="0" fontId="33" fillId="0" borderId="18" xfId="0" applyFont="1" applyBorder="1" applyAlignment="1">
      <alignment/>
    </xf>
    <xf numFmtId="0" fontId="36" fillId="0" borderId="19" xfId="63" applyFont="1" applyBorder="1" applyAlignment="1" quotePrefix="1">
      <alignment horizontal="center" vertical="center" wrapText="1"/>
      <protection/>
    </xf>
    <xf numFmtId="0" fontId="36" fillId="0" borderId="18" xfId="63" applyFont="1" applyBorder="1" applyAlignment="1">
      <alignment horizontal="left" wrapText="1"/>
      <protection/>
    </xf>
    <xf numFmtId="0" fontId="36" fillId="0" borderId="20" xfId="63" applyFont="1" applyBorder="1">
      <alignment/>
      <protection/>
    </xf>
    <xf numFmtId="0" fontId="36" fillId="0" borderId="20" xfId="63" applyFont="1" applyBorder="1" applyAlignment="1" quotePrefix="1">
      <alignment horizontal="center" vertical="center" wrapText="1"/>
      <protection/>
    </xf>
    <xf numFmtId="0" fontId="36" fillId="0" borderId="21" xfId="63" applyFont="1" applyBorder="1" applyAlignment="1">
      <alignment horizontal="left" wrapText="1"/>
      <protection/>
    </xf>
    <xf numFmtId="0" fontId="36" fillId="0" borderId="19" xfId="63" applyFont="1" applyBorder="1">
      <alignment/>
      <protection/>
    </xf>
    <xf numFmtId="0" fontId="36" fillId="0" borderId="18" xfId="63" applyFont="1" applyBorder="1">
      <alignment/>
      <protection/>
    </xf>
    <xf numFmtId="0" fontId="36" fillId="0" borderId="18" xfId="63" applyFont="1" applyBorder="1" applyAlignment="1">
      <alignment wrapText="1"/>
      <protection/>
    </xf>
    <xf numFmtId="0" fontId="33" fillId="0" borderId="22" xfId="0" applyFont="1" applyBorder="1" applyAlignment="1">
      <alignment/>
    </xf>
    <xf numFmtId="0" fontId="34" fillId="0" borderId="23" xfId="63" applyFont="1" applyBorder="1">
      <alignment/>
      <protection/>
    </xf>
    <xf numFmtId="0" fontId="32" fillId="0" borderId="12" xfId="63" applyFont="1" applyBorder="1">
      <alignment/>
      <protection/>
    </xf>
    <xf numFmtId="0" fontId="32" fillId="0" borderId="24" xfId="63" applyFont="1" applyBorder="1" applyAlignment="1">
      <alignment horizontal="right"/>
      <protection/>
    </xf>
    <xf numFmtId="0" fontId="32" fillId="0" borderId="25" xfId="63" applyFont="1" applyBorder="1" applyAlignment="1">
      <alignment horizontal="right"/>
      <protection/>
    </xf>
    <xf numFmtId="0" fontId="47" fillId="0" borderId="14" xfId="63" applyFont="1" applyBorder="1">
      <alignment/>
      <protection/>
    </xf>
    <xf numFmtId="0" fontId="32" fillId="0" borderId="14" xfId="0" applyFont="1" applyBorder="1" applyAlignment="1">
      <alignment/>
    </xf>
    <xf numFmtId="0" fontId="37" fillId="0" borderId="26" xfId="63" applyFont="1" applyBorder="1" applyAlignment="1">
      <alignment horizontal="right"/>
      <protection/>
    </xf>
    <xf numFmtId="0" fontId="37" fillId="0" borderId="27" xfId="63" applyFont="1" applyBorder="1" applyAlignment="1">
      <alignment horizontal="right"/>
      <protection/>
    </xf>
    <xf numFmtId="0" fontId="37" fillId="0" borderId="28" xfId="63" applyFont="1" applyBorder="1" applyAlignment="1">
      <alignment horizontal="right"/>
      <protection/>
    </xf>
    <xf numFmtId="0" fontId="36" fillId="0" borderId="29" xfId="63" applyFont="1" applyBorder="1" applyAlignment="1">
      <alignment horizontal="right"/>
      <protection/>
    </xf>
    <xf numFmtId="0" fontId="46" fillId="0" borderId="30" xfId="63" applyFont="1" applyBorder="1">
      <alignment/>
      <protection/>
    </xf>
    <xf numFmtId="0" fontId="36" fillId="0" borderId="31" xfId="63" applyFont="1" applyBorder="1" applyAlignment="1">
      <alignment horizontal="right"/>
      <protection/>
    </xf>
    <xf numFmtId="0" fontId="36" fillId="0" borderId="32" xfId="63" applyFont="1" applyBorder="1" applyAlignment="1">
      <alignment horizontal="right"/>
      <protection/>
    </xf>
    <xf numFmtId="0" fontId="46" fillId="0" borderId="33" xfId="63" applyFont="1" applyBorder="1">
      <alignment/>
      <protection/>
    </xf>
    <xf numFmtId="0" fontId="45" fillId="0" borderId="27" xfId="63" applyFont="1" applyBorder="1">
      <alignment/>
      <protection/>
    </xf>
    <xf numFmtId="0" fontId="45" fillId="0" borderId="34" xfId="63" applyFont="1" applyBorder="1">
      <alignment/>
      <protection/>
    </xf>
    <xf numFmtId="0" fontId="36" fillId="0" borderId="29" xfId="63" applyFont="1" applyBorder="1">
      <alignment/>
      <protection/>
    </xf>
    <xf numFmtId="0" fontId="36" fillId="0" borderId="31" xfId="63" applyFont="1" applyBorder="1">
      <alignment/>
      <protection/>
    </xf>
    <xf numFmtId="0" fontId="36" fillId="0" borderId="32" xfId="63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48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50" fillId="0" borderId="0" xfId="40" applyNumberFormat="1" applyFont="1" applyAlignment="1">
      <alignment wrapText="1"/>
    </xf>
    <xf numFmtId="168" fontId="50" fillId="0" borderId="0" xfId="40" applyNumberFormat="1" applyFont="1" applyAlignment="1">
      <alignment/>
    </xf>
    <xf numFmtId="164" fontId="50" fillId="0" borderId="0" xfId="0" applyNumberFormat="1" applyFont="1" applyAlignment="1">
      <alignment/>
    </xf>
    <xf numFmtId="0" fontId="44" fillId="0" borderId="0" xfId="0" applyFont="1" applyAlignment="1" quotePrefix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8" applyFont="1" applyBorder="1" applyAlignment="1">
      <alignment horizontal="center"/>
      <protection/>
    </xf>
    <xf numFmtId="0" fontId="9" fillId="0" borderId="0" xfId="61" applyFont="1" applyAlignment="1">
      <alignment horizontal="left" wrapText="1"/>
      <protection/>
    </xf>
    <xf numFmtId="0" fontId="11" fillId="0" borderId="0" xfId="58" applyFont="1" applyBorder="1" applyAlignment="1">
      <alignment horizontal="center" vertical="center"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left"/>
      <protection/>
    </xf>
    <xf numFmtId="0" fontId="9" fillId="0" borderId="0" xfId="61" applyFont="1" applyAlignment="1">
      <alignment vertical="justify"/>
      <protection/>
    </xf>
    <xf numFmtId="0" fontId="11" fillId="0" borderId="0" xfId="61" applyFont="1" applyAlignment="1">
      <alignment horizontal="left"/>
      <protection/>
    </xf>
    <xf numFmtId="0" fontId="11" fillId="0" borderId="0" xfId="58" applyFont="1" applyBorder="1" applyAlignment="1">
      <alignment horizontal="left" vertical="center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8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8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4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4" applyFont="1">
      <alignment/>
      <protection/>
    </xf>
    <xf numFmtId="0" fontId="36" fillId="0" borderId="0" xfId="64" applyFont="1">
      <alignment/>
      <protection/>
    </xf>
    <xf numFmtId="0" fontId="37" fillId="0" borderId="0" xfId="64" applyFont="1" applyAlignment="1">
      <alignment horizontal="center"/>
      <protection/>
    </xf>
    <xf numFmtId="0" fontId="34" fillId="0" borderId="0" xfId="64" applyFont="1">
      <alignment/>
      <protection/>
    </xf>
    <xf numFmtId="0" fontId="8" fillId="0" borderId="0" xfId="64" applyFont="1">
      <alignment/>
      <protection/>
    </xf>
    <xf numFmtId="0" fontId="36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13" fillId="0" borderId="0" xfId="64" applyFont="1">
      <alignment/>
      <protection/>
    </xf>
    <xf numFmtId="0" fontId="4" fillId="0" borderId="0" xfId="63" applyFont="1">
      <alignment/>
      <protection/>
    </xf>
    <xf numFmtId="168" fontId="8" fillId="0" borderId="0" xfId="40" applyNumberFormat="1" applyFont="1" applyAlignment="1">
      <alignment horizontal="right"/>
    </xf>
    <xf numFmtId="168" fontId="8" fillId="0" borderId="0" xfId="63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3" applyFont="1" applyAlignment="1">
      <alignment wrapText="1"/>
      <protection/>
    </xf>
    <xf numFmtId="0" fontId="8" fillId="0" borderId="0" xfId="63" applyFont="1" applyAlignment="1">
      <alignment wrapText="1"/>
      <protection/>
    </xf>
    <xf numFmtId="0" fontId="34" fillId="0" borderId="0" xfId="58" applyFont="1" applyBorder="1" applyAlignment="1">
      <alignment horizontal="center"/>
      <protection/>
    </xf>
    <xf numFmtId="0" fontId="34" fillId="0" borderId="0" xfId="0" applyFont="1" applyAlignment="1">
      <alignment horizontal="right"/>
    </xf>
    <xf numFmtId="0" fontId="5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54" fillId="0" borderId="0" xfId="40" applyNumberFormat="1" applyFont="1" applyAlignment="1">
      <alignment horizontal="center"/>
    </xf>
    <xf numFmtId="168" fontId="55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4" fillId="0" borderId="0" xfId="40" applyNumberFormat="1" applyFont="1" applyAlignment="1">
      <alignment horizontal="center"/>
    </xf>
    <xf numFmtId="0" fontId="5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0" xfId="57" applyFont="1">
      <alignment/>
      <protection/>
    </xf>
    <xf numFmtId="0" fontId="32" fillId="0" borderId="0" xfId="57" applyFont="1" applyAlignment="1">
      <alignment horizontal="centerContinuous"/>
      <protection/>
    </xf>
    <xf numFmtId="0" fontId="32" fillId="0" borderId="0" xfId="57" applyFont="1">
      <alignment/>
      <protection/>
    </xf>
    <xf numFmtId="0" fontId="42" fillId="0" borderId="0" xfId="57" applyFont="1" applyAlignment="1">
      <alignment/>
      <protection/>
    </xf>
    <xf numFmtId="41" fontId="32" fillId="0" borderId="0" xfId="57" applyNumberFormat="1" applyFont="1" applyAlignment="1">
      <alignment horizontal="centerContinuous"/>
      <protection/>
    </xf>
    <xf numFmtId="0" fontId="37" fillId="0" borderId="0" xfId="57" applyFont="1" applyAlignment="1">
      <alignment horizontal="centerContinuous"/>
      <protection/>
    </xf>
    <xf numFmtId="0" fontId="56" fillId="0" borderId="0" xfId="57" applyFont="1" applyAlignment="1">
      <alignment/>
      <protection/>
    </xf>
    <xf numFmtId="41" fontId="37" fillId="0" borderId="0" xfId="57" applyNumberFormat="1" applyFont="1" applyAlignment="1">
      <alignment horizontal="centerContinuous"/>
      <protection/>
    </xf>
    <xf numFmtId="0" fontId="36" fillId="0" borderId="0" xfId="57" applyFont="1">
      <alignment/>
      <protection/>
    </xf>
    <xf numFmtId="0" fontId="34" fillId="0" borderId="0" xfId="57" applyFont="1" applyAlignment="1">
      <alignment horizontal="right"/>
      <protection/>
    </xf>
    <xf numFmtId="41" fontId="57" fillId="0" borderId="0" xfId="57" applyNumberFormat="1" applyFont="1">
      <alignment/>
      <protection/>
    </xf>
    <xf numFmtId="41" fontId="32" fillId="0" borderId="0" xfId="57" applyNumberFormat="1" applyFont="1">
      <alignment/>
      <protection/>
    </xf>
    <xf numFmtId="0" fontId="42" fillId="0" borderId="0" xfId="57" applyFont="1">
      <alignment/>
      <protection/>
    </xf>
    <xf numFmtId="41" fontId="57" fillId="0" borderId="0" xfId="57" applyNumberFormat="1" applyFont="1" applyBorder="1">
      <alignment/>
      <protection/>
    </xf>
    <xf numFmtId="0" fontId="8" fillId="0" borderId="0" xfId="57" applyFont="1">
      <alignment/>
      <protection/>
    </xf>
    <xf numFmtId="0" fontId="51" fillId="0" borderId="0" xfId="0" applyFont="1" applyAlignment="1">
      <alignment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4" fillId="0" borderId="0" xfId="62" applyFont="1">
      <alignment/>
      <protection/>
    </xf>
    <xf numFmtId="0" fontId="34" fillId="0" borderId="0" xfId="63" applyFont="1" applyAlignment="1">
      <alignment horizontal="center"/>
      <protection/>
    </xf>
    <xf numFmtId="0" fontId="32" fillId="0" borderId="0" xfId="63" applyFont="1" applyAlignment="1">
      <alignment horizontal="center"/>
      <protection/>
    </xf>
    <xf numFmtId="0" fontId="34" fillId="0" borderId="0" xfId="63" applyFont="1" applyAlignment="1">
      <alignment horizontal="right"/>
      <protection/>
    </xf>
    <xf numFmtId="0" fontId="35" fillId="0" borderId="0" xfId="63" applyFont="1" applyAlignment="1">
      <alignment horizontal="center"/>
      <protection/>
    </xf>
    <xf numFmtId="0" fontId="34" fillId="0" borderId="0" xfId="0" applyFont="1" applyAlignment="1">
      <alignment horizontal="center"/>
    </xf>
    <xf numFmtId="0" fontId="34" fillId="0" borderId="15" xfId="63" applyFont="1" applyBorder="1" applyAlignment="1" quotePrefix="1">
      <alignment horizontal="center" vertical="center" wrapText="1"/>
      <protection/>
    </xf>
    <xf numFmtId="41" fontId="34" fillId="0" borderId="16" xfId="63" applyNumberFormat="1" applyFont="1" applyBorder="1" applyAlignment="1">
      <alignment horizontal="right"/>
      <protection/>
    </xf>
    <xf numFmtId="41" fontId="34" fillId="0" borderId="38" xfId="63" applyNumberFormat="1" applyFont="1" applyBorder="1" applyAlignment="1">
      <alignment horizontal="right"/>
      <protection/>
    </xf>
    <xf numFmtId="0" fontId="34" fillId="0" borderId="0" xfId="63" applyFont="1" applyBorder="1" applyAlignment="1">
      <alignment horizontal="right"/>
      <protection/>
    </xf>
    <xf numFmtId="0" fontId="35" fillId="0" borderId="0" xfId="63" applyFont="1" applyBorder="1">
      <alignment/>
      <protection/>
    </xf>
    <xf numFmtId="0" fontId="34" fillId="0" borderId="0" xfId="63" applyFont="1" applyBorder="1" applyAlignment="1">
      <alignment/>
      <protection/>
    </xf>
    <xf numFmtId="0" fontId="34" fillId="0" borderId="19" xfId="63" applyFont="1" applyBorder="1" applyAlignment="1" quotePrefix="1">
      <alignment horizontal="center" vertical="center" wrapText="1"/>
      <protection/>
    </xf>
    <xf numFmtId="41" fontId="34" fillId="0" borderId="18" xfId="63" applyNumberFormat="1" applyFont="1" applyBorder="1" applyAlignment="1">
      <alignment horizontal="right"/>
      <protection/>
    </xf>
    <xf numFmtId="41" fontId="34" fillId="0" borderId="39" xfId="63" applyNumberFormat="1" applyFont="1" applyBorder="1" applyAlignment="1">
      <alignment horizontal="right"/>
      <protection/>
    </xf>
    <xf numFmtId="41" fontId="34" fillId="0" borderId="40" xfId="63" applyNumberFormat="1" applyFont="1" applyBorder="1" applyAlignment="1">
      <alignment horizontal="right"/>
      <protection/>
    </xf>
    <xf numFmtId="0" fontId="34" fillId="0" borderId="25" xfId="63" applyFont="1" applyBorder="1">
      <alignment/>
      <protection/>
    </xf>
    <xf numFmtId="0" fontId="32" fillId="0" borderId="14" xfId="63" applyFont="1" applyBorder="1">
      <alignment/>
      <protection/>
    </xf>
    <xf numFmtId="41" fontId="32" fillId="0" borderId="24" xfId="63" applyNumberFormat="1" applyFont="1" applyBorder="1" applyAlignment="1">
      <alignment horizontal="right"/>
      <protection/>
    </xf>
    <xf numFmtId="41" fontId="32" fillId="0" borderId="41" xfId="63" applyNumberFormat="1" applyFont="1" applyBorder="1" applyAlignment="1">
      <alignment horizontal="right"/>
      <protection/>
    </xf>
    <xf numFmtId="41" fontId="32" fillId="0" borderId="14" xfId="63" applyNumberFormat="1" applyFont="1" applyBorder="1" applyAlignment="1">
      <alignment horizontal="right"/>
      <protection/>
    </xf>
    <xf numFmtId="0" fontId="35" fillId="0" borderId="0" xfId="63" applyFont="1" applyBorder="1" applyAlignment="1">
      <alignment horizontal="right"/>
      <protection/>
    </xf>
    <xf numFmtId="0" fontId="34" fillId="0" borderId="0" xfId="62" applyFont="1" applyBorder="1">
      <alignment/>
      <protection/>
    </xf>
    <xf numFmtId="0" fontId="34" fillId="0" borderId="0" xfId="62" applyFont="1" applyAlignment="1">
      <alignment horizontal="left" indent="14"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34" fillId="0" borderId="16" xfId="63" applyFont="1" applyBorder="1" applyAlignment="1" quotePrefix="1">
      <alignment horizontal="center" vertical="center" wrapText="1"/>
      <protection/>
    </xf>
    <xf numFmtId="0" fontId="34" fillId="0" borderId="42" xfId="63" applyFont="1" applyBorder="1" applyAlignment="1">
      <alignment horizontal="left" wrapText="1"/>
      <protection/>
    </xf>
    <xf numFmtId="41" fontId="34" fillId="0" borderId="43" xfId="63" applyNumberFormat="1" applyFont="1" applyBorder="1" applyAlignment="1">
      <alignment horizontal="right"/>
      <protection/>
    </xf>
    <xf numFmtId="41" fontId="34" fillId="0" borderId="44" xfId="63" applyNumberFormat="1" applyFont="1" applyBorder="1" applyAlignment="1">
      <alignment horizontal="right"/>
      <protection/>
    </xf>
    <xf numFmtId="41" fontId="34" fillId="0" borderId="45" xfId="63" applyNumberFormat="1" applyFont="1" applyBorder="1" applyAlignment="1">
      <alignment horizontal="right"/>
      <protection/>
    </xf>
    <xf numFmtId="0" fontId="34" fillId="0" borderId="18" xfId="63" applyFont="1" applyBorder="1" applyAlignment="1" quotePrefix="1">
      <alignment horizontal="center" vertical="center" wrapText="1"/>
      <protection/>
    </xf>
    <xf numFmtId="41" fontId="34" fillId="0" borderId="21" xfId="63" applyNumberFormat="1" applyFont="1" applyBorder="1" applyAlignment="1">
      <alignment horizontal="right"/>
      <protection/>
    </xf>
    <xf numFmtId="41" fontId="34" fillId="0" borderId="34" xfId="63" applyNumberFormat="1" applyFont="1" applyBorder="1" applyAlignment="1">
      <alignment horizontal="right"/>
      <protection/>
    </xf>
    <xf numFmtId="41" fontId="34" fillId="0" borderId="13" xfId="63" applyNumberFormat="1" applyFont="1" applyBorder="1" applyAlignment="1">
      <alignment horizontal="right"/>
      <protection/>
    </xf>
    <xf numFmtId="41" fontId="34" fillId="0" borderId="30" xfId="63" applyNumberFormat="1" applyFont="1" applyBorder="1" applyAlignment="1">
      <alignment horizontal="right"/>
      <protection/>
    </xf>
    <xf numFmtId="0" fontId="34" fillId="0" borderId="19" xfId="63" applyFont="1" applyBorder="1" applyAlignment="1">
      <alignment wrapText="1"/>
      <protection/>
    </xf>
    <xf numFmtId="0" fontId="34" fillId="0" borderId="19" xfId="63" applyFont="1" applyBorder="1">
      <alignment/>
      <protection/>
    </xf>
    <xf numFmtId="41" fontId="34" fillId="0" borderId="46" xfId="63" applyNumberFormat="1" applyFont="1" applyBorder="1" applyAlignment="1">
      <alignment horizontal="right"/>
      <protection/>
    </xf>
    <xf numFmtId="41" fontId="34" fillId="0" borderId="47" xfId="63" applyNumberFormat="1" applyFont="1" applyBorder="1" applyAlignment="1">
      <alignment horizontal="right"/>
      <protection/>
    </xf>
    <xf numFmtId="41" fontId="34" fillId="0" borderId="48" xfId="63" applyNumberFormat="1" applyFont="1" applyBorder="1" applyAlignment="1">
      <alignment horizontal="right"/>
      <protection/>
    </xf>
    <xf numFmtId="0" fontId="32" fillId="0" borderId="25" xfId="63" applyFont="1" applyBorder="1">
      <alignment/>
      <protection/>
    </xf>
    <xf numFmtId="41" fontId="32" fillId="0" borderId="25" xfId="63" applyNumberFormat="1" applyFont="1" applyBorder="1" applyAlignment="1">
      <alignment horizontal="right"/>
      <protection/>
    </xf>
    <xf numFmtId="0" fontId="34" fillId="0" borderId="0" xfId="63" applyFont="1" applyAlignment="1">
      <alignment horizontal="center" wrapText="1"/>
      <protection/>
    </xf>
    <xf numFmtId="168" fontId="54" fillId="0" borderId="0" xfId="40" applyNumberFormat="1" applyFont="1" applyAlignment="1">
      <alignment/>
    </xf>
    <xf numFmtId="168" fontId="54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49" xfId="0" applyFont="1" applyBorder="1" applyAlignment="1">
      <alignment/>
    </xf>
    <xf numFmtId="168" fontId="54" fillId="0" borderId="10" xfId="40" applyNumberFormat="1" applyFont="1" applyBorder="1" applyAlignment="1">
      <alignment/>
    </xf>
    <xf numFmtId="168" fontId="54" fillId="0" borderId="50" xfId="40" applyNumberFormat="1" applyFont="1" applyBorder="1" applyAlignment="1">
      <alignment/>
    </xf>
    <xf numFmtId="168" fontId="54" fillId="0" borderId="51" xfId="40" applyNumberFormat="1" applyFont="1" applyBorder="1" applyAlignment="1">
      <alignment/>
    </xf>
    <xf numFmtId="168" fontId="54" fillId="0" borderId="52" xfId="40" applyNumberFormat="1" applyFont="1" applyBorder="1" applyAlignment="1">
      <alignment/>
    </xf>
    <xf numFmtId="168" fontId="5" fillId="0" borderId="52" xfId="40" applyNumberFormat="1" applyFont="1" applyBorder="1" applyAlignment="1">
      <alignment/>
    </xf>
    <xf numFmtId="168" fontId="5" fillId="0" borderId="51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53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54" xfId="40" applyNumberFormat="1" applyFont="1" applyBorder="1" applyAlignment="1">
      <alignment horizontal="center"/>
    </xf>
    <xf numFmtId="168" fontId="5" fillId="0" borderId="55" xfId="40" applyNumberFormat="1" applyFont="1" applyBorder="1" applyAlignment="1">
      <alignment horizontal="center"/>
    </xf>
    <xf numFmtId="168" fontId="5" fillId="0" borderId="56" xfId="40" applyNumberFormat="1" applyFont="1" applyBorder="1" applyAlignment="1">
      <alignment horizontal="center"/>
    </xf>
    <xf numFmtId="168" fontId="54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57" xfId="40" applyNumberFormat="1" applyFont="1" applyBorder="1" applyAlignment="1">
      <alignment/>
    </xf>
    <xf numFmtId="168" fontId="5" fillId="0" borderId="58" xfId="40" applyNumberFormat="1" applyFont="1" applyBorder="1" applyAlignment="1">
      <alignment/>
    </xf>
    <xf numFmtId="168" fontId="5" fillId="0" borderId="59" xfId="40" applyNumberFormat="1" applyFont="1" applyBorder="1" applyAlignment="1">
      <alignment/>
    </xf>
    <xf numFmtId="0" fontId="5" fillId="0" borderId="60" xfId="0" applyFont="1" applyBorder="1" applyAlignment="1">
      <alignment/>
    </xf>
    <xf numFmtId="0" fontId="54" fillId="0" borderId="0" xfId="0" applyFont="1" applyBorder="1" applyAlignment="1">
      <alignment/>
    </xf>
    <xf numFmtId="168" fontId="5" fillId="0" borderId="56" xfId="40" applyNumberFormat="1" applyFont="1" applyBorder="1" applyAlignment="1">
      <alignment/>
    </xf>
    <xf numFmtId="168" fontId="5" fillId="0" borderId="54" xfId="40" applyNumberFormat="1" applyFont="1" applyBorder="1" applyAlignment="1">
      <alignment/>
    </xf>
    <xf numFmtId="168" fontId="5" fillId="0" borderId="55" xfId="40" applyNumberFormat="1" applyFont="1" applyBorder="1" applyAlignment="1">
      <alignment/>
    </xf>
    <xf numFmtId="168" fontId="5" fillId="0" borderId="61" xfId="4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30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17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17" xfId="40" applyNumberFormat="1" applyFont="1" applyFill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4" fillId="0" borderId="14" xfId="0" applyFont="1" applyBorder="1" applyAlignment="1">
      <alignment/>
    </xf>
    <xf numFmtId="168" fontId="54" fillId="0" borderId="63" xfId="40" applyNumberFormat="1" applyFont="1" applyBorder="1" applyAlignment="1">
      <alignment/>
    </xf>
    <xf numFmtId="168" fontId="54" fillId="0" borderId="14" xfId="40" applyNumberFormat="1" applyFont="1" applyBorder="1" applyAlignment="1">
      <alignment/>
    </xf>
    <xf numFmtId="0" fontId="5" fillId="0" borderId="60" xfId="0" applyFont="1" applyBorder="1" applyAlignment="1">
      <alignment horizontal="center"/>
    </xf>
    <xf numFmtId="0" fontId="54" fillId="0" borderId="44" xfId="0" applyFont="1" applyBorder="1" applyAlignment="1">
      <alignment/>
    </xf>
    <xf numFmtId="168" fontId="5" fillId="0" borderId="64" xfId="40" applyNumberFormat="1" applyFont="1" applyBorder="1" applyAlignment="1">
      <alignment/>
    </xf>
    <xf numFmtId="168" fontId="5" fillId="0" borderId="17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54" fillId="0" borderId="25" xfId="0" applyFont="1" applyBorder="1" applyAlignment="1">
      <alignment/>
    </xf>
    <xf numFmtId="168" fontId="5" fillId="0" borderId="65" xfId="40" applyNumberFormat="1" applyFont="1" applyBorder="1" applyAlignment="1">
      <alignment/>
    </xf>
    <xf numFmtId="168" fontId="5" fillId="0" borderId="66" xfId="40" applyNumberFormat="1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left"/>
    </xf>
    <xf numFmtId="168" fontId="32" fillId="0" borderId="0" xfId="0" applyNumberFormat="1" applyFont="1" applyAlignment="1">
      <alignment horizontal="left"/>
    </xf>
    <xf numFmtId="0" fontId="46" fillId="0" borderId="0" xfId="63" applyFont="1" applyFill="1" applyBorder="1">
      <alignment/>
      <protection/>
    </xf>
    <xf numFmtId="168" fontId="59" fillId="0" borderId="0" xfId="4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4" fillId="0" borderId="53" xfId="63" applyFont="1" applyBorder="1" applyAlignment="1" quotePrefix="1">
      <alignment horizontal="center" vertical="center" wrapText="1"/>
      <protection/>
    </xf>
    <xf numFmtId="41" fontId="34" fillId="0" borderId="67" xfId="63" applyNumberFormat="1" applyFont="1" applyBorder="1" applyAlignment="1">
      <alignment horizontal="right"/>
      <protection/>
    </xf>
    <xf numFmtId="0" fontId="34" fillId="0" borderId="19" xfId="63" applyFont="1" applyBorder="1" applyAlignment="1">
      <alignment horizontal="left" wrapText="1"/>
      <protection/>
    </xf>
    <xf numFmtId="0" fontId="34" fillId="0" borderId="53" xfId="63" applyFont="1" applyBorder="1" applyAlignment="1">
      <alignment horizontal="left" wrapText="1"/>
      <protection/>
    </xf>
    <xf numFmtId="41" fontId="32" fillId="0" borderId="68" xfId="63" applyNumberFormat="1" applyFont="1" applyBorder="1" applyAlignment="1">
      <alignment horizontal="right"/>
      <protection/>
    </xf>
    <xf numFmtId="41" fontId="32" fillId="0" borderId="35" xfId="63" applyNumberFormat="1" applyFont="1" applyBorder="1" applyAlignment="1">
      <alignment horizontal="right"/>
      <protection/>
    </xf>
    <xf numFmtId="0" fontId="34" fillId="0" borderId="15" xfId="63" applyFont="1" applyBorder="1" applyAlignment="1">
      <alignment horizontal="left" wrapText="1"/>
      <protection/>
    </xf>
    <xf numFmtId="0" fontId="4" fillId="0" borderId="6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8" fillId="0" borderId="35" xfId="0" applyFont="1" applyBorder="1" applyAlignment="1">
      <alignment/>
    </xf>
    <xf numFmtId="0" fontId="61" fillId="0" borderId="35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68" xfId="58" applyFont="1" applyBorder="1" applyAlignment="1">
      <alignment horizontal="center" vertical="center"/>
      <protection/>
    </xf>
    <xf numFmtId="0" fontId="11" fillId="0" borderId="0" xfId="0" applyFont="1" applyAlignment="1">
      <alignment wrapText="1"/>
    </xf>
    <xf numFmtId="0" fontId="50" fillId="0" borderId="0" xfId="0" applyFont="1" applyAlignment="1">
      <alignment horizontal="left" wrapText="1"/>
    </xf>
    <xf numFmtId="0" fontId="11" fillId="0" borderId="0" xfId="58" applyFont="1" applyAlignment="1">
      <alignment horizontal="right"/>
      <protection/>
    </xf>
    <xf numFmtId="0" fontId="48" fillId="0" borderId="0" xfId="0" applyFont="1" applyAlignment="1">
      <alignment horizontal="left" wrapText="1"/>
    </xf>
    <xf numFmtId="0" fontId="11" fillId="0" borderId="35" xfId="58" applyFont="1" applyBorder="1" applyAlignment="1">
      <alignment horizontal="center" vertical="center"/>
      <protection/>
    </xf>
    <xf numFmtId="0" fontId="11" fillId="0" borderId="53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" vertical="center"/>
      <protection/>
    </xf>
    <xf numFmtId="0" fontId="11" fillId="0" borderId="67" xfId="58" applyFont="1" applyBorder="1" applyAlignment="1">
      <alignment horizontal="center" vertical="center"/>
      <protection/>
    </xf>
    <xf numFmtId="0" fontId="11" fillId="0" borderId="23" xfId="58" applyFont="1" applyBorder="1" applyAlignment="1">
      <alignment horizontal="center" vertical="center"/>
      <protection/>
    </xf>
    <xf numFmtId="0" fontId="11" fillId="0" borderId="49" xfId="58" applyFont="1" applyBorder="1" applyAlignment="1">
      <alignment horizontal="center" vertical="center"/>
      <protection/>
    </xf>
    <xf numFmtId="0" fontId="11" fillId="0" borderId="69" xfId="58" applyFont="1" applyBorder="1" applyAlignment="1">
      <alignment horizontal="center" vertical="center"/>
      <protection/>
    </xf>
    <xf numFmtId="0" fontId="11" fillId="0" borderId="70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11" fillId="0" borderId="35" xfId="58" applyFont="1" applyBorder="1" applyAlignment="1">
      <alignment horizontal="right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4" fillId="0" borderId="0" xfId="60" applyFont="1" applyAlignment="1">
      <alignment horizontal="right"/>
      <protection/>
    </xf>
    <xf numFmtId="0" fontId="32" fillId="0" borderId="0" xfId="60" applyFont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0" fontId="9" fillId="0" borderId="0" xfId="61" applyFont="1" applyAlignment="1">
      <alignment horizontal="left" wrapText="1"/>
      <protection/>
    </xf>
    <xf numFmtId="0" fontId="11" fillId="0" borderId="0" xfId="0" applyFont="1" applyBorder="1" applyAlignment="1">
      <alignment wrapText="1"/>
    </xf>
    <xf numFmtId="0" fontId="11" fillId="0" borderId="35" xfId="0" applyFont="1" applyBorder="1" applyAlignment="1" quotePrefix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0" fontId="11" fillId="0" borderId="0" xfId="58" applyFont="1" applyBorder="1" applyAlignment="1">
      <alignment horizontal="left" vertical="center"/>
      <protection/>
    </xf>
    <xf numFmtId="0" fontId="34" fillId="0" borderId="0" xfId="62" applyFont="1" applyAlignment="1">
      <alignment horizontal="right"/>
      <protection/>
    </xf>
    <xf numFmtId="0" fontId="34" fillId="0" borderId="0" xfId="0" applyFont="1" applyAlignment="1">
      <alignment/>
    </xf>
    <xf numFmtId="0" fontId="34" fillId="0" borderId="0" xfId="63" applyFont="1" applyAlignment="1">
      <alignment horizontal="center"/>
      <protection/>
    </xf>
    <xf numFmtId="0" fontId="32" fillId="0" borderId="0" xfId="63" applyFont="1" applyAlignment="1">
      <alignment horizontal="center"/>
      <protection/>
    </xf>
    <xf numFmtId="0" fontId="34" fillId="0" borderId="10" xfId="63" applyFont="1" applyBorder="1" applyAlignment="1">
      <alignment horizontal="center" vertical="center" wrapText="1"/>
      <protection/>
    </xf>
    <xf numFmtId="0" fontId="34" fillId="0" borderId="11" xfId="63" applyFont="1" applyBorder="1" applyAlignment="1">
      <alignment horizontal="center" vertical="center" wrapText="1"/>
      <protection/>
    </xf>
    <xf numFmtId="0" fontId="34" fillId="0" borderId="12" xfId="63" applyFont="1" applyBorder="1" applyAlignment="1">
      <alignment horizontal="center" vertical="center" wrapText="1"/>
      <protection/>
    </xf>
    <xf numFmtId="0" fontId="34" fillId="0" borderId="10" xfId="63" applyFont="1" applyBorder="1" applyAlignment="1">
      <alignment horizontal="center" vertical="center"/>
      <protection/>
    </xf>
    <xf numFmtId="0" fontId="34" fillId="0" borderId="11" xfId="63" applyFont="1" applyBorder="1" applyAlignment="1">
      <alignment horizontal="center" vertical="center"/>
      <protection/>
    </xf>
    <xf numFmtId="0" fontId="34" fillId="0" borderId="12" xfId="63" applyFont="1" applyBorder="1" applyAlignment="1">
      <alignment horizontal="center" vertical="center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1" xfId="58" applyFont="1" applyBorder="1" applyAlignment="1">
      <alignment horizontal="center" vertical="center" wrapText="1"/>
      <protection/>
    </xf>
    <xf numFmtId="0" fontId="34" fillId="0" borderId="12" xfId="58" applyFont="1" applyBorder="1" applyAlignment="1">
      <alignment horizontal="center" vertical="center" wrapText="1"/>
      <protection/>
    </xf>
    <xf numFmtId="0" fontId="34" fillId="0" borderId="25" xfId="58" applyFont="1" applyBorder="1" applyAlignment="1">
      <alignment horizontal="center"/>
      <protection/>
    </xf>
    <xf numFmtId="0" fontId="34" fillId="0" borderId="41" xfId="58" applyFont="1" applyBorder="1" applyAlignment="1">
      <alignment horizontal="center"/>
      <protection/>
    </xf>
    <xf numFmtId="0" fontId="34" fillId="0" borderId="24" xfId="58" applyFont="1" applyBorder="1" applyAlignment="1">
      <alignment horizontal="center"/>
      <protection/>
    </xf>
    <xf numFmtId="0" fontId="34" fillId="0" borderId="5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43" fillId="0" borderId="0" xfId="63" applyFont="1" applyAlignment="1">
      <alignment horizontal="center"/>
      <protection/>
    </xf>
    <xf numFmtId="0" fontId="36" fillId="0" borderId="10" xfId="58" applyFont="1" applyBorder="1" applyAlignment="1">
      <alignment horizontal="center" vertical="center" wrapText="1"/>
      <protection/>
    </xf>
    <xf numFmtId="0" fontId="36" fillId="0" borderId="11" xfId="58" applyFont="1" applyBorder="1" applyAlignment="1">
      <alignment horizontal="center" vertical="center" wrapText="1"/>
      <protection/>
    </xf>
    <xf numFmtId="0" fontId="36" fillId="0" borderId="12" xfId="58" applyFont="1" applyBorder="1" applyAlignment="1">
      <alignment horizontal="center" vertical="center" wrapText="1"/>
      <protection/>
    </xf>
    <xf numFmtId="0" fontId="39" fillId="0" borderId="49" xfId="58" applyFont="1" applyBorder="1" applyAlignment="1">
      <alignment horizontal="center" vertical="center" wrapText="1"/>
      <protection/>
    </xf>
    <xf numFmtId="0" fontId="39" fillId="0" borderId="53" xfId="58" applyFont="1" applyBorder="1" applyAlignment="1">
      <alignment horizontal="center" vertical="center" wrapText="1"/>
      <protection/>
    </xf>
    <xf numFmtId="0" fontId="39" fillId="0" borderId="23" xfId="58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4" fontId="36" fillId="0" borderId="25" xfId="66" applyFont="1" applyBorder="1" applyAlignment="1">
      <alignment horizontal="center"/>
    </xf>
    <xf numFmtId="44" fontId="36" fillId="0" borderId="41" xfId="66" applyFont="1" applyBorder="1" applyAlignment="1">
      <alignment horizontal="center"/>
    </xf>
    <xf numFmtId="44" fontId="36" fillId="0" borderId="24" xfId="66" applyFont="1" applyBorder="1" applyAlignment="1">
      <alignment horizontal="center"/>
    </xf>
    <xf numFmtId="0" fontId="36" fillId="0" borderId="25" xfId="58" applyFont="1" applyBorder="1" applyAlignment="1">
      <alignment horizontal="center"/>
      <protection/>
    </xf>
    <xf numFmtId="0" fontId="36" fillId="0" borderId="41" xfId="58" applyFont="1" applyBorder="1" applyAlignment="1">
      <alignment horizontal="center"/>
      <protection/>
    </xf>
    <xf numFmtId="0" fontId="36" fillId="0" borderId="24" xfId="58" applyFont="1" applyBorder="1" applyAlignment="1">
      <alignment horizontal="center"/>
      <protection/>
    </xf>
    <xf numFmtId="0" fontId="36" fillId="0" borderId="41" xfId="58" applyFont="1" applyBorder="1" applyAlignment="1">
      <alignment horizontal="center" wrapText="1"/>
      <protection/>
    </xf>
    <xf numFmtId="0" fontId="39" fillId="0" borderId="10" xfId="58" applyFont="1" applyBorder="1" applyAlignment="1">
      <alignment horizontal="center" vertical="center" wrapText="1"/>
      <protection/>
    </xf>
    <xf numFmtId="0" fontId="39" fillId="0" borderId="11" xfId="58" applyFont="1" applyBorder="1" applyAlignment="1">
      <alignment horizontal="center" vertical="center" wrapText="1"/>
      <protection/>
    </xf>
    <xf numFmtId="0" fontId="39" fillId="0" borderId="12" xfId="58" applyFont="1" applyBorder="1" applyAlignment="1">
      <alignment horizontal="center" vertical="center" wrapText="1"/>
      <protection/>
    </xf>
    <xf numFmtId="0" fontId="36" fillId="0" borderId="70" xfId="58" applyFont="1" applyBorder="1" applyAlignment="1">
      <alignment horizontal="center" vertical="center" wrapText="1"/>
      <protection/>
    </xf>
    <xf numFmtId="0" fontId="36" fillId="0" borderId="67" xfId="58" applyFont="1" applyBorder="1" applyAlignment="1">
      <alignment horizontal="center" vertical="center" wrapText="1"/>
      <protection/>
    </xf>
    <xf numFmtId="0" fontId="36" fillId="0" borderId="68" xfId="58" applyFont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39" fillId="0" borderId="11" xfId="62" applyFont="1" applyBorder="1" applyAlignment="1">
      <alignment horizontal="center" vertical="center" wrapText="1"/>
      <protection/>
    </xf>
    <xf numFmtId="0" fontId="39" fillId="0" borderId="12" xfId="62" applyFont="1" applyBorder="1" applyAlignment="1">
      <alignment horizontal="center" vertical="center" wrapText="1"/>
      <protection/>
    </xf>
    <xf numFmtId="0" fontId="36" fillId="0" borderId="0" xfId="63" applyFont="1" applyAlignment="1">
      <alignment horizontal="right"/>
      <protection/>
    </xf>
    <xf numFmtId="0" fontId="36" fillId="0" borderId="0" xfId="0" applyFont="1" applyAlignment="1">
      <alignment horizontal="right"/>
    </xf>
    <xf numFmtId="0" fontId="36" fillId="0" borderId="10" xfId="63" applyFont="1" applyBorder="1" applyAlignment="1">
      <alignment horizontal="center" vertical="center" wrapText="1"/>
      <protection/>
    </xf>
    <xf numFmtId="0" fontId="36" fillId="0" borderId="11" xfId="63" applyFont="1" applyBorder="1" applyAlignment="1">
      <alignment horizontal="center" vertical="center" wrapText="1"/>
      <protection/>
    </xf>
    <xf numFmtId="0" fontId="36" fillId="0" borderId="49" xfId="63" applyFont="1" applyBorder="1" applyAlignment="1">
      <alignment horizontal="center" vertical="center"/>
      <protection/>
    </xf>
    <xf numFmtId="0" fontId="36" fillId="0" borderId="53" xfId="63" applyFont="1" applyBorder="1" applyAlignment="1">
      <alignment horizontal="center" vertical="center"/>
      <protection/>
    </xf>
    <xf numFmtId="0" fontId="36" fillId="0" borderId="53" xfId="58" applyFont="1" applyBorder="1" applyAlignment="1">
      <alignment horizontal="center" vertical="center" wrapText="1"/>
      <protection/>
    </xf>
    <xf numFmtId="0" fontId="36" fillId="0" borderId="23" xfId="58" applyFont="1" applyBorder="1" applyAlignment="1">
      <alignment horizontal="center" vertical="center" wrapText="1"/>
      <protection/>
    </xf>
    <xf numFmtId="0" fontId="36" fillId="0" borderId="10" xfId="58" applyFont="1" applyBorder="1" applyAlignment="1">
      <alignment horizontal="center" vertical="center"/>
      <protection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6" fillId="0" borderId="11" xfId="58" applyFont="1" applyBorder="1" applyAlignment="1">
      <alignment horizontal="center" vertical="center"/>
      <protection/>
    </xf>
    <xf numFmtId="0" fontId="36" fillId="0" borderId="12" xfId="58" applyFont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56" applyFont="1" applyAlignment="1">
      <alignment horizontal="right"/>
      <protection/>
    </xf>
    <xf numFmtId="0" fontId="4" fillId="0" borderId="0" xfId="0" applyFont="1" applyAlignment="1">
      <alignment horizontal="center"/>
    </xf>
    <xf numFmtId="0" fontId="32" fillId="0" borderId="71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10" xfId="64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2" fillId="0" borderId="10" xfId="64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2" fillId="0" borderId="0" xfId="64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8" fillId="0" borderId="49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8" fillId="0" borderId="74" xfId="0" applyFont="1" applyBorder="1" applyAlignment="1">
      <alignment horizontal="center" wrapText="1"/>
    </xf>
    <xf numFmtId="0" fontId="8" fillId="0" borderId="75" xfId="0" applyFont="1" applyBorder="1" applyAlignment="1">
      <alignment horizontal="center" wrapText="1"/>
    </xf>
    <xf numFmtId="0" fontId="8" fillId="0" borderId="7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5" fillId="0" borderId="0" xfId="58" applyFont="1" applyAlignment="1">
      <alignment horizontal="right"/>
      <protection/>
    </xf>
    <xf numFmtId="0" fontId="34" fillId="0" borderId="0" xfId="0" applyFont="1" applyAlignment="1">
      <alignment horizontal="right"/>
    </xf>
    <xf numFmtId="0" fontId="34" fillId="0" borderId="0" xfId="58" applyFont="1" applyAlignment="1">
      <alignment horizontal="right"/>
      <protection/>
    </xf>
    <xf numFmtId="0" fontId="32" fillId="0" borderId="0" xfId="58" applyFont="1" applyAlignment="1">
      <alignment horizontal="center"/>
      <protection/>
    </xf>
    <xf numFmtId="0" fontId="32" fillId="0" borderId="69" xfId="58" applyFont="1" applyBorder="1" applyAlignment="1">
      <alignment horizontal="center"/>
      <protection/>
    </xf>
    <xf numFmtId="0" fontId="34" fillId="0" borderId="0" xfId="58" applyFont="1" applyBorder="1" applyAlignment="1">
      <alignment horizontal="center"/>
      <protection/>
    </xf>
    <xf numFmtId="0" fontId="32" fillId="0" borderId="0" xfId="58" applyFont="1" applyBorder="1" applyAlignment="1">
      <alignment horizontal="center"/>
      <protection/>
    </xf>
    <xf numFmtId="0" fontId="32" fillId="0" borderId="0" xfId="59" applyFont="1" applyBorder="1" applyAlignment="1">
      <alignment horizontal="center"/>
      <protection/>
    </xf>
    <xf numFmtId="0" fontId="5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34" fillId="0" borderId="0" xfId="56" applyFont="1" applyAlignment="1">
      <alignment horizontal="right"/>
      <protection/>
    </xf>
    <xf numFmtId="0" fontId="32" fillId="0" borderId="0" xfId="57" applyFont="1" applyAlignment="1">
      <alignment horizontal="center"/>
      <protection/>
    </xf>
    <xf numFmtId="0" fontId="5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8" xfId="0" applyFont="1" applyBorder="1" applyAlignment="1">
      <alignment horizontal="center" vertical="justify"/>
    </xf>
    <xf numFmtId="0" fontId="8" fillId="0" borderId="60" xfId="0" applyFont="1" applyBorder="1" applyAlignment="1">
      <alignment horizontal="center" vertical="justify"/>
    </xf>
    <xf numFmtId="0" fontId="8" fillId="0" borderId="79" xfId="0" applyFont="1" applyBorder="1" applyAlignment="1">
      <alignment horizontal="center" vertical="justify"/>
    </xf>
    <xf numFmtId="0" fontId="8" fillId="0" borderId="52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2" fontId="8" fillId="0" borderId="80" xfId="0" applyNumberFormat="1" applyFont="1" applyBorder="1" applyAlignment="1">
      <alignment horizontal="center" vertical="center" wrapText="1"/>
    </xf>
    <xf numFmtId="2" fontId="8" fillId="0" borderId="61" xfId="0" applyNumberFormat="1" applyFont="1" applyBorder="1" applyAlignment="1">
      <alignment horizontal="center" vertical="center" wrapText="1"/>
    </xf>
    <xf numFmtId="2" fontId="8" fillId="0" borderId="81" xfId="0" applyNumberFormat="1" applyFont="1" applyBorder="1" applyAlignment="1">
      <alignment horizontal="center" vertical="center" wrapText="1"/>
    </xf>
    <xf numFmtId="168" fontId="8" fillId="0" borderId="69" xfId="40" applyNumberFormat="1" applyFont="1" applyBorder="1" applyAlignment="1">
      <alignment horizontal="center" vertical="center"/>
    </xf>
    <xf numFmtId="168" fontId="8" fillId="0" borderId="0" xfId="40" applyNumberFormat="1" applyFont="1" applyBorder="1" applyAlignment="1">
      <alignment horizontal="center" vertical="center"/>
    </xf>
    <xf numFmtId="168" fontId="8" fillId="0" borderId="35" xfId="40" applyNumberFormat="1" applyFont="1" applyBorder="1" applyAlignment="1">
      <alignment horizontal="center" vertical="center"/>
    </xf>
    <xf numFmtId="168" fontId="8" fillId="0" borderId="80" xfId="40" applyNumberFormat="1" applyFont="1" applyBorder="1" applyAlignment="1">
      <alignment horizontal="center" vertical="center"/>
    </xf>
    <xf numFmtId="168" fontId="8" fillId="0" borderId="61" xfId="40" applyNumberFormat="1" applyFont="1" applyBorder="1" applyAlignment="1">
      <alignment horizontal="center" vertical="center"/>
    </xf>
    <xf numFmtId="168" fontId="8" fillId="0" borderId="82" xfId="40" applyNumberFormat="1" applyFont="1" applyBorder="1" applyAlignment="1">
      <alignment horizontal="center" vertical="center"/>
    </xf>
    <xf numFmtId="168" fontId="8" fillId="0" borderId="81" xfId="40" applyNumberFormat="1" applyFont="1" applyBorder="1" applyAlignment="1">
      <alignment horizontal="center" vertical="center"/>
    </xf>
    <xf numFmtId="0" fontId="8" fillId="0" borderId="83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8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168" fontId="8" fillId="0" borderId="8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wrapText="1"/>
    </xf>
    <xf numFmtId="0" fontId="53" fillId="0" borderId="56" xfId="0" applyFont="1" applyBorder="1" applyAlignment="1">
      <alignment horizontal="center" wrapText="1"/>
    </xf>
    <xf numFmtId="0" fontId="53" fillId="0" borderId="44" xfId="0" applyFont="1" applyBorder="1" applyAlignment="1">
      <alignment horizontal="center" wrapText="1"/>
    </xf>
    <xf numFmtId="0" fontId="8" fillId="0" borderId="4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68" fontId="8" fillId="0" borderId="47" xfId="40" applyNumberFormat="1" applyFont="1" applyBorder="1" applyAlignment="1">
      <alignment horizontal="center"/>
    </xf>
    <xf numFmtId="168" fontId="8" fillId="0" borderId="56" xfId="40" applyNumberFormat="1" applyFont="1" applyBorder="1" applyAlignment="1">
      <alignment horizontal="center"/>
    </xf>
    <xf numFmtId="168" fontId="8" fillId="0" borderId="44" xfId="40" applyNumberFormat="1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168" fontId="8" fillId="0" borderId="4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 wrapText="1"/>
    </xf>
    <xf numFmtId="168" fontId="8" fillId="0" borderId="13" xfId="4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168" fontId="8" fillId="0" borderId="49" xfId="40" applyNumberFormat="1" applyFont="1" applyBorder="1" applyAlignment="1">
      <alignment horizontal="center"/>
    </xf>
    <xf numFmtId="168" fontId="8" fillId="0" borderId="70" xfId="40" applyNumberFormat="1" applyFont="1" applyBorder="1" applyAlignment="1">
      <alignment horizontal="center"/>
    </xf>
    <xf numFmtId="168" fontId="8" fillId="0" borderId="23" xfId="40" applyNumberFormat="1" applyFont="1" applyBorder="1" applyAlignment="1">
      <alignment horizontal="center"/>
    </xf>
    <xf numFmtId="168" fontId="8" fillId="0" borderId="68" xfId="40" applyNumberFormat="1" applyFont="1" applyBorder="1" applyAlignment="1">
      <alignment horizontal="center"/>
    </xf>
    <xf numFmtId="168" fontId="4" fillId="0" borderId="49" xfId="40" applyNumberFormat="1" applyFont="1" applyBorder="1" applyAlignment="1">
      <alignment horizontal="center"/>
    </xf>
    <xf numFmtId="168" fontId="4" fillId="0" borderId="70" xfId="40" applyNumberFormat="1" applyFont="1" applyBorder="1" applyAlignment="1">
      <alignment horizontal="center"/>
    </xf>
    <xf numFmtId="168" fontId="4" fillId="0" borderId="23" xfId="40" applyNumberFormat="1" applyFont="1" applyBorder="1" applyAlignment="1">
      <alignment horizontal="center"/>
    </xf>
    <xf numFmtId="168" fontId="4" fillId="0" borderId="68" xfId="40" applyNumberFormat="1" applyFont="1" applyBorder="1" applyAlignment="1">
      <alignment horizontal="center"/>
    </xf>
    <xf numFmtId="168" fontId="8" fillId="0" borderId="88" xfId="40" applyNumberFormat="1" applyFont="1" applyBorder="1" applyAlignment="1">
      <alignment horizontal="center"/>
    </xf>
    <xf numFmtId="168" fontId="8" fillId="0" borderId="89" xfId="4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étel" xfId="56"/>
    <cellStyle name="Normál_KONEPC99" xfId="57"/>
    <cellStyle name="Normál_KTGV99" xfId="58"/>
    <cellStyle name="Normál_mérleg" xfId="59"/>
    <cellStyle name="Normál_Munka1" xfId="60"/>
    <cellStyle name="Normál_Munka2" xfId="61"/>
    <cellStyle name="Normál_Munka3" xfId="62"/>
    <cellStyle name="Normál_PHKV99" xfId="63"/>
    <cellStyle name="Normál_PHKV99_P.2015. évi költségvetés - mellék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34">
      <selection activeCell="L52" sqref="L52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40"/>
      <c r="O38" s="40"/>
      <c r="P38" s="40"/>
      <c r="Q38" s="40"/>
      <c r="R38" s="40"/>
      <c r="S38" s="40"/>
      <c r="T38" s="40"/>
      <c r="U38" s="40"/>
    </row>
    <row r="39" spans="9:21" ht="27.75">
      <c r="I39" s="5"/>
      <c r="J39" s="2"/>
      <c r="N39" s="382" t="s">
        <v>5</v>
      </c>
      <c r="O39" s="382"/>
      <c r="P39" s="382"/>
      <c r="Q39" s="382"/>
      <c r="R39" s="382"/>
      <c r="S39" s="382"/>
      <c r="T39" s="382"/>
      <c r="U39" s="382"/>
    </row>
    <row r="40" spans="9:21" ht="2.25" customHeight="1">
      <c r="I40" s="3"/>
      <c r="J40" s="2"/>
      <c r="N40" s="40"/>
      <c r="O40" s="41"/>
      <c r="P40" s="42"/>
      <c r="Q40" s="42"/>
      <c r="R40" s="42"/>
      <c r="S40" s="42"/>
      <c r="T40" s="42"/>
      <c r="U40" s="42"/>
    </row>
    <row r="41" spans="9:21" ht="27.75">
      <c r="I41" s="4"/>
      <c r="J41" s="2"/>
      <c r="N41" s="382" t="s">
        <v>235</v>
      </c>
      <c r="O41" s="382"/>
      <c r="P41" s="382"/>
      <c r="Q41" s="382"/>
      <c r="R41" s="382"/>
      <c r="S41" s="382"/>
      <c r="T41" s="382"/>
      <c r="U41" s="382"/>
    </row>
    <row r="42" spans="9:21" ht="12.75" customHeight="1" hidden="1">
      <c r="I42" s="3"/>
      <c r="J42" s="2"/>
      <c r="N42" s="40"/>
      <c r="O42" s="41"/>
      <c r="P42" s="42"/>
      <c r="Q42" s="42"/>
      <c r="R42" s="42"/>
      <c r="S42" s="42"/>
      <c r="T42" s="42"/>
      <c r="U42" s="42"/>
    </row>
    <row r="43" spans="9:21" ht="27.75">
      <c r="I43" s="4"/>
      <c r="J43" s="2"/>
      <c r="N43" s="382" t="s">
        <v>293</v>
      </c>
      <c r="O43" s="382"/>
      <c r="P43" s="382"/>
      <c r="Q43" s="382"/>
      <c r="R43" s="382"/>
      <c r="S43" s="382"/>
      <c r="T43" s="382"/>
      <c r="U43" s="382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9"/>
      <c r="O44" s="39"/>
      <c r="P44" s="39"/>
      <c r="Q44" s="39"/>
      <c r="R44" s="39"/>
      <c r="S44" s="39"/>
      <c r="T44" s="39"/>
      <c r="U44" s="39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9"/>
      <c r="O45" s="383"/>
      <c r="P45" s="383"/>
      <c r="Q45" s="383"/>
      <c r="R45" s="383"/>
      <c r="S45" s="383"/>
      <c r="T45" s="383"/>
      <c r="U45" s="39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88"/>
  <sheetViews>
    <sheetView workbookViewId="0" topLeftCell="A1">
      <selection activeCell="A7" sqref="A7:C7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52"/>
      <c r="B2" s="52"/>
      <c r="C2" s="53"/>
    </row>
    <row r="3" spans="1:3" ht="15.75">
      <c r="A3" s="500" t="s">
        <v>462</v>
      </c>
      <c r="B3" s="501"/>
      <c r="C3" s="501"/>
    </row>
    <row r="4" spans="1:3" ht="15.75">
      <c r="A4" s="54"/>
      <c r="B4" s="54"/>
      <c r="C4" s="55"/>
    </row>
    <row r="5" spans="1:3" ht="7.5" customHeight="1">
      <c r="A5" s="502"/>
      <c r="B5" s="502"/>
      <c r="C5" s="502"/>
    </row>
    <row r="6" spans="1:3" ht="15.75">
      <c r="A6" s="503"/>
      <c r="B6" s="503"/>
      <c r="C6" s="503"/>
    </row>
    <row r="7" spans="1:3" ht="15.75">
      <c r="A7" s="503"/>
      <c r="B7" s="503"/>
      <c r="C7" s="503"/>
    </row>
    <row r="8" spans="1:3" ht="3" customHeight="1">
      <c r="A8" s="57"/>
      <c r="B8" s="88"/>
      <c r="C8" s="88"/>
    </row>
    <row r="9" spans="1:3" ht="6.75" customHeight="1">
      <c r="A9" s="57"/>
      <c r="B9" s="88"/>
      <c r="C9" s="88"/>
    </row>
    <row r="10" spans="1:3" ht="15.75">
      <c r="A10" s="503" t="s">
        <v>17</v>
      </c>
      <c r="B10" s="503"/>
      <c r="C10" s="503"/>
    </row>
    <row r="11" spans="1:3" ht="15.75">
      <c r="A11" s="503" t="s">
        <v>58</v>
      </c>
      <c r="B11" s="503"/>
      <c r="C11" s="503"/>
    </row>
    <row r="12" spans="1:3" ht="15.75">
      <c r="A12" s="503" t="s">
        <v>59</v>
      </c>
      <c r="B12" s="503"/>
      <c r="C12" s="503"/>
    </row>
    <row r="13" spans="1:3" ht="15.75">
      <c r="A13" s="503" t="s">
        <v>238</v>
      </c>
      <c r="B13" s="503"/>
      <c r="C13" s="503"/>
    </row>
    <row r="14" spans="1:3" ht="16.5" thickBot="1">
      <c r="A14" s="54"/>
      <c r="B14" s="54"/>
      <c r="C14" s="55"/>
    </row>
    <row r="15" spans="1:3" ht="15.75">
      <c r="A15" s="58" t="s">
        <v>30</v>
      </c>
      <c r="B15" s="59"/>
      <c r="C15" s="60" t="s">
        <v>2</v>
      </c>
    </row>
    <row r="16" spans="1:3" ht="15.75">
      <c r="A16" s="61"/>
      <c r="B16" s="62" t="s">
        <v>6</v>
      </c>
      <c r="C16" s="63"/>
    </row>
    <row r="17" spans="1:3" ht="16.5" thickBot="1">
      <c r="A17" s="64" t="s">
        <v>31</v>
      </c>
      <c r="B17" s="65"/>
      <c r="C17" s="66" t="s">
        <v>60</v>
      </c>
    </row>
    <row r="18" spans="1:3" ht="20.25" customHeight="1">
      <c r="A18" s="504" t="s">
        <v>61</v>
      </c>
      <c r="B18" s="504"/>
      <c r="C18" s="504"/>
    </row>
    <row r="19" spans="1:3" ht="22.5" customHeight="1">
      <c r="A19" s="67" t="s">
        <v>32</v>
      </c>
      <c r="B19" s="68" t="s">
        <v>62</v>
      </c>
      <c r="C19" s="69"/>
    </row>
    <row r="20" spans="1:3" ht="22.5" customHeight="1">
      <c r="A20" s="67"/>
      <c r="B20" s="21" t="s">
        <v>63</v>
      </c>
      <c r="C20" s="69">
        <f>Bevételek!H37</f>
        <v>9216</v>
      </c>
    </row>
    <row r="21" spans="1:3" ht="22.5" customHeight="1">
      <c r="A21" s="67"/>
      <c r="B21" s="22" t="s">
        <v>64</v>
      </c>
      <c r="C21" s="69">
        <f>Bevételek!H45</f>
        <v>17</v>
      </c>
    </row>
    <row r="22" spans="1:3" ht="22.5" customHeight="1">
      <c r="A22" s="67" t="s">
        <v>33</v>
      </c>
      <c r="B22" s="68" t="s">
        <v>65</v>
      </c>
      <c r="C22" s="69">
        <f>Bevételek!H62</f>
        <v>1330</v>
      </c>
    </row>
    <row r="23" spans="1:3" ht="22.5" customHeight="1">
      <c r="A23" s="67" t="s">
        <v>34</v>
      </c>
      <c r="B23" s="68" t="s">
        <v>66</v>
      </c>
      <c r="C23" s="69">
        <f>Bevételek!H69</f>
        <v>940</v>
      </c>
    </row>
    <row r="24" spans="1:3" ht="22.5" customHeight="1">
      <c r="A24" s="67" t="s">
        <v>35</v>
      </c>
      <c r="B24" s="70" t="s">
        <v>38</v>
      </c>
      <c r="C24" s="69"/>
    </row>
    <row r="25" spans="1:3" ht="32.25" customHeight="1">
      <c r="A25" s="67"/>
      <c r="B25" s="22" t="s">
        <v>67</v>
      </c>
      <c r="C25" s="69"/>
    </row>
    <row r="26" spans="1:3" ht="22.5" customHeight="1">
      <c r="A26" s="67"/>
      <c r="B26" s="21" t="s">
        <v>68</v>
      </c>
      <c r="C26" s="69"/>
    </row>
    <row r="27" spans="1:3" ht="28.5" customHeight="1">
      <c r="A27" s="89"/>
      <c r="B27" s="90" t="s">
        <v>69</v>
      </c>
      <c r="C27" s="84">
        <f>SUM(C20:C26)</f>
        <v>11503</v>
      </c>
    </row>
    <row r="28" spans="1:3" ht="22.5" customHeight="1">
      <c r="A28" s="56" t="s">
        <v>36</v>
      </c>
      <c r="B28" s="68" t="s">
        <v>70</v>
      </c>
      <c r="C28" s="35">
        <f>'Korm.funkciók'!D31</f>
        <v>4901</v>
      </c>
    </row>
    <row r="29" spans="1:3" ht="22.5" customHeight="1">
      <c r="A29" s="56" t="s">
        <v>37</v>
      </c>
      <c r="B29" s="68" t="s">
        <v>71</v>
      </c>
      <c r="C29" s="35">
        <f>'Korm.funkciók'!E31</f>
        <v>1379</v>
      </c>
    </row>
    <row r="30" spans="1:3" ht="22.5" customHeight="1">
      <c r="A30" s="56" t="s">
        <v>39</v>
      </c>
      <c r="B30" s="74" t="s">
        <v>72</v>
      </c>
      <c r="C30" s="35">
        <f>'Korm.funkciók'!F31</f>
        <v>3779</v>
      </c>
    </row>
    <row r="31" spans="1:3" ht="22.5" customHeight="1">
      <c r="A31" s="56" t="s">
        <v>40</v>
      </c>
      <c r="B31" s="74" t="s">
        <v>73</v>
      </c>
      <c r="C31" s="35">
        <f>'Korm.funkciók'!G31</f>
        <v>1383</v>
      </c>
    </row>
    <row r="32" spans="1:3" ht="22.5" customHeight="1">
      <c r="A32" s="56" t="s">
        <v>41</v>
      </c>
      <c r="B32" s="74" t="s">
        <v>74</v>
      </c>
      <c r="C32" s="35"/>
    </row>
    <row r="33" spans="1:3" ht="22.5" customHeight="1">
      <c r="A33" s="56"/>
      <c r="B33" s="74" t="s">
        <v>75</v>
      </c>
      <c r="C33" s="35"/>
    </row>
    <row r="34" spans="1:3" ht="29.25" customHeight="1">
      <c r="A34" s="56"/>
      <c r="B34" s="22" t="s">
        <v>76</v>
      </c>
      <c r="C34" s="37"/>
    </row>
    <row r="35" spans="1:3" ht="22.5" customHeight="1">
      <c r="A35" s="56"/>
      <c r="B35" s="74" t="s">
        <v>77</v>
      </c>
      <c r="C35" s="37">
        <v>110</v>
      </c>
    </row>
    <row r="36" spans="1:3" ht="22.5" customHeight="1">
      <c r="A36" s="56"/>
      <c r="B36" s="74" t="s">
        <v>78</v>
      </c>
      <c r="C36" s="55">
        <v>2000</v>
      </c>
    </row>
    <row r="37" spans="1:3" ht="32.25" customHeight="1">
      <c r="A37" s="89"/>
      <c r="B37" s="90" t="s">
        <v>79</v>
      </c>
      <c r="C37" s="84">
        <f>SUM(C28:C36)</f>
        <v>13552</v>
      </c>
    </row>
    <row r="38" spans="1:3" ht="15.75">
      <c r="A38" s="67"/>
      <c r="B38" s="68"/>
      <c r="C38" s="69"/>
    </row>
    <row r="39" spans="1:3" ht="15.75">
      <c r="A39" s="67"/>
      <c r="B39" s="68"/>
      <c r="C39" s="69"/>
    </row>
    <row r="40" spans="1:3" ht="15.75">
      <c r="A40" s="67"/>
      <c r="B40" s="68"/>
      <c r="C40" s="69"/>
    </row>
    <row r="41" spans="1:3" ht="15.75">
      <c r="A41" s="505">
        <v>2</v>
      </c>
      <c r="B41" s="505"/>
      <c r="C41" s="505"/>
    </row>
    <row r="42" spans="1:3" ht="16.5" thickBot="1">
      <c r="A42" s="67"/>
      <c r="B42" s="68"/>
      <c r="C42" s="69"/>
    </row>
    <row r="43" spans="1:3" ht="15.75">
      <c r="A43" s="58" t="s">
        <v>30</v>
      </c>
      <c r="B43" s="59"/>
      <c r="C43" s="60" t="s">
        <v>2</v>
      </c>
    </row>
    <row r="44" spans="1:3" ht="15.75">
      <c r="A44" s="61"/>
      <c r="B44" s="62" t="s">
        <v>6</v>
      </c>
      <c r="C44" s="63"/>
    </row>
    <row r="45" spans="1:3" ht="16.5" thickBot="1">
      <c r="A45" s="64" t="s">
        <v>31</v>
      </c>
      <c r="B45" s="65"/>
      <c r="C45" s="66" t="s">
        <v>60</v>
      </c>
    </row>
    <row r="46" spans="1:3" ht="15.75">
      <c r="A46" s="506" t="s">
        <v>80</v>
      </c>
      <c r="B46" s="506"/>
      <c r="C46" s="506"/>
    </row>
    <row r="47" spans="1:3" ht="22.5" customHeight="1">
      <c r="A47" s="56" t="s">
        <v>42</v>
      </c>
      <c r="B47" s="75" t="s">
        <v>81</v>
      </c>
      <c r="C47" s="55"/>
    </row>
    <row r="48" spans="1:3" ht="22.5" customHeight="1">
      <c r="A48" s="56" t="s">
        <v>44</v>
      </c>
      <c r="B48" s="75" t="s">
        <v>82</v>
      </c>
      <c r="C48" s="55"/>
    </row>
    <row r="49" spans="1:3" ht="22.5" customHeight="1">
      <c r="A49" s="56" t="s">
        <v>45</v>
      </c>
      <c r="B49" s="70" t="s">
        <v>83</v>
      </c>
      <c r="C49" s="55"/>
    </row>
    <row r="50" spans="1:3" ht="31.5" customHeight="1">
      <c r="A50" s="56"/>
      <c r="B50" s="22" t="s">
        <v>84</v>
      </c>
      <c r="C50" s="55">
        <f>Bevételek!H75</f>
        <v>11000</v>
      </c>
    </row>
    <row r="51" spans="1:3" ht="22.5" customHeight="1">
      <c r="A51" s="56"/>
      <c r="B51" s="21" t="s">
        <v>85</v>
      </c>
      <c r="C51" s="55"/>
    </row>
    <row r="52" spans="1:3" ht="24.75" customHeight="1">
      <c r="A52" s="89"/>
      <c r="B52" s="90" t="s">
        <v>86</v>
      </c>
      <c r="C52" s="84">
        <f>SUM(C47:C51)</f>
        <v>11000</v>
      </c>
    </row>
    <row r="53" spans="1:3" ht="22.5" customHeight="1">
      <c r="A53" s="56" t="s">
        <v>47</v>
      </c>
      <c r="B53" s="75" t="s">
        <v>87</v>
      </c>
      <c r="C53" s="55">
        <f>'Korm.funkciók'!J31</f>
        <v>318</v>
      </c>
    </row>
    <row r="54" spans="1:3" ht="22.5" customHeight="1">
      <c r="A54" s="56" t="s">
        <v>49</v>
      </c>
      <c r="B54" s="75" t="s">
        <v>88</v>
      </c>
      <c r="C54" s="55">
        <f>'Korm.funkciók'!K31</f>
        <v>0</v>
      </c>
    </row>
    <row r="55" spans="1:3" ht="22.5" customHeight="1">
      <c r="A55" s="56" t="s">
        <v>50</v>
      </c>
      <c r="B55" s="70" t="s">
        <v>55</v>
      </c>
      <c r="C55" s="55"/>
    </row>
    <row r="56" spans="1:3" ht="33.75" customHeight="1">
      <c r="A56" s="56"/>
      <c r="B56" s="22" t="s">
        <v>89</v>
      </c>
      <c r="C56" s="55">
        <f>'Pe. átadások'!F27</f>
        <v>2600</v>
      </c>
    </row>
    <row r="57" spans="1:3" ht="22.5" customHeight="1">
      <c r="A57" s="56"/>
      <c r="B57" s="153" t="s">
        <v>419</v>
      </c>
      <c r="C57" s="55">
        <v>6033</v>
      </c>
    </row>
    <row r="58" spans="1:3" ht="16.5" thickBot="1">
      <c r="A58" s="71"/>
      <c r="B58" s="72" t="s">
        <v>90</v>
      </c>
      <c r="C58" s="73">
        <f>SUM(C53:C57)</f>
        <v>8951</v>
      </c>
    </row>
    <row r="59" spans="1:3" ht="28.5" customHeight="1" thickBot="1">
      <c r="A59" s="76"/>
      <c r="B59" s="77" t="s">
        <v>91</v>
      </c>
      <c r="C59" s="78">
        <f>C27+C52</f>
        <v>22503</v>
      </c>
    </row>
    <row r="60" spans="1:3" ht="27" customHeight="1" thickBot="1">
      <c r="A60" s="76"/>
      <c r="B60" s="77" t="s">
        <v>92</v>
      </c>
      <c r="C60" s="78">
        <f>C37+C58</f>
        <v>22503</v>
      </c>
    </row>
    <row r="61" spans="1:3" ht="15.75">
      <c r="A61" s="79"/>
      <c r="B61" s="80"/>
      <c r="C61" s="81"/>
    </row>
    <row r="62" spans="1:3" ht="15.75">
      <c r="A62" s="54"/>
      <c r="B62" s="54"/>
      <c r="C62" s="55"/>
    </row>
    <row r="63" spans="1:3" ht="15.75">
      <c r="A63" s="507" t="s">
        <v>93</v>
      </c>
      <c r="B63" s="507"/>
      <c r="C63" s="507"/>
    </row>
    <row r="64" spans="1:3" ht="15.75">
      <c r="A64" s="82"/>
      <c r="B64" s="82"/>
      <c r="C64" s="82"/>
    </row>
    <row r="65" spans="1:3" ht="22.5" customHeight="1">
      <c r="A65" s="71" t="s">
        <v>52</v>
      </c>
      <c r="B65" s="83" t="s">
        <v>94</v>
      </c>
      <c r="C65" s="73"/>
    </row>
    <row r="66" spans="1:3" ht="22.5" customHeight="1">
      <c r="A66" s="71"/>
      <c r="B66" s="90" t="s">
        <v>95</v>
      </c>
      <c r="C66" s="84"/>
    </row>
    <row r="67" spans="1:3" ht="22.5" customHeight="1">
      <c r="A67" s="67" t="s">
        <v>54</v>
      </c>
      <c r="B67" s="83" t="s">
        <v>96</v>
      </c>
      <c r="C67" s="73">
        <v>0</v>
      </c>
    </row>
    <row r="68" spans="1:3" ht="22.5" customHeight="1">
      <c r="A68" s="56" t="s">
        <v>56</v>
      </c>
      <c r="B68" s="83" t="s">
        <v>97</v>
      </c>
      <c r="C68" s="73">
        <v>0</v>
      </c>
    </row>
    <row r="69" spans="1:3" ht="22.5" customHeight="1" thickBot="1">
      <c r="A69" s="71"/>
      <c r="B69" s="72" t="s">
        <v>98</v>
      </c>
      <c r="C69" s="73">
        <f>SUM(C67:C68)</f>
        <v>0</v>
      </c>
    </row>
    <row r="70" spans="1:3" ht="24.75" customHeight="1" thickBot="1">
      <c r="A70" s="85"/>
      <c r="B70" s="86" t="s">
        <v>99</v>
      </c>
      <c r="C70" s="87">
        <f>C59+C66</f>
        <v>22503</v>
      </c>
    </row>
    <row r="71" spans="1:3" ht="27" customHeight="1" thickBot="1">
      <c r="A71" s="85"/>
      <c r="B71" s="86" t="s">
        <v>100</v>
      </c>
      <c r="C71" s="87">
        <f>C60+C69</f>
        <v>22503</v>
      </c>
    </row>
    <row r="72" spans="1:3" ht="15.75">
      <c r="A72" s="54"/>
      <c r="B72" s="54"/>
      <c r="C72" s="55"/>
    </row>
    <row r="73" spans="1:3" ht="15.75">
      <c r="A73" s="21"/>
      <c r="B73" s="21"/>
      <c r="C73" s="21"/>
    </row>
    <row r="74" spans="1:3" ht="15.75">
      <c r="A74" s="21"/>
      <c r="B74" s="21"/>
      <c r="C74" s="21"/>
    </row>
    <row r="75" spans="1:3" ht="15.75">
      <c r="A75" s="21"/>
      <c r="B75" s="21"/>
      <c r="C75" s="21"/>
    </row>
    <row r="76" spans="1:3" ht="15.75">
      <c r="A76" s="21"/>
      <c r="B76" s="21"/>
      <c r="C76" s="21"/>
    </row>
    <row r="77" spans="1:3" ht="15.75">
      <c r="A77" s="21"/>
      <c r="B77" s="21"/>
      <c r="C77" s="21"/>
    </row>
    <row r="78" spans="1:3" ht="15.75">
      <c r="A78" s="21"/>
      <c r="B78" s="21"/>
      <c r="C78" s="21"/>
    </row>
    <row r="79" spans="1:3" ht="15.75">
      <c r="A79" s="21"/>
      <c r="B79" s="21"/>
      <c r="C79" s="21"/>
    </row>
    <row r="80" spans="1:3" ht="15.75">
      <c r="A80" s="21"/>
      <c r="B80" s="21"/>
      <c r="C80" s="21"/>
    </row>
    <row r="81" spans="1:3" ht="15.75">
      <c r="A81" s="21"/>
      <c r="B81" s="21"/>
      <c r="C81" s="21"/>
    </row>
    <row r="82" spans="1:3" ht="15.75">
      <c r="A82" s="21"/>
      <c r="B82" s="21"/>
      <c r="C82" s="21"/>
    </row>
    <row r="83" spans="1:3" ht="15.75">
      <c r="A83" s="21"/>
      <c r="B83" s="21"/>
      <c r="C83" s="21"/>
    </row>
    <row r="84" spans="1:3" ht="15.75">
      <c r="A84" s="21"/>
      <c r="B84" s="21"/>
      <c r="C84" s="21"/>
    </row>
    <row r="85" spans="1:3" ht="15.75">
      <c r="A85" s="21"/>
      <c r="B85" s="21"/>
      <c r="C85" s="21"/>
    </row>
    <row r="86" spans="1:3" ht="15.75">
      <c r="A86" s="21"/>
      <c r="B86" s="21"/>
      <c r="C86" s="21"/>
    </row>
    <row r="87" spans="1:3" ht="15.75">
      <c r="A87" s="21"/>
      <c r="B87" s="21"/>
      <c r="C87" s="21"/>
    </row>
    <row r="88" spans="1:3" ht="15.75">
      <c r="A88" s="21"/>
      <c r="B88" s="21"/>
      <c r="C88" s="21"/>
    </row>
  </sheetData>
  <mergeCells count="12">
    <mergeCell ref="A18:C18"/>
    <mergeCell ref="A41:C41"/>
    <mergeCell ref="A46:C46"/>
    <mergeCell ref="A63:C63"/>
    <mergeCell ref="A10:C10"/>
    <mergeCell ref="A11:C11"/>
    <mergeCell ref="A12:C12"/>
    <mergeCell ref="A13:C13"/>
    <mergeCell ref="A3:C3"/>
    <mergeCell ref="A5:C5"/>
    <mergeCell ref="A6:C6"/>
    <mergeCell ref="A7:C7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zoomScale="75" zoomScaleNormal="75" workbookViewId="0" topLeftCell="A1">
      <selection activeCell="A1" sqref="A1:O3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1.375" style="0" customWidth="1"/>
    <col min="4" max="4" width="10.00390625" style="0" bestFit="1" customWidth="1"/>
    <col min="15" max="15" width="12.00390625" style="0" customWidth="1"/>
  </cols>
  <sheetData>
    <row r="1" spans="1:15" ht="12.75">
      <c r="A1" s="508" t="s">
        <v>463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spans="1:15" ht="6" customHeigh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3" spans="1:15" ht="12.75" hidden="1">
      <c r="A3" s="509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</row>
    <row r="4" spans="1:15" ht="12.75">
      <c r="A4" s="1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</row>
    <row r="5" spans="1:15" ht="12.75">
      <c r="A5" s="1"/>
      <c r="B5" s="510" t="s">
        <v>17</v>
      </c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</row>
    <row r="6" spans="1:15" ht="12.75">
      <c r="A6" s="1"/>
      <c r="B6" s="510" t="s">
        <v>415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</row>
    <row r="7" spans="1:15" ht="13.5" thickBot="1">
      <c r="A7" s="1"/>
      <c r="B7" s="1"/>
      <c r="C7" s="280"/>
      <c r="D7" s="280"/>
      <c r="E7" s="280"/>
      <c r="F7" s="281"/>
      <c r="G7" s="280"/>
      <c r="H7" s="280"/>
      <c r="I7" s="280"/>
      <c r="J7" s="280"/>
      <c r="K7" s="282"/>
      <c r="L7" s="282"/>
      <c r="M7" s="282"/>
      <c r="N7" s="282"/>
      <c r="O7" s="212" t="s">
        <v>343</v>
      </c>
    </row>
    <row r="8" spans="1:15" ht="12.75">
      <c r="A8" s="283" t="s">
        <v>30</v>
      </c>
      <c r="B8" s="284"/>
      <c r="C8" s="285"/>
      <c r="D8" s="286"/>
      <c r="E8" s="287"/>
      <c r="F8" s="288"/>
      <c r="G8" s="288"/>
      <c r="H8" s="288"/>
      <c r="I8" s="288"/>
      <c r="J8" s="288"/>
      <c r="K8" s="289"/>
      <c r="L8" s="289"/>
      <c r="M8" s="289"/>
      <c r="N8" s="290"/>
      <c r="O8" s="291"/>
    </row>
    <row r="9" spans="1:15" ht="12.75">
      <c r="A9" s="292"/>
      <c r="B9" s="293" t="s">
        <v>6</v>
      </c>
      <c r="C9" s="294" t="s">
        <v>344</v>
      </c>
      <c r="D9" s="295" t="s">
        <v>345</v>
      </c>
      <c r="E9" s="296" t="s">
        <v>346</v>
      </c>
      <c r="F9" s="297" t="s">
        <v>347</v>
      </c>
      <c r="G9" s="297" t="s">
        <v>348</v>
      </c>
      <c r="H9" s="297" t="s">
        <v>349</v>
      </c>
      <c r="I9" s="297" t="s">
        <v>350</v>
      </c>
      <c r="J9" s="297" t="s">
        <v>351</v>
      </c>
      <c r="K9" s="297" t="s">
        <v>352</v>
      </c>
      <c r="L9" s="297" t="s">
        <v>353</v>
      </c>
      <c r="M9" s="297" t="s">
        <v>354</v>
      </c>
      <c r="N9" s="296" t="s">
        <v>355</v>
      </c>
      <c r="O9" s="298" t="s">
        <v>356</v>
      </c>
    </row>
    <row r="10" spans="1:15" ht="13.5" thickBot="1">
      <c r="A10" s="299" t="s">
        <v>31</v>
      </c>
      <c r="B10" s="300"/>
      <c r="C10" s="301"/>
      <c r="D10" s="302"/>
      <c r="E10" s="303"/>
      <c r="F10" s="304"/>
      <c r="G10" s="304"/>
      <c r="H10" s="304"/>
      <c r="I10" s="304"/>
      <c r="J10" s="304"/>
      <c r="K10" s="304"/>
      <c r="L10" s="304"/>
      <c r="M10" s="304"/>
      <c r="N10" s="303"/>
      <c r="O10" s="301"/>
    </row>
    <row r="11" spans="1:15" ht="12.75">
      <c r="A11" s="305"/>
      <c r="B11" s="306" t="s">
        <v>357</v>
      </c>
      <c r="C11" s="307"/>
      <c r="D11" s="308"/>
      <c r="E11" s="309"/>
      <c r="F11" s="307"/>
      <c r="G11" s="307"/>
      <c r="H11" s="307"/>
      <c r="I11" s="307"/>
      <c r="J11" s="307"/>
      <c r="K11" s="307"/>
      <c r="L11" s="307"/>
      <c r="M11" s="307"/>
      <c r="N11" s="309"/>
      <c r="O11" s="310"/>
    </row>
    <row r="12" spans="1:15" ht="25.5">
      <c r="A12" s="311" t="s">
        <v>32</v>
      </c>
      <c r="B12" s="312" t="s">
        <v>358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4"/>
    </row>
    <row r="13" spans="1:15" ht="25.5">
      <c r="A13" s="311"/>
      <c r="B13" s="312" t="s">
        <v>359</v>
      </c>
      <c r="C13" s="313">
        <v>1109</v>
      </c>
      <c r="D13" s="313">
        <v>737</v>
      </c>
      <c r="E13" s="313">
        <v>737</v>
      </c>
      <c r="F13" s="313">
        <v>737</v>
      </c>
      <c r="G13" s="313">
        <v>737</v>
      </c>
      <c r="H13" s="313">
        <v>737</v>
      </c>
      <c r="I13" s="313">
        <v>737</v>
      </c>
      <c r="J13" s="313">
        <v>737</v>
      </c>
      <c r="K13" s="313">
        <v>737</v>
      </c>
      <c r="L13" s="313">
        <v>737</v>
      </c>
      <c r="M13" s="313">
        <v>737</v>
      </c>
      <c r="N13" s="313">
        <v>737</v>
      </c>
      <c r="O13" s="314">
        <f>SUM(C13:N13)</f>
        <v>9216</v>
      </c>
    </row>
    <row r="14" spans="1:15" ht="25.5">
      <c r="A14" s="311"/>
      <c r="B14" s="315" t="s">
        <v>360</v>
      </c>
      <c r="C14" s="313"/>
      <c r="D14" s="313"/>
      <c r="E14" s="313"/>
      <c r="F14" s="313"/>
      <c r="G14" s="313"/>
      <c r="H14" s="313"/>
      <c r="I14" s="313"/>
      <c r="J14" s="313">
        <v>8</v>
      </c>
      <c r="K14" s="313"/>
      <c r="L14" s="313"/>
      <c r="M14" s="313">
        <v>9</v>
      </c>
      <c r="N14" s="313"/>
      <c r="O14" s="314">
        <f>SUM(C14:N14)</f>
        <v>17</v>
      </c>
    </row>
    <row r="15" spans="1:15" ht="25.5">
      <c r="A15" s="311" t="s">
        <v>33</v>
      </c>
      <c r="B15" s="315" t="s">
        <v>361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4">
        <f aca="true" t="shared" si="0" ref="O15:O25">SUM(C15:N15)</f>
        <v>0</v>
      </c>
    </row>
    <row r="16" spans="1:15" ht="12.75">
      <c r="A16" s="311" t="s">
        <v>34</v>
      </c>
      <c r="B16" s="315" t="s">
        <v>362</v>
      </c>
      <c r="C16" s="316"/>
      <c r="D16" s="316">
        <v>30</v>
      </c>
      <c r="E16" s="316">
        <v>510</v>
      </c>
      <c r="F16" s="316">
        <v>40</v>
      </c>
      <c r="G16" s="316">
        <v>40</v>
      </c>
      <c r="H16" s="316">
        <v>40</v>
      </c>
      <c r="I16" s="316">
        <v>50</v>
      </c>
      <c r="J16" s="316">
        <v>100</v>
      </c>
      <c r="K16" s="316">
        <v>300</v>
      </c>
      <c r="L16" s="316">
        <v>90</v>
      </c>
      <c r="M16" s="316">
        <v>50</v>
      </c>
      <c r="N16" s="316">
        <v>80</v>
      </c>
      <c r="O16" s="314">
        <f t="shared" si="0"/>
        <v>1330</v>
      </c>
    </row>
    <row r="17" spans="1:15" ht="12.75">
      <c r="A17" s="311" t="s">
        <v>35</v>
      </c>
      <c r="B17" s="317" t="s">
        <v>363</v>
      </c>
      <c r="C17" s="316">
        <v>30</v>
      </c>
      <c r="D17" s="316">
        <v>30</v>
      </c>
      <c r="E17" s="316">
        <v>30</v>
      </c>
      <c r="F17" s="316">
        <v>30</v>
      </c>
      <c r="G17" s="316">
        <v>608</v>
      </c>
      <c r="H17" s="316">
        <v>30</v>
      </c>
      <c r="I17" s="316">
        <v>30</v>
      </c>
      <c r="J17" s="316">
        <v>30</v>
      </c>
      <c r="K17" s="316">
        <v>30</v>
      </c>
      <c r="L17" s="316">
        <v>30</v>
      </c>
      <c r="M17" s="316">
        <v>30</v>
      </c>
      <c r="N17" s="316">
        <v>32</v>
      </c>
      <c r="O17" s="314">
        <f t="shared" si="0"/>
        <v>940</v>
      </c>
    </row>
    <row r="18" spans="1:15" ht="12.75">
      <c r="A18" s="311" t="s">
        <v>36</v>
      </c>
      <c r="B18" s="317" t="s">
        <v>364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4">
        <f t="shared" si="0"/>
        <v>0</v>
      </c>
    </row>
    <row r="19" spans="1:15" ht="12.75">
      <c r="A19" s="311" t="s">
        <v>37</v>
      </c>
      <c r="B19" s="317" t="s">
        <v>38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9"/>
      <c r="O19" s="314">
        <f t="shared" si="0"/>
        <v>0</v>
      </c>
    </row>
    <row r="20" spans="1:15" ht="25.5">
      <c r="A20" s="311"/>
      <c r="B20" s="315" t="s">
        <v>365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1"/>
      <c r="O20" s="314">
        <f t="shared" si="0"/>
        <v>0</v>
      </c>
    </row>
    <row r="21" spans="1:15" ht="12.75">
      <c r="A21" s="311"/>
      <c r="B21" s="315" t="s">
        <v>366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1"/>
      <c r="O21" s="314">
        <f t="shared" si="0"/>
        <v>0</v>
      </c>
    </row>
    <row r="22" spans="1:15" ht="12.75">
      <c r="A22" s="311" t="s">
        <v>39</v>
      </c>
      <c r="B22" s="317" t="s">
        <v>367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1"/>
      <c r="O22" s="314">
        <f t="shared" si="0"/>
        <v>0</v>
      </c>
    </row>
    <row r="23" spans="1:15" ht="25.5">
      <c r="A23" s="311"/>
      <c r="B23" s="315" t="s">
        <v>368</v>
      </c>
      <c r="C23" s="320"/>
      <c r="D23" s="320">
        <v>11000</v>
      </c>
      <c r="E23" s="320"/>
      <c r="F23" s="320"/>
      <c r="G23" s="320"/>
      <c r="H23" s="320"/>
      <c r="I23" s="320"/>
      <c r="J23" s="320"/>
      <c r="K23" s="320"/>
      <c r="L23" s="320"/>
      <c r="M23" s="320"/>
      <c r="N23" s="321"/>
      <c r="O23" s="314">
        <f t="shared" si="0"/>
        <v>11000</v>
      </c>
    </row>
    <row r="24" spans="1:15" ht="12.75">
      <c r="A24" s="311"/>
      <c r="B24" s="315" t="s">
        <v>369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1"/>
      <c r="O24" s="314">
        <f t="shared" si="0"/>
        <v>0</v>
      </c>
    </row>
    <row r="25" spans="1:15" ht="12.75">
      <c r="A25" s="311" t="s">
        <v>40</v>
      </c>
      <c r="B25" s="317" t="s">
        <v>370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1"/>
      <c r="O25" s="314">
        <f t="shared" si="0"/>
        <v>0</v>
      </c>
    </row>
    <row r="26" spans="1:15" ht="13.5" thickBot="1">
      <c r="A26" s="322" t="s">
        <v>41</v>
      </c>
      <c r="B26" s="323" t="s">
        <v>371</v>
      </c>
      <c r="C26" s="320"/>
      <c r="D26" s="320">
        <f>C47</f>
        <v>197</v>
      </c>
      <c r="E26" s="320">
        <f aca="true" t="shared" si="1" ref="E26:N26">D47</f>
        <v>3031</v>
      </c>
      <c r="F26" s="320">
        <f t="shared" si="1"/>
        <v>845</v>
      </c>
      <c r="G26" s="320">
        <f t="shared" si="1"/>
        <v>414</v>
      </c>
      <c r="H26" s="320">
        <f t="shared" si="1"/>
        <v>879</v>
      </c>
      <c r="I26" s="320">
        <f t="shared" si="1"/>
        <v>766</v>
      </c>
      <c r="J26" s="320">
        <f t="shared" si="1"/>
        <v>521</v>
      </c>
      <c r="K26" s="320">
        <f t="shared" si="1"/>
        <v>343</v>
      </c>
      <c r="L26" s="320">
        <f t="shared" si="1"/>
        <v>480</v>
      </c>
      <c r="M26" s="320">
        <f t="shared" si="1"/>
        <v>256</v>
      </c>
      <c r="N26" s="320">
        <f t="shared" si="1"/>
        <v>137</v>
      </c>
      <c r="O26" s="314"/>
    </row>
    <row r="27" spans="1:15" ht="13.5" thickBot="1">
      <c r="A27" s="324"/>
      <c r="B27" s="324" t="s">
        <v>372</v>
      </c>
      <c r="C27" s="325">
        <f>SUM(C13:C26)</f>
        <v>1139</v>
      </c>
      <c r="D27" s="325">
        <f aca="true" t="shared" si="2" ref="D27:O27">SUM(D13:D26)</f>
        <v>11994</v>
      </c>
      <c r="E27" s="325">
        <f t="shared" si="2"/>
        <v>4308</v>
      </c>
      <c r="F27" s="325">
        <f t="shared" si="2"/>
        <v>1652</v>
      </c>
      <c r="G27" s="325">
        <f t="shared" si="2"/>
        <v>1799</v>
      </c>
      <c r="H27" s="325">
        <f t="shared" si="2"/>
        <v>1686</v>
      </c>
      <c r="I27" s="325">
        <f t="shared" si="2"/>
        <v>1583</v>
      </c>
      <c r="J27" s="325">
        <f t="shared" si="2"/>
        <v>1396</v>
      </c>
      <c r="K27" s="325">
        <f t="shared" si="2"/>
        <v>1410</v>
      </c>
      <c r="L27" s="325">
        <f t="shared" si="2"/>
        <v>1337</v>
      </c>
      <c r="M27" s="325">
        <f t="shared" si="2"/>
        <v>1082</v>
      </c>
      <c r="N27" s="325">
        <f t="shared" si="2"/>
        <v>986</v>
      </c>
      <c r="O27" s="326">
        <f t="shared" si="2"/>
        <v>22503</v>
      </c>
    </row>
    <row r="28" spans="1:15" ht="12.75">
      <c r="A28" s="327"/>
      <c r="B28" s="328" t="s">
        <v>373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29"/>
    </row>
    <row r="29" spans="1:15" ht="12.75">
      <c r="A29" s="311" t="s">
        <v>42</v>
      </c>
      <c r="B29" s="317" t="s">
        <v>43</v>
      </c>
      <c r="C29" s="313">
        <v>400</v>
      </c>
      <c r="D29" s="313">
        <v>400</v>
      </c>
      <c r="E29" s="313">
        <v>400</v>
      </c>
      <c r="F29" s="313">
        <v>400</v>
      </c>
      <c r="G29" s="313">
        <v>400</v>
      </c>
      <c r="H29" s="313">
        <v>400</v>
      </c>
      <c r="I29" s="313">
        <v>400</v>
      </c>
      <c r="J29" s="313">
        <v>400</v>
      </c>
      <c r="K29" s="313">
        <v>400</v>
      </c>
      <c r="L29" s="313">
        <v>500</v>
      </c>
      <c r="M29" s="313">
        <v>400</v>
      </c>
      <c r="N29" s="313">
        <v>401</v>
      </c>
      <c r="O29" s="314">
        <f aca="true" t="shared" si="3" ref="O29:O45">SUM(C29:N29)</f>
        <v>4901</v>
      </c>
    </row>
    <row r="30" spans="1:15" ht="25.5">
      <c r="A30" s="311" t="s">
        <v>44</v>
      </c>
      <c r="B30" s="315" t="s">
        <v>374</v>
      </c>
      <c r="C30" s="313">
        <v>110</v>
      </c>
      <c r="D30" s="313">
        <v>110</v>
      </c>
      <c r="E30" s="313">
        <v>110</v>
      </c>
      <c r="F30" s="313">
        <v>110</v>
      </c>
      <c r="G30" s="313">
        <v>110</v>
      </c>
      <c r="H30" s="313">
        <v>110</v>
      </c>
      <c r="I30" s="313">
        <v>110</v>
      </c>
      <c r="J30" s="313">
        <v>110</v>
      </c>
      <c r="K30" s="313">
        <v>110</v>
      </c>
      <c r="L30" s="313">
        <v>161</v>
      </c>
      <c r="M30" s="313">
        <v>110</v>
      </c>
      <c r="N30" s="313">
        <v>118</v>
      </c>
      <c r="O30" s="314">
        <f t="shared" si="3"/>
        <v>1379</v>
      </c>
    </row>
    <row r="31" spans="1:15" ht="12.75">
      <c r="A31" s="311" t="s">
        <v>45</v>
      </c>
      <c r="B31" s="317" t="s">
        <v>46</v>
      </c>
      <c r="C31" s="313">
        <v>330</v>
      </c>
      <c r="D31" s="313">
        <v>330</v>
      </c>
      <c r="E31" s="313">
        <v>320</v>
      </c>
      <c r="F31" s="313">
        <v>310</v>
      </c>
      <c r="G31" s="313">
        <v>310</v>
      </c>
      <c r="H31" s="313">
        <v>310</v>
      </c>
      <c r="I31" s="313">
        <v>310</v>
      </c>
      <c r="J31" s="313">
        <v>310</v>
      </c>
      <c r="K31" s="313">
        <v>310</v>
      </c>
      <c r="L31" s="313">
        <v>310</v>
      </c>
      <c r="M31" s="313">
        <v>325</v>
      </c>
      <c r="N31" s="313">
        <f>335-31</f>
        <v>304</v>
      </c>
      <c r="O31" s="314">
        <f t="shared" si="3"/>
        <v>3779</v>
      </c>
    </row>
    <row r="32" spans="1:15" ht="12.75">
      <c r="A32" s="311" t="s">
        <v>47</v>
      </c>
      <c r="B32" s="317" t="s">
        <v>48</v>
      </c>
      <c r="C32" s="313">
        <v>90</v>
      </c>
      <c r="D32" s="313">
        <v>90</v>
      </c>
      <c r="E32" s="313">
        <v>90</v>
      </c>
      <c r="F32" s="313">
        <v>100</v>
      </c>
      <c r="G32" s="313">
        <v>100</v>
      </c>
      <c r="H32" s="313">
        <v>100</v>
      </c>
      <c r="I32" s="313">
        <v>100</v>
      </c>
      <c r="J32" s="313">
        <v>220</v>
      </c>
      <c r="K32" s="313">
        <v>110</v>
      </c>
      <c r="L32" s="313">
        <v>110</v>
      </c>
      <c r="M32" s="313">
        <v>110</v>
      </c>
      <c r="N32" s="313">
        <f>283-120</f>
        <v>163</v>
      </c>
      <c r="O32" s="314">
        <f t="shared" si="3"/>
        <v>1383</v>
      </c>
    </row>
    <row r="33" spans="1:15" ht="12.75">
      <c r="A33" s="311" t="s">
        <v>49</v>
      </c>
      <c r="B33" s="317" t="s">
        <v>375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30"/>
      <c r="O33" s="314"/>
    </row>
    <row r="34" spans="1:15" ht="12.75">
      <c r="A34" s="311"/>
      <c r="B34" s="317" t="s">
        <v>376</v>
      </c>
      <c r="C34" s="313"/>
      <c r="D34" s="313"/>
      <c r="E34" s="313"/>
      <c r="F34" s="313"/>
      <c r="G34" s="313"/>
      <c r="H34" s="313"/>
      <c r="I34" s="313">
        <v>0</v>
      </c>
      <c r="J34" s="313">
        <v>0</v>
      </c>
      <c r="K34" s="313"/>
      <c r="L34" s="313">
        <v>0</v>
      </c>
      <c r="M34" s="313">
        <v>0</v>
      </c>
      <c r="N34" s="313">
        <v>0</v>
      </c>
      <c r="O34" s="314">
        <f t="shared" si="3"/>
        <v>0</v>
      </c>
    </row>
    <row r="35" spans="1:15" ht="12.75">
      <c r="A35" s="311"/>
      <c r="B35" s="317" t="s">
        <v>377</v>
      </c>
      <c r="C35" s="313">
        <v>12</v>
      </c>
      <c r="D35" s="313"/>
      <c r="E35" s="313">
        <v>43</v>
      </c>
      <c r="F35" s="313"/>
      <c r="G35" s="313"/>
      <c r="H35" s="313"/>
      <c r="I35" s="313">
        <v>42</v>
      </c>
      <c r="J35" s="313">
        <v>13</v>
      </c>
      <c r="K35" s="313"/>
      <c r="L35" s="313"/>
      <c r="M35" s="313"/>
      <c r="N35" s="313"/>
      <c r="O35" s="314">
        <f t="shared" si="3"/>
        <v>110</v>
      </c>
    </row>
    <row r="36" spans="1:15" ht="12.75">
      <c r="A36" s="311" t="s">
        <v>50</v>
      </c>
      <c r="B36" s="317" t="s">
        <v>51</v>
      </c>
      <c r="C36" s="313"/>
      <c r="D36" s="313"/>
      <c r="E36" s="313"/>
      <c r="F36" s="313">
        <v>318</v>
      </c>
      <c r="G36" s="313"/>
      <c r="H36" s="313"/>
      <c r="I36" s="313"/>
      <c r="J36" s="313"/>
      <c r="K36" s="313"/>
      <c r="L36" s="313"/>
      <c r="M36" s="313"/>
      <c r="N36" s="313"/>
      <c r="O36" s="314">
        <f t="shared" si="3"/>
        <v>318</v>
      </c>
    </row>
    <row r="37" spans="1:15" ht="12.75">
      <c r="A37" s="311" t="s">
        <v>52</v>
      </c>
      <c r="B37" s="317" t="s">
        <v>53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4">
        <f t="shared" si="3"/>
        <v>0</v>
      </c>
    </row>
    <row r="38" spans="1:15" ht="12.75">
      <c r="A38" s="311" t="s">
        <v>54</v>
      </c>
      <c r="B38" s="317" t="s">
        <v>55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4">
        <f t="shared" si="3"/>
        <v>0</v>
      </c>
    </row>
    <row r="39" spans="1:15" ht="12.75">
      <c r="A39" s="311"/>
      <c r="B39" s="317" t="s">
        <v>376</v>
      </c>
      <c r="C39" s="313"/>
      <c r="D39" s="313"/>
      <c r="E39" s="313">
        <v>2500</v>
      </c>
      <c r="F39" s="313"/>
      <c r="G39" s="313"/>
      <c r="H39" s="313"/>
      <c r="I39" s="313"/>
      <c r="J39" s="313"/>
      <c r="K39" s="313"/>
      <c r="L39" s="313"/>
      <c r="M39" s="313"/>
      <c r="N39" s="313"/>
      <c r="O39" s="314">
        <f t="shared" si="3"/>
        <v>2500</v>
      </c>
    </row>
    <row r="40" spans="1:15" ht="12.75">
      <c r="A40" s="311"/>
      <c r="B40" s="317" t="s">
        <v>377</v>
      </c>
      <c r="C40" s="313"/>
      <c r="D40" s="313"/>
      <c r="E40" s="313"/>
      <c r="F40" s="313"/>
      <c r="G40" s="313"/>
      <c r="H40" s="313"/>
      <c r="I40" s="313">
        <v>100</v>
      </c>
      <c r="J40" s="313"/>
      <c r="K40" s="313"/>
      <c r="L40" s="313"/>
      <c r="M40" s="313"/>
      <c r="N40" s="313"/>
      <c r="O40" s="314">
        <f t="shared" si="3"/>
        <v>100</v>
      </c>
    </row>
    <row r="41" spans="1:15" ht="12.75">
      <c r="A41" s="311" t="s">
        <v>56</v>
      </c>
      <c r="B41" s="317" t="s">
        <v>57</v>
      </c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4">
        <f t="shared" si="3"/>
        <v>0</v>
      </c>
    </row>
    <row r="42" spans="1:15" ht="12.75">
      <c r="A42" s="311"/>
      <c r="B42" s="317" t="s">
        <v>378</v>
      </c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4">
        <f t="shared" si="3"/>
        <v>0</v>
      </c>
    </row>
    <row r="43" spans="1:15" ht="12.75">
      <c r="A43" s="311"/>
      <c r="B43" s="317" t="s">
        <v>379</v>
      </c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4">
        <f t="shared" si="3"/>
        <v>0</v>
      </c>
    </row>
    <row r="44" spans="1:15" ht="12.75">
      <c r="A44" s="311" t="s">
        <v>380</v>
      </c>
      <c r="B44" s="317" t="s">
        <v>381</v>
      </c>
      <c r="C44" s="313"/>
      <c r="D44" s="313">
        <v>2000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4">
        <f t="shared" si="3"/>
        <v>2000</v>
      </c>
    </row>
    <row r="45" spans="1:15" ht="13.5" thickBot="1">
      <c r="A45" s="322" t="s">
        <v>382</v>
      </c>
      <c r="B45" s="323" t="s">
        <v>383</v>
      </c>
      <c r="C45" s="313"/>
      <c r="D45" s="313">
        <v>6033</v>
      </c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4">
        <f t="shared" si="3"/>
        <v>6033</v>
      </c>
    </row>
    <row r="46" spans="1:15" ht="13.5" thickBot="1">
      <c r="A46" s="324"/>
      <c r="B46" s="324" t="s">
        <v>384</v>
      </c>
      <c r="C46" s="325">
        <f>SUM(C29:C45)</f>
        <v>942</v>
      </c>
      <c r="D46" s="325">
        <f aca="true" t="shared" si="4" ref="D46:O46">SUM(D29:D45)</f>
        <v>8963</v>
      </c>
      <c r="E46" s="325">
        <f t="shared" si="4"/>
        <v>3463</v>
      </c>
      <c r="F46" s="325">
        <f t="shared" si="4"/>
        <v>1238</v>
      </c>
      <c r="G46" s="325">
        <f t="shared" si="4"/>
        <v>920</v>
      </c>
      <c r="H46" s="325">
        <f t="shared" si="4"/>
        <v>920</v>
      </c>
      <c r="I46" s="325">
        <f t="shared" si="4"/>
        <v>1062</v>
      </c>
      <c r="J46" s="325">
        <f t="shared" si="4"/>
        <v>1053</v>
      </c>
      <c r="K46" s="325">
        <f t="shared" si="4"/>
        <v>930</v>
      </c>
      <c r="L46" s="325">
        <f t="shared" si="4"/>
        <v>1081</v>
      </c>
      <c r="M46" s="325">
        <f t="shared" si="4"/>
        <v>945</v>
      </c>
      <c r="N46" s="325">
        <f t="shared" si="4"/>
        <v>986</v>
      </c>
      <c r="O46" s="326">
        <f t="shared" si="4"/>
        <v>22503</v>
      </c>
    </row>
    <row r="47" spans="1:15" ht="13.5" thickBot="1">
      <c r="A47" s="331"/>
      <c r="B47" s="332" t="s">
        <v>385</v>
      </c>
      <c r="C47" s="333">
        <f>C27-C46</f>
        <v>197</v>
      </c>
      <c r="D47" s="333">
        <f aca="true" t="shared" si="5" ref="D47:N47">D27-D46</f>
        <v>3031</v>
      </c>
      <c r="E47" s="333">
        <f t="shared" si="5"/>
        <v>845</v>
      </c>
      <c r="F47" s="333">
        <f t="shared" si="5"/>
        <v>414</v>
      </c>
      <c r="G47" s="333">
        <f t="shared" si="5"/>
        <v>879</v>
      </c>
      <c r="H47" s="333">
        <f t="shared" si="5"/>
        <v>766</v>
      </c>
      <c r="I47" s="333">
        <f t="shared" si="5"/>
        <v>521</v>
      </c>
      <c r="J47" s="333">
        <f t="shared" si="5"/>
        <v>343</v>
      </c>
      <c r="K47" s="333">
        <f t="shared" si="5"/>
        <v>480</v>
      </c>
      <c r="L47" s="333">
        <f t="shared" si="5"/>
        <v>256</v>
      </c>
      <c r="M47" s="333">
        <f t="shared" si="5"/>
        <v>137</v>
      </c>
      <c r="N47" s="333">
        <f t="shared" si="5"/>
        <v>0</v>
      </c>
      <c r="O47" s="334"/>
    </row>
    <row r="48" spans="1:15" ht="12.75">
      <c r="A48" s="1"/>
      <c r="B48" s="1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</row>
    <row r="49" spans="1:15" ht="12.75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</row>
    <row r="50" spans="1:15" ht="12.75">
      <c r="A50" s="335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</row>
    <row r="51" spans="1:15" ht="12.75">
      <c r="A51" s="33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</row>
    <row r="52" spans="1:15" ht="12.75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</row>
    <row r="53" spans="1:15" ht="12.75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</row>
    <row r="54" spans="1:15" ht="12.75">
      <c r="A54" s="335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</row>
    <row r="55" spans="1:15" ht="12.75">
      <c r="A55" s="335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</row>
    <row r="56" spans="1:15" ht="12.75">
      <c r="A56" s="335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</row>
    <row r="57" spans="1:15" ht="12.75">
      <c r="A57" s="335"/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</row>
  </sheetData>
  <mergeCells count="4">
    <mergeCell ref="A1:O3"/>
    <mergeCell ref="B4:O4"/>
    <mergeCell ref="B5:O5"/>
    <mergeCell ref="B6:O6"/>
  </mergeCells>
  <printOptions/>
  <pageMargins left="0.23" right="0.25" top="0.37" bottom="0.57" header="0.23" footer="0.34"/>
  <pageSetup horizontalDpi="200" verticalDpi="2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1" sqref="B1:D1"/>
    </sheetView>
  </sheetViews>
  <sheetFormatPr defaultColWidth="9.00390625" defaultRowHeight="12.75"/>
  <cols>
    <col min="1" max="1" width="3.625" style="0" customWidth="1"/>
    <col min="2" max="2" width="34.75390625" style="0" customWidth="1"/>
    <col min="3" max="3" width="17.375" style="0" customWidth="1"/>
  </cols>
  <sheetData>
    <row r="1" spans="1:4" ht="15.75">
      <c r="A1" s="218"/>
      <c r="B1" s="511" t="s">
        <v>464</v>
      </c>
      <c r="C1" s="511"/>
      <c r="D1" s="511"/>
    </row>
    <row r="2" spans="1:4" ht="15.75">
      <c r="A2" s="219"/>
      <c r="B2" s="219"/>
      <c r="C2" s="219"/>
      <c r="D2" s="220"/>
    </row>
    <row r="3" spans="1:4" ht="15.75">
      <c r="A3" s="220"/>
      <c r="B3" s="220"/>
      <c r="C3" s="220"/>
      <c r="D3" s="220"/>
    </row>
    <row r="4" spans="1:4" ht="15.75">
      <c r="A4" s="512" t="s">
        <v>5</v>
      </c>
      <c r="B4" s="512"/>
      <c r="C4" s="512"/>
      <c r="D4" s="512"/>
    </row>
    <row r="5" spans="1:4" ht="15.75">
      <c r="A5" s="512" t="s">
        <v>337</v>
      </c>
      <c r="B5" s="512"/>
      <c r="C5" s="512"/>
      <c r="D5" s="512"/>
    </row>
    <row r="6" spans="1:4" ht="15.75">
      <c r="A6" s="512" t="s">
        <v>414</v>
      </c>
      <c r="B6" s="512"/>
      <c r="C6" s="512"/>
      <c r="D6" s="512"/>
    </row>
    <row r="7" spans="1:4" ht="15.75">
      <c r="A7" s="219"/>
      <c r="B7" s="219"/>
      <c r="C7" s="219"/>
      <c r="D7" s="218"/>
    </row>
    <row r="8" spans="1:4" ht="15.75">
      <c r="A8" s="219"/>
      <c r="B8" s="219"/>
      <c r="C8" s="219"/>
      <c r="D8" s="218"/>
    </row>
    <row r="9" spans="1:4" ht="15.75">
      <c r="A9" s="219"/>
      <c r="B9" s="219"/>
      <c r="C9" s="219"/>
      <c r="D9" s="218"/>
    </row>
    <row r="10" spans="1:4" ht="15.75">
      <c r="A10" s="219"/>
      <c r="B10" s="219"/>
      <c r="C10" s="219"/>
      <c r="D10" s="218"/>
    </row>
    <row r="11" spans="1:4" ht="15.75">
      <c r="A11" s="219"/>
      <c r="B11" s="221" t="s">
        <v>338</v>
      </c>
      <c r="C11" s="219"/>
      <c r="D11" s="218"/>
    </row>
    <row r="12" spans="1:4" ht="15.75">
      <c r="A12" s="219"/>
      <c r="B12" s="221"/>
      <c r="C12" s="219"/>
      <c r="D12" s="218"/>
    </row>
    <row r="13" spans="1:4" ht="15.75">
      <c r="A13" s="219"/>
      <c r="B13" s="221"/>
      <c r="C13" s="222"/>
      <c r="D13" s="218"/>
    </row>
    <row r="14" spans="1:4" ht="16.5">
      <c r="A14" s="223"/>
      <c r="B14" s="224" t="s">
        <v>339</v>
      </c>
      <c r="C14" s="225"/>
      <c r="D14" s="226"/>
    </row>
    <row r="15" spans="1:4" ht="18">
      <c r="A15" s="227"/>
      <c r="B15" s="218" t="s">
        <v>340</v>
      </c>
      <c r="C15" s="228">
        <v>1599000</v>
      </c>
      <c r="D15" s="218" t="s">
        <v>341</v>
      </c>
    </row>
    <row r="16" spans="1:4" ht="15.75">
      <c r="A16" s="218"/>
      <c r="B16" s="220" t="s">
        <v>342</v>
      </c>
      <c r="C16" s="229">
        <f>SUM(C15)</f>
        <v>1599000</v>
      </c>
      <c r="D16" s="220" t="s">
        <v>341</v>
      </c>
    </row>
    <row r="17" spans="1:4" ht="15.75">
      <c r="A17" s="218"/>
      <c r="B17" s="220"/>
      <c r="C17" s="229"/>
      <c r="D17" s="220"/>
    </row>
    <row r="18" spans="1:4" ht="15.75">
      <c r="A18" s="218"/>
      <c r="B18" s="230"/>
      <c r="C18" s="229"/>
      <c r="D18" s="218"/>
    </row>
    <row r="19" spans="1:4" ht="18">
      <c r="A19" s="218"/>
      <c r="B19" s="218"/>
      <c r="C19" s="231"/>
      <c r="D19" s="218"/>
    </row>
    <row r="20" spans="1:4" ht="15.75">
      <c r="A20" s="220"/>
      <c r="B20" s="220"/>
      <c r="C20" s="229"/>
      <c r="D20" s="220"/>
    </row>
    <row r="21" spans="1:4" ht="15.75">
      <c r="A21" s="232"/>
      <c r="B21" s="232"/>
      <c r="C21" s="232"/>
      <c r="D21" s="232"/>
    </row>
  </sheetData>
  <mergeCells count="4">
    <mergeCell ref="B1:D1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I30" sqref="I30"/>
    </sheetView>
  </sheetViews>
  <sheetFormatPr defaultColWidth="9.00390625" defaultRowHeight="12.75"/>
  <cols>
    <col min="2" max="2" width="26.625" style="0" customWidth="1"/>
    <col min="4" max="4" width="14.00390625" style="0" customWidth="1"/>
    <col min="5" max="6" width="12.625" style="0" customWidth="1"/>
    <col min="7" max="7" width="11.875" style="0" customWidth="1"/>
    <col min="8" max="8" width="10.375" style="0" customWidth="1"/>
    <col min="9" max="9" width="12.25390625" style="0" customWidth="1"/>
  </cols>
  <sheetData>
    <row r="2" spans="1:9" ht="15.75">
      <c r="A2" s="513" t="s">
        <v>465</v>
      </c>
      <c r="B2" s="513"/>
      <c r="C2" s="513"/>
      <c r="D2" s="513"/>
      <c r="E2" s="513"/>
      <c r="F2" s="513"/>
      <c r="G2" s="513"/>
      <c r="H2" s="513"/>
      <c r="I2" s="513"/>
    </row>
    <row r="3" spans="1:9" ht="15.75">
      <c r="A3" s="233"/>
      <c r="B3" s="233"/>
      <c r="C3" s="233"/>
      <c r="D3" s="233"/>
      <c r="E3" s="233"/>
      <c r="F3" s="233"/>
      <c r="G3" s="233"/>
      <c r="H3" s="233"/>
      <c r="I3" s="233"/>
    </row>
    <row r="4" spans="1:9" ht="15.75">
      <c r="A4" s="514" t="s">
        <v>17</v>
      </c>
      <c r="B4" s="514"/>
      <c r="C4" s="514"/>
      <c r="D4" s="514"/>
      <c r="E4" s="514"/>
      <c r="F4" s="514"/>
      <c r="G4" s="514"/>
      <c r="H4" s="514"/>
      <c r="I4" s="514"/>
    </row>
    <row r="5" spans="1:9" ht="15.75">
      <c r="A5" s="514" t="s">
        <v>386</v>
      </c>
      <c r="B5" s="514"/>
      <c r="C5" s="514"/>
      <c r="D5" s="514"/>
      <c r="E5" s="514"/>
      <c r="F5" s="514"/>
      <c r="G5" s="514"/>
      <c r="H5" s="514"/>
      <c r="I5" s="514"/>
    </row>
    <row r="6" spans="1:9" ht="15.75">
      <c r="A6" s="514" t="s">
        <v>416</v>
      </c>
      <c r="B6" s="514"/>
      <c r="C6" s="514"/>
      <c r="D6" s="514"/>
      <c r="E6" s="514"/>
      <c r="F6" s="514"/>
      <c r="G6" s="514"/>
      <c r="H6" s="514"/>
      <c r="I6" s="514"/>
    </row>
    <row r="7" spans="1:9" ht="15.75">
      <c r="A7" s="197"/>
      <c r="B7" s="197"/>
      <c r="C7" s="197"/>
      <c r="D7" s="197"/>
      <c r="E7" s="197"/>
      <c r="F7" s="197"/>
      <c r="G7" s="197"/>
      <c r="H7" s="197"/>
      <c r="I7" s="197"/>
    </row>
    <row r="8" spans="1:9" ht="15.75">
      <c r="A8" s="197"/>
      <c r="B8" s="197"/>
      <c r="C8" s="197"/>
      <c r="D8" s="197"/>
      <c r="E8" s="197"/>
      <c r="F8" s="197"/>
      <c r="G8" s="197"/>
      <c r="H8" s="197"/>
      <c r="I8" s="197"/>
    </row>
    <row r="9" spans="1:9" ht="16.5" thickBot="1">
      <c r="A9" s="201"/>
      <c r="B9" s="201"/>
      <c r="C9" s="201"/>
      <c r="D9" s="201"/>
      <c r="E9" s="201"/>
      <c r="F9" s="201"/>
      <c r="G9" s="201"/>
      <c r="H9" s="201"/>
      <c r="I9" s="201"/>
    </row>
    <row r="10" spans="1:9" ht="15.75">
      <c r="A10" s="515" t="s">
        <v>387</v>
      </c>
      <c r="B10" s="515" t="s">
        <v>388</v>
      </c>
      <c r="C10" s="518" t="s">
        <v>389</v>
      </c>
      <c r="D10" s="520" t="s">
        <v>390</v>
      </c>
      <c r="E10" s="521"/>
      <c r="F10" s="521"/>
      <c r="G10" s="522" t="s">
        <v>391</v>
      </c>
      <c r="H10" s="523"/>
      <c r="I10" s="524"/>
    </row>
    <row r="11" spans="1:9" ht="16.5" thickBot="1">
      <c r="A11" s="516"/>
      <c r="B11" s="516"/>
      <c r="C11" s="519"/>
      <c r="D11" s="234"/>
      <c r="E11" s="235" t="s">
        <v>392</v>
      </c>
      <c r="F11" s="235"/>
      <c r="G11" s="525" t="s">
        <v>393</v>
      </c>
      <c r="H11" s="526"/>
      <c r="I11" s="527"/>
    </row>
    <row r="12" spans="1:9" ht="12.75">
      <c r="A12" s="516"/>
      <c r="B12" s="516"/>
      <c r="C12" s="516"/>
      <c r="D12" s="528" t="s">
        <v>394</v>
      </c>
      <c r="E12" s="528" t="s">
        <v>395</v>
      </c>
      <c r="F12" s="528" t="s">
        <v>356</v>
      </c>
      <c r="G12" s="530" t="s">
        <v>396</v>
      </c>
      <c r="H12" s="530" t="s">
        <v>397</v>
      </c>
      <c r="I12" s="530" t="s">
        <v>356</v>
      </c>
    </row>
    <row r="13" spans="1:9" ht="13.5" thickBot="1">
      <c r="A13" s="517"/>
      <c r="B13" s="517"/>
      <c r="C13" s="517"/>
      <c r="D13" s="529"/>
      <c r="E13" s="529"/>
      <c r="F13" s="529"/>
      <c r="G13" s="529"/>
      <c r="H13" s="529"/>
      <c r="I13" s="529"/>
    </row>
    <row r="14" spans="1:9" ht="12.75">
      <c r="A14" s="531" t="s">
        <v>32</v>
      </c>
      <c r="B14" s="534" t="s">
        <v>429</v>
      </c>
      <c r="C14" s="537">
        <v>85</v>
      </c>
      <c r="D14" s="540">
        <v>1336</v>
      </c>
      <c r="E14" s="543">
        <v>2703</v>
      </c>
      <c r="F14" s="543">
        <f>D14+E14</f>
        <v>4039</v>
      </c>
      <c r="G14" s="540">
        <v>3180</v>
      </c>
      <c r="H14" s="543">
        <v>859</v>
      </c>
      <c r="I14" s="543">
        <f>G14+H14</f>
        <v>4039</v>
      </c>
    </row>
    <row r="15" spans="1:9" ht="12.75">
      <c r="A15" s="532"/>
      <c r="B15" s="535"/>
      <c r="C15" s="538"/>
      <c r="D15" s="541"/>
      <c r="E15" s="544"/>
      <c r="F15" s="544"/>
      <c r="G15" s="541"/>
      <c r="H15" s="544"/>
      <c r="I15" s="544"/>
    </row>
    <row r="16" spans="1:9" ht="51" customHeight="1" thickBot="1">
      <c r="A16" s="533"/>
      <c r="B16" s="536"/>
      <c r="C16" s="539"/>
      <c r="D16" s="542"/>
      <c r="E16" s="545"/>
      <c r="F16" s="545"/>
      <c r="G16" s="542"/>
      <c r="H16" s="546"/>
      <c r="I16" s="546"/>
    </row>
    <row r="17" spans="1:9" ht="13.5" thickTop="1">
      <c r="A17" s="547"/>
      <c r="B17" s="550" t="s">
        <v>398</v>
      </c>
      <c r="C17" s="553"/>
      <c r="D17" s="556">
        <f aca="true" t="shared" si="0" ref="D17:I17">D14</f>
        <v>1336</v>
      </c>
      <c r="E17" s="556">
        <f t="shared" si="0"/>
        <v>2703</v>
      </c>
      <c r="F17" s="556">
        <f t="shared" si="0"/>
        <v>4039</v>
      </c>
      <c r="G17" s="556">
        <f t="shared" si="0"/>
        <v>3180</v>
      </c>
      <c r="H17" s="556">
        <f t="shared" si="0"/>
        <v>859</v>
      </c>
      <c r="I17" s="556">
        <f t="shared" si="0"/>
        <v>4039</v>
      </c>
    </row>
    <row r="18" spans="1:9" ht="12.75">
      <c r="A18" s="548"/>
      <c r="B18" s="551"/>
      <c r="C18" s="554"/>
      <c r="D18" s="557"/>
      <c r="E18" s="557"/>
      <c r="F18" s="557"/>
      <c r="G18" s="557"/>
      <c r="H18" s="557"/>
      <c r="I18" s="557"/>
    </row>
    <row r="19" spans="1:9" ht="13.5" thickBot="1">
      <c r="A19" s="549"/>
      <c r="B19" s="552"/>
      <c r="C19" s="555"/>
      <c r="D19" s="558"/>
      <c r="E19" s="558"/>
      <c r="F19" s="558"/>
      <c r="G19" s="558"/>
      <c r="H19" s="558"/>
      <c r="I19" s="558"/>
    </row>
  </sheetData>
  <mergeCells count="34"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E14:E16"/>
    <mergeCell ref="F14:F16"/>
    <mergeCell ref="G14:G16"/>
    <mergeCell ref="H14:H16"/>
    <mergeCell ref="A14:A16"/>
    <mergeCell ref="B14:B16"/>
    <mergeCell ref="C14:C16"/>
    <mergeCell ref="D14:D16"/>
    <mergeCell ref="G10:I10"/>
    <mergeCell ref="G11:I11"/>
    <mergeCell ref="D12:D13"/>
    <mergeCell ref="E12:E13"/>
    <mergeCell ref="F12:F13"/>
    <mergeCell ref="G12:G13"/>
    <mergeCell ref="H12:H13"/>
    <mergeCell ref="I12:I13"/>
    <mergeCell ref="A10:A13"/>
    <mergeCell ref="B10:B13"/>
    <mergeCell ref="C10:C13"/>
    <mergeCell ref="D10:F10"/>
    <mergeCell ref="A2:I2"/>
    <mergeCell ref="A4:I4"/>
    <mergeCell ref="A5:I5"/>
    <mergeCell ref="A6:I6"/>
  </mergeCells>
  <printOptions/>
  <pageMargins left="0.41" right="0.49" top="1" bottom="1" header="0.5" footer="0.5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M26" sqref="M26"/>
    </sheetView>
  </sheetViews>
  <sheetFormatPr defaultColWidth="9.00390625" defaultRowHeight="12.7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559"/>
      <c r="L1" s="559"/>
      <c r="M1" s="559"/>
    </row>
    <row r="2" spans="1:13" ht="12.75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</row>
    <row r="3" spans="1:13" ht="15.75">
      <c r="A3" s="195"/>
      <c r="B3" s="196"/>
      <c r="C3" s="196"/>
      <c r="D3" s="196"/>
      <c r="E3" s="196"/>
      <c r="F3" s="196"/>
      <c r="G3" s="500" t="s">
        <v>466</v>
      </c>
      <c r="H3" s="459"/>
      <c r="I3" s="459"/>
      <c r="J3" s="459"/>
      <c r="K3" s="459"/>
      <c r="L3" s="459"/>
      <c r="M3" s="459"/>
    </row>
    <row r="4" spans="1:13" ht="15.75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5.75">
      <c r="A5" s="514" t="s">
        <v>420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</row>
    <row r="6" spans="1:13" ht="15.75">
      <c r="A6" s="514" t="s">
        <v>294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</row>
    <row r="7" spans="1:13" ht="15.75">
      <c r="A7" s="514" t="s">
        <v>238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</row>
    <row r="8" spans="1:13" ht="18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3" ht="15.75">
      <c r="A9" s="198" t="s">
        <v>295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1:13" ht="18.7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3" ht="15.75">
      <c r="A11" s="200" t="s">
        <v>296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3" ht="19.5" thickBo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ht="16.5" thickBot="1">
      <c r="A13" s="560" t="s">
        <v>297</v>
      </c>
      <c r="B13" s="561"/>
      <c r="C13" s="561"/>
      <c r="D13" s="564" t="s">
        <v>298</v>
      </c>
      <c r="E13" s="565"/>
      <c r="F13" s="566"/>
      <c r="G13" s="564" t="s">
        <v>299</v>
      </c>
      <c r="H13" s="565"/>
      <c r="I13" s="566"/>
      <c r="J13" s="564" t="s">
        <v>300</v>
      </c>
      <c r="K13" s="565"/>
      <c r="L13" s="566"/>
      <c r="M13" s="567" t="s">
        <v>421</v>
      </c>
    </row>
    <row r="14" spans="1:13" ht="15.75">
      <c r="A14" s="562"/>
      <c r="B14" s="563"/>
      <c r="C14" s="563"/>
      <c r="D14" s="202" t="s">
        <v>301</v>
      </c>
      <c r="E14" s="203" t="s">
        <v>302</v>
      </c>
      <c r="F14" s="204" t="s">
        <v>303</v>
      </c>
      <c r="G14" s="203" t="s">
        <v>304</v>
      </c>
      <c r="H14" s="203" t="s">
        <v>302</v>
      </c>
      <c r="I14" s="204" t="s">
        <v>305</v>
      </c>
      <c r="J14" s="203" t="s">
        <v>304</v>
      </c>
      <c r="K14" s="204" t="s">
        <v>302</v>
      </c>
      <c r="L14" s="203" t="s">
        <v>305</v>
      </c>
      <c r="M14" s="568"/>
    </row>
    <row r="15" spans="1:13" ht="16.5" thickBot="1">
      <c r="A15" s="562"/>
      <c r="B15" s="563"/>
      <c r="C15" s="563"/>
      <c r="D15" s="205" t="s">
        <v>306</v>
      </c>
      <c r="E15" s="206" t="s">
        <v>307</v>
      </c>
      <c r="F15" s="207" t="s">
        <v>104</v>
      </c>
      <c r="G15" s="208" t="s">
        <v>306</v>
      </c>
      <c r="H15" s="206" t="s">
        <v>307</v>
      </c>
      <c r="I15" s="207" t="s">
        <v>104</v>
      </c>
      <c r="J15" s="208" t="s">
        <v>306</v>
      </c>
      <c r="K15" s="207" t="s">
        <v>307</v>
      </c>
      <c r="L15" s="206" t="s">
        <v>104</v>
      </c>
      <c r="M15" s="569"/>
    </row>
    <row r="16" spans="1:13" ht="12.75">
      <c r="A16" s="570" t="s">
        <v>422</v>
      </c>
      <c r="B16" s="571"/>
      <c r="C16" s="572"/>
      <c r="D16" s="579"/>
      <c r="E16" s="582"/>
      <c r="F16" s="585"/>
      <c r="G16" s="588"/>
      <c r="H16" s="588"/>
      <c r="I16" s="588"/>
      <c r="J16" s="582"/>
      <c r="K16" s="582"/>
      <c r="L16" s="582"/>
      <c r="M16" s="590">
        <f>L16+I16+F16</f>
        <v>0</v>
      </c>
    </row>
    <row r="17" spans="1:13" ht="12.75">
      <c r="A17" s="573"/>
      <c r="B17" s="574"/>
      <c r="C17" s="575"/>
      <c r="D17" s="580"/>
      <c r="E17" s="583"/>
      <c r="F17" s="586"/>
      <c r="G17" s="583"/>
      <c r="H17" s="583"/>
      <c r="I17" s="583"/>
      <c r="J17" s="583"/>
      <c r="K17" s="583"/>
      <c r="L17" s="583"/>
      <c r="M17" s="583"/>
    </row>
    <row r="18" spans="1:13" ht="13.5" thickBot="1">
      <c r="A18" s="576"/>
      <c r="B18" s="577"/>
      <c r="C18" s="578"/>
      <c r="D18" s="581"/>
      <c r="E18" s="584"/>
      <c r="F18" s="587"/>
      <c r="G18" s="589"/>
      <c r="H18" s="589"/>
      <c r="I18" s="589"/>
      <c r="J18" s="584"/>
      <c r="K18" s="584"/>
      <c r="L18" s="584"/>
      <c r="M18" s="584"/>
    </row>
    <row r="19" spans="1:13" ht="12.75">
      <c r="A19" s="591" t="s">
        <v>308</v>
      </c>
      <c r="B19" s="592"/>
      <c r="C19" s="593"/>
      <c r="D19" s="485"/>
      <c r="E19" s="485"/>
      <c r="F19" s="598">
        <f>SUM(F16)</f>
        <v>0</v>
      </c>
      <c r="G19" s="485"/>
      <c r="H19" s="485"/>
      <c r="I19" s="485"/>
      <c r="J19" s="485"/>
      <c r="K19" s="485"/>
      <c r="L19" s="485"/>
      <c r="M19" s="600">
        <f>M16</f>
        <v>0</v>
      </c>
    </row>
    <row r="20" spans="1:13" ht="13.5" thickBot="1">
      <c r="A20" s="594"/>
      <c r="B20" s="595"/>
      <c r="C20" s="596"/>
      <c r="D20" s="597"/>
      <c r="E20" s="597"/>
      <c r="F20" s="599"/>
      <c r="G20" s="597"/>
      <c r="H20" s="597"/>
      <c r="I20" s="597"/>
      <c r="J20" s="597"/>
      <c r="K20" s="597"/>
      <c r="L20" s="597"/>
      <c r="M20" s="597"/>
    </row>
    <row r="21" spans="1:13" ht="18.75">
      <c r="A21" s="199"/>
      <c r="B21" s="199"/>
      <c r="C21" s="199"/>
      <c r="D21" s="199"/>
      <c r="E21" s="199"/>
      <c r="F21" s="209"/>
      <c r="G21" s="199"/>
      <c r="H21" s="199"/>
      <c r="I21" s="199"/>
      <c r="J21" s="199"/>
      <c r="K21" s="199"/>
      <c r="L21" s="199"/>
      <c r="M21" s="199"/>
    </row>
    <row r="22" spans="1:13" ht="15.75">
      <c r="A22" s="200" t="s">
        <v>309</v>
      </c>
      <c r="B22" s="200"/>
      <c r="C22" s="200"/>
      <c r="D22" s="200"/>
      <c r="E22" s="200"/>
      <c r="F22" s="210"/>
      <c r="G22" s="200"/>
      <c r="H22" s="200"/>
      <c r="I22" s="200"/>
      <c r="J22" s="200"/>
      <c r="K22" s="200"/>
      <c r="L22" s="200"/>
      <c r="M22" s="200"/>
    </row>
    <row r="23" spans="1:13" ht="18.75">
      <c r="A23" s="211" t="s">
        <v>310</v>
      </c>
      <c r="B23" s="211"/>
      <c r="C23" s="211"/>
      <c r="D23" s="211"/>
      <c r="E23" s="211"/>
      <c r="F23" s="212">
        <v>0</v>
      </c>
      <c r="G23" s="213" t="s">
        <v>104</v>
      </c>
      <c r="H23" s="199"/>
      <c r="I23" s="199"/>
      <c r="J23" s="199"/>
      <c r="K23" s="199"/>
      <c r="L23" s="199"/>
      <c r="M23" s="199"/>
    </row>
    <row r="24" spans="1:13" ht="18.75">
      <c r="A24" s="211" t="s">
        <v>312</v>
      </c>
      <c r="B24" s="211"/>
      <c r="C24" s="211"/>
      <c r="D24" s="211"/>
      <c r="E24" s="211"/>
      <c r="F24" s="212">
        <v>0</v>
      </c>
      <c r="G24" s="213" t="s">
        <v>104</v>
      </c>
      <c r="H24" s="199"/>
      <c r="I24" s="199"/>
      <c r="J24" s="199"/>
      <c r="K24" s="199"/>
      <c r="L24" s="199"/>
      <c r="M24" s="199"/>
    </row>
    <row r="25" spans="1:13" ht="19.5">
      <c r="A25" s="211" t="s">
        <v>313</v>
      </c>
      <c r="B25" s="211"/>
      <c r="C25" s="211"/>
      <c r="D25" s="211"/>
      <c r="E25" s="211"/>
      <c r="F25" s="339">
        <v>0</v>
      </c>
      <c r="G25" s="340" t="s">
        <v>104</v>
      </c>
      <c r="H25" s="199"/>
      <c r="I25" s="199"/>
      <c r="J25" s="199"/>
      <c r="K25" s="199"/>
      <c r="L25" s="199"/>
      <c r="M25" s="199"/>
    </row>
    <row r="26" spans="1:13" ht="18.75">
      <c r="A26" s="211" t="s">
        <v>314</v>
      </c>
      <c r="B26" s="211"/>
      <c r="C26" s="211"/>
      <c r="D26" s="211"/>
      <c r="E26" s="211"/>
      <c r="F26" s="214">
        <f>SUM(F23:F25)</f>
        <v>0</v>
      </c>
      <c r="G26" s="215" t="s">
        <v>104</v>
      </c>
      <c r="H26" s="199"/>
      <c r="I26" s="199"/>
      <c r="J26" s="199"/>
      <c r="K26" s="199"/>
      <c r="L26" s="199"/>
      <c r="M26" s="199"/>
    </row>
    <row r="27" spans="1:13" ht="18.75">
      <c r="A27" s="211"/>
      <c r="B27" s="211"/>
      <c r="C27" s="211"/>
      <c r="D27" s="211"/>
      <c r="E27" s="211"/>
      <c r="F27" s="214"/>
      <c r="G27" s="215"/>
      <c r="H27" s="199"/>
      <c r="I27" s="199"/>
      <c r="J27" s="199"/>
      <c r="K27" s="199"/>
      <c r="L27" s="199"/>
      <c r="M27" s="199"/>
    </row>
    <row r="28" spans="1:13" ht="18.75">
      <c r="A28" s="211"/>
      <c r="B28" s="211"/>
      <c r="C28" s="211"/>
      <c r="D28" s="211"/>
      <c r="E28" s="211"/>
      <c r="F28" s="214"/>
      <c r="G28" s="215"/>
      <c r="H28" s="199"/>
      <c r="I28" s="199"/>
      <c r="J28" s="199"/>
      <c r="K28" s="199"/>
      <c r="L28" s="199"/>
      <c r="M28" s="199"/>
    </row>
    <row r="29" spans="1:13" ht="18.75">
      <c r="A29" s="211"/>
      <c r="B29" s="211"/>
      <c r="C29" s="211"/>
      <c r="D29" s="211"/>
      <c r="E29" s="211"/>
      <c r="F29" s="214"/>
      <c r="G29" s="215"/>
      <c r="H29" s="199"/>
      <c r="I29" s="199"/>
      <c r="J29" s="199"/>
      <c r="K29" s="199"/>
      <c r="L29" s="199"/>
      <c r="M29" s="199"/>
    </row>
    <row r="30" spans="1:13" ht="15.75">
      <c r="A30" s="200" t="s">
        <v>315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1" spans="1:13" ht="18.75">
      <c r="A31" s="211"/>
      <c r="B31" s="211"/>
      <c r="C31" s="211"/>
      <c r="D31" s="211"/>
      <c r="E31" s="211"/>
      <c r="F31" s="214"/>
      <c r="G31" s="215"/>
      <c r="H31" s="199"/>
      <c r="I31" s="199"/>
      <c r="J31" s="199"/>
      <c r="K31" s="199"/>
      <c r="L31" s="199"/>
      <c r="M31" s="199"/>
    </row>
    <row r="32" spans="1:13" ht="19.5" thickBot="1">
      <c r="A32" s="211"/>
      <c r="B32" s="211"/>
      <c r="C32" s="211"/>
      <c r="D32" s="211"/>
      <c r="E32" s="211"/>
      <c r="F32" s="214"/>
      <c r="G32" s="215"/>
      <c r="H32" s="199"/>
      <c r="I32" s="199"/>
      <c r="J32" s="199"/>
      <c r="K32" s="199"/>
      <c r="L32" s="199"/>
      <c r="M32" s="199"/>
    </row>
    <row r="33" spans="1:13" ht="16.5" thickBot="1">
      <c r="A33" s="560" t="s">
        <v>297</v>
      </c>
      <c r="B33" s="561"/>
      <c r="C33" s="561"/>
      <c r="D33" s="564" t="s">
        <v>298</v>
      </c>
      <c r="E33" s="565"/>
      <c r="F33" s="566"/>
      <c r="G33" s="564" t="s">
        <v>299</v>
      </c>
      <c r="H33" s="565"/>
      <c r="I33" s="566"/>
      <c r="J33" s="564" t="s">
        <v>300</v>
      </c>
      <c r="K33" s="565"/>
      <c r="L33" s="566"/>
      <c r="M33" s="567" t="s">
        <v>421</v>
      </c>
    </row>
    <row r="34" spans="1:13" ht="15.75">
      <c r="A34" s="562"/>
      <c r="B34" s="563"/>
      <c r="C34" s="563"/>
      <c r="D34" s="202" t="s">
        <v>301</v>
      </c>
      <c r="E34" s="203" t="s">
        <v>302</v>
      </c>
      <c r="F34" s="204" t="s">
        <v>303</v>
      </c>
      <c r="G34" s="203" t="s">
        <v>304</v>
      </c>
      <c r="H34" s="203" t="s">
        <v>302</v>
      </c>
      <c r="I34" s="204" t="s">
        <v>305</v>
      </c>
      <c r="J34" s="203" t="s">
        <v>304</v>
      </c>
      <c r="K34" s="204" t="s">
        <v>302</v>
      </c>
      <c r="L34" s="203" t="s">
        <v>305</v>
      </c>
      <c r="M34" s="568"/>
    </row>
    <row r="35" spans="1:13" ht="16.5" thickBot="1">
      <c r="A35" s="562"/>
      <c r="B35" s="563"/>
      <c r="C35" s="563"/>
      <c r="D35" s="205" t="s">
        <v>306</v>
      </c>
      <c r="E35" s="206" t="s">
        <v>307</v>
      </c>
      <c r="F35" s="207" t="s">
        <v>104</v>
      </c>
      <c r="G35" s="208" t="s">
        <v>306</v>
      </c>
      <c r="H35" s="206" t="s">
        <v>307</v>
      </c>
      <c r="I35" s="207" t="s">
        <v>104</v>
      </c>
      <c r="J35" s="208" t="s">
        <v>306</v>
      </c>
      <c r="K35" s="207" t="s">
        <v>307</v>
      </c>
      <c r="L35" s="206" t="s">
        <v>104</v>
      </c>
      <c r="M35" s="569"/>
    </row>
    <row r="36" spans="1:13" ht="12.75">
      <c r="A36" s="570" t="s">
        <v>316</v>
      </c>
      <c r="B36" s="571"/>
      <c r="C36" s="572"/>
      <c r="D36" s="579" t="s">
        <v>317</v>
      </c>
      <c r="E36" s="582"/>
      <c r="F36" s="585"/>
      <c r="G36" s="588"/>
      <c r="H36" s="588"/>
      <c r="I36" s="588"/>
      <c r="J36" s="582"/>
      <c r="K36" s="582"/>
      <c r="L36" s="582"/>
      <c r="M36" s="590">
        <f>L36+I36+F36</f>
        <v>0</v>
      </c>
    </row>
    <row r="37" spans="1:13" ht="12.75">
      <c r="A37" s="573"/>
      <c r="B37" s="574"/>
      <c r="C37" s="575"/>
      <c r="D37" s="580"/>
      <c r="E37" s="583"/>
      <c r="F37" s="586"/>
      <c r="G37" s="583"/>
      <c r="H37" s="583"/>
      <c r="I37" s="583"/>
      <c r="J37" s="583"/>
      <c r="K37" s="583"/>
      <c r="L37" s="583"/>
      <c r="M37" s="583"/>
    </row>
    <row r="38" spans="1:13" ht="12.75">
      <c r="A38" s="576"/>
      <c r="B38" s="577"/>
      <c r="C38" s="578"/>
      <c r="D38" s="581"/>
      <c r="E38" s="584"/>
      <c r="F38" s="587"/>
      <c r="G38" s="583"/>
      <c r="H38" s="583"/>
      <c r="I38" s="583"/>
      <c r="J38" s="584"/>
      <c r="K38" s="584"/>
      <c r="L38" s="584"/>
      <c r="M38" s="584"/>
    </row>
    <row r="39" spans="1:13" ht="12.75">
      <c r="A39" s="570" t="s">
        <v>318</v>
      </c>
      <c r="B39" s="571"/>
      <c r="C39" s="572"/>
      <c r="D39" s="579" t="s">
        <v>319</v>
      </c>
      <c r="E39" s="582"/>
      <c r="F39" s="585"/>
      <c r="G39" s="601"/>
      <c r="H39" s="601"/>
      <c r="I39" s="601"/>
      <c r="J39" s="582"/>
      <c r="K39" s="582"/>
      <c r="L39" s="582"/>
      <c r="M39" s="590">
        <f>L39+I39+F39</f>
        <v>0</v>
      </c>
    </row>
    <row r="40" spans="1:13" ht="12.75">
      <c r="A40" s="573"/>
      <c r="B40" s="574"/>
      <c r="C40" s="575"/>
      <c r="D40" s="580"/>
      <c r="E40" s="583"/>
      <c r="F40" s="586"/>
      <c r="G40" s="601"/>
      <c r="H40" s="601"/>
      <c r="I40" s="601"/>
      <c r="J40" s="583"/>
      <c r="K40" s="583"/>
      <c r="L40" s="583"/>
      <c r="M40" s="583"/>
    </row>
    <row r="41" spans="1:13" ht="12.75">
      <c r="A41" s="576"/>
      <c r="B41" s="577"/>
      <c r="C41" s="578"/>
      <c r="D41" s="581"/>
      <c r="E41" s="584"/>
      <c r="F41" s="587"/>
      <c r="G41" s="601"/>
      <c r="H41" s="601"/>
      <c r="I41" s="601"/>
      <c r="J41" s="584"/>
      <c r="K41" s="584"/>
      <c r="L41" s="584"/>
      <c r="M41" s="584"/>
    </row>
    <row r="42" spans="1:13" ht="12.75">
      <c r="A42" s="570" t="s">
        <v>320</v>
      </c>
      <c r="B42" s="571"/>
      <c r="C42" s="572"/>
      <c r="D42" s="579" t="s">
        <v>321</v>
      </c>
      <c r="E42" s="582"/>
      <c r="F42" s="585"/>
      <c r="G42" s="601"/>
      <c r="H42" s="601"/>
      <c r="I42" s="601"/>
      <c r="J42" s="582"/>
      <c r="K42" s="582"/>
      <c r="L42" s="582"/>
      <c r="M42" s="590">
        <f>L42+I42+F42</f>
        <v>0</v>
      </c>
    </row>
    <row r="43" spans="1:13" ht="12.75">
      <c r="A43" s="573"/>
      <c r="B43" s="574"/>
      <c r="C43" s="575"/>
      <c r="D43" s="580"/>
      <c r="E43" s="583"/>
      <c r="F43" s="586"/>
      <c r="G43" s="601"/>
      <c r="H43" s="601"/>
      <c r="I43" s="601"/>
      <c r="J43" s="583"/>
      <c r="K43" s="583"/>
      <c r="L43" s="583"/>
      <c r="M43" s="583"/>
    </row>
    <row r="44" spans="1:13" ht="12.75">
      <c r="A44" s="576"/>
      <c r="B44" s="577"/>
      <c r="C44" s="578"/>
      <c r="D44" s="581"/>
      <c r="E44" s="584"/>
      <c r="F44" s="587"/>
      <c r="G44" s="601"/>
      <c r="H44" s="601"/>
      <c r="I44" s="601"/>
      <c r="J44" s="584"/>
      <c r="K44" s="584"/>
      <c r="L44" s="584"/>
      <c r="M44" s="584"/>
    </row>
    <row r="45" spans="1:13" ht="12.75">
      <c r="A45" s="570" t="s">
        <v>322</v>
      </c>
      <c r="B45" s="571"/>
      <c r="C45" s="572"/>
      <c r="D45" s="579"/>
      <c r="E45" s="582"/>
      <c r="F45" s="585"/>
      <c r="G45" s="602" t="s">
        <v>323</v>
      </c>
      <c r="H45" s="601"/>
      <c r="I45" s="603"/>
      <c r="J45" s="582"/>
      <c r="K45" s="582"/>
      <c r="L45" s="582"/>
      <c r="M45" s="590">
        <f>L45+I45+F45</f>
        <v>0</v>
      </c>
    </row>
    <row r="46" spans="1:13" ht="12.75">
      <c r="A46" s="573"/>
      <c r="B46" s="574"/>
      <c r="C46" s="575"/>
      <c r="D46" s="580"/>
      <c r="E46" s="583"/>
      <c r="F46" s="586"/>
      <c r="G46" s="602"/>
      <c r="H46" s="601"/>
      <c r="I46" s="603"/>
      <c r="J46" s="583"/>
      <c r="K46" s="583"/>
      <c r="L46" s="583"/>
      <c r="M46" s="583"/>
    </row>
    <row r="47" spans="1:13" ht="12.75">
      <c r="A47" s="576"/>
      <c r="B47" s="577"/>
      <c r="C47" s="578"/>
      <c r="D47" s="581"/>
      <c r="E47" s="584"/>
      <c r="F47" s="587"/>
      <c r="G47" s="602"/>
      <c r="H47" s="601"/>
      <c r="I47" s="603"/>
      <c r="J47" s="584"/>
      <c r="K47" s="584"/>
      <c r="L47" s="584"/>
      <c r="M47" s="584"/>
    </row>
    <row r="48" spans="1:13" ht="12.75">
      <c r="A48" s="570" t="s">
        <v>322</v>
      </c>
      <c r="B48" s="571"/>
      <c r="C48" s="572"/>
      <c r="D48" s="579"/>
      <c r="E48" s="582"/>
      <c r="F48" s="585"/>
      <c r="G48" s="602" t="s">
        <v>324</v>
      </c>
      <c r="H48" s="601"/>
      <c r="I48" s="603">
        <v>4</v>
      </c>
      <c r="J48" s="582"/>
      <c r="K48" s="582"/>
      <c r="L48" s="582"/>
      <c r="M48" s="590">
        <f>L48+I48+F48</f>
        <v>4</v>
      </c>
    </row>
    <row r="49" spans="1:13" ht="12.75">
      <c r="A49" s="573"/>
      <c r="B49" s="574"/>
      <c r="C49" s="575"/>
      <c r="D49" s="580"/>
      <c r="E49" s="583"/>
      <c r="F49" s="586"/>
      <c r="G49" s="602"/>
      <c r="H49" s="601"/>
      <c r="I49" s="603"/>
      <c r="J49" s="583"/>
      <c r="K49" s="583"/>
      <c r="L49" s="583"/>
      <c r="M49" s="583"/>
    </row>
    <row r="50" spans="1:13" ht="12.75">
      <c r="A50" s="576"/>
      <c r="B50" s="577"/>
      <c r="C50" s="578"/>
      <c r="D50" s="581"/>
      <c r="E50" s="584"/>
      <c r="F50" s="587"/>
      <c r="G50" s="602"/>
      <c r="H50" s="601"/>
      <c r="I50" s="603"/>
      <c r="J50" s="584"/>
      <c r="K50" s="584"/>
      <c r="L50" s="584"/>
      <c r="M50" s="584"/>
    </row>
    <row r="51" spans="1:13" ht="12.75">
      <c r="A51" s="570" t="s">
        <v>322</v>
      </c>
      <c r="B51" s="571"/>
      <c r="C51" s="572"/>
      <c r="D51" s="579"/>
      <c r="E51" s="582"/>
      <c r="F51" s="585"/>
      <c r="G51" s="602" t="s">
        <v>325</v>
      </c>
      <c r="H51" s="601"/>
      <c r="I51" s="603"/>
      <c r="J51" s="582"/>
      <c r="K51" s="582"/>
      <c r="L51" s="582"/>
      <c r="M51" s="590">
        <f>L51+I51+F51</f>
        <v>0</v>
      </c>
    </row>
    <row r="52" spans="1:13" ht="12.75">
      <c r="A52" s="573"/>
      <c r="B52" s="574"/>
      <c r="C52" s="575"/>
      <c r="D52" s="580"/>
      <c r="E52" s="583"/>
      <c r="F52" s="586"/>
      <c r="G52" s="602"/>
      <c r="H52" s="601"/>
      <c r="I52" s="603"/>
      <c r="J52" s="583"/>
      <c r="K52" s="583"/>
      <c r="L52" s="583"/>
      <c r="M52" s="583"/>
    </row>
    <row r="53" spans="1:13" ht="12.75">
      <c r="A53" s="576"/>
      <c r="B53" s="577"/>
      <c r="C53" s="578"/>
      <c r="D53" s="581"/>
      <c r="E53" s="584"/>
      <c r="F53" s="587"/>
      <c r="G53" s="602"/>
      <c r="H53" s="601"/>
      <c r="I53" s="603"/>
      <c r="J53" s="584"/>
      <c r="K53" s="584"/>
      <c r="L53" s="584"/>
      <c r="M53" s="584"/>
    </row>
    <row r="54" spans="1:13" ht="12.75">
      <c r="A54" s="570" t="s">
        <v>322</v>
      </c>
      <c r="B54" s="571"/>
      <c r="C54" s="572"/>
      <c r="D54" s="579"/>
      <c r="E54" s="582"/>
      <c r="F54" s="585"/>
      <c r="G54" s="602" t="s">
        <v>326</v>
      </c>
      <c r="H54" s="601"/>
      <c r="I54" s="603"/>
      <c r="J54" s="582"/>
      <c r="K54" s="582"/>
      <c r="L54" s="582"/>
      <c r="M54" s="590">
        <f>L54+I54+F54</f>
        <v>0</v>
      </c>
    </row>
    <row r="55" spans="1:13" ht="12.75">
      <c r="A55" s="573"/>
      <c r="B55" s="574"/>
      <c r="C55" s="575"/>
      <c r="D55" s="580"/>
      <c r="E55" s="583"/>
      <c r="F55" s="586"/>
      <c r="G55" s="602"/>
      <c r="H55" s="601"/>
      <c r="I55" s="603"/>
      <c r="J55" s="583"/>
      <c r="K55" s="583"/>
      <c r="L55" s="583"/>
      <c r="M55" s="583"/>
    </row>
    <row r="56" spans="1:13" ht="13.5" thickBot="1">
      <c r="A56" s="576"/>
      <c r="B56" s="577"/>
      <c r="C56" s="578"/>
      <c r="D56" s="581"/>
      <c r="E56" s="584"/>
      <c r="F56" s="587"/>
      <c r="G56" s="602"/>
      <c r="H56" s="601"/>
      <c r="I56" s="603"/>
      <c r="J56" s="584"/>
      <c r="K56" s="584"/>
      <c r="L56" s="584"/>
      <c r="M56" s="584"/>
    </row>
    <row r="57" spans="1:13" ht="12.75">
      <c r="A57" s="591" t="s">
        <v>308</v>
      </c>
      <c r="B57" s="592"/>
      <c r="C57" s="593"/>
      <c r="D57" s="485"/>
      <c r="E57" s="485"/>
      <c r="F57" s="598">
        <f>SUM(F36:F56)</f>
        <v>0</v>
      </c>
      <c r="G57" s="485"/>
      <c r="H57" s="485"/>
      <c r="I57" s="600">
        <f>SUM(I45:I56)</f>
        <v>4</v>
      </c>
      <c r="J57" s="485"/>
      <c r="K57" s="485"/>
      <c r="L57" s="485"/>
      <c r="M57" s="600">
        <f>SUM(M36:M56)</f>
        <v>4</v>
      </c>
    </row>
    <row r="58" spans="1:13" ht="13.5" thickBot="1">
      <c r="A58" s="594"/>
      <c r="B58" s="595"/>
      <c r="C58" s="596"/>
      <c r="D58" s="597"/>
      <c r="E58" s="597"/>
      <c r="F58" s="599"/>
      <c r="G58" s="597"/>
      <c r="H58" s="597"/>
      <c r="I58" s="597"/>
      <c r="J58" s="597"/>
      <c r="K58" s="597"/>
      <c r="L58" s="597"/>
      <c r="M58" s="597"/>
    </row>
    <row r="59" spans="1:13" ht="18.75">
      <c r="A59" s="211"/>
      <c r="B59" s="211"/>
      <c r="C59" s="211"/>
      <c r="D59" s="211"/>
      <c r="E59" s="211"/>
      <c r="F59" s="214"/>
      <c r="G59" s="215"/>
      <c r="H59" s="199"/>
      <c r="I59" s="199"/>
      <c r="J59" s="199"/>
      <c r="K59" s="199"/>
      <c r="L59" s="199"/>
      <c r="M59" s="199"/>
    </row>
    <row r="60" spans="1:13" ht="18.75">
      <c r="A60" s="211"/>
      <c r="B60" s="211"/>
      <c r="C60" s="211"/>
      <c r="D60" s="211"/>
      <c r="E60" s="211"/>
      <c r="F60" s="214"/>
      <c r="G60" s="215"/>
      <c r="H60" s="199"/>
      <c r="I60" s="199"/>
      <c r="J60" s="199"/>
      <c r="K60" s="199"/>
      <c r="L60" s="199"/>
      <c r="M60" s="199"/>
    </row>
    <row r="61" spans="1:13" ht="15.75">
      <c r="A61" s="216" t="s">
        <v>327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</row>
    <row r="62" spans="1:13" ht="30.75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</row>
    <row r="63" spans="1:13" ht="15.75">
      <c r="A63" s="216" t="s">
        <v>328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</row>
    <row r="64" spans="1:13" ht="8.25" customHeight="1" thickBot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</row>
    <row r="65" spans="1:13" ht="12.75">
      <c r="A65" s="560" t="s">
        <v>297</v>
      </c>
      <c r="B65" s="561"/>
      <c r="C65" s="561"/>
      <c r="D65" s="560" t="s">
        <v>329</v>
      </c>
      <c r="E65" s="567"/>
      <c r="F65" s="560" t="s">
        <v>330</v>
      </c>
      <c r="G65" s="567"/>
      <c r="H65" s="560" t="s">
        <v>423</v>
      </c>
      <c r="I65" s="567"/>
      <c r="J65" s="560" t="s">
        <v>424</v>
      </c>
      <c r="K65" s="567"/>
      <c r="L65" s="1"/>
      <c r="M65" s="1"/>
    </row>
    <row r="66" spans="1:13" ht="12.75">
      <c r="A66" s="562"/>
      <c r="B66" s="563"/>
      <c r="C66" s="563"/>
      <c r="D66" s="562"/>
      <c r="E66" s="568"/>
      <c r="F66" s="562"/>
      <c r="G66" s="568"/>
      <c r="H66" s="562"/>
      <c r="I66" s="568"/>
      <c r="J66" s="562"/>
      <c r="K66" s="568"/>
      <c r="L66" s="1"/>
      <c r="M66" s="1"/>
    </row>
    <row r="67" spans="1:13" ht="13.5" thickBot="1">
      <c r="A67" s="604"/>
      <c r="B67" s="605"/>
      <c r="C67" s="605"/>
      <c r="D67" s="604"/>
      <c r="E67" s="569"/>
      <c r="F67" s="604"/>
      <c r="G67" s="569"/>
      <c r="H67" s="604"/>
      <c r="I67" s="569"/>
      <c r="J67" s="604"/>
      <c r="K67" s="569"/>
      <c r="L67" s="1"/>
      <c r="M67" s="1"/>
    </row>
    <row r="68" spans="1:13" ht="16.5" thickBot="1">
      <c r="A68" s="583" t="s">
        <v>331</v>
      </c>
      <c r="B68" s="583"/>
      <c r="C68" s="583"/>
      <c r="D68" s="583" t="s">
        <v>311</v>
      </c>
      <c r="E68" s="583"/>
      <c r="F68" s="606" t="s">
        <v>311</v>
      </c>
      <c r="G68" s="607"/>
      <c r="H68" s="606" t="s">
        <v>311</v>
      </c>
      <c r="I68" s="607"/>
      <c r="J68" s="583" t="s">
        <v>311</v>
      </c>
      <c r="K68" s="583"/>
      <c r="L68" s="217"/>
      <c r="M68" s="201"/>
    </row>
    <row r="69" spans="1:13" ht="12.75">
      <c r="A69" s="591" t="s">
        <v>308</v>
      </c>
      <c r="B69" s="592"/>
      <c r="C69" s="593"/>
      <c r="D69" s="591"/>
      <c r="E69" s="593"/>
      <c r="F69" s="591"/>
      <c r="G69" s="593"/>
      <c r="H69" s="591"/>
      <c r="I69" s="593"/>
      <c r="J69" s="591" t="s">
        <v>311</v>
      </c>
      <c r="K69" s="593"/>
      <c r="L69" s="608"/>
      <c r="M69" s="608"/>
    </row>
    <row r="70" spans="1:13" ht="13.5" thickBot="1">
      <c r="A70" s="594"/>
      <c r="B70" s="595"/>
      <c r="C70" s="596"/>
      <c r="D70" s="594"/>
      <c r="E70" s="596"/>
      <c r="F70" s="594"/>
      <c r="G70" s="596"/>
      <c r="H70" s="594"/>
      <c r="I70" s="596"/>
      <c r="J70" s="594"/>
      <c r="K70" s="596"/>
      <c r="L70" s="608"/>
      <c r="M70" s="608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>
      <c r="A72" s="216" t="s">
        <v>332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  <row r="73" spans="1:13" ht="13.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560" t="s">
        <v>297</v>
      </c>
      <c r="B74" s="561"/>
      <c r="C74" s="561"/>
      <c r="D74" s="560" t="s">
        <v>329</v>
      </c>
      <c r="E74" s="567"/>
      <c r="F74" s="560" t="s">
        <v>333</v>
      </c>
      <c r="G74" s="567"/>
      <c r="H74" s="560" t="s">
        <v>423</v>
      </c>
      <c r="I74" s="567"/>
      <c r="J74" s="560" t="s">
        <v>424</v>
      </c>
      <c r="K74" s="567"/>
      <c r="L74" s="1"/>
      <c r="M74" s="1"/>
    </row>
    <row r="75" spans="1:13" ht="12.75">
      <c r="A75" s="562"/>
      <c r="B75" s="563"/>
      <c r="C75" s="563"/>
      <c r="D75" s="562"/>
      <c r="E75" s="568"/>
      <c r="F75" s="562"/>
      <c r="G75" s="568"/>
      <c r="H75" s="562"/>
      <c r="I75" s="568"/>
      <c r="J75" s="562"/>
      <c r="K75" s="568"/>
      <c r="L75" s="1"/>
      <c r="M75" s="1"/>
    </row>
    <row r="76" spans="1:13" ht="13.5" thickBot="1">
      <c r="A76" s="604"/>
      <c r="B76" s="605"/>
      <c r="C76" s="605"/>
      <c r="D76" s="604"/>
      <c r="E76" s="569"/>
      <c r="F76" s="604"/>
      <c r="G76" s="569"/>
      <c r="H76" s="604"/>
      <c r="I76" s="569"/>
      <c r="J76" s="604"/>
      <c r="K76" s="569"/>
      <c r="L76" s="1"/>
      <c r="M76" s="1"/>
    </row>
    <row r="77" spans="1:13" ht="16.5" thickBot="1">
      <c r="A77" s="583" t="s">
        <v>334</v>
      </c>
      <c r="B77" s="583"/>
      <c r="C77" s="583"/>
      <c r="D77" s="583" t="s">
        <v>425</v>
      </c>
      <c r="E77" s="583"/>
      <c r="F77" s="624" t="s">
        <v>311</v>
      </c>
      <c r="G77" s="625"/>
      <c r="H77" s="624"/>
      <c r="I77" s="625"/>
      <c r="J77" s="586"/>
      <c r="K77" s="586"/>
      <c r="L77" s="217"/>
      <c r="M77" s="201"/>
    </row>
    <row r="78" spans="1:13" ht="12.75">
      <c r="A78" s="609" t="s">
        <v>308</v>
      </c>
      <c r="B78" s="610"/>
      <c r="C78" s="611"/>
      <c r="D78" s="520"/>
      <c r="E78" s="615"/>
      <c r="F78" s="616">
        <f>SUM(F77)</f>
        <v>0</v>
      </c>
      <c r="G78" s="617"/>
      <c r="H78" s="620">
        <f>SUM(H77)</f>
        <v>0</v>
      </c>
      <c r="I78" s="621"/>
      <c r="J78" s="620">
        <f>SUM(J77)</f>
        <v>0</v>
      </c>
      <c r="K78" s="621"/>
      <c r="L78" s="626"/>
      <c r="M78" s="626"/>
    </row>
    <row r="79" spans="1:13" ht="13.5" thickBot="1">
      <c r="A79" s="612"/>
      <c r="B79" s="613"/>
      <c r="C79" s="614"/>
      <c r="D79" s="525"/>
      <c r="E79" s="527"/>
      <c r="F79" s="618"/>
      <c r="G79" s="619"/>
      <c r="H79" s="622"/>
      <c r="I79" s="623"/>
      <c r="J79" s="622"/>
      <c r="K79" s="623"/>
      <c r="L79" s="626"/>
      <c r="M79" s="626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>
      <c r="A81" s="216" t="s">
        <v>335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</row>
    <row r="82" spans="1:13" ht="13.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560" t="s">
        <v>297</v>
      </c>
      <c r="B83" s="561"/>
      <c r="C83" s="561"/>
      <c r="D83" s="560" t="s">
        <v>329</v>
      </c>
      <c r="E83" s="567"/>
      <c r="F83" s="560" t="s">
        <v>330</v>
      </c>
      <c r="G83" s="567"/>
      <c r="H83" s="560" t="s">
        <v>423</v>
      </c>
      <c r="I83" s="567"/>
      <c r="J83" s="560" t="s">
        <v>424</v>
      </c>
      <c r="K83" s="567"/>
      <c r="L83" s="1"/>
      <c r="M83" s="1"/>
    </row>
    <row r="84" spans="1:13" ht="12.75">
      <c r="A84" s="562"/>
      <c r="B84" s="563"/>
      <c r="C84" s="563"/>
      <c r="D84" s="562"/>
      <c r="E84" s="568"/>
      <c r="F84" s="562"/>
      <c r="G84" s="568"/>
      <c r="H84" s="562"/>
      <c r="I84" s="568"/>
      <c r="J84" s="562"/>
      <c r="K84" s="568"/>
      <c r="L84" s="1"/>
      <c r="M84" s="1"/>
    </row>
    <row r="85" spans="1:13" ht="13.5" thickBot="1">
      <c r="A85" s="604"/>
      <c r="B85" s="605"/>
      <c r="C85" s="605"/>
      <c r="D85" s="604"/>
      <c r="E85" s="569"/>
      <c r="F85" s="604"/>
      <c r="G85" s="569"/>
      <c r="H85" s="604"/>
      <c r="I85" s="569"/>
      <c r="J85" s="604"/>
      <c r="K85" s="569"/>
      <c r="L85" s="1"/>
      <c r="M85" s="1"/>
    </row>
    <row r="86" spans="1:13" ht="16.5" thickBot="1">
      <c r="A86" s="583" t="s">
        <v>334</v>
      </c>
      <c r="B86" s="583"/>
      <c r="C86" s="583"/>
      <c r="D86" s="583" t="s">
        <v>426</v>
      </c>
      <c r="E86" s="583"/>
      <c r="F86" s="606" t="s">
        <v>311</v>
      </c>
      <c r="G86" s="607"/>
      <c r="H86" s="606"/>
      <c r="I86" s="607"/>
      <c r="J86" s="583"/>
      <c r="K86" s="583"/>
      <c r="L86" s="217"/>
      <c r="M86" s="201"/>
    </row>
    <row r="87" spans="1:13" ht="12.75">
      <c r="A87" s="609" t="s">
        <v>308</v>
      </c>
      <c r="B87" s="610"/>
      <c r="C87" s="611"/>
      <c r="D87" s="520"/>
      <c r="E87" s="615"/>
      <c r="F87" s="520"/>
      <c r="G87" s="615"/>
      <c r="H87" s="591">
        <f>SUM(H86)</f>
        <v>0</v>
      </c>
      <c r="I87" s="593"/>
      <c r="J87" s="591">
        <f>SUM(J86)</f>
        <v>0</v>
      </c>
      <c r="K87" s="593"/>
      <c r="L87" s="626"/>
      <c r="M87" s="626"/>
    </row>
    <row r="88" spans="1:13" ht="13.5" thickBot="1">
      <c r="A88" s="612"/>
      <c r="B88" s="613"/>
      <c r="C88" s="614"/>
      <c r="D88" s="525"/>
      <c r="E88" s="527"/>
      <c r="F88" s="525"/>
      <c r="G88" s="527"/>
      <c r="H88" s="594"/>
      <c r="I88" s="596"/>
      <c r="J88" s="594"/>
      <c r="K88" s="596"/>
      <c r="L88" s="626"/>
      <c r="M88" s="626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216" t="s">
        <v>336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</row>
    <row r="91" spans="1:13" ht="13.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560" t="s">
        <v>297</v>
      </c>
      <c r="B92" s="561"/>
      <c r="C92" s="561"/>
      <c r="D92" s="560" t="s">
        <v>329</v>
      </c>
      <c r="E92" s="567"/>
      <c r="F92" s="560" t="s">
        <v>330</v>
      </c>
      <c r="G92" s="567"/>
      <c r="H92" s="560" t="s">
        <v>423</v>
      </c>
      <c r="I92" s="567"/>
      <c r="J92" s="560" t="s">
        <v>424</v>
      </c>
      <c r="K92" s="567"/>
      <c r="L92" s="1"/>
      <c r="M92" s="1"/>
    </row>
    <row r="93" spans="1:13" ht="12.75">
      <c r="A93" s="562"/>
      <c r="B93" s="563"/>
      <c r="C93" s="563"/>
      <c r="D93" s="562"/>
      <c r="E93" s="568"/>
      <c r="F93" s="562"/>
      <c r="G93" s="568"/>
      <c r="H93" s="562"/>
      <c r="I93" s="568"/>
      <c r="J93" s="562"/>
      <c r="K93" s="568"/>
      <c r="L93" s="1"/>
      <c r="M93" s="1"/>
    </row>
    <row r="94" spans="1:13" ht="13.5" thickBot="1">
      <c r="A94" s="604"/>
      <c r="B94" s="605"/>
      <c r="C94" s="605"/>
      <c r="D94" s="604"/>
      <c r="E94" s="569"/>
      <c r="F94" s="604"/>
      <c r="G94" s="569"/>
      <c r="H94" s="604"/>
      <c r="I94" s="569"/>
      <c r="J94" s="604"/>
      <c r="K94" s="569"/>
      <c r="L94" s="1"/>
      <c r="M94" s="1"/>
    </row>
    <row r="95" spans="1:13" ht="16.5" thickBot="1">
      <c r="A95" s="583" t="s">
        <v>334</v>
      </c>
      <c r="B95" s="583"/>
      <c r="C95" s="583"/>
      <c r="D95" s="583"/>
      <c r="E95" s="583"/>
      <c r="F95" s="606" t="s">
        <v>311</v>
      </c>
      <c r="G95" s="607"/>
      <c r="H95" s="606"/>
      <c r="I95" s="607"/>
      <c r="J95" s="583"/>
      <c r="K95" s="583"/>
      <c r="L95" s="217"/>
      <c r="M95" s="201"/>
    </row>
    <row r="96" spans="1:13" ht="12.75">
      <c r="A96" s="609" t="s">
        <v>308</v>
      </c>
      <c r="B96" s="610"/>
      <c r="C96" s="611"/>
      <c r="D96" s="520"/>
      <c r="E96" s="615"/>
      <c r="F96" s="520"/>
      <c r="G96" s="615"/>
      <c r="H96" s="591">
        <f>SUM(H95)</f>
        <v>0</v>
      </c>
      <c r="I96" s="593"/>
      <c r="J96" s="591">
        <f>SUM(J95)</f>
        <v>0</v>
      </c>
      <c r="K96" s="593"/>
      <c r="L96" s="626"/>
      <c r="M96" s="626"/>
    </row>
    <row r="97" spans="1:13" ht="13.5" thickBot="1">
      <c r="A97" s="612"/>
      <c r="B97" s="613"/>
      <c r="C97" s="614"/>
      <c r="D97" s="525"/>
      <c r="E97" s="527"/>
      <c r="F97" s="525"/>
      <c r="G97" s="527"/>
      <c r="H97" s="594"/>
      <c r="I97" s="596"/>
      <c r="J97" s="594"/>
      <c r="K97" s="596"/>
      <c r="L97" s="626"/>
      <c r="M97" s="626"/>
    </row>
  </sheetData>
  <mergeCells count="194">
    <mergeCell ref="L96:L97"/>
    <mergeCell ref="M96:M97"/>
    <mergeCell ref="J95:K95"/>
    <mergeCell ref="A96:C97"/>
    <mergeCell ref="D96:E97"/>
    <mergeCell ref="F96:G97"/>
    <mergeCell ref="H96:I97"/>
    <mergeCell ref="J96:K97"/>
    <mergeCell ref="A95:C95"/>
    <mergeCell ref="D95:E95"/>
    <mergeCell ref="F95:G95"/>
    <mergeCell ref="H95:I95"/>
    <mergeCell ref="L87:L88"/>
    <mergeCell ref="M87:M88"/>
    <mergeCell ref="J92:K94"/>
    <mergeCell ref="A92:C94"/>
    <mergeCell ref="D92:E94"/>
    <mergeCell ref="F92:G94"/>
    <mergeCell ref="H92:I94"/>
    <mergeCell ref="J86:K86"/>
    <mergeCell ref="A87:C88"/>
    <mergeCell ref="D87:E88"/>
    <mergeCell ref="F87:G88"/>
    <mergeCell ref="H87:I88"/>
    <mergeCell ref="J87:K88"/>
    <mergeCell ref="A86:C86"/>
    <mergeCell ref="D86:E86"/>
    <mergeCell ref="F86:G86"/>
    <mergeCell ref="H86:I86"/>
    <mergeCell ref="L78:L79"/>
    <mergeCell ref="M78:M79"/>
    <mergeCell ref="A83:C85"/>
    <mergeCell ref="D83:E85"/>
    <mergeCell ref="F83:G85"/>
    <mergeCell ref="H83:I85"/>
    <mergeCell ref="J83:K85"/>
    <mergeCell ref="J77:K77"/>
    <mergeCell ref="A78:C79"/>
    <mergeCell ref="D78:E79"/>
    <mergeCell ref="F78:G79"/>
    <mergeCell ref="H78:I79"/>
    <mergeCell ref="J78:K79"/>
    <mergeCell ref="A77:C77"/>
    <mergeCell ref="D77:E77"/>
    <mergeCell ref="F77:G77"/>
    <mergeCell ref="H77:I77"/>
    <mergeCell ref="L69:L70"/>
    <mergeCell ref="M69:M70"/>
    <mergeCell ref="A74:C76"/>
    <mergeCell ref="D74:E76"/>
    <mergeCell ref="F74:G76"/>
    <mergeCell ref="H74:I76"/>
    <mergeCell ref="J74:K76"/>
    <mergeCell ref="J68:K68"/>
    <mergeCell ref="A69:C70"/>
    <mergeCell ref="D69:E70"/>
    <mergeCell ref="F69:G70"/>
    <mergeCell ref="H69:I70"/>
    <mergeCell ref="J69:K70"/>
    <mergeCell ref="A68:C68"/>
    <mergeCell ref="D68:E68"/>
    <mergeCell ref="F68:G68"/>
    <mergeCell ref="H68:I68"/>
    <mergeCell ref="K57:K58"/>
    <mergeCell ref="L57:L58"/>
    <mergeCell ref="M57:M58"/>
    <mergeCell ref="A65:C67"/>
    <mergeCell ref="D65:E67"/>
    <mergeCell ref="F65:G67"/>
    <mergeCell ref="H65:I67"/>
    <mergeCell ref="J65:K67"/>
    <mergeCell ref="G57:G58"/>
    <mergeCell ref="H57:H58"/>
    <mergeCell ref="I57:I58"/>
    <mergeCell ref="J57:J58"/>
    <mergeCell ref="A57:C58"/>
    <mergeCell ref="D57:D58"/>
    <mergeCell ref="E57:E58"/>
    <mergeCell ref="F57:F58"/>
    <mergeCell ref="J54:J56"/>
    <mergeCell ref="K54:K56"/>
    <mergeCell ref="L54:L56"/>
    <mergeCell ref="M54:M56"/>
    <mergeCell ref="K51:K53"/>
    <mergeCell ref="L51:L53"/>
    <mergeCell ref="M51:M53"/>
    <mergeCell ref="A54:C56"/>
    <mergeCell ref="D54:D56"/>
    <mergeCell ref="E54:E56"/>
    <mergeCell ref="F54:F56"/>
    <mergeCell ref="G54:G56"/>
    <mergeCell ref="H54:H56"/>
    <mergeCell ref="I54:I56"/>
    <mergeCell ref="G51:G53"/>
    <mergeCell ref="H51:H53"/>
    <mergeCell ref="I51:I53"/>
    <mergeCell ref="J51:J53"/>
    <mergeCell ref="A51:C53"/>
    <mergeCell ref="D51:D53"/>
    <mergeCell ref="E51:E53"/>
    <mergeCell ref="F51:F53"/>
    <mergeCell ref="J48:J50"/>
    <mergeCell ref="K48:K50"/>
    <mergeCell ref="L48:L50"/>
    <mergeCell ref="M48:M50"/>
    <mergeCell ref="K45:K47"/>
    <mergeCell ref="L45:L47"/>
    <mergeCell ref="M45:M47"/>
    <mergeCell ref="A48:C50"/>
    <mergeCell ref="D48:D50"/>
    <mergeCell ref="E48:E50"/>
    <mergeCell ref="F48:F50"/>
    <mergeCell ref="G48:G50"/>
    <mergeCell ref="H48:H50"/>
    <mergeCell ref="I48:I50"/>
    <mergeCell ref="G45:G47"/>
    <mergeCell ref="H45:H47"/>
    <mergeCell ref="I45:I47"/>
    <mergeCell ref="J45:J47"/>
    <mergeCell ref="A45:C47"/>
    <mergeCell ref="D45:D47"/>
    <mergeCell ref="E45:E47"/>
    <mergeCell ref="F45:F47"/>
    <mergeCell ref="J42:J44"/>
    <mergeCell ref="K42:K44"/>
    <mergeCell ref="L42:L44"/>
    <mergeCell ref="M42:M44"/>
    <mergeCell ref="K39:K41"/>
    <mergeCell ref="L39:L41"/>
    <mergeCell ref="M39:M41"/>
    <mergeCell ref="A42:C44"/>
    <mergeCell ref="D42:D44"/>
    <mergeCell ref="E42:E44"/>
    <mergeCell ref="F42:F44"/>
    <mergeCell ref="G42:G44"/>
    <mergeCell ref="H42:H44"/>
    <mergeCell ref="I42:I44"/>
    <mergeCell ref="L36:L38"/>
    <mergeCell ref="M36:M38"/>
    <mergeCell ref="A39:C41"/>
    <mergeCell ref="D39:D41"/>
    <mergeCell ref="E39:E41"/>
    <mergeCell ref="F39:F41"/>
    <mergeCell ref="G39:G41"/>
    <mergeCell ref="H39:H41"/>
    <mergeCell ref="I39:I41"/>
    <mergeCell ref="J39:J41"/>
    <mergeCell ref="M33:M35"/>
    <mergeCell ref="A36:C38"/>
    <mergeCell ref="D36:D38"/>
    <mergeCell ref="E36:E38"/>
    <mergeCell ref="F36:F38"/>
    <mergeCell ref="G36:G38"/>
    <mergeCell ref="H36:H38"/>
    <mergeCell ref="I36:I38"/>
    <mergeCell ref="J36:J38"/>
    <mergeCell ref="K36:K38"/>
    <mergeCell ref="A33:C35"/>
    <mergeCell ref="D33:F33"/>
    <mergeCell ref="G33:I33"/>
    <mergeCell ref="J33:L33"/>
    <mergeCell ref="J19:J20"/>
    <mergeCell ref="K19:K20"/>
    <mergeCell ref="L19:L20"/>
    <mergeCell ref="M19:M20"/>
    <mergeCell ref="K16:K18"/>
    <mergeCell ref="L16:L18"/>
    <mergeCell ref="M16:M18"/>
    <mergeCell ref="A19:C20"/>
    <mergeCell ref="D19:D20"/>
    <mergeCell ref="E19:E20"/>
    <mergeCell ref="F19:F20"/>
    <mergeCell ref="G19:G20"/>
    <mergeCell ref="H19:H20"/>
    <mergeCell ref="I19:I20"/>
    <mergeCell ref="G16:G18"/>
    <mergeCell ref="H16:H18"/>
    <mergeCell ref="I16:I18"/>
    <mergeCell ref="J16:J18"/>
    <mergeCell ref="A16:C18"/>
    <mergeCell ref="D16:D18"/>
    <mergeCell ref="E16:E18"/>
    <mergeCell ref="F16:F18"/>
    <mergeCell ref="A7:M7"/>
    <mergeCell ref="A13:C15"/>
    <mergeCell ref="D13:F13"/>
    <mergeCell ref="G13:I13"/>
    <mergeCell ref="J13:L13"/>
    <mergeCell ref="M13:M15"/>
    <mergeCell ref="K1:M1"/>
    <mergeCell ref="A2:M2"/>
    <mergeCell ref="A5:M5"/>
    <mergeCell ref="A6:M6"/>
    <mergeCell ref="G3:M3"/>
  </mergeCells>
  <printOptions/>
  <pageMargins left="0.75" right="0.75" top="0.7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1"/>
    </sheetView>
  </sheetViews>
  <sheetFormatPr defaultColWidth="9.00390625" defaultRowHeight="12.75"/>
  <cols>
    <col min="1" max="1" width="58.625" style="0" customWidth="1"/>
    <col min="2" max="2" width="11.875" style="0" customWidth="1"/>
    <col min="3" max="3" width="4.375" style="0" customWidth="1"/>
    <col min="4" max="4" width="12.25390625" style="0" customWidth="1"/>
    <col min="5" max="5" width="6.75390625" style="0" customWidth="1"/>
  </cols>
  <sheetData>
    <row r="1" spans="1:5" ht="15.75">
      <c r="A1" s="384" t="s">
        <v>261</v>
      </c>
      <c r="B1" s="384"/>
      <c r="C1" s="384"/>
      <c r="D1" s="384"/>
      <c r="E1" s="384"/>
    </row>
    <row r="2" spans="1:5" ht="15.75">
      <c r="A2" s="386"/>
      <c r="B2" s="386"/>
      <c r="C2" s="386"/>
      <c r="D2" s="386"/>
      <c r="E2" s="386"/>
    </row>
    <row r="3" spans="1:5" ht="15.75">
      <c r="A3" s="385" t="s">
        <v>17</v>
      </c>
      <c r="B3" s="385"/>
      <c r="C3" s="385"/>
      <c r="D3" s="385"/>
      <c r="E3" s="385"/>
    </row>
    <row r="4" spans="1:5" ht="15.75">
      <c r="A4" s="385" t="s">
        <v>101</v>
      </c>
      <c r="B4" s="385"/>
      <c r="C4" s="385"/>
      <c r="D4" s="385"/>
      <c r="E4" s="385"/>
    </row>
    <row r="5" spans="1:5" ht="15.75">
      <c r="A5" s="385" t="s">
        <v>267</v>
      </c>
      <c r="B5" s="385"/>
      <c r="C5" s="385"/>
      <c r="D5" s="385"/>
      <c r="E5" s="385"/>
    </row>
    <row r="6" spans="1:5" ht="7.5" customHeight="1">
      <c r="A6" s="91"/>
      <c r="B6" s="35"/>
      <c r="C6" s="91"/>
      <c r="D6" s="36"/>
      <c r="E6" s="91"/>
    </row>
    <row r="7" spans="1:5" ht="15.75">
      <c r="A7" s="92" t="s">
        <v>102</v>
      </c>
      <c r="B7" s="35"/>
      <c r="C7" s="91"/>
      <c r="D7" s="36"/>
      <c r="E7" s="91"/>
    </row>
    <row r="8" spans="1:5" ht="15.75">
      <c r="A8" s="93" t="s">
        <v>103</v>
      </c>
      <c r="B8" s="35"/>
      <c r="C8" s="91"/>
      <c r="D8" s="36">
        <f>B9+B10</f>
        <v>9233</v>
      </c>
      <c r="E8" s="91" t="s">
        <v>104</v>
      </c>
    </row>
    <row r="9" spans="1:5" ht="31.5">
      <c r="A9" s="94" t="s">
        <v>105</v>
      </c>
      <c r="B9" s="95">
        <f>Bevételek!$H$37</f>
        <v>9216</v>
      </c>
      <c r="C9" s="94" t="s">
        <v>104</v>
      </c>
      <c r="D9" s="36"/>
      <c r="E9" s="91"/>
    </row>
    <row r="10" spans="1:5" ht="31.5">
      <c r="A10" s="94" t="s">
        <v>106</v>
      </c>
      <c r="B10" s="95">
        <f>Bevételek!$H$45</f>
        <v>17</v>
      </c>
      <c r="C10" s="94" t="s">
        <v>104</v>
      </c>
      <c r="D10" s="36"/>
      <c r="E10" s="91"/>
    </row>
    <row r="11" spans="1:5" ht="15.75">
      <c r="A11" s="93" t="s">
        <v>107</v>
      </c>
      <c r="B11" s="35"/>
      <c r="C11" s="91"/>
      <c r="D11" s="36">
        <f>Bevételek!$H$51</f>
        <v>0</v>
      </c>
      <c r="E11" s="91" t="s">
        <v>104</v>
      </c>
    </row>
    <row r="12" spans="1:5" ht="15.75">
      <c r="A12" s="93" t="s">
        <v>108</v>
      </c>
      <c r="B12" s="35"/>
      <c r="C12" s="91"/>
      <c r="D12" s="36">
        <f>Bevételek!$H$62</f>
        <v>1330</v>
      </c>
      <c r="E12" s="91" t="s">
        <v>104</v>
      </c>
    </row>
    <row r="13" spans="1:5" ht="15.75">
      <c r="A13" s="93" t="s">
        <v>109</v>
      </c>
      <c r="B13" s="35"/>
      <c r="C13" s="91"/>
      <c r="D13" s="36">
        <f>Bevételek!$H$69</f>
        <v>940</v>
      </c>
      <c r="E13" s="91" t="s">
        <v>104</v>
      </c>
    </row>
    <row r="14" spans="1:5" ht="15.75">
      <c r="A14" s="93" t="s">
        <v>110</v>
      </c>
      <c r="B14" s="36"/>
      <c r="C14" s="93"/>
      <c r="D14" s="36">
        <v>0</v>
      </c>
      <c r="E14" s="91" t="s">
        <v>104</v>
      </c>
    </row>
    <row r="15" spans="1:5" ht="15.75">
      <c r="A15" s="93" t="s">
        <v>111</v>
      </c>
      <c r="B15" s="35"/>
      <c r="C15" s="91"/>
      <c r="D15" s="36">
        <v>0</v>
      </c>
      <c r="E15" s="91" t="s">
        <v>104</v>
      </c>
    </row>
    <row r="16" spans="1:5" ht="31.5">
      <c r="A16" s="94" t="s">
        <v>112</v>
      </c>
      <c r="B16" s="95">
        <v>0</v>
      </c>
      <c r="C16" s="94" t="s">
        <v>104</v>
      </c>
      <c r="D16" s="94"/>
      <c r="E16" s="91"/>
    </row>
    <row r="17" spans="1:5" ht="15.75">
      <c r="A17" s="96" t="s">
        <v>113</v>
      </c>
      <c r="B17" s="95">
        <v>0</v>
      </c>
      <c r="C17" s="91" t="s">
        <v>104</v>
      </c>
      <c r="D17" s="36"/>
      <c r="E17" s="91"/>
    </row>
    <row r="18" spans="1:5" ht="15.75">
      <c r="A18" s="93" t="s">
        <v>114</v>
      </c>
      <c r="B18" s="35"/>
      <c r="C18" s="91"/>
      <c r="D18" s="36">
        <f>B19+B20</f>
        <v>11000</v>
      </c>
      <c r="E18" s="91" t="s">
        <v>104</v>
      </c>
    </row>
    <row r="19" spans="1:5" ht="31.5">
      <c r="A19" s="94" t="s">
        <v>115</v>
      </c>
      <c r="B19" s="35">
        <f>Bevételek!H73</f>
        <v>11000</v>
      </c>
      <c r="C19" s="91" t="s">
        <v>104</v>
      </c>
      <c r="D19" s="36"/>
      <c r="E19" s="91"/>
    </row>
    <row r="20" spans="1:5" ht="15.75">
      <c r="A20" s="91" t="s">
        <v>116</v>
      </c>
      <c r="B20" s="37"/>
      <c r="C20" s="91" t="s">
        <v>104</v>
      </c>
      <c r="D20" s="36"/>
      <c r="E20" s="91"/>
    </row>
    <row r="21" spans="1:5" ht="15.75">
      <c r="A21" s="93" t="s">
        <v>117</v>
      </c>
      <c r="B21" s="36"/>
      <c r="C21" s="93"/>
      <c r="D21" s="36">
        <f>D8+D12+D13+D11+D18</f>
        <v>22503</v>
      </c>
      <c r="E21" s="93" t="s">
        <v>118</v>
      </c>
    </row>
    <row r="22" spans="1:5" ht="15.75">
      <c r="A22" s="92" t="s">
        <v>119</v>
      </c>
      <c r="B22" s="35"/>
      <c r="C22" s="91"/>
      <c r="D22" s="36"/>
      <c r="E22" s="91"/>
    </row>
    <row r="23" spans="1:5" ht="15.75">
      <c r="A23" s="97" t="s">
        <v>120</v>
      </c>
      <c r="B23" s="35"/>
      <c r="C23" s="91"/>
      <c r="D23" s="36">
        <f>B25+B26+B27+B28+B29</f>
        <v>13552</v>
      </c>
      <c r="E23" s="91" t="s">
        <v>104</v>
      </c>
    </row>
    <row r="24" spans="1:5" ht="15.75">
      <c r="A24" s="54" t="s">
        <v>121</v>
      </c>
      <c r="B24" s="35"/>
      <c r="C24" s="91"/>
      <c r="D24" s="36"/>
      <c r="E24" s="91"/>
    </row>
    <row r="25" spans="1:5" ht="15.75">
      <c r="A25" s="91" t="s">
        <v>122</v>
      </c>
      <c r="B25" s="35">
        <f>'Korm.funkciók'!D31</f>
        <v>4901</v>
      </c>
      <c r="C25" s="91" t="s">
        <v>104</v>
      </c>
      <c r="D25" s="36"/>
      <c r="E25" s="91"/>
    </row>
    <row r="26" spans="1:5" ht="15.75">
      <c r="A26" s="91" t="s">
        <v>123</v>
      </c>
      <c r="B26" s="35">
        <f>'Korm.funkciók'!E31</f>
        <v>1379</v>
      </c>
      <c r="C26" s="91" t="s">
        <v>104</v>
      </c>
      <c r="D26" s="36"/>
      <c r="E26" s="91"/>
    </row>
    <row r="27" spans="1:5" ht="15.75">
      <c r="A27" s="91" t="s">
        <v>124</v>
      </c>
      <c r="B27" s="35">
        <f>'Korm.funkciók'!F31</f>
        <v>3779</v>
      </c>
      <c r="C27" s="91" t="s">
        <v>104</v>
      </c>
      <c r="D27" s="36"/>
      <c r="E27" s="91"/>
    </row>
    <row r="28" spans="1:5" ht="15.75">
      <c r="A28" s="27" t="s">
        <v>125</v>
      </c>
      <c r="B28" s="35">
        <f>'Korm.funkciók'!G31</f>
        <v>1383</v>
      </c>
      <c r="C28" s="91" t="s">
        <v>104</v>
      </c>
      <c r="D28" s="36"/>
      <c r="E28" s="91"/>
    </row>
    <row r="29" spans="1:5" ht="15.75">
      <c r="A29" s="91" t="s">
        <v>126</v>
      </c>
      <c r="B29" s="35">
        <f>'Korm.funkciók'!H31</f>
        <v>2110</v>
      </c>
      <c r="C29" s="91" t="s">
        <v>104</v>
      </c>
      <c r="D29" s="36"/>
      <c r="E29" s="91"/>
    </row>
    <row r="30" spans="1:5" ht="15.75">
      <c r="A30" s="97" t="s">
        <v>127</v>
      </c>
      <c r="B30" s="36"/>
      <c r="C30" s="93"/>
      <c r="D30" s="98">
        <f>B32+B33+B34+B35</f>
        <v>8951</v>
      </c>
      <c r="E30" s="93" t="s">
        <v>104</v>
      </c>
    </row>
    <row r="31" spans="1:5" ht="15.75">
      <c r="A31" s="54" t="s">
        <v>121</v>
      </c>
      <c r="B31" s="35"/>
      <c r="C31" s="91"/>
      <c r="D31" s="36"/>
      <c r="E31" s="91"/>
    </row>
    <row r="32" spans="1:5" ht="15.75">
      <c r="A32" s="91" t="s">
        <v>128</v>
      </c>
      <c r="B32" s="37">
        <f>'Korm.funkciók'!J31</f>
        <v>318</v>
      </c>
      <c r="C32" s="91" t="s">
        <v>104</v>
      </c>
      <c r="D32" s="36"/>
      <c r="E32" s="91"/>
    </row>
    <row r="33" spans="1:5" ht="15.75">
      <c r="A33" s="91" t="s">
        <v>129</v>
      </c>
      <c r="B33" s="37">
        <f>'Korm.funkciók'!K31</f>
        <v>0</v>
      </c>
      <c r="C33" s="91" t="s">
        <v>104</v>
      </c>
      <c r="D33" s="36"/>
      <c r="E33" s="91"/>
    </row>
    <row r="34" spans="1:5" ht="15.75">
      <c r="A34" s="91" t="s">
        <v>130</v>
      </c>
      <c r="B34" s="37">
        <f>'Pe. átadások'!F27</f>
        <v>2600</v>
      </c>
      <c r="C34" s="91" t="s">
        <v>104</v>
      </c>
      <c r="D34" s="36"/>
      <c r="E34" s="91"/>
    </row>
    <row r="35" spans="1:5" ht="15.75">
      <c r="A35" s="91" t="s">
        <v>263</v>
      </c>
      <c r="B35" s="37">
        <v>6033</v>
      </c>
      <c r="C35" s="91" t="s">
        <v>104</v>
      </c>
      <c r="D35" s="36"/>
      <c r="E35" s="91"/>
    </row>
    <row r="36" spans="1:5" ht="15.75">
      <c r="A36" s="93" t="s">
        <v>131</v>
      </c>
      <c r="B36" s="37"/>
      <c r="C36" s="91"/>
      <c r="D36" s="36"/>
      <c r="E36" s="91" t="s">
        <v>104</v>
      </c>
    </row>
    <row r="37" spans="1:5" ht="15.75">
      <c r="A37" s="91" t="s">
        <v>132</v>
      </c>
      <c r="B37" s="35"/>
      <c r="C37" s="91" t="s">
        <v>104</v>
      </c>
      <c r="D37" s="36"/>
      <c r="E37" s="91"/>
    </row>
    <row r="38" spans="1:5" ht="15.75">
      <c r="A38" s="91" t="s">
        <v>133</v>
      </c>
      <c r="B38" s="35"/>
      <c r="C38" s="91" t="s">
        <v>104</v>
      </c>
      <c r="D38" s="36"/>
      <c r="E38" s="91"/>
    </row>
    <row r="39" spans="1:5" ht="23.25" customHeight="1">
      <c r="A39" s="93" t="s">
        <v>134</v>
      </c>
      <c r="B39" s="36"/>
      <c r="C39" s="93"/>
      <c r="D39" s="36">
        <f>D23+D30</f>
        <v>22503</v>
      </c>
      <c r="E39" s="93" t="s">
        <v>118</v>
      </c>
    </row>
    <row r="40" spans="1:5" ht="23.25" customHeight="1">
      <c r="A40" s="93" t="s">
        <v>135</v>
      </c>
      <c r="B40" s="36"/>
      <c r="C40" s="93"/>
      <c r="D40" s="36">
        <f>D21-D39</f>
        <v>0</v>
      </c>
      <c r="E40" s="93" t="s">
        <v>104</v>
      </c>
    </row>
    <row r="41" spans="1:5" ht="23.25" customHeight="1">
      <c r="A41" s="93"/>
      <c r="B41" s="36"/>
      <c r="C41" s="93"/>
      <c r="D41" s="36"/>
      <c r="E41" s="93"/>
    </row>
    <row r="42" spans="1:5" ht="15.75">
      <c r="A42" s="99" t="s">
        <v>136</v>
      </c>
      <c r="B42" s="36"/>
      <c r="C42" s="93"/>
      <c r="D42" s="36"/>
      <c r="E42" s="93" t="s">
        <v>104</v>
      </c>
    </row>
    <row r="43" spans="1:5" ht="25.5" customHeight="1">
      <c r="A43" s="93" t="s">
        <v>137</v>
      </c>
      <c r="B43" s="36"/>
      <c r="C43" s="93"/>
      <c r="D43" s="36">
        <f>D40+D42</f>
        <v>0</v>
      </c>
      <c r="E43" s="93" t="s">
        <v>104</v>
      </c>
    </row>
  </sheetData>
  <mergeCells count="5">
    <mergeCell ref="A1:E1"/>
    <mergeCell ref="A3:E3"/>
    <mergeCell ref="A4:E4"/>
    <mergeCell ref="A5:E5"/>
    <mergeCell ref="A2:E2"/>
  </mergeCells>
  <printOptions/>
  <pageMargins left="0.56" right="0.34" top="0.71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workbookViewId="0" topLeftCell="A1">
      <selection activeCell="A2" sqref="A2:I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2.125" style="0" customWidth="1"/>
    <col min="8" max="8" width="11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164"/>
      <c r="B1" s="368" t="s">
        <v>236</v>
      </c>
      <c r="C1" s="368"/>
      <c r="D1" s="368"/>
      <c r="E1" s="368"/>
      <c r="F1" s="368"/>
      <c r="G1" s="368"/>
      <c r="H1" s="368"/>
      <c r="I1" s="368"/>
    </row>
    <row r="2" spans="1:9" ht="14.25">
      <c r="A2" s="378"/>
      <c r="B2" s="378"/>
      <c r="C2" s="378"/>
      <c r="D2" s="378"/>
      <c r="E2" s="378"/>
      <c r="F2" s="378"/>
      <c r="G2" s="378"/>
      <c r="H2" s="378"/>
      <c r="I2" s="378"/>
    </row>
    <row r="3" spans="1:9" ht="14.25">
      <c r="A3" s="378" t="s">
        <v>237</v>
      </c>
      <c r="B3" s="378"/>
      <c r="C3" s="378"/>
      <c r="D3" s="378"/>
      <c r="E3" s="378"/>
      <c r="F3" s="378"/>
      <c r="G3" s="378"/>
      <c r="H3" s="378"/>
      <c r="I3" s="378"/>
    </row>
    <row r="4" spans="1:9" ht="14.25">
      <c r="A4" s="378" t="s">
        <v>138</v>
      </c>
      <c r="B4" s="378"/>
      <c r="C4" s="378"/>
      <c r="D4" s="378"/>
      <c r="E4" s="378"/>
      <c r="F4" s="378"/>
      <c r="G4" s="378"/>
      <c r="H4" s="378"/>
      <c r="I4" s="378"/>
    </row>
    <row r="5" spans="1:9" ht="15.75" customHeight="1">
      <c r="A5" s="378" t="s">
        <v>238</v>
      </c>
      <c r="B5" s="378"/>
      <c r="C5" s="378"/>
      <c r="D5" s="378"/>
      <c r="E5" s="378"/>
      <c r="F5" s="378"/>
      <c r="G5" s="378"/>
      <c r="H5" s="378"/>
      <c r="I5" s="378"/>
    </row>
    <row r="6" spans="1:9" ht="15.75" thickBot="1">
      <c r="A6" s="166"/>
      <c r="B6" s="166"/>
      <c r="C6" s="165"/>
      <c r="D6" s="165"/>
      <c r="E6" s="165"/>
      <c r="F6" s="159"/>
      <c r="G6" s="140"/>
      <c r="H6" s="379" t="s">
        <v>0</v>
      </c>
      <c r="I6" s="379"/>
    </row>
    <row r="7" spans="1:9" ht="15">
      <c r="A7" s="375" t="s">
        <v>139</v>
      </c>
      <c r="B7" s="376"/>
      <c r="C7" s="376"/>
      <c r="D7" s="376"/>
      <c r="E7" s="376"/>
      <c r="F7" s="377"/>
      <c r="G7" s="167" t="s">
        <v>2</v>
      </c>
      <c r="H7" s="167" t="s">
        <v>2</v>
      </c>
      <c r="I7" s="156" t="s">
        <v>239</v>
      </c>
    </row>
    <row r="8" spans="1:9" ht="15">
      <c r="A8" s="371"/>
      <c r="B8" s="372"/>
      <c r="C8" s="372"/>
      <c r="D8" s="372"/>
      <c r="E8" s="372"/>
      <c r="F8" s="373"/>
      <c r="G8" s="168" t="s">
        <v>60</v>
      </c>
      <c r="H8" s="168" t="s">
        <v>60</v>
      </c>
      <c r="I8" s="169"/>
    </row>
    <row r="9" spans="1:9" ht="15.75" thickBot="1">
      <c r="A9" s="374"/>
      <c r="B9" s="370"/>
      <c r="C9" s="370"/>
      <c r="D9" s="370"/>
      <c r="E9" s="370"/>
      <c r="F9" s="365"/>
      <c r="G9" s="170" t="s">
        <v>4</v>
      </c>
      <c r="H9" s="170" t="s">
        <v>238</v>
      </c>
      <c r="I9" s="171" t="s">
        <v>3</v>
      </c>
    </row>
    <row r="10" spans="1:9" ht="33" customHeight="1">
      <c r="A10" s="172" t="s">
        <v>140</v>
      </c>
      <c r="B10" s="381" t="s">
        <v>141</v>
      </c>
      <c r="C10" s="381"/>
      <c r="D10" s="381"/>
      <c r="E10" s="381"/>
      <c r="F10" s="381"/>
      <c r="G10" s="137"/>
      <c r="H10" s="136"/>
      <c r="I10" s="137"/>
    </row>
    <row r="11" spans="1:9" ht="15.75" customHeight="1">
      <c r="A11" s="10"/>
      <c r="B11" s="10" t="s">
        <v>140</v>
      </c>
      <c r="C11" s="10" t="s">
        <v>142</v>
      </c>
      <c r="D11" s="10"/>
      <c r="E11" s="10"/>
      <c r="F11" s="10"/>
      <c r="G11" s="145"/>
      <c r="H11" s="145"/>
      <c r="I11" s="10"/>
    </row>
    <row r="12" spans="1:9" ht="29.25" customHeight="1">
      <c r="A12" s="10"/>
      <c r="B12" s="10"/>
      <c r="C12" s="172" t="s">
        <v>32</v>
      </c>
      <c r="D12" s="381" t="s">
        <v>143</v>
      </c>
      <c r="E12" s="381"/>
      <c r="F12" s="381"/>
      <c r="G12" s="136"/>
      <c r="H12" s="136"/>
      <c r="I12" s="137"/>
    </row>
    <row r="13" spans="1:9" ht="28.5" customHeight="1">
      <c r="A13" s="10"/>
      <c r="B13" s="10"/>
      <c r="C13" s="10"/>
      <c r="D13" s="172" t="s">
        <v>32</v>
      </c>
      <c r="E13" s="381" t="s">
        <v>144</v>
      </c>
      <c r="F13" s="381"/>
      <c r="G13" s="136"/>
      <c r="H13" s="136"/>
      <c r="I13" s="137"/>
    </row>
    <row r="14" spans="1:9" ht="30.75" customHeight="1">
      <c r="A14" s="8"/>
      <c r="B14" s="8"/>
      <c r="C14" s="8"/>
      <c r="D14" s="173" t="s">
        <v>145</v>
      </c>
      <c r="E14" s="366" t="s">
        <v>146</v>
      </c>
      <c r="F14" s="380"/>
      <c r="G14" s="138"/>
      <c r="H14" s="138"/>
      <c r="I14" s="139"/>
    </row>
    <row r="15" spans="1:9" ht="29.25" customHeight="1">
      <c r="A15" s="8"/>
      <c r="B15" s="8"/>
      <c r="C15" s="8"/>
      <c r="D15" s="8"/>
      <c r="E15" s="173" t="s">
        <v>147</v>
      </c>
      <c r="F15" s="147" t="s">
        <v>148</v>
      </c>
      <c r="G15" s="140">
        <v>863</v>
      </c>
      <c r="H15" s="140">
        <v>864</v>
      </c>
      <c r="I15" s="139">
        <f>(H15/G15)*100</f>
        <v>100.11587485515643</v>
      </c>
    </row>
    <row r="16" spans="1:9" ht="19.5" customHeight="1">
      <c r="A16" s="8"/>
      <c r="B16" s="8"/>
      <c r="C16" s="8"/>
      <c r="D16" s="8"/>
      <c r="E16" s="8" t="s">
        <v>149</v>
      </c>
      <c r="F16" s="147" t="s">
        <v>150</v>
      </c>
      <c r="G16" s="140">
        <v>510</v>
      </c>
      <c r="H16" s="140">
        <v>576</v>
      </c>
      <c r="I16" s="139">
        <f>(H16/G16)*100</f>
        <v>112.94117647058823</v>
      </c>
    </row>
    <row r="17" spans="1:9" ht="30" customHeight="1">
      <c r="A17" s="8"/>
      <c r="B17" s="8"/>
      <c r="C17" s="8"/>
      <c r="D17" s="8"/>
      <c r="E17" s="173" t="s">
        <v>151</v>
      </c>
      <c r="F17" s="147" t="s">
        <v>152</v>
      </c>
      <c r="G17" s="140">
        <v>100</v>
      </c>
      <c r="H17" s="140">
        <v>100</v>
      </c>
      <c r="I17" s="139">
        <f>(H17/G17)*100</f>
        <v>100</v>
      </c>
    </row>
    <row r="18" spans="1:9" ht="17.25" customHeight="1">
      <c r="A18" s="8"/>
      <c r="B18" s="8"/>
      <c r="C18" s="8"/>
      <c r="D18" s="8"/>
      <c r="E18" s="8" t="s">
        <v>153</v>
      </c>
      <c r="F18" s="147" t="s">
        <v>154</v>
      </c>
      <c r="G18" s="140">
        <v>808</v>
      </c>
      <c r="H18" s="140">
        <v>808</v>
      </c>
      <c r="I18" s="139">
        <f>(H18/G18)*100</f>
        <v>100</v>
      </c>
    </row>
    <row r="19" spans="1:9" ht="18" customHeight="1">
      <c r="A19" s="8"/>
      <c r="B19" s="8"/>
      <c r="C19" s="8"/>
      <c r="D19" s="8" t="s">
        <v>155</v>
      </c>
      <c r="E19" s="8" t="s">
        <v>240</v>
      </c>
      <c r="F19" s="8"/>
      <c r="G19" s="140">
        <v>4000</v>
      </c>
      <c r="H19" s="140">
        <v>4000</v>
      </c>
      <c r="I19" s="139">
        <f>(H19/G19)*100</f>
        <v>100</v>
      </c>
    </row>
    <row r="20" spans="1:9" ht="18" customHeight="1">
      <c r="A20" s="8"/>
      <c r="B20" s="8"/>
      <c r="C20" s="8"/>
      <c r="D20" s="8"/>
      <c r="E20" s="8"/>
      <c r="F20" s="174" t="s">
        <v>268</v>
      </c>
      <c r="G20" s="140"/>
      <c r="H20" s="140">
        <v>-49</v>
      </c>
      <c r="I20" s="139"/>
    </row>
    <row r="21" spans="1:9" ht="18" customHeight="1">
      <c r="A21" s="8"/>
      <c r="B21" s="8"/>
      <c r="C21" s="8"/>
      <c r="D21" s="8" t="s">
        <v>241</v>
      </c>
      <c r="E21" s="8"/>
      <c r="F21" s="8"/>
      <c r="G21" s="141"/>
      <c r="H21" s="140">
        <v>48</v>
      </c>
      <c r="I21" s="139"/>
    </row>
    <row r="22" spans="1:9" ht="8.25" customHeight="1">
      <c r="A22" s="367" t="s">
        <v>156</v>
      </c>
      <c r="B22" s="367"/>
      <c r="C22" s="367"/>
      <c r="D22" s="367"/>
      <c r="E22" s="367"/>
      <c r="F22" s="367"/>
      <c r="G22" s="140"/>
      <c r="H22" s="140"/>
      <c r="I22" s="139"/>
    </row>
    <row r="23" spans="1:9" ht="15.75" customHeight="1">
      <c r="A23" s="367"/>
      <c r="B23" s="367"/>
      <c r="C23" s="367"/>
      <c r="D23" s="367"/>
      <c r="E23" s="367"/>
      <c r="F23" s="367"/>
      <c r="G23" s="150">
        <f>SUM(G14:G22)</f>
        <v>6281</v>
      </c>
      <c r="H23" s="150">
        <f>SUM(H14:H22)</f>
        <v>6347</v>
      </c>
      <c r="I23" s="144">
        <f>(H23/G23)*100</f>
        <v>101.05078809106831</v>
      </c>
    </row>
    <row r="24" spans="1:9" ht="32.25" customHeight="1">
      <c r="A24" s="172"/>
      <c r="B24" s="381" t="s">
        <v>264</v>
      </c>
      <c r="C24" s="381"/>
      <c r="D24" s="381"/>
      <c r="E24" s="381"/>
      <c r="F24" s="381"/>
      <c r="G24" s="136"/>
      <c r="H24" s="136"/>
      <c r="I24" s="139"/>
    </row>
    <row r="25" spans="1:9" ht="15">
      <c r="A25" s="8"/>
      <c r="B25" s="8"/>
      <c r="C25" s="8"/>
      <c r="D25" s="8" t="s">
        <v>32</v>
      </c>
      <c r="E25" s="8" t="s">
        <v>243</v>
      </c>
      <c r="F25" s="8"/>
      <c r="G25" s="140">
        <v>2088</v>
      </c>
      <c r="H25" s="140">
        <v>151</v>
      </c>
      <c r="I25" s="139">
        <f>(H25/G25)*100</f>
        <v>7.231800766283525</v>
      </c>
    </row>
    <row r="26" spans="1:9" ht="31.5" customHeight="1">
      <c r="A26" s="8"/>
      <c r="B26" s="8"/>
      <c r="C26" s="8"/>
      <c r="D26" s="173" t="s">
        <v>33</v>
      </c>
      <c r="E26" s="366" t="s">
        <v>244</v>
      </c>
      <c r="F26" s="366"/>
      <c r="G26" s="140">
        <v>774</v>
      </c>
      <c r="H26" s="140">
        <v>1352</v>
      </c>
      <c r="I26" s="139"/>
    </row>
    <row r="27" spans="1:9" ht="34.5" customHeight="1">
      <c r="A27" s="8"/>
      <c r="B27" s="8"/>
      <c r="C27" s="8"/>
      <c r="D27" s="173" t="s">
        <v>34</v>
      </c>
      <c r="E27" s="366" t="s">
        <v>245</v>
      </c>
      <c r="F27" s="366"/>
      <c r="G27" s="140">
        <v>766</v>
      </c>
      <c r="H27" s="140">
        <v>166</v>
      </c>
      <c r="I27" s="139">
        <f>(H27/G27)*100</f>
        <v>21.671018276762403</v>
      </c>
    </row>
    <row r="28" spans="1:9" ht="32.25" customHeight="1">
      <c r="A28" s="175"/>
      <c r="B28" s="175"/>
      <c r="C28" s="369" t="s">
        <v>157</v>
      </c>
      <c r="D28" s="369"/>
      <c r="E28" s="369"/>
      <c r="F28" s="369"/>
      <c r="G28" s="151">
        <f>SUM(G25:G27)</f>
        <v>3628</v>
      </c>
      <c r="H28" s="151">
        <f>SUM(H25:H27)</f>
        <v>1669</v>
      </c>
      <c r="I28" s="152">
        <f>(H28/G28)*100</f>
        <v>46.00330760749725</v>
      </c>
    </row>
    <row r="29" spans="1:9" ht="6" customHeight="1">
      <c r="A29" s="8"/>
      <c r="B29" s="8"/>
      <c r="C29" s="8"/>
      <c r="D29" s="8"/>
      <c r="E29" s="8"/>
      <c r="F29" s="8"/>
      <c r="G29" s="140"/>
      <c r="H29" s="140"/>
      <c r="I29" s="139"/>
    </row>
    <row r="30" spans="1:9" ht="30" customHeight="1">
      <c r="A30" s="172"/>
      <c r="B30" s="381" t="s">
        <v>265</v>
      </c>
      <c r="C30" s="381"/>
      <c r="D30" s="381"/>
      <c r="E30" s="381"/>
      <c r="F30" s="381"/>
      <c r="G30" s="136"/>
      <c r="H30" s="136"/>
      <c r="I30" s="139"/>
    </row>
    <row r="31" spans="1:9" ht="30.75" customHeight="1">
      <c r="A31" s="8"/>
      <c r="B31" s="8"/>
      <c r="C31" s="8"/>
      <c r="D31" s="8" t="s">
        <v>32</v>
      </c>
      <c r="E31" s="359" t="s">
        <v>158</v>
      </c>
      <c r="F31" s="359"/>
      <c r="G31" s="138"/>
      <c r="H31" s="138"/>
      <c r="I31" s="139"/>
    </row>
    <row r="32" spans="1:9" ht="33.75" customHeight="1">
      <c r="A32" s="8"/>
      <c r="B32" s="8"/>
      <c r="C32" s="8"/>
      <c r="D32" s="8"/>
      <c r="E32" s="173" t="s">
        <v>159</v>
      </c>
      <c r="F32" s="177" t="s">
        <v>262</v>
      </c>
      <c r="G32" s="138">
        <v>171</v>
      </c>
      <c r="H32" s="138">
        <v>1200</v>
      </c>
      <c r="I32" s="139">
        <f>(H32/G32)*100</f>
        <v>701.7543859649122</v>
      </c>
    </row>
    <row r="33" spans="1:9" ht="30" customHeight="1">
      <c r="A33" s="8"/>
      <c r="B33" s="367" t="s">
        <v>269</v>
      </c>
      <c r="C33" s="367"/>
      <c r="D33" s="367"/>
      <c r="E33" s="367"/>
      <c r="F33" s="367"/>
      <c r="G33" s="145">
        <f>SUM(G32:G32)</f>
        <v>171</v>
      </c>
      <c r="H33" s="145">
        <f>SUM(H32:H32)</f>
        <v>1200</v>
      </c>
      <c r="I33" s="144">
        <f>(H33/G33)*100</f>
        <v>701.7543859649122</v>
      </c>
    </row>
    <row r="34" spans="1:9" ht="15" customHeight="1">
      <c r="A34" s="8"/>
      <c r="B34" s="367" t="s">
        <v>266</v>
      </c>
      <c r="C34" s="367"/>
      <c r="D34" s="367"/>
      <c r="E34" s="367"/>
      <c r="F34" s="367"/>
      <c r="G34" s="142">
        <v>-92</v>
      </c>
      <c r="H34" s="142"/>
      <c r="I34" s="139"/>
    </row>
    <row r="35" spans="1:9" ht="15" customHeight="1">
      <c r="A35" s="8"/>
      <c r="B35" s="10" t="s">
        <v>188</v>
      </c>
      <c r="C35" s="10" t="s">
        <v>160</v>
      </c>
      <c r="D35" s="10"/>
      <c r="E35" s="137"/>
      <c r="F35" s="137"/>
      <c r="G35" s="138"/>
      <c r="H35" s="138"/>
      <c r="I35" s="139"/>
    </row>
    <row r="36" spans="1:9" ht="15" customHeight="1">
      <c r="A36" s="8"/>
      <c r="B36" s="8"/>
      <c r="C36" s="8"/>
      <c r="D36" s="8" t="s">
        <v>33</v>
      </c>
      <c r="E36" s="8" t="s">
        <v>246</v>
      </c>
      <c r="F36" s="147"/>
      <c r="G36" s="138">
        <v>47</v>
      </c>
      <c r="H36" s="138"/>
      <c r="I36" s="139"/>
    </row>
    <row r="37" spans="1:9" ht="32.25" customHeight="1">
      <c r="A37" s="360" t="s">
        <v>247</v>
      </c>
      <c r="B37" s="388"/>
      <c r="C37" s="388"/>
      <c r="D37" s="388"/>
      <c r="E37" s="388"/>
      <c r="F37" s="388"/>
      <c r="G37" s="143">
        <f>G23+G28+G33+G36+G34</f>
        <v>10035</v>
      </c>
      <c r="H37" s="143">
        <f>H23+H28+H33+H36+H34</f>
        <v>9216</v>
      </c>
      <c r="I37" s="144">
        <f>(H37/G37)*100</f>
        <v>91.83856502242152</v>
      </c>
    </row>
    <row r="38" spans="1:9" ht="24.75" customHeight="1" thickBot="1">
      <c r="A38" s="389" t="s">
        <v>260</v>
      </c>
      <c r="B38" s="389"/>
      <c r="C38" s="389"/>
      <c r="D38" s="389"/>
      <c r="E38" s="389"/>
      <c r="F38" s="389"/>
      <c r="G38" s="389"/>
      <c r="H38" s="389"/>
      <c r="I38" s="389"/>
    </row>
    <row r="39" spans="1:9" ht="17.25" customHeight="1">
      <c r="A39" s="375" t="s">
        <v>139</v>
      </c>
      <c r="B39" s="376"/>
      <c r="C39" s="376"/>
      <c r="D39" s="376"/>
      <c r="E39" s="376"/>
      <c r="F39" s="377"/>
      <c r="G39" s="167" t="s">
        <v>2</v>
      </c>
      <c r="H39" s="167" t="s">
        <v>2</v>
      </c>
      <c r="I39" s="156" t="s">
        <v>239</v>
      </c>
    </row>
    <row r="40" spans="1:9" ht="14.25" customHeight="1">
      <c r="A40" s="371"/>
      <c r="B40" s="372"/>
      <c r="C40" s="372"/>
      <c r="D40" s="372"/>
      <c r="E40" s="372"/>
      <c r="F40" s="373"/>
      <c r="G40" s="168" t="s">
        <v>60</v>
      </c>
      <c r="H40" s="168" t="s">
        <v>60</v>
      </c>
      <c r="I40" s="169"/>
    </row>
    <row r="41" spans="1:9" ht="16.5" customHeight="1" thickBot="1">
      <c r="A41" s="374"/>
      <c r="B41" s="370"/>
      <c r="C41" s="370"/>
      <c r="D41" s="370"/>
      <c r="E41" s="370"/>
      <c r="F41" s="365"/>
      <c r="G41" s="170" t="s">
        <v>4</v>
      </c>
      <c r="H41" s="170" t="s">
        <v>238</v>
      </c>
      <c r="I41" s="171" t="s">
        <v>3</v>
      </c>
    </row>
    <row r="42" spans="1:9" ht="33" customHeight="1">
      <c r="A42" s="161"/>
      <c r="B42" s="387" t="s">
        <v>270</v>
      </c>
      <c r="C42" s="380"/>
      <c r="D42" s="380"/>
      <c r="E42" s="380"/>
      <c r="F42" s="380"/>
      <c r="G42" s="141"/>
      <c r="H42" s="141"/>
      <c r="I42" s="144"/>
    </row>
    <row r="43" spans="1:9" ht="15">
      <c r="A43" s="158"/>
      <c r="B43" s="158"/>
      <c r="C43" s="159" t="s">
        <v>32</v>
      </c>
      <c r="D43" s="160" t="s">
        <v>162</v>
      </c>
      <c r="E43" s="158"/>
      <c r="F43" s="158"/>
      <c r="G43" s="141">
        <v>46</v>
      </c>
      <c r="H43" s="141">
        <v>17</v>
      </c>
      <c r="I43" s="139">
        <f>(H43/G43)*100</f>
        <v>36.95652173913043</v>
      </c>
    </row>
    <row r="44" spans="1:9" ht="15">
      <c r="A44" s="158"/>
      <c r="B44" s="158"/>
      <c r="C44" s="158" t="s">
        <v>33</v>
      </c>
      <c r="D44" s="392" t="s">
        <v>163</v>
      </c>
      <c r="E44" s="392"/>
      <c r="F44" s="392"/>
      <c r="G44" s="143">
        <v>719</v>
      </c>
      <c r="H44" s="143"/>
      <c r="I44" s="144"/>
    </row>
    <row r="45" spans="1:9" ht="32.25" customHeight="1">
      <c r="A45" s="158"/>
      <c r="B45" s="387" t="s">
        <v>164</v>
      </c>
      <c r="C45" s="387"/>
      <c r="D45" s="387"/>
      <c r="E45" s="387"/>
      <c r="F45" s="387"/>
      <c r="G45" s="143">
        <f>G43+G44</f>
        <v>765</v>
      </c>
      <c r="H45" s="143">
        <f>H43+H44</f>
        <v>17</v>
      </c>
      <c r="I45" s="143">
        <f>I43+I44</f>
        <v>36.95652173913043</v>
      </c>
    </row>
    <row r="46" spans="1:9" ht="33.75" customHeight="1">
      <c r="A46" s="387" t="s">
        <v>165</v>
      </c>
      <c r="B46" s="387"/>
      <c r="C46" s="387"/>
      <c r="D46" s="387"/>
      <c r="E46" s="387"/>
      <c r="F46" s="387"/>
      <c r="G46" s="148">
        <f>G37+G45</f>
        <v>10800</v>
      </c>
      <c r="H46" s="148">
        <f>H37+H45</f>
        <v>9233</v>
      </c>
      <c r="I46" s="144">
        <f>(H46/G46)*100</f>
        <v>85.49074074074075</v>
      </c>
    </row>
    <row r="47" spans="1:9" ht="30.75" customHeight="1">
      <c r="A47" s="161" t="s">
        <v>161</v>
      </c>
      <c r="B47" s="387" t="s">
        <v>166</v>
      </c>
      <c r="C47" s="387"/>
      <c r="D47" s="387"/>
      <c r="E47" s="387"/>
      <c r="F47" s="387"/>
      <c r="G47" s="148"/>
      <c r="H47" s="143"/>
      <c r="I47" s="144"/>
    </row>
    <row r="48" spans="1:9" ht="15">
      <c r="A48" s="161"/>
      <c r="B48" s="157" t="s">
        <v>32</v>
      </c>
      <c r="C48" s="387" t="s">
        <v>248</v>
      </c>
      <c r="D48" s="387"/>
      <c r="E48" s="387"/>
      <c r="F48" s="387"/>
      <c r="G48" s="141"/>
      <c r="H48" s="141"/>
      <c r="I48" s="139"/>
    </row>
    <row r="49" spans="1:9" ht="15">
      <c r="A49" s="161"/>
      <c r="B49" s="157"/>
      <c r="C49" s="157" t="s">
        <v>32</v>
      </c>
      <c r="D49" s="162" t="s">
        <v>167</v>
      </c>
      <c r="E49" s="157"/>
      <c r="F49" s="157"/>
      <c r="G49" s="141">
        <v>477</v>
      </c>
      <c r="H49" s="141"/>
      <c r="I49" s="139"/>
    </row>
    <row r="50" spans="1:9" ht="15">
      <c r="A50" s="161"/>
      <c r="B50" s="157"/>
      <c r="C50" s="157" t="s">
        <v>33</v>
      </c>
      <c r="D50" s="162" t="s">
        <v>249</v>
      </c>
      <c r="E50" s="157"/>
      <c r="F50" s="157"/>
      <c r="G50" s="141">
        <v>497</v>
      </c>
      <c r="H50" s="141"/>
      <c r="I50" s="139"/>
    </row>
    <row r="51" spans="1:9" ht="30.75" customHeight="1">
      <c r="A51" s="161"/>
      <c r="B51" s="157"/>
      <c r="C51" s="387" t="s">
        <v>250</v>
      </c>
      <c r="D51" s="387"/>
      <c r="E51" s="387"/>
      <c r="F51" s="387"/>
      <c r="G51" s="148">
        <f>G49+G50</f>
        <v>974</v>
      </c>
      <c r="H51" s="8"/>
      <c r="I51" s="8"/>
    </row>
    <row r="52" spans="1:19" ht="15">
      <c r="A52" s="10" t="s">
        <v>168</v>
      </c>
      <c r="B52" s="10" t="s">
        <v>108</v>
      </c>
      <c r="C52" s="10"/>
      <c r="D52" s="10"/>
      <c r="E52" s="10"/>
      <c r="F52" s="10"/>
      <c r="G52" s="10"/>
      <c r="H52" s="145"/>
      <c r="I52" s="139"/>
      <c r="L52" s="390"/>
      <c r="M52" s="391"/>
      <c r="N52" s="391"/>
      <c r="O52" s="391"/>
      <c r="P52" s="391"/>
      <c r="Q52" s="391"/>
      <c r="R52" s="391"/>
      <c r="S52" s="391"/>
    </row>
    <row r="53" spans="1:9" ht="15">
      <c r="A53" s="8"/>
      <c r="B53" s="8" t="s">
        <v>176</v>
      </c>
      <c r="C53" s="8" t="s">
        <v>169</v>
      </c>
      <c r="D53" s="8"/>
      <c r="E53" s="8"/>
      <c r="F53" s="8"/>
      <c r="G53" s="8"/>
      <c r="H53" s="140"/>
      <c r="I53" s="139"/>
    </row>
    <row r="54" spans="1:9" ht="15">
      <c r="A54" s="8"/>
      <c r="B54" s="8"/>
      <c r="C54" s="8" t="s">
        <v>32</v>
      </c>
      <c r="D54" s="8" t="s">
        <v>170</v>
      </c>
      <c r="E54" s="8"/>
      <c r="F54" s="8"/>
      <c r="G54" s="140">
        <v>100</v>
      </c>
      <c r="H54" s="140">
        <v>100</v>
      </c>
      <c r="I54" s="139"/>
    </row>
    <row r="55" spans="1:9" ht="15">
      <c r="A55" s="10"/>
      <c r="B55" s="10" t="s">
        <v>32</v>
      </c>
      <c r="C55" s="10" t="s">
        <v>171</v>
      </c>
      <c r="D55" s="10"/>
      <c r="E55" s="10"/>
      <c r="F55" s="10"/>
      <c r="G55" s="10"/>
      <c r="H55" s="145"/>
      <c r="I55" s="139"/>
    </row>
    <row r="56" spans="1:9" ht="15">
      <c r="A56" s="8"/>
      <c r="B56" s="8"/>
      <c r="C56" s="8" t="s">
        <v>32</v>
      </c>
      <c r="D56" s="8" t="s">
        <v>172</v>
      </c>
      <c r="E56" s="8"/>
      <c r="F56" s="8"/>
      <c r="G56" s="140">
        <v>1000</v>
      </c>
      <c r="H56" s="140">
        <v>1000</v>
      </c>
      <c r="I56" s="139">
        <f>H56/G56*100</f>
        <v>100</v>
      </c>
    </row>
    <row r="57" spans="1:9" ht="15">
      <c r="A57" s="10"/>
      <c r="B57" s="10" t="s">
        <v>33</v>
      </c>
      <c r="C57" s="10" t="s">
        <v>173</v>
      </c>
      <c r="D57" s="10"/>
      <c r="E57" s="10"/>
      <c r="F57" s="10"/>
      <c r="G57" s="145"/>
      <c r="H57" s="145"/>
      <c r="I57" s="139"/>
    </row>
    <row r="58" spans="1:9" ht="15">
      <c r="A58" s="8"/>
      <c r="B58" s="8"/>
      <c r="C58" s="8" t="s">
        <v>32</v>
      </c>
      <c r="D58" s="8" t="s">
        <v>174</v>
      </c>
      <c r="E58" s="8"/>
      <c r="F58" s="8"/>
      <c r="G58" s="140">
        <v>630</v>
      </c>
      <c r="H58" s="140">
        <v>200</v>
      </c>
      <c r="I58" s="139">
        <f>H58/G58*100</f>
        <v>31.746031746031743</v>
      </c>
    </row>
    <row r="59" spans="1:9" ht="15">
      <c r="A59" s="10"/>
      <c r="B59" s="10" t="s">
        <v>35</v>
      </c>
      <c r="C59" s="10" t="s">
        <v>175</v>
      </c>
      <c r="D59" s="10"/>
      <c r="E59" s="10"/>
      <c r="F59" s="10"/>
      <c r="G59" s="145"/>
      <c r="H59" s="145"/>
      <c r="I59" s="139"/>
    </row>
    <row r="60" spans="1:9" ht="15">
      <c r="A60" s="8"/>
      <c r="B60" s="8"/>
      <c r="C60" s="10" t="s">
        <v>32</v>
      </c>
      <c r="D60" s="8" t="s">
        <v>177</v>
      </c>
      <c r="E60" s="8"/>
      <c r="F60" s="8"/>
      <c r="G60" s="140">
        <v>10</v>
      </c>
      <c r="H60" s="140">
        <v>10</v>
      </c>
      <c r="I60" s="139">
        <f>H60/G60*100</f>
        <v>100</v>
      </c>
    </row>
    <row r="61" spans="1:9" ht="15">
      <c r="A61" s="8"/>
      <c r="B61" s="8"/>
      <c r="C61" s="10" t="s">
        <v>34</v>
      </c>
      <c r="D61" s="8" t="s">
        <v>178</v>
      </c>
      <c r="E61" s="8"/>
      <c r="F61" s="8"/>
      <c r="G61" s="140">
        <v>100</v>
      </c>
      <c r="H61" s="140">
        <v>20</v>
      </c>
      <c r="I61" s="139">
        <f>H61/G61*100</f>
        <v>20</v>
      </c>
    </row>
    <row r="62" spans="1:9" ht="15">
      <c r="A62" s="10" t="s">
        <v>179</v>
      </c>
      <c r="B62" s="158"/>
      <c r="C62" s="158"/>
      <c r="D62" s="158"/>
      <c r="E62" s="158"/>
      <c r="F62" s="158"/>
      <c r="G62" s="143">
        <f>SUM(G54:G61)</f>
        <v>1840</v>
      </c>
      <c r="H62" s="143">
        <f>SUM(H54:H61)</f>
        <v>1330</v>
      </c>
      <c r="I62" s="144">
        <f>H62/G62*100</f>
        <v>72.28260869565217</v>
      </c>
    </row>
    <row r="63" spans="1:9" ht="15">
      <c r="A63" s="10" t="s">
        <v>180</v>
      </c>
      <c r="B63" s="10" t="s">
        <v>109</v>
      </c>
      <c r="C63" s="10"/>
      <c r="D63" s="10"/>
      <c r="E63" s="10"/>
      <c r="F63" s="10"/>
      <c r="G63" s="10"/>
      <c r="H63" s="145"/>
      <c r="I63" s="139"/>
    </row>
    <row r="64" spans="1:9" ht="6" customHeight="1">
      <c r="A64" s="158"/>
      <c r="B64" s="158"/>
      <c r="C64" s="158"/>
      <c r="D64" s="158"/>
      <c r="E64" s="158"/>
      <c r="F64" s="158"/>
      <c r="G64" s="141"/>
      <c r="H64" s="141"/>
      <c r="I64" s="139"/>
    </row>
    <row r="65" spans="1:9" ht="15">
      <c r="A65" s="158"/>
      <c r="B65" s="158" t="s">
        <v>32</v>
      </c>
      <c r="C65" s="393" t="s">
        <v>181</v>
      </c>
      <c r="D65" s="393"/>
      <c r="E65" s="393"/>
      <c r="F65" s="393"/>
      <c r="G65" s="141"/>
      <c r="H65" s="141"/>
      <c r="I65" s="139"/>
    </row>
    <row r="66" spans="1:9" ht="15">
      <c r="A66" s="158"/>
      <c r="B66" s="158"/>
      <c r="C66" s="163" t="s">
        <v>32</v>
      </c>
      <c r="D66" s="163" t="s">
        <v>182</v>
      </c>
      <c r="E66" s="163"/>
      <c r="F66" s="163"/>
      <c r="G66" s="141">
        <v>578</v>
      </c>
      <c r="H66" s="141">
        <v>578</v>
      </c>
      <c r="I66" s="139">
        <f>H66/G66*100</f>
        <v>100</v>
      </c>
    </row>
    <row r="67" spans="1:9" ht="15">
      <c r="A67" s="158"/>
      <c r="B67" s="158"/>
      <c r="C67" s="163" t="s">
        <v>33</v>
      </c>
      <c r="D67" s="163" t="s">
        <v>183</v>
      </c>
      <c r="E67" s="163"/>
      <c r="F67" s="163"/>
      <c r="G67" s="141">
        <v>360</v>
      </c>
      <c r="H67" s="141">
        <v>360</v>
      </c>
      <c r="I67" s="139">
        <f>H67/G67*100</f>
        <v>100</v>
      </c>
    </row>
    <row r="68" spans="1:9" ht="15">
      <c r="A68" s="158"/>
      <c r="B68" s="158"/>
      <c r="C68" s="163" t="s">
        <v>34</v>
      </c>
      <c r="D68" s="163" t="s">
        <v>184</v>
      </c>
      <c r="E68" s="158"/>
      <c r="F68" s="158"/>
      <c r="G68" s="141">
        <v>2</v>
      </c>
      <c r="H68" s="141">
        <v>2</v>
      </c>
      <c r="I68" s="139">
        <f>H68/G68*100</f>
        <v>100</v>
      </c>
    </row>
    <row r="69" spans="1:9" ht="15">
      <c r="A69" s="10" t="s">
        <v>185</v>
      </c>
      <c r="B69" s="158"/>
      <c r="C69" s="158"/>
      <c r="D69" s="158"/>
      <c r="E69" s="158"/>
      <c r="F69" s="158"/>
      <c r="G69" s="143">
        <f>G66+G67+G68</f>
        <v>940</v>
      </c>
      <c r="H69" s="143">
        <f>H66+H67+H68</f>
        <v>940</v>
      </c>
      <c r="I69" s="144">
        <f>H69/G69*100</f>
        <v>100</v>
      </c>
    </row>
    <row r="70" spans="1:9" ht="6" customHeight="1">
      <c r="A70" s="10"/>
      <c r="B70" s="158"/>
      <c r="C70" s="158"/>
      <c r="D70" s="158"/>
      <c r="E70" s="158"/>
      <c r="F70" s="158"/>
      <c r="G70" s="143"/>
      <c r="H70" s="143"/>
      <c r="I70" s="144"/>
    </row>
    <row r="71" spans="1:9" ht="15">
      <c r="A71" s="10" t="s">
        <v>186</v>
      </c>
      <c r="B71" s="10" t="s">
        <v>114</v>
      </c>
      <c r="C71" s="10"/>
      <c r="D71" s="10"/>
      <c r="E71" s="10"/>
      <c r="F71" s="10"/>
      <c r="G71" s="10"/>
      <c r="H71" s="145"/>
      <c r="I71" s="139"/>
    </row>
    <row r="72" spans="1:9" ht="29.25" customHeight="1">
      <c r="A72" s="8"/>
      <c r="B72" s="173" t="s">
        <v>32</v>
      </c>
      <c r="C72" s="359" t="s">
        <v>255</v>
      </c>
      <c r="D72" s="359"/>
      <c r="E72" s="359"/>
      <c r="F72" s="359"/>
      <c r="G72" s="147"/>
      <c r="H72" s="138"/>
      <c r="I72" s="139"/>
    </row>
    <row r="73" spans="1:9" ht="33" customHeight="1">
      <c r="A73" s="8"/>
      <c r="B73" s="8"/>
      <c r="C73" s="173" t="s">
        <v>32</v>
      </c>
      <c r="D73" s="359" t="s">
        <v>251</v>
      </c>
      <c r="E73" s="359"/>
      <c r="F73" s="359"/>
      <c r="G73" s="141"/>
      <c r="H73" s="154">
        <v>11000</v>
      </c>
      <c r="I73" s="139"/>
    </row>
    <row r="74" spans="1:9" ht="4.5" customHeight="1">
      <c r="A74" s="8"/>
      <c r="B74" s="8"/>
      <c r="C74" s="8"/>
      <c r="D74" s="8"/>
      <c r="E74" s="8"/>
      <c r="F74" s="8"/>
      <c r="G74" s="8"/>
      <c r="H74" s="140"/>
      <c r="I74" s="139"/>
    </row>
    <row r="75" spans="1:9" ht="30.75" customHeight="1">
      <c r="A75" s="381" t="s">
        <v>252</v>
      </c>
      <c r="B75" s="381"/>
      <c r="C75" s="381"/>
      <c r="D75" s="381"/>
      <c r="E75" s="381"/>
      <c r="F75" s="381"/>
      <c r="G75" s="148">
        <f>SUM(G73:G74)</f>
        <v>0</v>
      </c>
      <c r="H75" s="148">
        <f>SUM(H73:H74)</f>
        <v>11000</v>
      </c>
      <c r="I75" s="144"/>
    </row>
    <row r="76" spans="1:9" ht="17.25" customHeight="1">
      <c r="A76" s="10" t="s">
        <v>187</v>
      </c>
      <c r="B76" s="10"/>
      <c r="C76" s="10"/>
      <c r="D76" s="10"/>
      <c r="E76" s="10"/>
      <c r="F76" s="10"/>
      <c r="G76" s="148">
        <f>G46+G51+G62+G69</f>
        <v>14554</v>
      </c>
      <c r="H76" s="148">
        <f>H46+H51+H62+H69+H75</f>
        <v>22503</v>
      </c>
      <c r="I76" s="144">
        <f>H76/G76*100</f>
        <v>154.61728734368558</v>
      </c>
    </row>
    <row r="77" spans="1:9" ht="15">
      <c r="A77" s="10" t="s">
        <v>188</v>
      </c>
      <c r="B77" s="381" t="s">
        <v>189</v>
      </c>
      <c r="C77" s="381"/>
      <c r="D77" s="381"/>
      <c r="E77" s="381"/>
      <c r="F77" s="381"/>
      <c r="G77" s="10"/>
      <c r="H77" s="138"/>
      <c r="I77" s="139"/>
    </row>
    <row r="78" spans="1:9" ht="15">
      <c r="A78" s="10"/>
      <c r="B78" s="155" t="s">
        <v>32</v>
      </c>
      <c r="C78" s="381" t="s">
        <v>253</v>
      </c>
      <c r="D78" s="381"/>
      <c r="E78" s="381"/>
      <c r="F78" s="381"/>
      <c r="G78" s="141"/>
      <c r="H78" s="138"/>
      <c r="I78" s="139"/>
    </row>
    <row r="79" spans="1:9" ht="15">
      <c r="A79" s="10"/>
      <c r="B79" s="155"/>
      <c r="C79" s="176" t="s">
        <v>32</v>
      </c>
      <c r="D79" s="359" t="s">
        <v>271</v>
      </c>
      <c r="E79" s="359"/>
      <c r="F79" s="359"/>
      <c r="G79" s="138">
        <v>1211</v>
      </c>
      <c r="H79" s="138"/>
      <c r="I79" s="139"/>
    </row>
    <row r="80" spans="1:9" ht="17.25" customHeight="1">
      <c r="A80" s="10"/>
      <c r="B80" s="155"/>
      <c r="C80" s="176" t="s">
        <v>33</v>
      </c>
      <c r="D80" s="359" t="s">
        <v>254</v>
      </c>
      <c r="E80" s="359"/>
      <c r="F80" s="359"/>
      <c r="G80" s="138">
        <v>970</v>
      </c>
      <c r="H80" s="8"/>
      <c r="I80" s="139"/>
    </row>
    <row r="81" spans="1:9" ht="14.25">
      <c r="A81" s="10" t="s">
        <v>189</v>
      </c>
      <c r="B81" s="10"/>
      <c r="C81" s="10"/>
      <c r="D81" s="10"/>
      <c r="E81" s="10"/>
      <c r="F81" s="10"/>
      <c r="G81" s="148">
        <f>G79+G80</f>
        <v>2181</v>
      </c>
      <c r="H81" s="148">
        <f>H79+H80</f>
        <v>0</v>
      </c>
      <c r="I81" s="144"/>
    </row>
    <row r="82" spans="1:9" ht="6" customHeight="1">
      <c r="A82" s="10"/>
      <c r="B82" s="10"/>
      <c r="C82" s="10"/>
      <c r="D82" s="10"/>
      <c r="E82" s="10"/>
      <c r="F82" s="10"/>
      <c r="G82" s="148"/>
      <c r="H82" s="148"/>
      <c r="I82" s="144"/>
    </row>
    <row r="83" spans="1:9" ht="15.75">
      <c r="A83" s="14" t="s">
        <v>190</v>
      </c>
      <c r="B83" s="14"/>
      <c r="C83" s="14"/>
      <c r="D83" s="14"/>
      <c r="E83" s="14"/>
      <c r="F83" s="14"/>
      <c r="G83" s="178">
        <f>G76+G81</f>
        <v>16735</v>
      </c>
      <c r="H83" s="178">
        <f>H76+H81</f>
        <v>22503</v>
      </c>
      <c r="I83" s="146">
        <f>H83/G83*100</f>
        <v>134.4666865850015</v>
      </c>
    </row>
    <row r="84" spans="1:9" ht="15">
      <c r="A84" s="8"/>
      <c r="B84" s="8"/>
      <c r="C84" s="8"/>
      <c r="D84" s="8"/>
      <c r="E84" s="8"/>
      <c r="F84" s="8"/>
      <c r="G84" s="8"/>
      <c r="H84" s="8"/>
      <c r="I84" s="8"/>
    </row>
    <row r="85" spans="1:9" ht="15">
      <c r="A85" s="8"/>
      <c r="B85" s="8"/>
      <c r="C85" s="8"/>
      <c r="D85" s="8"/>
      <c r="E85" s="8"/>
      <c r="F85" s="8"/>
      <c r="G85" s="8"/>
      <c r="H85" s="8"/>
      <c r="I85" s="8"/>
    </row>
    <row r="86" spans="1:9" ht="15">
      <c r="A86" s="8"/>
      <c r="B86" s="8"/>
      <c r="C86" s="8"/>
      <c r="D86" s="8"/>
      <c r="E86" s="8"/>
      <c r="F86" s="8"/>
      <c r="G86" s="8"/>
      <c r="H86" s="8"/>
      <c r="I86" s="8"/>
    </row>
    <row r="87" spans="1:9" ht="15">
      <c r="A87" s="8"/>
      <c r="B87" s="8"/>
      <c r="C87" s="8"/>
      <c r="D87" s="8"/>
      <c r="E87" s="8"/>
      <c r="F87" s="8"/>
      <c r="G87" s="8"/>
      <c r="H87" s="8"/>
      <c r="I87" s="8"/>
    </row>
    <row r="88" spans="1:9" ht="15">
      <c r="A88" s="8"/>
      <c r="B88" s="8"/>
      <c r="C88" s="8"/>
      <c r="D88" s="8"/>
      <c r="E88" s="8"/>
      <c r="F88" s="8"/>
      <c r="G88" s="8"/>
      <c r="H88" s="8"/>
      <c r="I88" s="8"/>
    </row>
    <row r="89" spans="1:9" ht="15">
      <c r="A89" s="8"/>
      <c r="B89" s="8"/>
      <c r="C89" s="8"/>
      <c r="D89" s="8"/>
      <c r="E89" s="8"/>
      <c r="F89" s="8"/>
      <c r="G89" s="8"/>
      <c r="H89" s="8"/>
      <c r="I89" s="8"/>
    </row>
    <row r="90" spans="1:9" ht="15">
      <c r="A90" s="8"/>
      <c r="B90" s="8"/>
      <c r="C90" s="8"/>
      <c r="D90" s="8"/>
      <c r="E90" s="8"/>
      <c r="F90" s="8"/>
      <c r="G90" s="8"/>
      <c r="H90" s="8"/>
      <c r="I90" s="8"/>
    </row>
    <row r="91" spans="1:9" ht="15">
      <c r="A91" s="8"/>
      <c r="B91" s="8"/>
      <c r="C91" s="8"/>
      <c r="D91" s="8"/>
      <c r="E91" s="8"/>
      <c r="F91" s="8"/>
      <c r="G91" s="8"/>
      <c r="H91" s="8"/>
      <c r="I91" s="8"/>
    </row>
    <row r="92" spans="1:9" ht="15">
      <c r="A92" s="8"/>
      <c r="B92" s="8"/>
      <c r="C92" s="8"/>
      <c r="D92" s="8"/>
      <c r="E92" s="8"/>
      <c r="F92" s="8"/>
      <c r="G92" s="8"/>
      <c r="H92" s="8"/>
      <c r="I92" s="8"/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"/>
      <c r="B94" s="8"/>
      <c r="C94" s="8"/>
      <c r="D94" s="8"/>
      <c r="E94" s="8"/>
      <c r="F94" s="8"/>
      <c r="G94" s="8"/>
      <c r="H94" s="8"/>
      <c r="I94" s="8"/>
    </row>
    <row r="95" spans="1:9" ht="15">
      <c r="A95" s="8"/>
      <c r="B95" s="8"/>
      <c r="C95" s="8"/>
      <c r="D95" s="8"/>
      <c r="E95" s="8"/>
      <c r="F95" s="8"/>
      <c r="G95" s="8"/>
      <c r="H95" s="8"/>
      <c r="I95" s="8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</sheetData>
  <mergeCells count="39">
    <mergeCell ref="D80:F80"/>
    <mergeCell ref="D73:F73"/>
    <mergeCell ref="A75:F75"/>
    <mergeCell ref="B77:F77"/>
    <mergeCell ref="C78:F78"/>
    <mergeCell ref="C65:F65"/>
    <mergeCell ref="C72:F72"/>
    <mergeCell ref="D79:F79"/>
    <mergeCell ref="B47:F47"/>
    <mergeCell ref="C48:F48"/>
    <mergeCell ref="C51:F51"/>
    <mergeCell ref="L52:S52"/>
    <mergeCell ref="D44:F44"/>
    <mergeCell ref="B45:F45"/>
    <mergeCell ref="A46:F46"/>
    <mergeCell ref="B34:F34"/>
    <mergeCell ref="A39:F41"/>
    <mergeCell ref="B33:F33"/>
    <mergeCell ref="A37:F37"/>
    <mergeCell ref="A38:I38"/>
    <mergeCell ref="E26:F26"/>
    <mergeCell ref="C28:F28"/>
    <mergeCell ref="B30:F30"/>
    <mergeCell ref="E31:F31"/>
    <mergeCell ref="E27:F27"/>
    <mergeCell ref="B1:I1"/>
    <mergeCell ref="A2:I2"/>
    <mergeCell ref="A3:I3"/>
    <mergeCell ref="A4:I4"/>
    <mergeCell ref="B42:F42"/>
    <mergeCell ref="D12:F12"/>
    <mergeCell ref="A5:I5"/>
    <mergeCell ref="H6:I6"/>
    <mergeCell ref="A7:F9"/>
    <mergeCell ref="B10:F10"/>
    <mergeCell ref="E13:F13"/>
    <mergeCell ref="E14:F14"/>
    <mergeCell ref="A22:F23"/>
    <mergeCell ref="B24:F24"/>
  </mergeCells>
  <printOptions/>
  <pageMargins left="0.38" right="0.53" top="0.29" bottom="0.38" header="0.33" footer="0.38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1">
      <selection activeCell="C28" sqref="C28"/>
    </sheetView>
  </sheetViews>
  <sheetFormatPr defaultColWidth="9.00390625" defaultRowHeight="12.75"/>
  <cols>
    <col min="2" max="2" width="53.625" style="0" customWidth="1"/>
    <col min="3" max="3" width="14.375" style="0" customWidth="1"/>
    <col min="4" max="4" width="15.00390625" style="0" customWidth="1"/>
    <col min="5" max="5" width="19.00390625" style="0" customWidth="1"/>
    <col min="6" max="6" width="25.375" style="0" customWidth="1"/>
  </cols>
  <sheetData>
    <row r="2" spans="1:15" ht="15.75">
      <c r="A2" s="394" t="s">
        <v>457</v>
      </c>
      <c r="B2" s="395"/>
      <c r="C2" s="395"/>
      <c r="D2" s="395"/>
      <c r="E2" s="395"/>
      <c r="F2" s="395"/>
      <c r="G2" s="194"/>
      <c r="H2" s="236"/>
      <c r="I2" s="236"/>
      <c r="J2" s="236"/>
      <c r="K2" s="236"/>
      <c r="L2" s="236"/>
      <c r="M2" s="236"/>
      <c r="N2" s="236"/>
      <c r="O2" s="236"/>
    </row>
    <row r="3" spans="1:15" ht="15.75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5.7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1:15" ht="15.75">
      <c r="A5" s="397" t="s">
        <v>399</v>
      </c>
      <c r="B5" s="397"/>
      <c r="C5" s="397"/>
      <c r="D5" s="397"/>
      <c r="E5" s="397"/>
      <c r="F5" s="397"/>
      <c r="G5" s="238"/>
      <c r="H5" s="238"/>
      <c r="I5" s="238"/>
      <c r="J5" s="238"/>
      <c r="K5" s="238"/>
      <c r="L5" s="238"/>
      <c r="M5" s="238"/>
      <c r="N5" s="238"/>
      <c r="O5" s="238"/>
    </row>
    <row r="6" spans="1:15" ht="15.75">
      <c r="A6" s="397" t="s">
        <v>400</v>
      </c>
      <c r="B6" s="397"/>
      <c r="C6" s="397"/>
      <c r="D6" s="397"/>
      <c r="E6" s="397"/>
      <c r="F6" s="397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5.75">
      <c r="A7" s="397" t="s">
        <v>238</v>
      </c>
      <c r="B7" s="397"/>
      <c r="C7" s="397"/>
      <c r="D7" s="397"/>
      <c r="E7" s="397"/>
      <c r="F7" s="397"/>
      <c r="G7" s="238"/>
      <c r="H7" s="238"/>
      <c r="I7" s="238"/>
      <c r="J7" s="238"/>
      <c r="K7" s="238"/>
      <c r="L7" s="238"/>
      <c r="M7" s="238"/>
      <c r="N7" s="238"/>
      <c r="O7" s="238"/>
    </row>
    <row r="8" spans="1:15" ht="16.5" thickBot="1">
      <c r="A8" s="237"/>
      <c r="B8" s="237"/>
      <c r="C8" s="237"/>
      <c r="D8" s="237"/>
      <c r="E8" s="237"/>
      <c r="F8" s="239" t="s">
        <v>16</v>
      </c>
      <c r="G8" s="237"/>
      <c r="H8" s="237"/>
      <c r="I8" s="240"/>
      <c r="J8" s="237"/>
      <c r="K8" s="237"/>
      <c r="L8" s="237"/>
      <c r="M8" s="240"/>
      <c r="N8" s="240"/>
      <c r="O8" s="237"/>
    </row>
    <row r="9" spans="1:15" ht="16.5" thickBot="1">
      <c r="A9" s="398" t="s">
        <v>401</v>
      </c>
      <c r="B9" s="401" t="s">
        <v>193</v>
      </c>
      <c r="C9" s="404" t="s">
        <v>402</v>
      </c>
      <c r="D9" s="407" t="s">
        <v>403</v>
      </c>
      <c r="E9" s="408"/>
      <c r="F9" s="409"/>
      <c r="G9" s="193"/>
      <c r="H9" s="193"/>
      <c r="I9" s="193"/>
      <c r="J9" s="193"/>
      <c r="K9" s="193"/>
      <c r="L9" s="193"/>
      <c r="M9" s="193"/>
      <c r="N9" s="193"/>
      <c r="O9" s="193"/>
    </row>
    <row r="10" spans="1:15" ht="15.75">
      <c r="A10" s="399"/>
      <c r="B10" s="402"/>
      <c r="C10" s="405"/>
      <c r="D10" s="410" t="s">
        <v>404</v>
      </c>
      <c r="E10" s="410" t="s">
        <v>405</v>
      </c>
      <c r="F10" s="411" t="s">
        <v>406</v>
      </c>
      <c r="G10" s="241"/>
      <c r="H10" s="241"/>
      <c r="I10" s="241"/>
      <c r="J10" s="241"/>
      <c r="K10" s="241"/>
      <c r="L10" s="241"/>
      <c r="M10" s="241"/>
      <c r="N10" s="241"/>
      <c r="O10" s="241"/>
    </row>
    <row r="11" spans="1:15" ht="16.5" thickBot="1">
      <c r="A11" s="399"/>
      <c r="B11" s="402"/>
      <c r="C11" s="405"/>
      <c r="D11" s="410"/>
      <c r="E11" s="410"/>
      <c r="F11" s="411"/>
      <c r="G11" s="241"/>
      <c r="H11" s="241"/>
      <c r="I11" s="241"/>
      <c r="J11" s="241"/>
      <c r="K11" s="241"/>
      <c r="L11" s="241"/>
      <c r="M11" s="241"/>
      <c r="N11" s="241"/>
      <c r="O11" s="241"/>
    </row>
    <row r="12" spans="1:15" ht="15.75">
      <c r="A12" s="399"/>
      <c r="B12" s="402"/>
      <c r="C12" s="405"/>
      <c r="D12" s="412" t="s">
        <v>407</v>
      </c>
      <c r="E12" s="413"/>
      <c r="F12" s="414"/>
      <c r="G12" s="241"/>
      <c r="H12" s="241"/>
      <c r="I12" s="241"/>
      <c r="J12" s="241"/>
      <c r="K12" s="241"/>
      <c r="L12" s="241"/>
      <c r="M12" s="241"/>
      <c r="N12" s="241"/>
      <c r="O12" s="241"/>
    </row>
    <row r="13" spans="1:15" ht="16.5" thickBot="1">
      <c r="A13" s="400"/>
      <c r="B13" s="403"/>
      <c r="C13" s="406"/>
      <c r="D13" s="415"/>
      <c r="E13" s="416"/>
      <c r="F13" s="417"/>
      <c r="G13" s="241"/>
      <c r="H13" s="241"/>
      <c r="I13" s="241"/>
      <c r="J13" s="241"/>
      <c r="K13" s="241"/>
      <c r="L13" s="241"/>
      <c r="M13" s="241"/>
      <c r="N13" s="241"/>
      <c r="O13" s="241"/>
    </row>
    <row r="14" spans="1:15" ht="31.5">
      <c r="A14" s="242" t="s">
        <v>208</v>
      </c>
      <c r="B14" s="347" t="s">
        <v>209</v>
      </c>
      <c r="C14" s="243">
        <f aca="true" t="shared" si="0" ref="C14:C19">D14+E14+F14</f>
        <v>2</v>
      </c>
      <c r="D14" s="243">
        <v>2</v>
      </c>
      <c r="E14" s="244"/>
      <c r="F14" s="244"/>
      <c r="G14" s="245"/>
      <c r="H14" s="245"/>
      <c r="I14" s="246"/>
      <c r="J14" s="247"/>
      <c r="K14" s="38"/>
      <c r="L14" s="38"/>
      <c r="M14" s="246"/>
      <c r="N14" s="246"/>
      <c r="O14" s="38"/>
    </row>
    <row r="15" spans="1:15" ht="15.75">
      <c r="A15" s="248" t="s">
        <v>408</v>
      </c>
      <c r="B15" s="343" t="s">
        <v>409</v>
      </c>
      <c r="C15" s="249">
        <f t="shared" si="0"/>
        <v>9233</v>
      </c>
      <c r="D15" s="249">
        <v>9082</v>
      </c>
      <c r="E15" s="250"/>
      <c r="F15" s="250">
        <v>151</v>
      </c>
      <c r="G15" s="245"/>
      <c r="H15" s="245"/>
      <c r="I15" s="246"/>
      <c r="J15" s="38"/>
      <c r="K15" s="38"/>
      <c r="L15" s="38"/>
      <c r="M15" s="246"/>
      <c r="N15" s="246"/>
      <c r="O15" s="38"/>
    </row>
    <row r="16" spans="1:15" ht="15.75">
      <c r="A16" s="248" t="s">
        <v>258</v>
      </c>
      <c r="B16" s="343" t="s">
        <v>259</v>
      </c>
      <c r="C16" s="249">
        <f t="shared" si="0"/>
        <v>11000</v>
      </c>
      <c r="D16" s="249"/>
      <c r="E16" s="250">
        <v>11000</v>
      </c>
      <c r="F16" s="250"/>
      <c r="G16" s="245"/>
      <c r="H16" s="245"/>
      <c r="I16" s="246"/>
      <c r="J16" s="38"/>
      <c r="K16" s="38"/>
      <c r="L16" s="38"/>
      <c r="M16" s="246"/>
      <c r="N16" s="246"/>
      <c r="O16" s="38"/>
    </row>
    <row r="17" spans="1:15" ht="15.75">
      <c r="A17" s="248" t="s">
        <v>222</v>
      </c>
      <c r="B17" s="343" t="s">
        <v>223</v>
      </c>
      <c r="C17" s="249">
        <f t="shared" si="0"/>
        <v>578</v>
      </c>
      <c r="D17" s="249"/>
      <c r="E17" s="250">
        <v>578</v>
      </c>
      <c r="F17" s="250"/>
      <c r="G17" s="245"/>
      <c r="H17" s="245"/>
      <c r="I17" s="246"/>
      <c r="J17" s="38"/>
      <c r="K17" s="38"/>
      <c r="L17" s="38"/>
      <c r="M17" s="246"/>
      <c r="N17" s="246"/>
      <c r="O17" s="38"/>
    </row>
    <row r="18" spans="1:15" ht="15.75">
      <c r="A18" s="248">
        <v>107051</v>
      </c>
      <c r="B18" s="343" t="s">
        <v>231</v>
      </c>
      <c r="C18" s="249">
        <f t="shared" si="0"/>
        <v>360</v>
      </c>
      <c r="D18" s="249">
        <v>360</v>
      </c>
      <c r="E18" s="250"/>
      <c r="F18" s="250"/>
      <c r="G18" s="245"/>
      <c r="H18" s="245"/>
      <c r="I18" s="246"/>
      <c r="J18" s="38"/>
      <c r="K18" s="38"/>
      <c r="L18" s="38"/>
      <c r="M18" s="246"/>
      <c r="N18" s="246"/>
      <c r="O18" s="38"/>
    </row>
    <row r="19" spans="1:15" ht="16.5" thickBot="1">
      <c r="A19" s="341" t="s">
        <v>427</v>
      </c>
      <c r="B19" s="344" t="s">
        <v>428</v>
      </c>
      <c r="C19" s="251">
        <f t="shared" si="0"/>
        <v>1330</v>
      </c>
      <c r="D19" s="251">
        <v>1230</v>
      </c>
      <c r="E19" s="342">
        <v>100</v>
      </c>
      <c r="F19" s="342"/>
      <c r="G19" s="245"/>
      <c r="H19" s="245"/>
      <c r="I19" s="246"/>
      <c r="J19" s="38"/>
      <c r="K19" s="38"/>
      <c r="L19" s="38"/>
      <c r="M19" s="246"/>
      <c r="N19" s="246"/>
      <c r="O19" s="38"/>
    </row>
    <row r="20" spans="1:15" ht="16.5" thickBot="1">
      <c r="A20" s="252"/>
      <c r="B20" s="253" t="s">
        <v>356</v>
      </c>
      <c r="C20" s="345">
        <f>SUM(C14:C19)</f>
        <v>22503</v>
      </c>
      <c r="D20" s="346">
        <f>SUM(D14:D19)</f>
        <v>10674</v>
      </c>
      <c r="E20" s="256">
        <f>SUM(E14:E19)</f>
        <v>11678</v>
      </c>
      <c r="F20" s="254">
        <f>SUM(F14:F18)</f>
        <v>151</v>
      </c>
      <c r="G20" s="245"/>
      <c r="H20" s="245"/>
      <c r="I20" s="257"/>
      <c r="J20" s="245"/>
      <c r="K20" s="245"/>
      <c r="L20" s="245"/>
      <c r="M20" s="257"/>
      <c r="N20" s="245"/>
      <c r="O20" s="245"/>
    </row>
    <row r="21" spans="1:15" ht="15.75">
      <c r="A21" s="236"/>
      <c r="B21" s="236"/>
      <c r="C21" s="236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</row>
    <row r="22" spans="1:15" ht="15.75">
      <c r="A22" s="236"/>
      <c r="B22" s="236"/>
      <c r="C22" s="236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</row>
    <row r="23" spans="1:15" ht="15.75">
      <c r="A23" s="27"/>
      <c r="B23" s="259"/>
      <c r="C23" s="27"/>
      <c r="D23" s="38"/>
      <c r="E23" s="38"/>
      <c r="F23" s="38"/>
      <c r="G23" s="38"/>
      <c r="H23" s="38"/>
      <c r="I23" s="246"/>
      <c r="J23" s="38"/>
      <c r="K23" s="38"/>
      <c r="L23" s="38"/>
      <c r="M23" s="246"/>
      <c r="N23" s="246"/>
      <c r="O23" s="38"/>
    </row>
    <row r="24" spans="1:15" ht="15.75">
      <c r="A24" s="236"/>
      <c r="B24" s="236"/>
      <c r="C24" s="236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</row>
    <row r="25" spans="1:15" ht="15.75">
      <c r="A25" s="236"/>
      <c r="B25" s="236"/>
      <c r="C25" s="236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</row>
    <row r="26" spans="1:15" ht="12.75">
      <c r="A26" s="260"/>
      <c r="B26" s="260"/>
      <c r="C26" s="260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</row>
  </sheetData>
  <mergeCells count="14">
    <mergeCell ref="A6:F6"/>
    <mergeCell ref="A7:F7"/>
    <mergeCell ref="A9:A13"/>
    <mergeCell ref="B9:B13"/>
    <mergeCell ref="C9:C13"/>
    <mergeCell ref="D9:F9"/>
    <mergeCell ref="D10:D11"/>
    <mergeCell ref="E10:E11"/>
    <mergeCell ref="F10:F11"/>
    <mergeCell ref="D12:F13"/>
    <mergeCell ref="A2:F2"/>
    <mergeCell ref="A3:O3"/>
    <mergeCell ref="A4:O4"/>
    <mergeCell ref="A5:F5"/>
  </mergeCells>
  <printOptions/>
  <pageMargins left="0.54" right="0.16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="90" zoomScaleNormal="90" workbookViewId="0" topLeftCell="A1">
      <selection activeCell="A2" sqref="A2:R2"/>
    </sheetView>
  </sheetViews>
  <sheetFormatPr defaultColWidth="9.00390625" defaultRowHeight="12.75"/>
  <cols>
    <col min="1" max="1" width="10.25390625" style="0" customWidth="1"/>
    <col min="2" max="2" width="38.125" style="0" customWidth="1"/>
    <col min="10" max="10" width="10.75390625" style="0" customWidth="1"/>
    <col min="11" max="11" width="8.25390625" style="0" customWidth="1"/>
    <col min="16" max="16" width="10.25390625" style="0" customWidth="1"/>
  </cols>
  <sheetData>
    <row r="1" spans="1:18" ht="16.5">
      <c r="A1" s="443" t="s">
        <v>256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4"/>
      <c r="Q1" s="444"/>
      <c r="R1" s="444"/>
    </row>
    <row r="2" spans="1:18" ht="16.5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</row>
    <row r="3" spans="1:18" ht="18">
      <c r="A3" s="418" t="s">
        <v>191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spans="1:18" ht="18">
      <c r="A4" s="418" t="s">
        <v>234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</row>
    <row r="5" spans="1:18" ht="18">
      <c r="A5" s="418" t="s">
        <v>238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</row>
    <row r="6" spans="1:18" ht="17.25" thickBot="1">
      <c r="A6" s="30"/>
      <c r="B6" s="30"/>
      <c r="C6" s="30"/>
      <c r="D6" s="30"/>
      <c r="E6" s="30"/>
      <c r="F6" s="30"/>
      <c r="G6" s="30"/>
      <c r="H6" s="30"/>
      <c r="I6" s="100"/>
      <c r="J6" s="30"/>
      <c r="K6" s="30"/>
      <c r="L6" s="30"/>
      <c r="M6" s="100"/>
      <c r="N6" s="100"/>
      <c r="O6" s="30"/>
      <c r="P6" s="25"/>
      <c r="Q6" s="25" t="s">
        <v>16</v>
      </c>
      <c r="R6" s="39"/>
    </row>
    <row r="7" spans="1:18" ht="17.25" thickBot="1">
      <c r="A7" s="445" t="s">
        <v>192</v>
      </c>
      <c r="B7" s="447" t="s">
        <v>193</v>
      </c>
      <c r="C7" s="419" t="s">
        <v>194</v>
      </c>
      <c r="D7" s="430" t="s">
        <v>195</v>
      </c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25" t="s">
        <v>196</v>
      </c>
    </row>
    <row r="8" spans="1:18" ht="17.25" thickBot="1">
      <c r="A8" s="446"/>
      <c r="B8" s="448"/>
      <c r="C8" s="420"/>
      <c r="D8" s="427" t="s">
        <v>197</v>
      </c>
      <c r="E8" s="428"/>
      <c r="F8" s="428"/>
      <c r="G8" s="428"/>
      <c r="H8" s="428"/>
      <c r="I8" s="429"/>
      <c r="J8" s="430" t="s">
        <v>198</v>
      </c>
      <c r="K8" s="431"/>
      <c r="L8" s="431"/>
      <c r="M8" s="432"/>
      <c r="N8" s="433" t="s">
        <v>57</v>
      </c>
      <c r="O8" s="433"/>
      <c r="P8" s="433"/>
      <c r="Q8" s="433"/>
      <c r="R8" s="426"/>
    </row>
    <row r="9" spans="1:18" ht="12.75">
      <c r="A9" s="446"/>
      <c r="B9" s="448"/>
      <c r="C9" s="449"/>
      <c r="D9" s="419" t="s">
        <v>43</v>
      </c>
      <c r="E9" s="419" t="s">
        <v>199</v>
      </c>
      <c r="F9" s="419" t="s">
        <v>46</v>
      </c>
      <c r="G9" s="419" t="s">
        <v>48</v>
      </c>
      <c r="H9" s="419" t="s">
        <v>200</v>
      </c>
      <c r="I9" s="440" t="s">
        <v>201</v>
      </c>
      <c r="J9" s="451" t="s">
        <v>51</v>
      </c>
      <c r="K9" s="451" t="s">
        <v>53</v>
      </c>
      <c r="L9" s="419" t="s">
        <v>202</v>
      </c>
      <c r="M9" s="434" t="s">
        <v>203</v>
      </c>
      <c r="N9" s="437" t="s">
        <v>204</v>
      </c>
      <c r="O9" s="419" t="s">
        <v>205</v>
      </c>
      <c r="P9" s="419" t="s">
        <v>206</v>
      </c>
      <c r="Q9" s="422" t="s">
        <v>207</v>
      </c>
      <c r="R9" s="426"/>
    </row>
    <row r="10" spans="1:18" ht="12.75">
      <c r="A10" s="446"/>
      <c r="B10" s="448"/>
      <c r="C10" s="449"/>
      <c r="D10" s="420"/>
      <c r="E10" s="420"/>
      <c r="F10" s="420"/>
      <c r="G10" s="420"/>
      <c r="H10" s="420"/>
      <c r="I10" s="441"/>
      <c r="J10" s="452"/>
      <c r="K10" s="454"/>
      <c r="L10" s="420"/>
      <c r="M10" s="435"/>
      <c r="N10" s="438"/>
      <c r="O10" s="420"/>
      <c r="P10" s="420"/>
      <c r="Q10" s="423"/>
      <c r="R10" s="426"/>
    </row>
    <row r="11" spans="1:18" ht="26.25" customHeight="1" thickBot="1">
      <c r="A11" s="446"/>
      <c r="B11" s="448"/>
      <c r="C11" s="450"/>
      <c r="D11" s="421"/>
      <c r="E11" s="421"/>
      <c r="F11" s="421"/>
      <c r="G11" s="421"/>
      <c r="H11" s="421"/>
      <c r="I11" s="442"/>
      <c r="J11" s="453"/>
      <c r="K11" s="455"/>
      <c r="L11" s="421"/>
      <c r="M11" s="436"/>
      <c r="N11" s="439"/>
      <c r="O11" s="421"/>
      <c r="P11" s="421"/>
      <c r="Q11" s="424"/>
      <c r="R11" s="426"/>
    </row>
    <row r="12" spans="1:18" ht="34.5" customHeight="1">
      <c r="A12" s="101" t="s">
        <v>208</v>
      </c>
      <c r="B12" s="102" t="s">
        <v>209</v>
      </c>
      <c r="C12" s="123">
        <f>I12+M12</f>
        <v>13646</v>
      </c>
      <c r="D12" s="126">
        <v>3225</v>
      </c>
      <c r="E12" s="103">
        <v>882</v>
      </c>
      <c r="F12" s="103">
        <v>1421</v>
      </c>
      <c r="G12" s="103"/>
      <c r="H12" s="103">
        <f>85+2000</f>
        <v>2085</v>
      </c>
      <c r="I12" s="127">
        <f>D12+E12+F12+G12+H12</f>
        <v>7613</v>
      </c>
      <c r="J12" s="133"/>
      <c r="K12" s="104"/>
      <c r="L12" s="104">
        <f>6033</f>
        <v>6033</v>
      </c>
      <c r="M12" s="127">
        <f>L12</f>
        <v>6033</v>
      </c>
      <c r="N12" s="131"/>
      <c r="O12" s="105"/>
      <c r="P12" s="105"/>
      <c r="Q12" s="106"/>
      <c r="R12" s="107">
        <v>0.5</v>
      </c>
    </row>
    <row r="13" spans="1:18" ht="19.5" customHeight="1">
      <c r="A13" s="108" t="s">
        <v>210</v>
      </c>
      <c r="B13" s="109" t="s">
        <v>211</v>
      </c>
      <c r="C13" s="124">
        <f aca="true" t="shared" si="0" ref="C13:C31">I13+M13</f>
        <v>69</v>
      </c>
      <c r="D13" s="126"/>
      <c r="E13" s="103"/>
      <c r="F13" s="103">
        <v>69</v>
      </c>
      <c r="G13" s="103"/>
      <c r="H13" s="103"/>
      <c r="I13" s="127">
        <f aca="true" t="shared" si="1" ref="I13:I31">D13+E13+F13+G13+H13</f>
        <v>69</v>
      </c>
      <c r="J13" s="133"/>
      <c r="K13" s="104"/>
      <c r="L13" s="104"/>
      <c r="M13" s="127"/>
      <c r="N13" s="131"/>
      <c r="O13" s="105"/>
      <c r="P13" s="105"/>
      <c r="Q13" s="110"/>
      <c r="R13" s="107"/>
    </row>
    <row r="14" spans="1:18" ht="19.5" customHeight="1">
      <c r="A14" s="111" t="s">
        <v>258</v>
      </c>
      <c r="B14" s="112" t="s">
        <v>259</v>
      </c>
      <c r="C14" s="124">
        <f t="shared" si="0"/>
        <v>2500</v>
      </c>
      <c r="D14" s="126"/>
      <c r="E14" s="103"/>
      <c r="F14" s="103"/>
      <c r="G14" s="103"/>
      <c r="H14" s="103"/>
      <c r="I14" s="127"/>
      <c r="J14" s="133"/>
      <c r="K14" s="104"/>
      <c r="L14" s="104">
        <v>2500</v>
      </c>
      <c r="M14" s="127">
        <f>L14</f>
        <v>2500</v>
      </c>
      <c r="N14" s="131"/>
      <c r="O14" s="105"/>
      <c r="P14" s="105"/>
      <c r="Q14" s="110"/>
      <c r="R14" s="107"/>
    </row>
    <row r="15" spans="1:18" ht="24" customHeight="1">
      <c r="A15" s="111" t="s">
        <v>212</v>
      </c>
      <c r="B15" s="112" t="s">
        <v>213</v>
      </c>
      <c r="C15" s="124">
        <f t="shared" si="0"/>
        <v>127</v>
      </c>
      <c r="D15" s="126"/>
      <c r="E15" s="103"/>
      <c r="F15" s="103">
        <v>127</v>
      </c>
      <c r="G15" s="103"/>
      <c r="H15" s="103"/>
      <c r="I15" s="127">
        <f t="shared" si="1"/>
        <v>127</v>
      </c>
      <c r="J15" s="133"/>
      <c r="K15" s="104"/>
      <c r="L15" s="104"/>
      <c r="M15" s="127"/>
      <c r="N15" s="131"/>
      <c r="O15" s="105"/>
      <c r="P15" s="105"/>
      <c r="Q15" s="110"/>
      <c r="R15" s="107"/>
    </row>
    <row r="16" spans="1:18" ht="33.75" customHeight="1">
      <c r="A16" s="108" t="s">
        <v>214</v>
      </c>
      <c r="B16" s="109" t="s">
        <v>215</v>
      </c>
      <c r="C16" s="124">
        <f t="shared" si="0"/>
        <v>15</v>
      </c>
      <c r="D16" s="126"/>
      <c r="E16" s="103"/>
      <c r="F16" s="103">
        <v>15</v>
      </c>
      <c r="G16" s="103"/>
      <c r="H16" s="103"/>
      <c r="I16" s="127">
        <f t="shared" si="1"/>
        <v>15</v>
      </c>
      <c r="J16" s="133"/>
      <c r="K16" s="104"/>
      <c r="L16" s="104"/>
      <c r="M16" s="127"/>
      <c r="N16" s="131"/>
      <c r="O16" s="105"/>
      <c r="P16" s="105"/>
      <c r="Q16" s="113"/>
      <c r="R16" s="107"/>
    </row>
    <row r="17" spans="1:18" ht="30.75" customHeight="1">
      <c r="A17" s="108" t="s">
        <v>287</v>
      </c>
      <c r="B17" s="109" t="s">
        <v>288</v>
      </c>
      <c r="C17" s="124">
        <f t="shared" si="0"/>
        <v>54</v>
      </c>
      <c r="D17" s="126"/>
      <c r="E17" s="103"/>
      <c r="F17" s="103">
        <v>54</v>
      </c>
      <c r="G17" s="103"/>
      <c r="H17" s="103"/>
      <c r="I17" s="127">
        <f t="shared" si="1"/>
        <v>54</v>
      </c>
      <c r="J17" s="133"/>
      <c r="K17" s="104"/>
      <c r="L17" s="104"/>
      <c r="M17" s="127"/>
      <c r="N17" s="131"/>
      <c r="O17" s="105"/>
      <c r="P17" s="105"/>
      <c r="Q17" s="113"/>
      <c r="R17" s="107"/>
    </row>
    <row r="18" spans="1:18" ht="18" customHeight="1">
      <c r="A18" s="108" t="s">
        <v>216</v>
      </c>
      <c r="B18" s="114" t="s">
        <v>217</v>
      </c>
      <c r="C18" s="124">
        <f t="shared" si="0"/>
        <v>100</v>
      </c>
      <c r="D18" s="126"/>
      <c r="E18" s="103"/>
      <c r="F18" s="103"/>
      <c r="G18" s="104"/>
      <c r="H18" s="103"/>
      <c r="I18" s="127">
        <f t="shared" si="1"/>
        <v>0</v>
      </c>
      <c r="J18" s="133"/>
      <c r="K18" s="104"/>
      <c r="L18" s="104">
        <v>100</v>
      </c>
      <c r="M18" s="127">
        <f>J18+K18+L18</f>
        <v>100</v>
      </c>
      <c r="N18" s="131"/>
      <c r="O18" s="105"/>
      <c r="P18" s="105"/>
      <c r="Q18" s="113"/>
      <c r="R18" s="107"/>
    </row>
    <row r="19" spans="1:18" ht="18.75" customHeight="1">
      <c r="A19" s="108" t="s">
        <v>218</v>
      </c>
      <c r="B19" s="114" t="s">
        <v>219</v>
      </c>
      <c r="C19" s="124">
        <f t="shared" si="0"/>
        <v>0</v>
      </c>
      <c r="D19" s="126"/>
      <c r="E19" s="103"/>
      <c r="F19" s="103"/>
      <c r="G19" s="104"/>
      <c r="H19" s="103"/>
      <c r="I19" s="127"/>
      <c r="J19" s="133"/>
      <c r="K19" s="104"/>
      <c r="L19" s="104"/>
      <c r="M19" s="127">
        <f>J19+K19+L19</f>
        <v>0</v>
      </c>
      <c r="N19" s="131"/>
      <c r="O19" s="105"/>
      <c r="P19" s="105"/>
      <c r="Q19" s="113"/>
      <c r="R19" s="107"/>
    </row>
    <row r="20" spans="1:18" ht="18" customHeight="1">
      <c r="A20" s="108" t="s">
        <v>220</v>
      </c>
      <c r="B20" s="109" t="s">
        <v>221</v>
      </c>
      <c r="C20" s="124">
        <f t="shared" si="0"/>
        <v>572</v>
      </c>
      <c r="D20" s="126"/>
      <c r="E20" s="103"/>
      <c r="F20" s="103">
        <v>572</v>
      </c>
      <c r="G20" s="104"/>
      <c r="H20" s="103"/>
      <c r="I20" s="127">
        <f t="shared" si="1"/>
        <v>572</v>
      </c>
      <c r="J20" s="133"/>
      <c r="K20" s="104"/>
      <c r="L20" s="104"/>
      <c r="M20" s="127"/>
      <c r="N20" s="131"/>
      <c r="O20" s="105"/>
      <c r="P20" s="105"/>
      <c r="Q20" s="113"/>
      <c r="R20" s="107"/>
    </row>
    <row r="21" spans="1:18" ht="33">
      <c r="A21" s="108" t="s">
        <v>222</v>
      </c>
      <c r="B21" s="109" t="s">
        <v>223</v>
      </c>
      <c r="C21" s="124">
        <f t="shared" si="0"/>
        <v>2080</v>
      </c>
      <c r="D21" s="126">
        <v>1356</v>
      </c>
      <c r="E21" s="103">
        <v>366</v>
      </c>
      <c r="F21" s="103">
        <v>358</v>
      </c>
      <c r="G21" s="104"/>
      <c r="H21" s="103"/>
      <c r="I21" s="127">
        <f t="shared" si="1"/>
        <v>2080</v>
      </c>
      <c r="J21" s="133"/>
      <c r="K21" s="104"/>
      <c r="L21" s="104"/>
      <c r="M21" s="127"/>
      <c r="N21" s="131"/>
      <c r="O21" s="105"/>
      <c r="P21" s="105"/>
      <c r="Q21" s="113"/>
      <c r="R21" s="107">
        <v>1</v>
      </c>
    </row>
    <row r="22" spans="1:18" ht="21" customHeight="1">
      <c r="A22" s="108" t="s">
        <v>224</v>
      </c>
      <c r="B22" s="109" t="s">
        <v>225</v>
      </c>
      <c r="C22" s="124">
        <f t="shared" si="0"/>
        <v>58</v>
      </c>
      <c r="D22" s="126"/>
      <c r="E22" s="103"/>
      <c r="F22" s="103">
        <v>58</v>
      </c>
      <c r="G22" s="104"/>
      <c r="H22" s="103"/>
      <c r="I22" s="127">
        <f t="shared" si="1"/>
        <v>58</v>
      </c>
      <c r="J22" s="133"/>
      <c r="K22" s="104"/>
      <c r="L22" s="104"/>
      <c r="M22" s="127"/>
      <c r="N22" s="131"/>
      <c r="O22" s="105"/>
      <c r="P22" s="105"/>
      <c r="Q22" s="113"/>
      <c r="R22" s="107"/>
    </row>
    <row r="23" spans="1:18" ht="19.5" customHeight="1">
      <c r="A23" s="108" t="s">
        <v>226</v>
      </c>
      <c r="B23" s="109" t="s">
        <v>227</v>
      </c>
      <c r="C23" s="124">
        <f t="shared" si="0"/>
        <v>600</v>
      </c>
      <c r="D23" s="126">
        <v>120</v>
      </c>
      <c r="E23" s="103">
        <v>29</v>
      </c>
      <c r="F23" s="103">
        <v>133</v>
      </c>
      <c r="G23" s="103"/>
      <c r="H23" s="103"/>
      <c r="I23" s="127">
        <f t="shared" si="1"/>
        <v>282</v>
      </c>
      <c r="J23" s="133">
        <v>318</v>
      </c>
      <c r="K23" s="104"/>
      <c r="L23" s="104"/>
      <c r="M23" s="127">
        <f>J23+K23+L23</f>
        <v>318</v>
      </c>
      <c r="N23" s="131"/>
      <c r="O23" s="105"/>
      <c r="P23" s="105"/>
      <c r="Q23" s="113"/>
      <c r="R23" s="107"/>
    </row>
    <row r="24" spans="1:18" ht="31.5" customHeight="1">
      <c r="A24" s="108" t="s">
        <v>289</v>
      </c>
      <c r="B24" s="109" t="s">
        <v>290</v>
      </c>
      <c r="C24" s="124">
        <f t="shared" si="0"/>
        <v>600</v>
      </c>
      <c r="D24" s="126">
        <v>200</v>
      </c>
      <c r="E24" s="103">
        <v>102</v>
      </c>
      <c r="F24" s="103">
        <v>298</v>
      </c>
      <c r="G24" s="103"/>
      <c r="H24" s="103"/>
      <c r="I24" s="127">
        <f t="shared" si="1"/>
        <v>600</v>
      </c>
      <c r="J24" s="133"/>
      <c r="K24" s="104"/>
      <c r="L24" s="104"/>
      <c r="M24" s="127"/>
      <c r="N24" s="131"/>
      <c r="O24" s="105"/>
      <c r="P24" s="105"/>
      <c r="Q24" s="113"/>
      <c r="R24" s="107"/>
    </row>
    <row r="25" spans="1:18" ht="31.5" customHeight="1">
      <c r="A25" s="108" t="s">
        <v>291</v>
      </c>
      <c r="B25" s="109" t="s">
        <v>292</v>
      </c>
      <c r="C25" s="124">
        <f t="shared" si="0"/>
        <v>25</v>
      </c>
      <c r="D25" s="126"/>
      <c r="E25" s="103"/>
      <c r="F25" s="103"/>
      <c r="G25" s="103"/>
      <c r="H25" s="103">
        <v>25</v>
      </c>
      <c r="I25" s="127">
        <f t="shared" si="1"/>
        <v>25</v>
      </c>
      <c r="J25" s="133"/>
      <c r="K25" s="104"/>
      <c r="L25" s="104"/>
      <c r="M25" s="127"/>
      <c r="N25" s="131"/>
      <c r="O25" s="105"/>
      <c r="P25" s="105"/>
      <c r="Q25" s="113"/>
      <c r="R25" s="107"/>
    </row>
    <row r="26" spans="1:18" ht="33.75" customHeight="1">
      <c r="A26" s="108">
        <v>104051</v>
      </c>
      <c r="B26" s="109" t="s">
        <v>228</v>
      </c>
      <c r="C26" s="124">
        <f t="shared" si="0"/>
        <v>17</v>
      </c>
      <c r="D26" s="126"/>
      <c r="E26" s="103"/>
      <c r="F26" s="103"/>
      <c r="G26" s="103">
        <v>17</v>
      </c>
      <c r="H26" s="103"/>
      <c r="I26" s="127">
        <f t="shared" si="1"/>
        <v>17</v>
      </c>
      <c r="J26" s="133"/>
      <c r="K26" s="104"/>
      <c r="L26" s="104"/>
      <c r="M26" s="127"/>
      <c r="N26" s="131"/>
      <c r="O26" s="105"/>
      <c r="P26" s="105"/>
      <c r="Q26" s="113"/>
      <c r="R26" s="107"/>
    </row>
    <row r="27" spans="1:18" ht="19.5" customHeight="1">
      <c r="A27" s="108">
        <v>105010</v>
      </c>
      <c r="B27" s="109" t="s">
        <v>229</v>
      </c>
      <c r="C27" s="124">
        <f t="shared" si="0"/>
        <v>142</v>
      </c>
      <c r="D27" s="126"/>
      <c r="E27" s="103"/>
      <c r="F27" s="103"/>
      <c r="G27" s="103">
        <v>142</v>
      </c>
      <c r="H27" s="103"/>
      <c r="I27" s="127">
        <f t="shared" si="1"/>
        <v>142</v>
      </c>
      <c r="J27" s="133"/>
      <c r="K27" s="104"/>
      <c r="L27" s="104"/>
      <c r="M27" s="127"/>
      <c r="N27" s="131"/>
      <c r="O27" s="105"/>
      <c r="P27" s="105"/>
      <c r="Q27" s="113"/>
      <c r="R27" s="107"/>
    </row>
    <row r="28" spans="1:18" ht="33">
      <c r="A28" s="108">
        <v>106020</v>
      </c>
      <c r="B28" s="115" t="s">
        <v>230</v>
      </c>
      <c r="C28" s="124">
        <f t="shared" si="0"/>
        <v>36</v>
      </c>
      <c r="D28" s="126"/>
      <c r="E28" s="103"/>
      <c r="F28" s="103"/>
      <c r="G28" s="103">
        <v>36</v>
      </c>
      <c r="H28" s="103"/>
      <c r="I28" s="127">
        <f t="shared" si="1"/>
        <v>36</v>
      </c>
      <c r="J28" s="133"/>
      <c r="K28" s="104"/>
      <c r="L28" s="104"/>
      <c r="M28" s="127"/>
      <c r="N28" s="131"/>
      <c r="O28" s="105"/>
      <c r="P28" s="105"/>
      <c r="Q28" s="113"/>
      <c r="R28" s="107"/>
    </row>
    <row r="29" spans="1:18" ht="21" customHeight="1">
      <c r="A29" s="108">
        <v>107051</v>
      </c>
      <c r="B29" s="115" t="s">
        <v>231</v>
      </c>
      <c r="C29" s="124">
        <f t="shared" si="0"/>
        <v>674</v>
      </c>
      <c r="D29" s="126"/>
      <c r="E29" s="103"/>
      <c r="F29" s="103">
        <v>674</v>
      </c>
      <c r="G29" s="103"/>
      <c r="H29" s="103"/>
      <c r="I29" s="127">
        <f t="shared" si="1"/>
        <v>674</v>
      </c>
      <c r="J29" s="133"/>
      <c r="K29" s="104"/>
      <c r="L29" s="104"/>
      <c r="M29" s="127"/>
      <c r="N29" s="132"/>
      <c r="O29" s="104"/>
      <c r="P29" s="105"/>
      <c r="Q29" s="113"/>
      <c r="R29" s="107"/>
    </row>
    <row r="30" spans="1:18" ht="21.75" customHeight="1" thickBot="1">
      <c r="A30" s="108">
        <v>107060</v>
      </c>
      <c r="B30" s="115" t="s">
        <v>232</v>
      </c>
      <c r="C30" s="125">
        <f t="shared" si="0"/>
        <v>1188</v>
      </c>
      <c r="D30" s="128"/>
      <c r="E30" s="129"/>
      <c r="F30" s="129"/>
      <c r="G30" s="129">
        <v>1188</v>
      </c>
      <c r="H30" s="129"/>
      <c r="I30" s="130">
        <f t="shared" si="1"/>
        <v>1188</v>
      </c>
      <c r="J30" s="134"/>
      <c r="K30" s="135"/>
      <c r="L30" s="135"/>
      <c r="M30" s="130"/>
      <c r="N30" s="132"/>
      <c r="O30" s="104"/>
      <c r="P30" s="105"/>
      <c r="Q30" s="113"/>
      <c r="R30" s="116"/>
    </row>
    <row r="31" spans="1:18" ht="16.5" thickBot="1">
      <c r="A31" s="117"/>
      <c r="B31" s="118" t="s">
        <v>233</v>
      </c>
      <c r="C31" s="119">
        <f t="shared" si="0"/>
        <v>22503</v>
      </c>
      <c r="D31" s="120">
        <f>SUM(D12:D30)</f>
        <v>4901</v>
      </c>
      <c r="E31" s="120">
        <f>SUM(E12:E30)</f>
        <v>1379</v>
      </c>
      <c r="F31" s="120">
        <f>SUM(F12:F30)</f>
        <v>3779</v>
      </c>
      <c r="G31" s="120">
        <f>SUM(G12:G30)</f>
        <v>1383</v>
      </c>
      <c r="H31" s="120">
        <f>SUM(H12:H30)</f>
        <v>2110</v>
      </c>
      <c r="I31" s="121">
        <f t="shared" si="1"/>
        <v>13552</v>
      </c>
      <c r="J31" s="120">
        <f>SUM(J12:J30)</f>
        <v>318</v>
      </c>
      <c r="K31" s="120">
        <f>SUM(K12:K30)</f>
        <v>0</v>
      </c>
      <c r="L31" s="120">
        <f>SUM(L12:L30)</f>
        <v>8633</v>
      </c>
      <c r="M31" s="120">
        <f>SUM(M12:M30)</f>
        <v>8951</v>
      </c>
      <c r="N31" s="120"/>
      <c r="O31" s="120"/>
      <c r="P31" s="120"/>
      <c r="Q31" s="120"/>
      <c r="R31" s="122">
        <v>1.5</v>
      </c>
    </row>
    <row r="33" ht="16.5">
      <c r="I33" s="338"/>
    </row>
    <row r="35" ht="12.75">
      <c r="C35">
        <f>SUM(C12:C30)</f>
        <v>22503</v>
      </c>
    </row>
    <row r="38" ht="12.75">
      <c r="C38" s="149"/>
    </row>
  </sheetData>
  <mergeCells count="27">
    <mergeCell ref="A1:R1"/>
    <mergeCell ref="A3:R3"/>
    <mergeCell ref="A7:A11"/>
    <mergeCell ref="B7:B11"/>
    <mergeCell ref="C7:C11"/>
    <mergeCell ref="D7:Q7"/>
    <mergeCell ref="J9:J11"/>
    <mergeCell ref="K9:K11"/>
    <mergeCell ref="L9:L11"/>
    <mergeCell ref="E9:E11"/>
    <mergeCell ref="M9:M11"/>
    <mergeCell ref="N9:N11"/>
    <mergeCell ref="O9:O11"/>
    <mergeCell ref="F9:F11"/>
    <mergeCell ref="G9:G11"/>
    <mergeCell ref="H9:H11"/>
    <mergeCell ref="I9:I11"/>
    <mergeCell ref="A2:R2"/>
    <mergeCell ref="P9:P11"/>
    <mergeCell ref="Q9:Q11"/>
    <mergeCell ref="A4:R4"/>
    <mergeCell ref="A5:R5"/>
    <mergeCell ref="R7:R11"/>
    <mergeCell ref="D8:I8"/>
    <mergeCell ref="J8:M8"/>
    <mergeCell ref="N8:Q8"/>
    <mergeCell ref="D9:D11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:F1"/>
    </sheetView>
  </sheetViews>
  <sheetFormatPr defaultColWidth="9.00390625" defaultRowHeight="12.75"/>
  <cols>
    <col min="2" max="2" width="57.125" style="0" customWidth="1"/>
    <col min="3" max="3" width="11.375" style="0" customWidth="1"/>
    <col min="4" max="4" width="14.375" style="0" customWidth="1"/>
    <col min="5" max="5" width="15.375" style="0" customWidth="1"/>
    <col min="6" max="6" width="17.00390625" style="0" customWidth="1"/>
  </cols>
  <sheetData>
    <row r="1" spans="1:15" ht="15.75">
      <c r="A1" s="394" t="s">
        <v>458</v>
      </c>
      <c r="B1" s="394"/>
      <c r="C1" s="394"/>
      <c r="D1" s="394"/>
      <c r="E1" s="394"/>
      <c r="F1" s="394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5.7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ht="15.75">
      <c r="A3" s="397" t="s">
        <v>17</v>
      </c>
      <c r="B3" s="397"/>
      <c r="C3" s="397"/>
      <c r="D3" s="397"/>
      <c r="E3" s="397"/>
      <c r="F3" s="397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5.75">
      <c r="A4" s="397" t="s">
        <v>410</v>
      </c>
      <c r="B4" s="397"/>
      <c r="C4" s="397"/>
      <c r="D4" s="397"/>
      <c r="E4" s="397"/>
      <c r="F4" s="397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5.75">
      <c r="A5" s="397" t="s">
        <v>238</v>
      </c>
      <c r="B5" s="397"/>
      <c r="C5" s="397"/>
      <c r="D5" s="397"/>
      <c r="E5" s="397"/>
      <c r="F5" s="397"/>
      <c r="G5" s="238"/>
      <c r="H5" s="238"/>
      <c r="I5" s="238"/>
      <c r="J5" s="238"/>
      <c r="K5" s="238"/>
      <c r="L5" s="238"/>
      <c r="M5" s="238"/>
      <c r="N5" s="238"/>
      <c r="O5" s="238"/>
    </row>
    <row r="6" spans="1:15" ht="16.5" thickBot="1">
      <c r="A6" s="279"/>
      <c r="B6" s="237"/>
      <c r="C6" s="237"/>
      <c r="D6" s="237"/>
      <c r="E6" s="237"/>
      <c r="F6" s="239" t="s">
        <v>16</v>
      </c>
      <c r="G6" s="237"/>
      <c r="H6" s="237"/>
      <c r="I6" s="240"/>
      <c r="J6" s="237"/>
      <c r="K6" s="237"/>
      <c r="L6" s="237"/>
      <c r="M6" s="240"/>
      <c r="N6" s="240"/>
      <c r="O6" s="237"/>
    </row>
    <row r="7" spans="1:15" ht="16.5" thickBot="1">
      <c r="A7" s="398" t="s">
        <v>401</v>
      </c>
      <c r="B7" s="401" t="s">
        <v>193</v>
      </c>
      <c r="C7" s="404" t="s">
        <v>194</v>
      </c>
      <c r="D7" s="407" t="s">
        <v>403</v>
      </c>
      <c r="E7" s="408"/>
      <c r="F7" s="409"/>
      <c r="G7" s="193"/>
      <c r="H7" s="193"/>
      <c r="I7" s="193"/>
      <c r="J7" s="193"/>
      <c r="K7" s="193"/>
      <c r="L7" s="193"/>
      <c r="M7" s="193"/>
      <c r="N7" s="193"/>
      <c r="O7" s="193"/>
    </row>
    <row r="8" spans="1:15" ht="15.75">
      <c r="A8" s="399"/>
      <c r="B8" s="402"/>
      <c r="C8" s="405"/>
      <c r="D8" s="410" t="s">
        <v>404</v>
      </c>
      <c r="E8" s="410" t="s">
        <v>405</v>
      </c>
      <c r="F8" s="456" t="s">
        <v>413</v>
      </c>
      <c r="G8" s="241"/>
      <c r="H8" s="241"/>
      <c r="I8" s="241"/>
      <c r="J8" s="241"/>
      <c r="K8" s="241"/>
      <c r="L8" s="241"/>
      <c r="M8" s="241"/>
      <c r="N8" s="241"/>
      <c r="O8" s="241"/>
    </row>
    <row r="9" spans="1:15" ht="16.5" thickBot="1">
      <c r="A9" s="399"/>
      <c r="B9" s="402"/>
      <c r="C9" s="405"/>
      <c r="D9" s="410"/>
      <c r="E9" s="410"/>
      <c r="F9" s="457"/>
      <c r="G9" s="241"/>
      <c r="H9" s="241"/>
      <c r="I9" s="241"/>
      <c r="J9" s="241"/>
      <c r="K9" s="241"/>
      <c r="L9" s="241"/>
      <c r="M9" s="241"/>
      <c r="N9" s="241"/>
      <c r="O9" s="241"/>
    </row>
    <row r="10" spans="1:15" ht="15.75">
      <c r="A10" s="399"/>
      <c r="B10" s="402"/>
      <c r="C10" s="405"/>
      <c r="D10" s="412" t="s">
        <v>407</v>
      </c>
      <c r="E10" s="413"/>
      <c r="F10" s="414"/>
      <c r="G10" s="241"/>
      <c r="H10" s="241"/>
      <c r="I10" s="241"/>
      <c r="J10" s="241"/>
      <c r="K10" s="241"/>
      <c r="L10" s="241"/>
      <c r="M10" s="241"/>
      <c r="N10" s="241"/>
      <c r="O10" s="241"/>
    </row>
    <row r="11" spans="1:15" ht="16.5" thickBot="1">
      <c r="A11" s="400"/>
      <c r="B11" s="403"/>
      <c r="C11" s="406"/>
      <c r="D11" s="415"/>
      <c r="E11" s="416"/>
      <c r="F11" s="417"/>
      <c r="G11" s="241"/>
      <c r="H11" s="241"/>
      <c r="I11" s="241"/>
      <c r="J11" s="241"/>
      <c r="K11" s="241"/>
      <c r="L11" s="241"/>
      <c r="M11" s="241"/>
      <c r="N11" s="241"/>
      <c r="O11" s="241"/>
    </row>
    <row r="12" spans="1:15" ht="31.5">
      <c r="A12" s="262" t="s">
        <v>208</v>
      </c>
      <c r="B12" s="263" t="s">
        <v>209</v>
      </c>
      <c r="C12" s="243">
        <f>D12+E12+F12</f>
        <v>13646</v>
      </c>
      <c r="D12" s="264">
        <v>13616</v>
      </c>
      <c r="E12" s="265">
        <v>30</v>
      </c>
      <c r="F12" s="266"/>
      <c r="G12" s="245"/>
      <c r="H12" s="245"/>
      <c r="I12" s="246"/>
      <c r="J12" s="38"/>
      <c r="K12" s="38"/>
      <c r="L12" s="38"/>
      <c r="M12" s="246"/>
      <c r="N12" s="246"/>
      <c r="O12" s="38"/>
    </row>
    <row r="13" spans="1:15" ht="15.75">
      <c r="A13" s="267" t="s">
        <v>210</v>
      </c>
      <c r="B13" s="263" t="s">
        <v>211</v>
      </c>
      <c r="C13" s="268">
        <f>D13+E13+F13</f>
        <v>69</v>
      </c>
      <c r="D13" s="269">
        <v>69</v>
      </c>
      <c r="E13" s="270"/>
      <c r="F13" s="271"/>
      <c r="G13" s="245"/>
      <c r="H13" s="245"/>
      <c r="I13" s="246"/>
      <c r="J13" s="38"/>
      <c r="K13" s="38"/>
      <c r="L13" s="38"/>
      <c r="M13" s="246"/>
      <c r="N13" s="246"/>
      <c r="O13" s="38"/>
    </row>
    <row r="14" spans="1:15" ht="16.5">
      <c r="A14" s="111" t="s">
        <v>258</v>
      </c>
      <c r="B14" s="112" t="s">
        <v>259</v>
      </c>
      <c r="C14" s="268">
        <f aca="true" t="shared" si="0" ref="C14:C29">D14+E14+F14</f>
        <v>2500</v>
      </c>
      <c r="D14" s="269"/>
      <c r="E14" s="270">
        <v>2500</v>
      </c>
      <c r="F14" s="271"/>
      <c r="G14" s="245"/>
      <c r="H14" s="245"/>
      <c r="I14" s="246"/>
      <c r="J14" s="38"/>
      <c r="K14" s="38"/>
      <c r="L14" s="38"/>
      <c r="M14" s="246"/>
      <c r="N14" s="246"/>
      <c r="O14" s="38"/>
    </row>
    <row r="15" spans="1:15" ht="15.75">
      <c r="A15" s="267" t="s">
        <v>212</v>
      </c>
      <c r="B15" s="272" t="s">
        <v>213</v>
      </c>
      <c r="C15" s="268">
        <f t="shared" si="0"/>
        <v>127</v>
      </c>
      <c r="D15" s="269">
        <v>127</v>
      </c>
      <c r="E15" s="270"/>
      <c r="F15" s="271"/>
      <c r="G15" s="245"/>
      <c r="H15" s="245"/>
      <c r="I15" s="246"/>
      <c r="J15" s="38"/>
      <c r="K15" s="38"/>
      <c r="L15" s="38"/>
      <c r="M15" s="246"/>
      <c r="N15" s="246"/>
      <c r="O15" s="38"/>
    </row>
    <row r="16" spans="1:15" ht="31.5">
      <c r="A16" s="267" t="s">
        <v>214</v>
      </c>
      <c r="B16" s="263" t="s">
        <v>215</v>
      </c>
      <c r="C16" s="268">
        <f t="shared" si="0"/>
        <v>15</v>
      </c>
      <c r="D16" s="269">
        <v>15</v>
      </c>
      <c r="E16" s="270"/>
      <c r="F16" s="271"/>
      <c r="G16" s="245"/>
      <c r="H16" s="245"/>
      <c r="I16" s="246"/>
      <c r="J16" s="38"/>
      <c r="K16" s="38"/>
      <c r="L16" s="38"/>
      <c r="M16" s="246"/>
      <c r="N16" s="246"/>
      <c r="O16" s="38"/>
    </row>
    <row r="17" spans="1:15" ht="16.5">
      <c r="A17" s="108" t="s">
        <v>287</v>
      </c>
      <c r="B17" s="109" t="s">
        <v>288</v>
      </c>
      <c r="C17" s="268">
        <f t="shared" si="0"/>
        <v>54</v>
      </c>
      <c r="D17" s="269">
        <v>54</v>
      </c>
      <c r="E17" s="270"/>
      <c r="F17" s="271"/>
      <c r="G17" s="245"/>
      <c r="H17" s="245"/>
      <c r="I17" s="246"/>
      <c r="J17" s="38"/>
      <c r="K17" s="38"/>
      <c r="L17" s="38"/>
      <c r="M17" s="246"/>
      <c r="N17" s="246"/>
      <c r="O17" s="38"/>
    </row>
    <row r="18" spans="1:15" ht="15.75">
      <c r="A18" s="267" t="s">
        <v>216</v>
      </c>
      <c r="B18" s="273" t="s">
        <v>217</v>
      </c>
      <c r="C18" s="268">
        <f t="shared" si="0"/>
        <v>100</v>
      </c>
      <c r="D18" s="269"/>
      <c r="E18" s="270">
        <v>100</v>
      </c>
      <c r="F18" s="271"/>
      <c r="G18" s="245"/>
      <c r="H18" s="245"/>
      <c r="I18" s="246"/>
      <c r="J18" s="38"/>
      <c r="K18" s="38"/>
      <c r="L18" s="38"/>
      <c r="M18" s="246"/>
      <c r="N18" s="246"/>
      <c r="O18" s="38"/>
    </row>
    <row r="19" spans="1:15" ht="15.75">
      <c r="A19" s="267" t="s">
        <v>220</v>
      </c>
      <c r="B19" s="263" t="s">
        <v>221</v>
      </c>
      <c r="C19" s="268">
        <f t="shared" si="0"/>
        <v>572</v>
      </c>
      <c r="D19" s="269">
        <v>572</v>
      </c>
      <c r="E19" s="270"/>
      <c r="F19" s="271"/>
      <c r="G19" s="245"/>
      <c r="H19" s="245"/>
      <c r="I19" s="246"/>
      <c r="J19" s="38"/>
      <c r="K19" s="38"/>
      <c r="L19" s="38"/>
      <c r="M19" s="246"/>
      <c r="N19" s="246"/>
      <c r="O19" s="38"/>
    </row>
    <row r="20" spans="1:15" ht="15.75">
      <c r="A20" s="267" t="s">
        <v>222</v>
      </c>
      <c r="B20" s="263" t="s">
        <v>223</v>
      </c>
      <c r="C20" s="268">
        <f t="shared" si="0"/>
        <v>2080</v>
      </c>
      <c r="D20" s="269">
        <v>2080</v>
      </c>
      <c r="E20" s="270"/>
      <c r="F20" s="271"/>
      <c r="G20" s="245"/>
      <c r="H20" s="245"/>
      <c r="I20" s="246"/>
      <c r="J20" s="38"/>
      <c r="K20" s="38"/>
      <c r="L20" s="38"/>
      <c r="M20" s="246"/>
      <c r="N20" s="246"/>
      <c r="O20" s="38"/>
    </row>
    <row r="21" spans="1:15" ht="15.75">
      <c r="A21" s="267" t="s">
        <v>224</v>
      </c>
      <c r="B21" s="263" t="s">
        <v>225</v>
      </c>
      <c r="C21" s="268">
        <f t="shared" si="0"/>
        <v>58</v>
      </c>
      <c r="D21" s="269">
        <v>58</v>
      </c>
      <c r="E21" s="270"/>
      <c r="F21" s="271"/>
      <c r="G21" s="245"/>
      <c r="H21" s="245"/>
      <c r="I21" s="246"/>
      <c r="J21" s="38"/>
      <c r="K21" s="38"/>
      <c r="L21" s="38"/>
      <c r="M21" s="246"/>
      <c r="N21" s="246"/>
      <c r="O21" s="38"/>
    </row>
    <row r="22" spans="1:15" ht="15.75">
      <c r="A22" s="267" t="s">
        <v>226</v>
      </c>
      <c r="B22" s="263" t="s">
        <v>227</v>
      </c>
      <c r="C22" s="268">
        <f t="shared" si="0"/>
        <v>600</v>
      </c>
      <c r="D22" s="269">
        <v>600</v>
      </c>
      <c r="E22" s="270"/>
      <c r="F22" s="271"/>
      <c r="G22" s="245"/>
      <c r="H22" s="245"/>
      <c r="I22" s="246"/>
      <c r="J22" s="38"/>
      <c r="K22" s="38"/>
      <c r="L22" s="38"/>
      <c r="M22" s="246"/>
      <c r="N22" s="246"/>
      <c r="O22" s="38"/>
    </row>
    <row r="23" spans="1:15" ht="22.5" customHeight="1">
      <c r="A23" s="108" t="s">
        <v>289</v>
      </c>
      <c r="B23" s="109" t="s">
        <v>290</v>
      </c>
      <c r="C23" s="268">
        <f t="shared" si="0"/>
        <v>600</v>
      </c>
      <c r="D23" s="269">
        <v>600</v>
      </c>
      <c r="E23" s="270"/>
      <c r="F23" s="271"/>
      <c r="G23" s="245"/>
      <c r="H23" s="245"/>
      <c r="I23" s="246"/>
      <c r="J23" s="38"/>
      <c r="K23" s="38"/>
      <c r="L23" s="38"/>
      <c r="M23" s="246"/>
      <c r="N23" s="246"/>
      <c r="O23" s="38"/>
    </row>
    <row r="24" spans="1:15" ht="18" customHeight="1">
      <c r="A24" s="108" t="s">
        <v>291</v>
      </c>
      <c r="B24" s="109" t="s">
        <v>292</v>
      </c>
      <c r="C24" s="268">
        <f t="shared" si="0"/>
        <v>25</v>
      </c>
      <c r="D24" s="269"/>
      <c r="E24" s="270">
        <v>25</v>
      </c>
      <c r="F24" s="271"/>
      <c r="G24" s="245"/>
      <c r="H24" s="245"/>
      <c r="I24" s="246"/>
      <c r="J24" s="38"/>
      <c r="K24" s="38"/>
      <c r="L24" s="38"/>
      <c r="M24" s="246"/>
      <c r="N24" s="246"/>
      <c r="O24" s="38"/>
    </row>
    <row r="25" spans="1:15" ht="15.75">
      <c r="A25" s="267">
        <v>104051</v>
      </c>
      <c r="B25" s="263" t="s">
        <v>228</v>
      </c>
      <c r="C25" s="268">
        <f t="shared" si="0"/>
        <v>17</v>
      </c>
      <c r="D25" s="269">
        <v>17</v>
      </c>
      <c r="E25" s="270"/>
      <c r="F25" s="271"/>
      <c r="G25" s="245"/>
      <c r="H25" s="245"/>
      <c r="I25" s="246"/>
      <c r="J25" s="38"/>
      <c r="K25" s="38"/>
      <c r="L25" s="38"/>
      <c r="M25" s="246"/>
      <c r="N25" s="246"/>
      <c r="O25" s="38"/>
    </row>
    <row r="26" spans="1:15" ht="15.75">
      <c r="A26" s="267">
        <v>105010</v>
      </c>
      <c r="B26" s="263" t="s">
        <v>411</v>
      </c>
      <c r="C26" s="268">
        <f t="shared" si="0"/>
        <v>142</v>
      </c>
      <c r="D26" s="269">
        <v>142</v>
      </c>
      <c r="E26" s="270"/>
      <c r="F26" s="271"/>
      <c r="G26" s="245"/>
      <c r="H26" s="245"/>
      <c r="I26" s="246"/>
      <c r="J26" s="38"/>
      <c r="K26" s="38"/>
      <c r="L26" s="38"/>
      <c r="M26" s="246"/>
      <c r="N26" s="246"/>
      <c r="O26" s="38"/>
    </row>
    <row r="27" spans="1:15" ht="15.75">
      <c r="A27" s="267">
        <v>106020</v>
      </c>
      <c r="B27" s="263" t="s">
        <v>230</v>
      </c>
      <c r="C27" s="268">
        <f t="shared" si="0"/>
        <v>36</v>
      </c>
      <c r="D27" s="269">
        <v>36</v>
      </c>
      <c r="E27" s="270"/>
      <c r="F27" s="271"/>
      <c r="G27" s="245"/>
      <c r="H27" s="245"/>
      <c r="I27" s="246"/>
      <c r="J27" s="38"/>
      <c r="K27" s="38"/>
      <c r="L27" s="38"/>
      <c r="M27" s="246"/>
      <c r="N27" s="246"/>
      <c r="O27" s="38"/>
    </row>
    <row r="28" spans="1:15" ht="15.75">
      <c r="A28" s="267">
        <v>107051</v>
      </c>
      <c r="B28" s="263" t="s">
        <v>231</v>
      </c>
      <c r="C28" s="268">
        <f t="shared" si="0"/>
        <v>674</v>
      </c>
      <c r="D28" s="269">
        <v>674</v>
      </c>
      <c r="E28" s="270"/>
      <c r="F28" s="271"/>
      <c r="G28" s="245"/>
      <c r="H28" s="245"/>
      <c r="I28" s="246"/>
      <c r="J28" s="38"/>
      <c r="K28" s="38"/>
      <c r="L28" s="38"/>
      <c r="M28" s="246"/>
      <c r="N28" s="246"/>
      <c r="O28" s="38"/>
    </row>
    <row r="29" spans="1:15" ht="16.5" thickBot="1">
      <c r="A29" s="267">
        <v>107060</v>
      </c>
      <c r="B29" s="263" t="s">
        <v>412</v>
      </c>
      <c r="C29" s="268">
        <f t="shared" si="0"/>
        <v>1188</v>
      </c>
      <c r="D29" s="274">
        <v>1188</v>
      </c>
      <c r="E29" s="275"/>
      <c r="F29" s="276"/>
      <c r="G29" s="245"/>
      <c r="H29" s="245"/>
      <c r="I29" s="246"/>
      <c r="J29" s="38"/>
      <c r="K29" s="38"/>
      <c r="L29" s="38"/>
      <c r="M29" s="246"/>
      <c r="N29" s="246"/>
      <c r="O29" s="38"/>
    </row>
    <row r="30" spans="1:15" ht="16.5" thickBot="1">
      <c r="A30" s="252"/>
      <c r="B30" s="277" t="s">
        <v>356</v>
      </c>
      <c r="C30" s="256">
        <f>SUM(C12:C29)</f>
        <v>22503</v>
      </c>
      <c r="D30" s="255">
        <f>SUM(D12:D29)</f>
        <v>19848</v>
      </c>
      <c r="E30" s="278">
        <f>SUM(E12:E29)</f>
        <v>2655</v>
      </c>
      <c r="F30" s="256">
        <f>SUM(F12:F29)</f>
        <v>0</v>
      </c>
      <c r="G30" s="245"/>
      <c r="H30" s="245"/>
      <c r="I30" s="257"/>
      <c r="J30" s="245"/>
      <c r="K30" s="245"/>
      <c r="L30" s="245"/>
      <c r="M30" s="257"/>
      <c r="N30" s="245"/>
      <c r="O30" s="245"/>
    </row>
    <row r="31" spans="1:15" ht="15.75">
      <c r="A31" s="236"/>
      <c r="B31" s="236"/>
      <c r="C31" s="236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</row>
    <row r="32" spans="1:15" ht="15.75">
      <c r="A32" s="236"/>
      <c r="B32" s="236"/>
      <c r="C32" s="236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</row>
    <row r="33" spans="1:15" ht="15.75">
      <c r="A33" s="27"/>
      <c r="B33" s="259"/>
      <c r="C33" s="27"/>
      <c r="D33" s="38"/>
      <c r="E33" s="38"/>
      <c r="F33" s="38"/>
      <c r="G33" s="38"/>
      <c r="H33" s="38"/>
      <c r="I33" s="246"/>
      <c r="J33" s="38"/>
      <c r="K33" s="38"/>
      <c r="L33" s="38"/>
      <c r="M33" s="246"/>
      <c r="N33" s="246"/>
      <c r="O33" s="38"/>
    </row>
    <row r="34" spans="1:15" ht="15.75">
      <c r="A34" s="236"/>
      <c r="B34" s="236"/>
      <c r="C34" s="236"/>
      <c r="D34" s="258"/>
      <c r="E34" s="258">
        <f>D30+E30+F30</f>
        <v>22503</v>
      </c>
      <c r="F34" s="258"/>
      <c r="G34" s="258"/>
      <c r="H34" s="258"/>
      <c r="I34" s="258"/>
      <c r="J34" s="258"/>
      <c r="K34" s="258"/>
      <c r="L34" s="258"/>
      <c r="M34" s="258"/>
      <c r="N34" s="258"/>
      <c r="O34" s="258"/>
    </row>
  </sheetData>
  <mergeCells count="13">
    <mergeCell ref="A5:F5"/>
    <mergeCell ref="A7:A11"/>
    <mergeCell ref="B7:B11"/>
    <mergeCell ref="C7:C11"/>
    <mergeCell ref="D7:F7"/>
    <mergeCell ref="D8:D9"/>
    <mergeCell ref="E8:E9"/>
    <mergeCell ref="F8:F9"/>
    <mergeCell ref="D10:F11"/>
    <mergeCell ref="A1:F1"/>
    <mergeCell ref="A2:O2"/>
    <mergeCell ref="A3:F3"/>
    <mergeCell ref="A4:F4"/>
  </mergeCells>
  <printOptions/>
  <pageMargins left="0.71" right="0.78" top="0.5" bottom="0.66" header="0.5" footer="0.5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64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2" width="9.125" style="8" customWidth="1"/>
    <col min="3" max="3" width="23.125" style="8" customWidth="1"/>
    <col min="4" max="4" width="17.375" style="8" customWidth="1"/>
    <col min="5" max="5" width="18.00390625" style="8" customWidth="1"/>
    <col min="6" max="6" width="17.125" style="8" customWidth="1"/>
    <col min="7" max="16384" width="9.125" style="8" customWidth="1"/>
  </cols>
  <sheetData>
    <row r="1" spans="3:9" ht="15.75">
      <c r="C1" s="460" t="s">
        <v>459</v>
      </c>
      <c r="D1" s="460"/>
      <c r="E1" s="460"/>
      <c r="F1" s="460"/>
      <c r="G1" s="20"/>
      <c r="H1" s="20"/>
      <c r="I1" s="20"/>
    </row>
    <row r="2" spans="1:6" ht="9" customHeight="1">
      <c r="A2" s="474"/>
      <c r="B2" s="474"/>
      <c r="C2" s="474"/>
      <c r="D2" s="474"/>
      <c r="E2" s="474"/>
      <c r="F2" s="474"/>
    </row>
    <row r="3" spans="1:6" ht="15.75">
      <c r="A3" s="475"/>
      <c r="B3" s="475"/>
      <c r="C3" s="475"/>
      <c r="D3" s="475"/>
      <c r="E3" s="475"/>
      <c r="F3" s="475"/>
    </row>
    <row r="4" ht="12.75" customHeight="1"/>
    <row r="5" spans="1:6" s="9" customFormat="1" ht="15.75">
      <c r="A5" s="475" t="s">
        <v>17</v>
      </c>
      <c r="B5" s="475"/>
      <c r="C5" s="475"/>
      <c r="D5" s="475"/>
      <c r="E5" s="475"/>
      <c r="F5" s="475"/>
    </row>
    <row r="6" spans="1:6" s="9" customFormat="1" ht="15.75">
      <c r="A6" s="475" t="s">
        <v>22</v>
      </c>
      <c r="B6" s="475"/>
      <c r="C6" s="475"/>
      <c r="D6" s="475"/>
      <c r="E6" s="475"/>
      <c r="F6" s="475"/>
    </row>
    <row r="7" spans="1:6" ht="15.75">
      <c r="A7" s="461" t="s">
        <v>238</v>
      </c>
      <c r="B7" s="461"/>
      <c r="C7" s="461"/>
      <c r="D7" s="461"/>
      <c r="E7" s="461"/>
      <c r="F7" s="461"/>
    </row>
    <row r="8" ht="15">
      <c r="F8" s="51" t="s">
        <v>16</v>
      </c>
    </row>
    <row r="9" spans="1:6" ht="15">
      <c r="A9" s="462" t="s">
        <v>6</v>
      </c>
      <c r="B9" s="463"/>
      <c r="C9" s="463"/>
      <c r="D9" s="463"/>
      <c r="E9" s="464"/>
      <c r="F9" s="471" t="s">
        <v>7</v>
      </c>
    </row>
    <row r="10" spans="1:6" ht="15">
      <c r="A10" s="465"/>
      <c r="B10" s="466"/>
      <c r="C10" s="466"/>
      <c r="D10" s="466"/>
      <c r="E10" s="467"/>
      <c r="F10" s="472"/>
    </row>
    <row r="11" spans="1:6" ht="15">
      <c r="A11" s="468"/>
      <c r="B11" s="469"/>
      <c r="C11" s="469"/>
      <c r="D11" s="469"/>
      <c r="E11" s="470"/>
      <c r="F11" s="473"/>
    </row>
    <row r="12" spans="1:6" ht="15.75">
      <c r="A12" s="44"/>
      <c r="B12" s="44"/>
      <c r="C12" s="44"/>
      <c r="D12" s="44"/>
      <c r="E12" s="44"/>
      <c r="F12" s="45"/>
    </row>
    <row r="13" spans="1:6" ht="15.75">
      <c r="A13" s="46" t="s">
        <v>23</v>
      </c>
      <c r="B13" s="44"/>
      <c r="C13" s="44"/>
      <c r="D13" s="44"/>
      <c r="E13" s="44"/>
      <c r="F13" s="45"/>
    </row>
    <row r="14" spans="1:6" ht="21.75" customHeight="1">
      <c r="A14" s="458" t="s">
        <v>24</v>
      </c>
      <c r="B14" s="458"/>
      <c r="C14" s="458"/>
      <c r="D14" s="458"/>
      <c r="E14" s="458"/>
      <c r="F14" s="31"/>
    </row>
    <row r="15" spans="1:6" ht="1.5" customHeight="1">
      <c r="A15" s="21"/>
      <c r="B15" s="21"/>
      <c r="C15" s="21"/>
      <c r="D15" s="21"/>
      <c r="E15" s="21"/>
      <c r="F15" s="31"/>
    </row>
    <row r="16" spans="1:255" ht="15.75">
      <c r="A16" s="38" t="s">
        <v>21</v>
      </c>
      <c r="B16" s="38"/>
      <c r="C16" s="38"/>
      <c r="D16" s="38"/>
      <c r="E16" s="38"/>
      <c r="F16" s="31">
        <v>85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22.5" customHeight="1">
      <c r="A17" s="38" t="s">
        <v>417</v>
      </c>
      <c r="B17" s="38"/>
      <c r="C17" s="38"/>
      <c r="D17" s="38"/>
      <c r="E17" s="38"/>
      <c r="F17" s="31">
        <v>25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6" ht="35.25" customHeight="1">
      <c r="A18" s="458" t="s">
        <v>25</v>
      </c>
      <c r="B18" s="459"/>
      <c r="C18" s="459"/>
      <c r="D18" s="459"/>
      <c r="E18" s="459"/>
      <c r="F18" s="31">
        <f>F16+F17</f>
        <v>110</v>
      </c>
    </row>
    <row r="19" spans="1:8" ht="26.25" customHeight="1">
      <c r="A19" s="43" t="s">
        <v>26</v>
      </c>
      <c r="B19" s="21"/>
      <c r="C19" s="21"/>
      <c r="D19" s="21"/>
      <c r="E19" s="21"/>
      <c r="F19" s="47">
        <f>F18</f>
        <v>110</v>
      </c>
      <c r="G19" s="13"/>
      <c r="H19" s="13"/>
    </row>
    <row r="20" spans="1:8" ht="12.75" customHeight="1">
      <c r="A20" s="43"/>
      <c r="B20" s="21"/>
      <c r="C20" s="21"/>
      <c r="D20" s="21"/>
      <c r="E20" s="21"/>
      <c r="F20" s="31"/>
      <c r="G20" s="13"/>
      <c r="H20" s="13"/>
    </row>
    <row r="21" spans="1:7" s="14" customFormat="1" ht="15.75">
      <c r="A21" s="43" t="s">
        <v>18</v>
      </c>
      <c r="B21" s="43"/>
      <c r="C21" s="43"/>
      <c r="D21" s="43"/>
      <c r="E21" s="43"/>
      <c r="F21" s="47"/>
      <c r="G21" s="15"/>
    </row>
    <row r="22" spans="1:6" s="16" customFormat="1" ht="18.75">
      <c r="A22" s="43" t="s">
        <v>29</v>
      </c>
      <c r="B22" s="43"/>
      <c r="C22" s="43"/>
      <c r="D22" s="43"/>
      <c r="E22" s="43"/>
      <c r="F22" s="48"/>
    </row>
    <row r="23" spans="1:6" ht="22.5" customHeight="1">
      <c r="A23" s="21" t="s">
        <v>27</v>
      </c>
      <c r="B23" s="21"/>
      <c r="C23" s="21"/>
      <c r="D23" s="21"/>
      <c r="E23" s="21"/>
      <c r="F23" s="49">
        <v>100</v>
      </c>
    </row>
    <row r="24" spans="1:6" ht="23.25" customHeight="1">
      <c r="A24" s="21" t="s">
        <v>257</v>
      </c>
      <c r="B24" s="21"/>
      <c r="C24" s="21"/>
      <c r="D24" s="21"/>
      <c r="E24" s="21"/>
      <c r="F24" s="49">
        <v>2500</v>
      </c>
    </row>
    <row r="25" spans="1:6" ht="30.75" customHeight="1">
      <c r="A25" s="458" t="s">
        <v>28</v>
      </c>
      <c r="B25" s="459"/>
      <c r="C25" s="459"/>
      <c r="D25" s="459"/>
      <c r="E25" s="459"/>
      <c r="F25" s="50">
        <f>F23+F24</f>
        <v>2600</v>
      </c>
    </row>
    <row r="26" spans="1:6" ht="15.75">
      <c r="A26" s="21"/>
      <c r="B26" s="21"/>
      <c r="C26" s="21"/>
      <c r="D26" s="21"/>
      <c r="E26" s="21"/>
      <c r="F26" s="49"/>
    </row>
    <row r="27" spans="1:6" ht="15.75">
      <c r="A27" s="43" t="s">
        <v>19</v>
      </c>
      <c r="B27" s="43"/>
      <c r="C27" s="43"/>
      <c r="D27" s="21"/>
      <c r="E27" s="21"/>
      <c r="F27" s="50">
        <f>F25</f>
        <v>2600</v>
      </c>
    </row>
    <row r="28" spans="1:6" ht="15.75">
      <c r="A28" s="21"/>
      <c r="B28" s="21"/>
      <c r="C28" s="21"/>
      <c r="D28" s="21"/>
      <c r="E28" s="21"/>
      <c r="F28" s="21"/>
    </row>
    <row r="29" spans="1:6" ht="15.75">
      <c r="A29" s="336" t="s">
        <v>418</v>
      </c>
      <c r="B29" s="336"/>
      <c r="C29" s="336"/>
      <c r="D29" s="336"/>
      <c r="E29" s="336"/>
      <c r="F29" s="337">
        <f>F19+F27</f>
        <v>2710</v>
      </c>
    </row>
    <row r="30" spans="1:6" ht="15.75">
      <c r="A30" s="21"/>
      <c r="B30" s="21"/>
      <c r="C30" s="21"/>
      <c r="D30" s="21"/>
      <c r="E30" s="21"/>
      <c r="F30" s="21"/>
    </row>
    <row r="31" spans="1:6" ht="15.75">
      <c r="A31" s="21"/>
      <c r="B31" s="21"/>
      <c r="C31" s="21"/>
      <c r="D31" s="21"/>
      <c r="E31" s="21"/>
      <c r="F31" s="21"/>
    </row>
    <row r="32" spans="1:6" ht="15.75">
      <c r="A32" s="21"/>
      <c r="B32" s="21"/>
      <c r="C32" s="21"/>
      <c r="D32" s="21"/>
      <c r="E32" s="21"/>
      <c r="F32" s="21"/>
    </row>
    <row r="33" spans="1:6" ht="15.75">
      <c r="A33" s="21"/>
      <c r="B33" s="21"/>
      <c r="C33" s="21"/>
      <c r="D33" s="21"/>
      <c r="E33" s="21"/>
      <c r="F33" s="21"/>
    </row>
    <row r="34" spans="1:6" ht="15.75">
      <c r="A34" s="21"/>
      <c r="B34" s="21"/>
      <c r="C34" s="21"/>
      <c r="D34" s="21"/>
      <c r="E34" s="21"/>
      <c r="F34" s="21"/>
    </row>
    <row r="35" spans="1:6" ht="15.75">
      <c r="A35" s="21"/>
      <c r="B35" s="21"/>
      <c r="C35" s="21"/>
      <c r="D35" s="21"/>
      <c r="E35" s="21"/>
      <c r="F35" s="21"/>
    </row>
    <row r="36" spans="1:6" ht="15.75">
      <c r="A36" s="21"/>
      <c r="B36" s="21"/>
      <c r="C36" s="21"/>
      <c r="D36" s="21"/>
      <c r="E36" s="21"/>
      <c r="F36" s="21"/>
    </row>
    <row r="37" spans="1:6" ht="15.75">
      <c r="A37" s="21"/>
      <c r="B37" s="21"/>
      <c r="C37" s="21"/>
      <c r="D37" s="21"/>
      <c r="E37" s="21"/>
      <c r="F37" s="21"/>
    </row>
    <row r="38" spans="1:6" ht="15.75">
      <c r="A38" s="21"/>
      <c r="B38" s="21"/>
      <c r="C38" s="21"/>
      <c r="D38" s="21"/>
      <c r="E38" s="21"/>
      <c r="F38" s="21"/>
    </row>
    <row r="39" spans="1:6" ht="15.75">
      <c r="A39" s="21"/>
      <c r="B39" s="21"/>
      <c r="C39" s="21"/>
      <c r="D39" s="21"/>
      <c r="E39" s="21"/>
      <c r="F39" s="21"/>
    </row>
    <row r="40" spans="1:6" ht="15.75">
      <c r="A40" s="21"/>
      <c r="B40" s="21"/>
      <c r="C40" s="21"/>
      <c r="D40" s="21"/>
      <c r="E40" s="21"/>
      <c r="F40" s="21"/>
    </row>
    <row r="41" spans="1:6" ht="15.75">
      <c r="A41" s="21"/>
      <c r="B41" s="21"/>
      <c r="C41" s="21"/>
      <c r="D41" s="21"/>
      <c r="E41" s="21"/>
      <c r="F41" s="21"/>
    </row>
    <row r="42" spans="1:6" ht="15.75">
      <c r="A42" s="21"/>
      <c r="B42" s="21"/>
      <c r="C42" s="21"/>
      <c r="D42" s="21"/>
      <c r="E42" s="21"/>
      <c r="F42" s="21"/>
    </row>
    <row r="43" spans="1:6" ht="15.75">
      <c r="A43" s="21"/>
      <c r="B43" s="21"/>
      <c r="C43" s="21"/>
      <c r="D43" s="21"/>
      <c r="E43" s="21"/>
      <c r="F43" s="21"/>
    </row>
    <row r="44" spans="1:6" ht="15.75">
      <c r="A44" s="21"/>
      <c r="B44" s="21"/>
      <c r="C44" s="21"/>
      <c r="D44" s="21"/>
      <c r="E44" s="21"/>
      <c r="F44" s="21"/>
    </row>
    <row r="45" spans="1:6" ht="15.75">
      <c r="A45" s="21"/>
      <c r="B45" s="21"/>
      <c r="C45" s="21"/>
      <c r="D45" s="21"/>
      <c r="E45" s="21"/>
      <c r="F45" s="21"/>
    </row>
    <row r="46" spans="1:6" ht="15.75">
      <c r="A46" s="21"/>
      <c r="B46" s="21"/>
      <c r="C46" s="21"/>
      <c r="D46" s="21"/>
      <c r="E46" s="21"/>
      <c r="F46" s="21"/>
    </row>
    <row r="47" spans="1:6" ht="15.75">
      <c r="A47" s="21"/>
      <c r="B47" s="21"/>
      <c r="C47" s="21"/>
      <c r="D47" s="21"/>
      <c r="E47" s="21"/>
      <c r="F47" s="21"/>
    </row>
    <row r="48" spans="1:6" ht="15.75">
      <c r="A48" s="21"/>
      <c r="B48" s="21"/>
      <c r="C48" s="21"/>
      <c r="D48" s="21"/>
      <c r="E48" s="21"/>
      <c r="F48" s="21"/>
    </row>
    <row r="49" spans="1:6" ht="15.75">
      <c r="A49" s="21"/>
      <c r="B49" s="21"/>
      <c r="C49" s="21"/>
      <c r="D49" s="21"/>
      <c r="E49" s="21"/>
      <c r="F49" s="21"/>
    </row>
    <row r="50" spans="1:6" ht="15.75">
      <c r="A50" s="21"/>
      <c r="B50" s="21"/>
      <c r="C50" s="21"/>
      <c r="D50" s="21"/>
      <c r="E50" s="21"/>
      <c r="F50" s="21"/>
    </row>
    <row r="51" spans="1:6" ht="15.75">
      <c r="A51" s="21"/>
      <c r="B51" s="21"/>
      <c r="C51" s="21"/>
      <c r="D51" s="21"/>
      <c r="E51" s="21"/>
      <c r="F51" s="21"/>
    </row>
    <row r="52" spans="1:6" ht="15.75">
      <c r="A52" s="21"/>
      <c r="B52" s="21"/>
      <c r="C52" s="21"/>
      <c r="D52" s="21"/>
      <c r="E52" s="21"/>
      <c r="F52" s="21"/>
    </row>
    <row r="53" spans="1:6" ht="15.75">
      <c r="A53" s="21"/>
      <c r="B53" s="21"/>
      <c r="C53" s="21"/>
      <c r="D53" s="21"/>
      <c r="E53" s="21"/>
      <c r="F53" s="21"/>
    </row>
    <row r="54" spans="1:6" ht="15.75">
      <c r="A54" s="21"/>
      <c r="B54" s="21"/>
      <c r="C54" s="21"/>
      <c r="D54" s="21"/>
      <c r="E54" s="21"/>
      <c r="F54" s="21"/>
    </row>
    <row r="55" spans="1:6" ht="15.75">
      <c r="A55" s="21"/>
      <c r="B55" s="21"/>
      <c r="C55" s="21"/>
      <c r="D55" s="21"/>
      <c r="E55" s="21"/>
      <c r="F55" s="21"/>
    </row>
    <row r="56" spans="1:6" ht="15.75">
      <c r="A56" s="21"/>
      <c r="B56" s="21"/>
      <c r="C56" s="21"/>
      <c r="D56" s="21"/>
      <c r="E56" s="21"/>
      <c r="F56" s="21"/>
    </row>
    <row r="57" spans="1:6" ht="15.75">
      <c r="A57" s="21"/>
      <c r="B57" s="21"/>
      <c r="C57" s="21"/>
      <c r="D57" s="21"/>
      <c r="E57" s="21"/>
      <c r="F57" s="21"/>
    </row>
    <row r="58" spans="1:6" ht="15.75">
      <c r="A58" s="21"/>
      <c r="B58" s="21"/>
      <c r="C58" s="21"/>
      <c r="D58" s="21"/>
      <c r="E58" s="21"/>
      <c r="F58" s="21"/>
    </row>
    <row r="59" spans="1:6" ht="15.75">
      <c r="A59" s="21"/>
      <c r="B59" s="21"/>
      <c r="C59" s="21"/>
      <c r="D59" s="21"/>
      <c r="E59" s="21"/>
      <c r="F59" s="21"/>
    </row>
    <row r="60" spans="1:6" ht="15.75">
      <c r="A60" s="21"/>
      <c r="B60" s="21"/>
      <c r="C60" s="21"/>
      <c r="D60" s="21"/>
      <c r="E60" s="21"/>
      <c r="F60" s="21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</sheetData>
  <sheetProtection/>
  <mergeCells count="11">
    <mergeCell ref="A6:F6"/>
    <mergeCell ref="A14:E14"/>
    <mergeCell ref="A18:E18"/>
    <mergeCell ref="A25:E25"/>
    <mergeCell ref="C1:F1"/>
    <mergeCell ref="A7:F7"/>
    <mergeCell ref="A9:E11"/>
    <mergeCell ref="F9:F11"/>
    <mergeCell ref="A2:F2"/>
    <mergeCell ref="A3:F3"/>
    <mergeCell ref="A5:F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1">
      <selection activeCell="A1" sqref="A1:C1"/>
    </sheetView>
  </sheetViews>
  <sheetFormatPr defaultColWidth="9.00390625" defaultRowHeight="12.75"/>
  <cols>
    <col min="1" max="1" width="67.875" style="179" customWidth="1"/>
    <col min="2" max="2" width="16.625" style="179" customWidth="1"/>
    <col min="3" max="3" width="15.25390625" style="19" customWidth="1"/>
    <col min="4" max="16384" width="9.125" style="179" customWidth="1"/>
  </cols>
  <sheetData>
    <row r="1" spans="1:4" ht="15.75">
      <c r="A1" s="460" t="s">
        <v>460</v>
      </c>
      <c r="B1" s="460"/>
      <c r="C1" s="460"/>
      <c r="D1" s="20"/>
    </row>
    <row r="2" spans="1:4" ht="6" customHeight="1">
      <c r="A2" s="23"/>
      <c r="B2" s="23"/>
      <c r="C2" s="23"/>
      <c r="D2" s="24"/>
    </row>
    <row r="3" spans="1:4" ht="15.75" customHeight="1">
      <c r="A3" s="483"/>
      <c r="B3" s="483"/>
      <c r="C3" s="483"/>
      <c r="D3" s="180"/>
    </row>
    <row r="4" spans="1:4" ht="16.5">
      <c r="A4" s="181"/>
      <c r="B4" s="181"/>
      <c r="C4" s="26"/>
      <c r="D4" s="180"/>
    </row>
    <row r="5" spans="1:4" s="183" customFormat="1" ht="15.75" customHeight="1">
      <c r="A5" s="483" t="s">
        <v>17</v>
      </c>
      <c r="B5" s="483"/>
      <c r="C5" s="483"/>
      <c r="D5" s="182"/>
    </row>
    <row r="6" spans="1:6" s="9" customFormat="1" ht="15.75">
      <c r="A6" s="475" t="s">
        <v>8</v>
      </c>
      <c r="B6" s="475"/>
      <c r="C6" s="475"/>
      <c r="D6" s="28"/>
      <c r="E6" s="17"/>
      <c r="F6" s="17"/>
    </row>
    <row r="7" spans="1:6" s="8" customFormat="1" ht="16.5">
      <c r="A7" s="482" t="s">
        <v>242</v>
      </c>
      <c r="B7" s="482"/>
      <c r="C7" s="482"/>
      <c r="D7" s="29"/>
      <c r="E7" s="18"/>
      <c r="F7" s="18"/>
    </row>
    <row r="8" spans="1:4" ht="15.75" customHeight="1" thickBot="1">
      <c r="A8" s="180"/>
      <c r="B8" s="184"/>
      <c r="C8" s="31" t="s">
        <v>0</v>
      </c>
      <c r="D8" s="180"/>
    </row>
    <row r="9" spans="1:4" ht="15" customHeight="1">
      <c r="A9" s="476" t="s">
        <v>6</v>
      </c>
      <c r="B9" s="479" t="s">
        <v>20</v>
      </c>
      <c r="C9" s="32" t="s">
        <v>9</v>
      </c>
      <c r="D9" s="182"/>
    </row>
    <row r="10" spans="1:4" ht="15.75" customHeight="1">
      <c r="A10" s="477"/>
      <c r="B10" s="480"/>
      <c r="C10" s="33" t="s">
        <v>10</v>
      </c>
      <c r="D10" s="182"/>
    </row>
    <row r="11" spans="1:4" ht="32.25" thickBot="1">
      <c r="A11" s="478"/>
      <c r="B11" s="481"/>
      <c r="C11" s="34" t="s">
        <v>11</v>
      </c>
      <c r="D11" s="182"/>
    </row>
    <row r="12" spans="1:4" ht="11.25" customHeight="1">
      <c r="A12" s="182"/>
      <c r="B12" s="182"/>
      <c r="C12" s="182"/>
      <c r="D12" s="182"/>
    </row>
    <row r="13" spans="1:4" ht="15.75">
      <c r="A13" s="187" t="s">
        <v>12</v>
      </c>
      <c r="B13" s="19"/>
      <c r="D13" s="11"/>
    </row>
    <row r="14" spans="1:4" ht="15.75">
      <c r="A14" s="187" t="s">
        <v>1</v>
      </c>
      <c r="B14" s="19"/>
      <c r="D14" s="11"/>
    </row>
    <row r="15" spans="1:4" ht="11.25" customHeight="1">
      <c r="A15" s="11"/>
      <c r="B15" s="19"/>
      <c r="D15" s="11"/>
    </row>
    <row r="16" spans="1:4" ht="15.75">
      <c r="A16" s="11" t="s">
        <v>272</v>
      </c>
      <c r="B16" s="188"/>
      <c r="D16" s="11"/>
    </row>
    <row r="17" spans="1:4" ht="15.75">
      <c r="A17" s="11" t="s">
        <v>273</v>
      </c>
      <c r="B17" s="188">
        <v>91</v>
      </c>
      <c r="C17" s="19">
        <f>B17*0.8</f>
        <v>72.8</v>
      </c>
      <c r="D17" s="11"/>
    </row>
    <row r="18" spans="1:4" ht="18" customHeight="1">
      <c r="A18" s="11" t="s">
        <v>274</v>
      </c>
      <c r="B18" s="188">
        <v>51</v>
      </c>
      <c r="C18" s="19">
        <f>B18*0.9</f>
        <v>45.9</v>
      </c>
      <c r="D18" s="189"/>
    </row>
    <row r="19" spans="1:4" ht="20.25" customHeight="1">
      <c r="A19" s="11" t="s">
        <v>275</v>
      </c>
      <c r="B19" s="188">
        <v>13</v>
      </c>
      <c r="C19" s="19">
        <f>B19*0.9</f>
        <v>11.700000000000001</v>
      </c>
      <c r="D19" s="189"/>
    </row>
    <row r="20" spans="1:4" ht="21.75" customHeight="1">
      <c r="A20" s="11" t="s">
        <v>276</v>
      </c>
      <c r="B20" s="188">
        <v>23</v>
      </c>
      <c r="C20" s="19">
        <f>B20*0.9</f>
        <v>20.7</v>
      </c>
      <c r="D20" s="189"/>
    </row>
    <row r="21" spans="1:4" ht="11.25" customHeight="1">
      <c r="A21" s="11"/>
      <c r="B21" s="19"/>
      <c r="D21" s="11"/>
    </row>
    <row r="22" spans="1:4" ht="15.75">
      <c r="A22" s="187" t="s">
        <v>12</v>
      </c>
      <c r="B22" s="19"/>
      <c r="D22" s="11"/>
    </row>
    <row r="23" spans="1:4" ht="15.75">
      <c r="A23" s="187" t="s">
        <v>13</v>
      </c>
      <c r="B23" s="190">
        <f>SUM(B16:B22)</f>
        <v>178</v>
      </c>
      <c r="C23" s="190">
        <f>SUM(C17:C22)</f>
        <v>151.09999999999997</v>
      </c>
      <c r="D23" s="11"/>
    </row>
    <row r="24" spans="1:4" ht="11.25" customHeight="1">
      <c r="A24" s="11"/>
      <c r="B24" s="19"/>
      <c r="D24" s="11"/>
    </row>
    <row r="25" spans="1:4" ht="15.75">
      <c r="A25" s="187" t="s">
        <v>14</v>
      </c>
      <c r="B25" s="19"/>
      <c r="D25" s="11"/>
    </row>
    <row r="26" spans="1:4" s="185" customFormat="1" ht="15.75">
      <c r="A26" s="187" t="s">
        <v>286</v>
      </c>
      <c r="B26" s="19"/>
      <c r="C26" s="19"/>
      <c r="D26" s="11"/>
    </row>
    <row r="27" spans="1:4" s="185" customFormat="1" ht="15.75">
      <c r="A27" s="11"/>
      <c r="B27" s="19"/>
      <c r="C27" s="19"/>
      <c r="D27" s="11"/>
    </row>
    <row r="28" spans="1:4" ht="15.75">
      <c r="A28" s="11" t="s">
        <v>277</v>
      </c>
      <c r="B28" s="190">
        <v>17</v>
      </c>
      <c r="C28" s="190">
        <v>17</v>
      </c>
      <c r="D28" s="11"/>
    </row>
    <row r="29" spans="1:4" ht="15.75">
      <c r="A29" s="11"/>
      <c r="B29" s="19"/>
      <c r="D29" s="11"/>
    </row>
    <row r="30" spans="1:4" ht="31.5">
      <c r="A30" s="191" t="s">
        <v>278</v>
      </c>
      <c r="B30" s="19"/>
      <c r="D30" s="11"/>
    </row>
    <row r="31" spans="1:4" ht="33" customHeight="1">
      <c r="A31" s="192" t="s">
        <v>279</v>
      </c>
      <c r="B31" s="19">
        <v>188</v>
      </c>
      <c r="D31" s="11"/>
    </row>
    <row r="32" spans="1:4" ht="15.75" customHeight="1">
      <c r="A32" s="192" t="s">
        <v>280</v>
      </c>
      <c r="B32" s="19">
        <v>150</v>
      </c>
      <c r="D32" s="11"/>
    </row>
    <row r="33" spans="1:4" ht="11.25" customHeight="1">
      <c r="A33" s="11"/>
      <c r="B33" s="19"/>
      <c r="D33" s="11"/>
    </row>
    <row r="34" spans="1:4" ht="11.25" customHeight="1">
      <c r="A34" s="11"/>
      <c r="B34" s="19"/>
      <c r="D34" s="11"/>
    </row>
    <row r="35" spans="1:4" ht="21" customHeight="1">
      <c r="A35" s="187" t="s">
        <v>282</v>
      </c>
      <c r="B35" s="19"/>
      <c r="D35" s="11"/>
    </row>
    <row r="36" spans="1:4" s="186" customFormat="1" ht="16.5">
      <c r="A36" s="11" t="s">
        <v>283</v>
      </c>
      <c r="B36" s="19">
        <f>500-120</f>
        <v>380</v>
      </c>
      <c r="C36" s="19"/>
      <c r="D36" s="11"/>
    </row>
    <row r="37" spans="1:4" ht="15.75">
      <c r="A37" s="11" t="s">
        <v>281</v>
      </c>
      <c r="B37" s="19">
        <v>140</v>
      </c>
      <c r="D37" s="11"/>
    </row>
    <row r="38" spans="1:4" ht="15.75">
      <c r="A38" s="11" t="s">
        <v>284</v>
      </c>
      <c r="B38" s="19">
        <v>250</v>
      </c>
      <c r="D38" s="11"/>
    </row>
    <row r="39" spans="1:4" ht="15.75">
      <c r="A39" s="11" t="s">
        <v>285</v>
      </c>
      <c r="B39" s="19">
        <v>80</v>
      </c>
      <c r="D39" s="11"/>
    </row>
    <row r="40" spans="1:4" ht="15.75">
      <c r="A40" s="187"/>
      <c r="B40" s="190">
        <f>SUM(B31:B39)</f>
        <v>1188</v>
      </c>
      <c r="C40" s="190"/>
      <c r="D40" s="11"/>
    </row>
    <row r="41" spans="1:4" ht="15.75">
      <c r="A41" s="11"/>
      <c r="B41" s="19"/>
      <c r="D41" s="11"/>
    </row>
    <row r="42" spans="1:4" ht="15.75">
      <c r="A42" s="187" t="s">
        <v>15</v>
      </c>
      <c r="B42" s="190">
        <f>B23+B28+B40</f>
        <v>1383</v>
      </c>
      <c r="C42" s="190">
        <f>C40+C23</f>
        <v>151.09999999999997</v>
      </c>
      <c r="D42" s="189"/>
    </row>
    <row r="43" spans="1:4" ht="15.75">
      <c r="A43" s="187"/>
      <c r="B43" s="190"/>
      <c r="C43" s="190"/>
      <c r="D43" s="189"/>
    </row>
    <row r="44" spans="1:4" ht="15.75">
      <c r="A44" s="187"/>
      <c r="B44" s="19"/>
      <c r="C44" s="11"/>
      <c r="D44" s="11"/>
    </row>
    <row r="45" spans="1:4" ht="15.75">
      <c r="A45" s="11"/>
      <c r="B45" s="19"/>
      <c r="D45" s="11"/>
    </row>
    <row r="46" spans="1:4" ht="15.75">
      <c r="A46" s="11"/>
      <c r="B46" s="19"/>
      <c r="C46" s="11"/>
      <c r="D46" s="11"/>
    </row>
    <row r="47" spans="1:4" ht="15.75">
      <c r="A47" s="11"/>
      <c r="B47" s="19"/>
      <c r="C47" s="11"/>
      <c r="D47" s="11"/>
    </row>
    <row r="48" spans="1:4" ht="15.75">
      <c r="A48" s="11"/>
      <c r="B48" s="19"/>
      <c r="D48" s="11"/>
    </row>
    <row r="49" spans="1:4" ht="15.75">
      <c r="A49" s="187"/>
      <c r="B49" s="190"/>
      <c r="C49" s="11"/>
      <c r="D49" s="11"/>
    </row>
    <row r="50" spans="1:4" ht="15.75">
      <c r="A50" s="187"/>
      <c r="B50" s="190"/>
      <c r="C50" s="190"/>
      <c r="D50" s="189"/>
    </row>
    <row r="51" spans="1:4" ht="15.75">
      <c r="A51" s="187"/>
      <c r="B51" s="190"/>
      <c r="C51" s="190"/>
      <c r="D51" s="189"/>
    </row>
    <row r="52" spans="1:4" ht="15.75">
      <c r="A52" s="182"/>
      <c r="B52" s="182"/>
      <c r="C52" s="35"/>
      <c r="D52" s="182"/>
    </row>
    <row r="53" spans="1:4" ht="15.75">
      <c r="A53" s="182"/>
      <c r="B53" s="182"/>
      <c r="C53" s="35"/>
      <c r="D53" s="182"/>
    </row>
    <row r="54" spans="1:4" ht="15.75">
      <c r="A54" s="182"/>
      <c r="B54" s="182"/>
      <c r="C54" s="35"/>
      <c r="D54" s="182"/>
    </row>
    <row r="55" spans="1:4" ht="15.75">
      <c r="A55" s="182"/>
      <c r="B55" s="182"/>
      <c r="C55" s="35"/>
      <c r="D55" s="182"/>
    </row>
    <row r="56" spans="1:4" ht="15.75">
      <c r="A56" s="182"/>
      <c r="B56" s="182"/>
      <c r="C56" s="35"/>
      <c r="D56" s="182"/>
    </row>
    <row r="57" spans="1:4" ht="15.75">
      <c r="A57" s="182"/>
      <c r="B57" s="182"/>
      <c r="C57" s="35"/>
      <c r="D57" s="182"/>
    </row>
    <row r="58" spans="1:4" ht="15.75">
      <c r="A58" s="182"/>
      <c r="B58" s="182"/>
      <c r="C58" s="35"/>
      <c r="D58" s="182"/>
    </row>
    <row r="59" spans="1:4" ht="15.75">
      <c r="A59" s="182"/>
      <c r="B59" s="182"/>
      <c r="C59" s="35"/>
      <c r="D59" s="182"/>
    </row>
    <row r="60" spans="1:4" ht="16.5">
      <c r="A60" s="180"/>
      <c r="B60" s="180"/>
      <c r="C60" s="35"/>
      <c r="D60" s="180"/>
    </row>
    <row r="61" spans="1:4" ht="16.5">
      <c r="A61" s="180"/>
      <c r="B61" s="180"/>
      <c r="C61" s="35"/>
      <c r="D61" s="180"/>
    </row>
    <row r="62" spans="1:4" ht="16.5">
      <c r="A62" s="180"/>
      <c r="B62" s="180"/>
      <c r="C62" s="35"/>
      <c r="D62" s="180"/>
    </row>
    <row r="63" spans="1:4" ht="16.5">
      <c r="A63" s="180"/>
      <c r="B63" s="180"/>
      <c r="C63" s="35"/>
      <c r="D63" s="180"/>
    </row>
    <row r="64" spans="1:4" ht="16.5">
      <c r="A64" s="180"/>
      <c r="B64" s="180"/>
      <c r="C64" s="35"/>
      <c r="D64" s="180"/>
    </row>
    <row r="65" spans="1:4" ht="16.5">
      <c r="A65" s="180"/>
      <c r="B65" s="180"/>
      <c r="C65" s="35"/>
      <c r="D65" s="180"/>
    </row>
    <row r="66" spans="1:4" ht="16.5">
      <c r="A66" s="180"/>
      <c r="B66" s="180"/>
      <c r="C66" s="35"/>
      <c r="D66" s="180"/>
    </row>
    <row r="67" spans="1:4" ht="16.5">
      <c r="A67" s="180"/>
      <c r="B67" s="180"/>
      <c r="C67" s="35"/>
      <c r="D67" s="180"/>
    </row>
    <row r="68" spans="1:4" ht="16.5">
      <c r="A68" s="180"/>
      <c r="B68" s="180"/>
      <c r="C68" s="35"/>
      <c r="D68" s="180"/>
    </row>
    <row r="69" spans="1:4" ht="16.5">
      <c r="A69" s="180"/>
      <c r="B69" s="180"/>
      <c r="C69" s="35"/>
      <c r="D69" s="180"/>
    </row>
    <row r="70" spans="1:4" ht="16.5">
      <c r="A70" s="180"/>
      <c r="B70" s="180"/>
      <c r="C70" s="35"/>
      <c r="D70" s="180"/>
    </row>
    <row r="71" spans="1:4" ht="16.5">
      <c r="A71" s="180"/>
      <c r="B71" s="180"/>
      <c r="C71" s="35"/>
      <c r="D71" s="180"/>
    </row>
    <row r="72" spans="1:4" ht="16.5">
      <c r="A72" s="180"/>
      <c r="B72" s="180"/>
      <c r="C72" s="35"/>
      <c r="D72" s="180"/>
    </row>
    <row r="73" spans="1:4" ht="16.5">
      <c r="A73" s="180"/>
      <c r="B73" s="180"/>
      <c r="C73" s="35"/>
      <c r="D73" s="180"/>
    </row>
    <row r="74" spans="1:4" ht="16.5">
      <c r="A74" s="180"/>
      <c r="B74" s="180"/>
      <c r="C74" s="35"/>
      <c r="D74" s="180"/>
    </row>
    <row r="75" spans="1:4" ht="16.5">
      <c r="A75" s="180"/>
      <c r="B75" s="180"/>
      <c r="C75" s="35"/>
      <c r="D75" s="180"/>
    </row>
    <row r="76" spans="1:4" ht="16.5">
      <c r="A76" s="180"/>
      <c r="B76" s="180"/>
      <c r="C76" s="35"/>
      <c r="D76" s="180"/>
    </row>
    <row r="77" spans="1:4" ht="16.5">
      <c r="A77" s="180"/>
      <c r="B77" s="180"/>
      <c r="C77" s="35"/>
      <c r="D77" s="180"/>
    </row>
    <row r="78" spans="1:4" ht="16.5">
      <c r="A78" s="180"/>
      <c r="B78" s="180"/>
      <c r="C78" s="35"/>
      <c r="D78" s="180"/>
    </row>
    <row r="79" spans="1:4" ht="16.5">
      <c r="A79" s="180"/>
      <c r="B79" s="180"/>
      <c r="C79" s="35"/>
      <c r="D79" s="180"/>
    </row>
    <row r="80" spans="1:4" ht="16.5">
      <c r="A80" s="180"/>
      <c r="B80" s="180"/>
      <c r="C80" s="35"/>
      <c r="D80" s="180"/>
    </row>
    <row r="81" spans="1:4" ht="16.5">
      <c r="A81" s="180"/>
      <c r="B81" s="180"/>
      <c r="C81" s="35"/>
      <c r="D81" s="180"/>
    </row>
    <row r="82" spans="1:4" ht="16.5">
      <c r="A82" s="180"/>
      <c r="B82" s="180"/>
      <c r="C82" s="35"/>
      <c r="D82" s="180"/>
    </row>
    <row r="83" spans="1:4" ht="16.5">
      <c r="A83" s="180"/>
      <c r="B83" s="180"/>
      <c r="C83" s="35"/>
      <c r="D83" s="180"/>
    </row>
    <row r="84" spans="1:4" ht="16.5">
      <c r="A84" s="180"/>
      <c r="B84" s="180"/>
      <c r="C84" s="35"/>
      <c r="D84" s="180"/>
    </row>
    <row r="85" spans="1:4" ht="16.5">
      <c r="A85" s="180"/>
      <c r="B85" s="180"/>
      <c r="C85" s="35"/>
      <c r="D85" s="180"/>
    </row>
    <row r="86" spans="1:4" ht="16.5">
      <c r="A86" s="180"/>
      <c r="B86" s="180"/>
      <c r="C86" s="35"/>
      <c r="D86" s="180"/>
    </row>
    <row r="87" spans="1:4" ht="16.5">
      <c r="A87" s="180"/>
      <c r="B87" s="180"/>
      <c r="C87" s="35"/>
      <c r="D87" s="180"/>
    </row>
    <row r="88" spans="1:4" ht="16.5">
      <c r="A88" s="180"/>
      <c r="B88" s="180"/>
      <c r="C88" s="35"/>
      <c r="D88" s="180"/>
    </row>
    <row r="89" spans="1:4" ht="16.5">
      <c r="A89" s="180"/>
      <c r="B89" s="180"/>
      <c r="C89" s="35"/>
      <c r="D89" s="180"/>
    </row>
    <row r="90" spans="1:4" ht="16.5">
      <c r="A90" s="180"/>
      <c r="B90" s="180"/>
      <c r="C90" s="35"/>
      <c r="D90" s="180"/>
    </row>
    <row r="91" spans="1:4" ht="16.5">
      <c r="A91" s="180"/>
      <c r="B91" s="180"/>
      <c r="C91" s="35"/>
      <c r="D91" s="180"/>
    </row>
    <row r="92" spans="1:4" ht="16.5">
      <c r="A92" s="180"/>
      <c r="B92" s="180"/>
      <c r="C92" s="35"/>
      <c r="D92" s="180"/>
    </row>
    <row r="93" spans="1:4" ht="16.5">
      <c r="A93" s="180"/>
      <c r="B93" s="180"/>
      <c r="C93" s="35"/>
      <c r="D93" s="180"/>
    </row>
    <row r="94" spans="1:4" ht="16.5">
      <c r="A94" s="180"/>
      <c r="B94" s="180"/>
      <c r="C94" s="35"/>
      <c r="D94" s="180"/>
    </row>
    <row r="95" spans="1:4" ht="16.5">
      <c r="A95" s="180"/>
      <c r="B95" s="180"/>
      <c r="C95" s="35"/>
      <c r="D95" s="180"/>
    </row>
    <row r="96" spans="1:4" ht="16.5">
      <c r="A96" s="180"/>
      <c r="B96" s="180"/>
      <c r="C96" s="35"/>
      <c r="D96" s="180"/>
    </row>
    <row r="97" spans="1:4" ht="16.5">
      <c r="A97" s="180"/>
      <c r="B97" s="180"/>
      <c r="C97" s="35"/>
      <c r="D97" s="180"/>
    </row>
    <row r="98" spans="1:4" ht="16.5">
      <c r="A98" s="180"/>
      <c r="B98" s="180"/>
      <c r="C98" s="35"/>
      <c r="D98" s="180"/>
    </row>
    <row r="99" spans="1:4" ht="16.5">
      <c r="A99" s="180"/>
      <c r="B99" s="180"/>
      <c r="C99" s="35"/>
      <c r="D99" s="180"/>
    </row>
    <row r="100" spans="1:4" ht="16.5">
      <c r="A100" s="180"/>
      <c r="B100" s="180"/>
      <c r="C100" s="35"/>
      <c r="D100" s="180"/>
    </row>
    <row r="101" spans="1:4" ht="16.5">
      <c r="A101" s="180"/>
      <c r="B101" s="180"/>
      <c r="C101" s="35"/>
      <c r="D101" s="180"/>
    </row>
    <row r="102" spans="1:4" ht="16.5">
      <c r="A102" s="180"/>
      <c r="B102" s="180"/>
      <c r="C102" s="35"/>
      <c r="D102" s="180"/>
    </row>
    <row r="103" spans="1:4" ht="16.5">
      <c r="A103" s="180"/>
      <c r="B103" s="180"/>
      <c r="C103" s="35"/>
      <c r="D103" s="180"/>
    </row>
    <row r="104" spans="1:4" ht="16.5">
      <c r="A104" s="180"/>
      <c r="B104" s="180"/>
      <c r="C104" s="35"/>
      <c r="D104" s="180"/>
    </row>
    <row r="105" spans="1:4" ht="16.5">
      <c r="A105" s="180"/>
      <c r="B105" s="180"/>
      <c r="C105" s="35"/>
      <c r="D105" s="180"/>
    </row>
    <row r="106" spans="1:4" ht="16.5">
      <c r="A106" s="180"/>
      <c r="B106" s="180"/>
      <c r="C106" s="35"/>
      <c r="D106" s="180"/>
    </row>
    <row r="107" spans="1:4" ht="16.5">
      <c r="A107" s="180"/>
      <c r="B107" s="180"/>
      <c r="C107" s="35"/>
      <c r="D107" s="180"/>
    </row>
    <row r="108" spans="1:4" ht="16.5">
      <c r="A108" s="180"/>
      <c r="B108" s="180"/>
      <c r="C108" s="35"/>
      <c r="D108" s="180"/>
    </row>
    <row r="109" spans="1:4" ht="16.5">
      <c r="A109" s="180"/>
      <c r="B109" s="180"/>
      <c r="C109" s="35"/>
      <c r="D109" s="180"/>
    </row>
    <row r="110" spans="1:4" ht="16.5">
      <c r="A110" s="180"/>
      <c r="B110" s="180"/>
      <c r="C110" s="35"/>
      <c r="D110" s="180"/>
    </row>
    <row r="111" spans="1:4" ht="16.5">
      <c r="A111" s="180"/>
      <c r="B111" s="180"/>
      <c r="C111" s="35"/>
      <c r="D111" s="180"/>
    </row>
    <row r="112" spans="1:4" ht="16.5">
      <c r="A112" s="180"/>
      <c r="B112" s="180"/>
      <c r="C112" s="35"/>
      <c r="D112" s="180"/>
    </row>
    <row r="113" spans="1:4" ht="16.5">
      <c r="A113" s="180"/>
      <c r="B113" s="180"/>
      <c r="C113" s="35"/>
      <c r="D113" s="180"/>
    </row>
    <row r="114" spans="1:4" ht="16.5">
      <c r="A114" s="180"/>
      <c r="B114" s="180"/>
      <c r="C114" s="35"/>
      <c r="D114" s="180"/>
    </row>
    <row r="115" spans="1:4" ht="16.5">
      <c r="A115" s="180"/>
      <c r="B115" s="180"/>
      <c r="C115" s="35"/>
      <c r="D115" s="180"/>
    </row>
    <row r="116" spans="1:4" ht="16.5">
      <c r="A116" s="180"/>
      <c r="B116" s="180"/>
      <c r="C116" s="35"/>
      <c r="D116" s="180"/>
    </row>
    <row r="117" spans="1:4" ht="16.5">
      <c r="A117" s="180"/>
      <c r="B117" s="180"/>
      <c r="C117" s="35"/>
      <c r="D117" s="180"/>
    </row>
    <row r="118" spans="1:4" ht="16.5">
      <c r="A118" s="180"/>
      <c r="B118" s="180"/>
      <c r="C118" s="35"/>
      <c r="D118" s="180"/>
    </row>
  </sheetData>
  <sheetProtection/>
  <mergeCells count="7">
    <mergeCell ref="A9:A11"/>
    <mergeCell ref="B9:B11"/>
    <mergeCell ref="A7:C7"/>
    <mergeCell ref="A1:C1"/>
    <mergeCell ref="A3:C3"/>
    <mergeCell ref="A5:C5"/>
    <mergeCell ref="A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1" sqref="C1:F1"/>
    </sheetView>
  </sheetViews>
  <sheetFormatPr defaultColWidth="9.00390625" defaultRowHeight="12.75"/>
  <cols>
    <col min="1" max="1" width="4.625" style="0" customWidth="1"/>
    <col min="2" max="2" width="77.00390625" style="0" customWidth="1"/>
    <col min="3" max="3" width="17.875" style="0" customWidth="1"/>
    <col min="4" max="4" width="10.375" style="0" customWidth="1"/>
    <col min="5" max="5" width="13.625" style="0" customWidth="1"/>
    <col min="6" max="6" width="13.00390625" style="0" customWidth="1"/>
  </cols>
  <sheetData>
    <row r="1" spans="1:6" ht="15.75">
      <c r="A1" s="9"/>
      <c r="B1" s="9"/>
      <c r="C1" s="484" t="s">
        <v>461</v>
      </c>
      <c r="D1" s="484"/>
      <c r="E1" s="484"/>
      <c r="F1" s="484"/>
    </row>
    <row r="2" spans="1:6" ht="6.75" customHeight="1">
      <c r="A2" s="14"/>
      <c r="B2" s="14"/>
      <c r="C2" s="14"/>
      <c r="D2" s="14"/>
      <c r="E2" s="14"/>
      <c r="F2" s="14"/>
    </row>
    <row r="3" spans="1:6" ht="15.75">
      <c r="A3" s="461" t="s">
        <v>430</v>
      </c>
      <c r="B3" s="461"/>
      <c r="C3" s="461"/>
      <c r="D3" s="461"/>
      <c r="E3" s="461"/>
      <c r="F3" s="461"/>
    </row>
    <row r="4" spans="1:6" ht="15.75">
      <c r="A4" s="461" t="s">
        <v>431</v>
      </c>
      <c r="B4" s="461"/>
      <c r="C4" s="461"/>
      <c r="D4" s="461"/>
      <c r="E4" s="461"/>
      <c r="F4" s="461"/>
    </row>
    <row r="5" spans="1:6" ht="16.5" thickBot="1">
      <c r="A5" s="14"/>
      <c r="B5" s="14"/>
      <c r="C5" s="9"/>
      <c r="D5" s="9"/>
      <c r="E5" s="9"/>
      <c r="F5" s="351" t="s">
        <v>0</v>
      </c>
    </row>
    <row r="6" spans="1:6" ht="30.75" customHeight="1">
      <c r="A6" s="349" t="s">
        <v>30</v>
      </c>
      <c r="B6" s="485" t="s">
        <v>432</v>
      </c>
      <c r="C6" s="488" t="s">
        <v>433</v>
      </c>
      <c r="D6" s="489"/>
      <c r="E6" s="490"/>
      <c r="F6" s="494" t="s">
        <v>356</v>
      </c>
    </row>
    <row r="7" spans="1:6" ht="16.5" thickBot="1">
      <c r="A7" s="352"/>
      <c r="B7" s="486"/>
      <c r="C7" s="491"/>
      <c r="D7" s="492"/>
      <c r="E7" s="493"/>
      <c r="F7" s="495"/>
    </row>
    <row r="8" spans="1:6" ht="16.5" thickBot="1">
      <c r="A8" s="352"/>
      <c r="B8" s="486"/>
      <c r="C8" s="348" t="s">
        <v>434</v>
      </c>
      <c r="D8" s="348" t="s">
        <v>435</v>
      </c>
      <c r="E8" s="348" t="s">
        <v>436</v>
      </c>
      <c r="F8" s="495"/>
    </row>
    <row r="9" spans="1:6" ht="16.5" thickBot="1">
      <c r="A9" s="350" t="s">
        <v>31</v>
      </c>
      <c r="B9" s="487"/>
      <c r="C9" s="497" t="s">
        <v>437</v>
      </c>
      <c r="D9" s="498"/>
      <c r="E9" s="499"/>
      <c r="F9" s="496"/>
    </row>
    <row r="10" spans="1:6" ht="15.75">
      <c r="A10" s="351" t="s">
        <v>32</v>
      </c>
      <c r="B10" s="9" t="s">
        <v>438</v>
      </c>
      <c r="C10" s="351">
        <v>1100</v>
      </c>
      <c r="D10" s="351">
        <v>1100</v>
      </c>
      <c r="E10" s="351">
        <v>1100</v>
      </c>
      <c r="F10" s="9">
        <v>3300</v>
      </c>
    </row>
    <row r="11" spans="1:6" ht="31.5">
      <c r="A11" s="351" t="s">
        <v>33</v>
      </c>
      <c r="B11" s="353" t="s">
        <v>439</v>
      </c>
      <c r="C11" s="351"/>
      <c r="D11" s="351"/>
      <c r="E11" s="351"/>
      <c r="F11" s="9" t="s">
        <v>440</v>
      </c>
    </row>
    <row r="12" spans="1:6" ht="15.75">
      <c r="A12" s="351" t="s">
        <v>34</v>
      </c>
      <c r="B12" s="354" t="s">
        <v>441</v>
      </c>
      <c r="C12" s="9"/>
      <c r="D12" s="9"/>
      <c r="E12" s="9"/>
      <c r="F12" s="9"/>
    </row>
    <row r="13" spans="1:6" ht="31.5">
      <c r="A13" s="351" t="s">
        <v>35</v>
      </c>
      <c r="B13" s="353" t="s">
        <v>442</v>
      </c>
      <c r="C13" s="9"/>
      <c r="D13" s="9"/>
      <c r="E13" s="9"/>
      <c r="F13" s="9" t="s">
        <v>440</v>
      </c>
    </row>
    <row r="14" spans="1:6" ht="15.75">
      <c r="A14" s="351" t="s">
        <v>36</v>
      </c>
      <c r="B14" s="354" t="s">
        <v>443</v>
      </c>
      <c r="C14" s="351">
        <v>20</v>
      </c>
      <c r="D14" s="351">
        <v>20</v>
      </c>
      <c r="E14" s="351">
        <v>20</v>
      </c>
      <c r="F14" s="351">
        <v>60</v>
      </c>
    </row>
    <row r="15" spans="1:6" ht="16.5" thickBot="1">
      <c r="A15" s="351" t="s">
        <v>37</v>
      </c>
      <c r="B15" s="9" t="s">
        <v>444</v>
      </c>
      <c r="C15" s="356"/>
      <c r="D15" s="356"/>
      <c r="E15" s="356"/>
      <c r="F15" s="356"/>
    </row>
    <row r="16" spans="1:6" ht="15.75">
      <c r="A16" s="357" t="s">
        <v>39</v>
      </c>
      <c r="B16" s="358" t="s">
        <v>445</v>
      </c>
      <c r="C16" s="357">
        <v>1120</v>
      </c>
      <c r="D16" s="357">
        <v>1120</v>
      </c>
      <c r="E16" s="357">
        <v>1120</v>
      </c>
      <c r="F16" s="357">
        <v>3360</v>
      </c>
    </row>
    <row r="17" spans="1:6" ht="18.75">
      <c r="A17" s="361" t="s">
        <v>41</v>
      </c>
      <c r="B17" s="16" t="s">
        <v>446</v>
      </c>
      <c r="C17" s="361">
        <v>560</v>
      </c>
      <c r="D17" s="361">
        <v>560</v>
      </c>
      <c r="E17" s="361">
        <v>560</v>
      </c>
      <c r="F17" s="361">
        <v>1680</v>
      </c>
    </row>
    <row r="18" spans="1:6" ht="15.75">
      <c r="A18" s="351" t="s">
        <v>42</v>
      </c>
      <c r="B18" s="362" t="s">
        <v>447</v>
      </c>
      <c r="C18" s="9"/>
      <c r="D18" s="9"/>
      <c r="E18" s="9"/>
      <c r="F18" s="9" t="s">
        <v>440</v>
      </c>
    </row>
    <row r="19" spans="1:6" ht="15.75">
      <c r="A19" s="351" t="s">
        <v>44</v>
      </c>
      <c r="B19" s="362" t="s">
        <v>448</v>
      </c>
      <c r="C19" s="9"/>
      <c r="D19" s="9"/>
      <c r="E19" s="9"/>
      <c r="F19" s="9" t="s">
        <v>440</v>
      </c>
    </row>
    <row r="20" spans="1:6" ht="15.75">
      <c r="A20" s="351" t="s">
        <v>45</v>
      </c>
      <c r="B20" s="362" t="s">
        <v>449</v>
      </c>
      <c r="C20" s="9"/>
      <c r="D20" s="9"/>
      <c r="E20" s="9"/>
      <c r="F20" s="9"/>
    </row>
    <row r="21" spans="1:6" ht="15.75">
      <c r="A21" s="351" t="s">
        <v>47</v>
      </c>
      <c r="B21" s="362" t="s">
        <v>450</v>
      </c>
      <c r="C21" s="9"/>
      <c r="D21" s="9"/>
      <c r="E21" s="9"/>
      <c r="F21" s="9"/>
    </row>
    <row r="22" spans="1:6" ht="15.75">
      <c r="A22" s="351" t="s">
        <v>49</v>
      </c>
      <c r="B22" s="362" t="s">
        <v>451</v>
      </c>
      <c r="C22" s="9"/>
      <c r="D22" s="9"/>
      <c r="E22" s="9"/>
      <c r="F22" s="9"/>
    </row>
    <row r="23" spans="1:6" ht="16.5" thickBot="1">
      <c r="A23" s="351" t="s">
        <v>50</v>
      </c>
      <c r="B23" s="362" t="s">
        <v>452</v>
      </c>
      <c r="C23" s="355"/>
      <c r="D23" s="355"/>
      <c r="E23" s="355"/>
      <c r="F23" s="355"/>
    </row>
    <row r="24" spans="1:6" ht="15.75">
      <c r="A24" s="357" t="s">
        <v>52</v>
      </c>
      <c r="B24" s="363" t="s">
        <v>453</v>
      </c>
      <c r="C24" s="358" t="s">
        <v>454</v>
      </c>
      <c r="D24" s="358" t="s">
        <v>454</v>
      </c>
      <c r="E24" s="358" t="s">
        <v>454</v>
      </c>
      <c r="F24" s="358" t="s">
        <v>455</v>
      </c>
    </row>
    <row r="25" spans="1:6" ht="18.75">
      <c r="A25" s="361" t="s">
        <v>54</v>
      </c>
      <c r="B25" s="364" t="s">
        <v>456</v>
      </c>
      <c r="C25" s="361">
        <v>560</v>
      </c>
      <c r="D25" s="361">
        <v>560</v>
      </c>
      <c r="E25" s="361">
        <v>560</v>
      </c>
      <c r="F25" s="361">
        <v>1680</v>
      </c>
    </row>
    <row r="26" ht="15.75">
      <c r="A26" s="9"/>
    </row>
  </sheetData>
  <mergeCells count="7">
    <mergeCell ref="C1:F1"/>
    <mergeCell ref="A3:F3"/>
    <mergeCell ref="A4:F4"/>
    <mergeCell ref="B6:B9"/>
    <mergeCell ref="C6:E7"/>
    <mergeCell ref="F6:F9"/>
    <mergeCell ref="C9:E9"/>
  </mergeCells>
  <printOptions/>
  <pageMargins left="0.72" right="1.2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Marsitsj</cp:lastModifiedBy>
  <cp:lastPrinted>2015-02-13T10:29:48Z</cp:lastPrinted>
  <dcterms:created xsi:type="dcterms:W3CDTF">2002-11-26T17:22:50Z</dcterms:created>
  <dcterms:modified xsi:type="dcterms:W3CDTF">2015-02-24T09:31:26Z</dcterms:modified>
  <cp:category/>
  <cp:version/>
  <cp:contentType/>
  <cp:contentStatus/>
</cp:coreProperties>
</file>