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  <sheet name="Munka1" sheetId="7" r:id="rId6"/>
  </sheets>
  <calcPr calcId="152511"/>
</workbook>
</file>

<file path=xl/calcChain.xml><?xml version="1.0" encoding="utf-8"?>
<calcChain xmlns="http://schemas.openxmlformats.org/spreadsheetml/2006/main">
  <c r="C29" i="6" l="1"/>
  <c r="D13" i="6"/>
  <c r="B29" i="6"/>
  <c r="B15" i="6"/>
  <c r="C13" i="5"/>
  <c r="D12" i="5"/>
  <c r="D13" i="5" s="1"/>
  <c r="C12" i="3"/>
  <c r="D11" i="3"/>
  <c r="C12" i="2"/>
  <c r="D11" i="2"/>
  <c r="D11" i="1"/>
  <c r="D9" i="1"/>
  <c r="D10" i="1"/>
  <c r="D12" i="1"/>
  <c r="D13" i="1"/>
  <c r="D14" i="1"/>
  <c r="C15" i="6"/>
  <c r="C15" i="1"/>
  <c r="D8" i="3"/>
  <c r="D12" i="3" s="1"/>
  <c r="B15" i="1"/>
  <c r="B12" i="2"/>
  <c r="D12" i="2" s="1"/>
  <c r="B12" i="3"/>
  <c r="B13" i="5"/>
  <c r="D11" i="6"/>
  <c r="C26" i="1"/>
  <c r="B26" i="1"/>
  <c r="D8" i="6"/>
  <c r="D9" i="6"/>
  <c r="D10" i="6"/>
  <c r="D7" i="6"/>
  <c r="D24" i="6"/>
  <c r="D25" i="6"/>
  <c r="D26" i="6"/>
  <c r="D27" i="6"/>
  <c r="D28" i="6"/>
  <c r="D23" i="6"/>
  <c r="D23" i="1"/>
  <c r="D24" i="1"/>
  <c r="D25" i="1"/>
  <c r="D22" i="1"/>
  <c r="D21" i="1"/>
  <c r="D20" i="1"/>
  <c r="D7" i="1"/>
  <c r="D8" i="1"/>
  <c r="D6" i="1"/>
  <c r="D11" i="5"/>
  <c r="D10" i="5"/>
  <c r="D21" i="5"/>
  <c r="D22" i="5"/>
  <c r="D23" i="5"/>
  <c r="D20" i="5"/>
  <c r="B24" i="5"/>
  <c r="D22" i="3"/>
  <c r="D23" i="3"/>
  <c r="D24" i="3"/>
  <c r="D21" i="3"/>
  <c r="D9" i="3"/>
  <c r="D10" i="3"/>
  <c r="D21" i="2"/>
  <c r="D22" i="2"/>
  <c r="D23" i="2"/>
  <c r="D24" i="2"/>
  <c r="D20" i="2"/>
  <c r="D9" i="2"/>
  <c r="D10" i="2"/>
  <c r="D8" i="2"/>
  <c r="B25" i="2"/>
  <c r="C25" i="3"/>
  <c r="B25" i="3"/>
  <c r="C25" i="2"/>
  <c r="C24" i="5"/>
  <c r="D29" i="6" l="1"/>
  <c r="D25" i="3"/>
  <c r="D15" i="1"/>
  <c r="D15" i="6"/>
  <c r="D24" i="5"/>
  <c r="D25" i="2"/>
  <c r="D26" i="1"/>
</calcChain>
</file>

<file path=xl/sharedStrings.xml><?xml version="1.0" encoding="utf-8"?>
<sst xmlns="http://schemas.openxmlformats.org/spreadsheetml/2006/main" count="135" uniqueCount="55">
  <si>
    <t>Eredeti ei.</t>
  </si>
  <si>
    <t>Megnevezés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</si>
  <si>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</si>
  <si>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</si>
  <si>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</si>
  <si>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</si>
  <si>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</si>
  <si>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</si>
  <si>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</si>
  <si>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</si>
  <si>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</si>
  <si>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</si>
  <si>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</si>
  <si>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</si>
  <si>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</si>
  <si>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</si>
  <si>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</si>
  <si>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</si>
  <si>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</si>
  <si>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</si>
  <si>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</si>
  <si>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</si>
  <si>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</si>
  <si>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</si>
  <si>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</si>
  <si>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</si>
  <si>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</si>
  <si>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</si>
  <si>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járulékok és szociális hozzájárulási adó</t>
  </si>
  <si>
    <t>Munkaadókat terhelő járulék és szociális hozzájárulási adó</t>
  </si>
  <si>
    <t xml:space="preserve">Beruházások                                          </t>
  </si>
  <si>
    <t>1. sz. melléklet</t>
  </si>
  <si>
    <t>2. sz. melléklet</t>
  </si>
  <si>
    <t>3. sz. melléklet</t>
  </si>
  <si>
    <t>4. sz. melléklet</t>
  </si>
  <si>
    <t>5.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</si>
  <si>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</si>
  <si>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</si>
  <si>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</si>
  <si>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>Működési célú átvett pénzeszköz              (önkormányzati támogatás)</t>
  </si>
  <si>
    <t xml:space="preserve">Személyi juttatások                                     </t>
  </si>
  <si>
    <t>Egyéb működési célú kiadások (intézmény finanszírozási kiadások)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</si>
  <si>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</si>
  <si>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</si>
  <si>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</si>
  <si>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</si>
  <si>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</si>
  <si>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>Beruházás, felújítások</t>
  </si>
  <si>
    <t>Egyéb működési célú támogatások ÁH-n belülről</t>
  </si>
  <si>
    <t xml:space="preserve">Önkormányzatok működési támogatása </t>
  </si>
  <si>
    <t>Felhalmozási bevételek</t>
  </si>
  <si>
    <t>Egyéb működési célú támogatások ÁH-n belül</t>
  </si>
  <si>
    <t>adatok ezer forintban</t>
  </si>
  <si>
    <t xml:space="preserve"> Ei.változás 1. ütem 2017.07.31.</t>
  </si>
  <si>
    <t>Módosított ei. 2017.07.31.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</si>
</sst>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3" xfId="0" applyFont="1" applyBorder="1"/>
    <xf numFmtId="0" fontId="10" fillId="0" borderId="4" xfId="0" applyFont="1" applyBorder="1"/>
    <xf numFmtId="0" fontId="1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3" fillId="0" borderId="4" xfId="0" applyFont="1" applyBorder="1"/>
    <xf numFmtId="0" fontId="8" fillId="0" borderId="6" xfId="0" applyFont="1" applyBorder="1"/>
    <xf numFmtId="0" fontId="13" fillId="0" borderId="0" xfId="0" applyFont="1" applyBorder="1"/>
    <xf numFmtId="0" fontId="14" fillId="0" borderId="0" xfId="0" applyFont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0" fontId="15" fillId="0" borderId="0" xfId="0" applyFont="1"/>
    <xf numFmtId="0" fontId="16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Border="1" applyAlignment="1"/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3" fontId="17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3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3" fontId="8" fillId="0" borderId="0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9" xfId="0" applyNumberFormat="1" applyFont="1" applyBorder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3" fontId="8" fillId="0" borderId="9" xfId="0" applyNumberFormat="1" applyFont="1" applyFill="1" applyBorder="1" applyAlignment="1">
      <alignment vertical="top"/>
    </xf>
    <xf numFmtId="3" fontId="13" fillId="0" borderId="5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vertical="top"/>
    </xf>
    <xf numFmtId="0" fontId="22" fillId="0" borderId="0" xfId="0" applyFont="1" applyBorder="1" applyAlignment="1">
      <alignment horizontal="right" vertical="top" wrapText="1"/>
    </xf>
    <xf numFmtId="0" fontId="22" fillId="0" borderId="9" xfId="0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3" fontId="22" fillId="0" borderId="9" xfId="0" applyNumberFormat="1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" fontId="22" fillId="0" borderId="9" xfId="0" applyNumberFormat="1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3" fontId="8" fillId="0" borderId="9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13" fillId="0" borderId="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horizontal="right" vertical="top"/>
    </xf>
    <xf numFmtId="3" fontId="13" fillId="0" borderId="5" xfId="0" applyNumberFormat="1" applyFont="1" applyBorder="1"/>
    <xf numFmtId="3" fontId="13" fillId="0" borderId="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I6" sqref="I6"/>
    </sheetView>
  </sheetViews>
  <sheetFormatPr defaultRowHeight="15" x14ac:dyDescent="0.25"/>
  <cols>
    <col min="1" max="1" width="26.140625" customWidth="1"/>
    <col min="2" max="2" width="18.85546875" customWidth="1"/>
    <col min="3" max="3" width="20.140625" customWidth="1"/>
    <col min="4" max="4" width="18" customWidth="1"/>
  </cols>
  <sheetData>
    <row r="1" spans="1:4" ht="15.75" x14ac:dyDescent="0.25">
      <c r="A1" s="27" t="s">
        <v>5</v>
      </c>
      <c r="B1" s="5"/>
      <c r="C1" s="5"/>
      <c r="D1" s="51" t="s">
        <v>32</v>
      </c>
    </row>
    <row r="2" spans="1:4" x14ac:dyDescent="0.25">
      <c r="A2" s="5"/>
      <c r="B2" s="5"/>
      <c r="C2" s="5"/>
      <c r="D2" s="5"/>
    </row>
    <row r="3" spans="1:4" x14ac:dyDescent="0.25">
      <c r="A3" s="4" t="s">
        <v>8</v>
      </c>
      <c r="B3" s="5"/>
      <c r="C3" s="5"/>
      <c r="D3" s="5"/>
    </row>
    <row r="4" spans="1:4" ht="15.75" thickBot="1" x14ac:dyDescent="0.3">
      <c r="A4" s="5"/>
      <c r="B4" s="5"/>
      <c r="C4" s="5"/>
      <c r="D4" s="51" t="s">
        <v>52</v>
      </c>
    </row>
    <row r="5" spans="1:4" s="8" customFormat="1" ht="38.25" customHeight="1" thickBot="1" x14ac:dyDescent="0.3">
      <c r="A5" s="14" t="s">
        <v>1</v>
      </c>
      <c r="B5" s="15" t="s">
        <v>0</v>
      </c>
      <c r="C5" s="15" t="s">
        <v>53</v>
      </c>
      <c r="D5" s="49" t="s">
        <v>54</v>
      </c>
    </row>
    <row r="6" spans="1:4" s="2" customFormat="1" ht="30" x14ac:dyDescent="0.25">
      <c r="A6" s="28" t="s">
        <v>37</v>
      </c>
      <c r="B6" s="57">
        <v>314235</v>
      </c>
      <c r="C6" s="57">
        <v>0</v>
      </c>
      <c r="D6" s="59">
        <f>B6+C6</f>
        <v>314235</v>
      </c>
    </row>
    <row r="7" spans="1:4" x14ac:dyDescent="0.25">
      <c r="A7" s="28" t="s">
        <v>25</v>
      </c>
      <c r="B7" s="57">
        <v>80927</v>
      </c>
      <c r="C7" s="57">
        <v>0</v>
      </c>
      <c r="D7" s="59">
        <f>B7+C7</f>
        <v>80927</v>
      </c>
    </row>
    <row r="8" spans="1:4" s="2" customFormat="1" x14ac:dyDescent="0.25">
      <c r="A8" s="28" t="s">
        <v>14</v>
      </c>
      <c r="B8" s="57">
        <v>8736</v>
      </c>
      <c r="C8" s="57">
        <v>0</v>
      </c>
      <c r="D8" s="59">
        <f>B8+C8</f>
        <v>8736</v>
      </c>
    </row>
    <row r="9" spans="1:4" s="2" customFormat="1" ht="30" x14ac:dyDescent="0.25">
      <c r="A9" s="28" t="s">
        <v>48</v>
      </c>
      <c r="B9" s="57">
        <v>0</v>
      </c>
      <c r="C9" s="57">
        <v>2257</v>
      </c>
      <c r="D9" s="59">
        <f t="shared" ref="D9:D15" si="0">B9+C9</f>
        <v>2257</v>
      </c>
    </row>
    <row r="10" spans="1:4" s="2" customFormat="1" ht="30" x14ac:dyDescent="0.25">
      <c r="A10" s="28" t="s">
        <v>36</v>
      </c>
      <c r="B10" s="57">
        <v>0</v>
      </c>
      <c r="C10" s="57">
        <v>0</v>
      </c>
      <c r="D10" s="59">
        <f t="shared" si="0"/>
        <v>0</v>
      </c>
    </row>
    <row r="11" spans="1:4" ht="30" x14ac:dyDescent="0.25">
      <c r="A11" s="28" t="s">
        <v>26</v>
      </c>
      <c r="B11" s="57">
        <v>0</v>
      </c>
      <c r="C11" s="57">
        <v>80000</v>
      </c>
      <c r="D11" s="59">
        <f t="shared" si="0"/>
        <v>80000</v>
      </c>
    </row>
    <row r="12" spans="1:4" s="41" customFormat="1" ht="30" x14ac:dyDescent="0.25">
      <c r="A12" s="37" t="s">
        <v>46</v>
      </c>
      <c r="B12" s="57">
        <v>0</v>
      </c>
      <c r="C12" s="57">
        <v>0</v>
      </c>
      <c r="D12" s="59">
        <f t="shared" si="0"/>
        <v>0</v>
      </c>
    </row>
    <row r="13" spans="1:4" ht="30" x14ac:dyDescent="0.25">
      <c r="A13" s="37" t="s">
        <v>44</v>
      </c>
      <c r="B13" s="57">
        <v>25000</v>
      </c>
      <c r="C13" s="57">
        <v>35703</v>
      </c>
      <c r="D13" s="59">
        <f t="shared" si="0"/>
        <v>60703</v>
      </c>
    </row>
    <row r="14" spans="1:4" s="41" customFormat="1" x14ac:dyDescent="0.25">
      <c r="A14" s="37" t="s">
        <v>45</v>
      </c>
      <c r="B14" s="57">
        <v>0</v>
      </c>
      <c r="C14" s="57">
        <v>0</v>
      </c>
      <c r="D14" s="59">
        <f t="shared" si="0"/>
        <v>0</v>
      </c>
    </row>
    <row r="15" spans="1:4" s="3" customFormat="1" ht="15.75" thickBot="1" x14ac:dyDescent="0.3">
      <c r="A15" s="45" t="s">
        <v>2</v>
      </c>
      <c r="B15" s="62">
        <f>B6+B7+B8+B10+B11+B13+B14</f>
        <v>428898</v>
      </c>
      <c r="C15" s="62">
        <f>SUM(C6:C14)</f>
        <v>117960</v>
      </c>
      <c r="D15" s="63">
        <f t="shared" si="0"/>
        <v>546858</v>
      </c>
    </row>
    <row r="16" spans="1:4" x14ac:dyDescent="0.25">
      <c r="A16" s="12"/>
      <c r="B16" s="43"/>
      <c r="C16" s="43"/>
      <c r="D16" s="43"/>
    </row>
    <row r="17" spans="1:6" x14ac:dyDescent="0.25">
      <c r="A17" s="46" t="s">
        <v>9</v>
      </c>
      <c r="B17" s="43"/>
      <c r="C17" s="43"/>
      <c r="D17" s="43"/>
    </row>
    <row r="18" spans="1:6" ht="15.75" thickBot="1" x14ac:dyDescent="0.3">
      <c r="A18" s="12"/>
      <c r="B18" s="43"/>
      <c r="C18" s="43"/>
      <c r="D18" s="44" t="s">
        <v>52</v>
      </c>
    </row>
    <row r="19" spans="1:6" s="8" customFormat="1" ht="38.25" customHeight="1" thickBot="1" x14ac:dyDescent="0.3">
      <c r="A19" s="16" t="s">
        <v>1</v>
      </c>
      <c r="B19" s="17" t="s">
        <v>0</v>
      </c>
      <c r="C19" s="17" t="s">
        <v>53</v>
      </c>
      <c r="D19" s="48" t="s">
        <v>54</v>
      </c>
    </row>
    <row r="20" spans="1:6" x14ac:dyDescent="0.25">
      <c r="A20" s="37" t="s">
        <v>21</v>
      </c>
      <c r="B20" s="57">
        <v>136015</v>
      </c>
      <c r="C20" s="57">
        <v>25697</v>
      </c>
      <c r="D20" s="59">
        <f t="shared" ref="D20:D25" si="1">B20+C20</f>
        <v>161712</v>
      </c>
    </row>
    <row r="21" spans="1:6" ht="30" x14ac:dyDescent="0.25">
      <c r="A21" s="37" t="s">
        <v>29</v>
      </c>
      <c r="B21" s="57">
        <v>18590</v>
      </c>
      <c r="C21" s="57">
        <v>3030</v>
      </c>
      <c r="D21" s="59">
        <f t="shared" si="1"/>
        <v>21620</v>
      </c>
      <c r="E21" s="47" t="s">
        <v>6</v>
      </c>
      <c r="F21" s="40"/>
    </row>
    <row r="22" spans="1:6" s="41" customFormat="1" x14ac:dyDescent="0.25">
      <c r="A22" s="37" t="s">
        <v>42</v>
      </c>
      <c r="B22" s="57">
        <v>70328</v>
      </c>
      <c r="C22" s="57">
        <v>4032</v>
      </c>
      <c r="D22" s="59">
        <f t="shared" si="1"/>
        <v>74360</v>
      </c>
    </row>
    <row r="23" spans="1:6" s="41" customFormat="1" x14ac:dyDescent="0.25">
      <c r="A23" s="37" t="s">
        <v>43</v>
      </c>
      <c r="B23" s="57">
        <v>17666</v>
      </c>
      <c r="C23" s="57">
        <v>0</v>
      </c>
      <c r="D23" s="59">
        <f t="shared" si="1"/>
        <v>17666</v>
      </c>
    </row>
    <row r="24" spans="1:6" s="42" customFormat="1" ht="30" x14ac:dyDescent="0.25">
      <c r="A24" s="37" t="s">
        <v>12</v>
      </c>
      <c r="B24" s="57">
        <v>175950</v>
      </c>
      <c r="C24" s="57">
        <v>5201</v>
      </c>
      <c r="D24" s="59">
        <f t="shared" si="1"/>
        <v>181151</v>
      </c>
    </row>
    <row r="25" spans="1:6" s="2" customFormat="1" x14ac:dyDescent="0.25">
      <c r="A25" s="28" t="s">
        <v>47</v>
      </c>
      <c r="B25" s="57">
        <v>10349</v>
      </c>
      <c r="C25" s="57">
        <v>80000</v>
      </c>
      <c r="D25" s="59">
        <f t="shared" si="1"/>
        <v>90349</v>
      </c>
    </row>
    <row r="26" spans="1:6" s="10" customFormat="1" ht="15.75" thickBot="1" x14ac:dyDescent="0.3">
      <c r="A26" s="29" t="s">
        <v>4</v>
      </c>
      <c r="B26" s="84">
        <f>B20+B21+B22+B23+B24+B25</f>
        <v>428898</v>
      </c>
      <c r="C26" s="84">
        <f>C20+C21+C22+C23+C24+C25</f>
        <v>117960</v>
      </c>
      <c r="D26" s="85">
        <f>D20+D21+D22+D23+D24+D25</f>
        <v>546858</v>
      </c>
    </row>
    <row r="27" spans="1:6" x14ac:dyDescent="0.25">
      <c r="A27" s="12"/>
      <c r="B27" s="7"/>
      <c r="C27" s="7"/>
      <c r="D27" s="7"/>
    </row>
    <row r="28" spans="1:6" x14ac:dyDescent="0.25">
      <c r="A28" s="12"/>
      <c r="B28" s="7"/>
      <c r="C28" s="7"/>
      <c r="D28" s="7"/>
    </row>
    <row r="29" spans="1:6" x14ac:dyDescent="0.25">
      <c r="A29" s="9"/>
      <c r="B29" s="7"/>
      <c r="C29" s="7"/>
      <c r="D29" s="7"/>
    </row>
    <row r="30" spans="1:6" x14ac:dyDescent="0.25">
      <c r="A30" s="9"/>
      <c r="B30" s="7"/>
      <c r="C30" s="7"/>
      <c r="D30" s="7"/>
    </row>
    <row r="31" spans="1:6" x14ac:dyDescent="0.25">
      <c r="B31" s="1"/>
      <c r="C31" s="1"/>
      <c r="D31" s="1"/>
    </row>
    <row r="32" spans="1:6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H9" sqref="H9"/>
    </sheetView>
  </sheetViews>
  <sheetFormatPr defaultRowHeight="15" x14ac:dyDescent="0.25"/>
  <cols>
    <col min="1" max="1" width="24.28515625" customWidth="1"/>
    <col min="2" max="2" width="16.5703125" customWidth="1"/>
    <col min="3" max="3" width="19.140625" customWidth="1"/>
    <col min="4" max="4" width="18.5703125" customWidth="1"/>
  </cols>
  <sheetData>
    <row r="1" spans="1:4" ht="15.75" x14ac:dyDescent="0.25">
      <c r="A1" s="27" t="s">
        <v>7</v>
      </c>
      <c r="B1" s="5"/>
      <c r="C1" s="5"/>
      <c r="D1" s="51" t="s">
        <v>33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x14ac:dyDescent="0.25">
      <c r="A5" s="4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ht="26.25" thickBot="1" x14ac:dyDescent="0.3">
      <c r="A7" s="26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38" t="s">
        <v>24</v>
      </c>
      <c r="B8" s="79">
        <v>0</v>
      </c>
      <c r="C8" s="79">
        <v>0</v>
      </c>
      <c r="D8" s="80">
        <f>B8+C8</f>
        <v>0</v>
      </c>
    </row>
    <row r="9" spans="1:4" ht="15.75" x14ac:dyDescent="0.25">
      <c r="A9" s="21" t="s">
        <v>14</v>
      </c>
      <c r="B9" s="81">
        <v>20</v>
      </c>
      <c r="C9" s="79">
        <v>0</v>
      </c>
      <c r="D9" s="80">
        <f>B9+C9</f>
        <v>20</v>
      </c>
    </row>
    <row r="10" spans="1:4" ht="63" x14ac:dyDescent="0.25">
      <c r="A10" s="23" t="s">
        <v>38</v>
      </c>
      <c r="B10" s="79">
        <v>42553</v>
      </c>
      <c r="C10" s="79">
        <v>0</v>
      </c>
      <c r="D10" s="80">
        <f>B10+C10</f>
        <v>42553</v>
      </c>
    </row>
    <row r="11" spans="1:4" ht="30" x14ac:dyDescent="0.25">
      <c r="A11" s="37" t="s">
        <v>44</v>
      </c>
      <c r="B11" s="79">
        <v>0</v>
      </c>
      <c r="C11" s="79">
        <v>5252</v>
      </c>
      <c r="D11" s="80">
        <f>SUM(C11)</f>
        <v>5252</v>
      </c>
    </row>
    <row r="12" spans="1:4" s="10" customFormat="1" ht="16.5" thickBot="1" x14ac:dyDescent="0.3">
      <c r="A12" s="22" t="s">
        <v>18</v>
      </c>
      <c r="B12" s="82">
        <f>B8+B9+B10</f>
        <v>42573</v>
      </c>
      <c r="C12" s="82">
        <f>SUM(C8:C11)</f>
        <v>5252</v>
      </c>
      <c r="D12" s="83">
        <f>SUM(B12:C12)</f>
        <v>47825</v>
      </c>
    </row>
    <row r="13" spans="1:4" x14ac:dyDescent="0.25">
      <c r="A13" s="5"/>
      <c r="B13" s="77"/>
      <c r="C13" s="43"/>
      <c r="D13" s="77"/>
    </row>
    <row r="14" spans="1:4" x14ac:dyDescent="0.25">
      <c r="A14" s="5"/>
      <c r="B14" s="77"/>
      <c r="C14" s="77"/>
      <c r="D14" s="77"/>
    </row>
    <row r="15" spans="1:4" x14ac:dyDescent="0.25">
      <c r="A15" s="5"/>
      <c r="B15" s="77"/>
      <c r="C15" s="77"/>
      <c r="D15" s="77"/>
    </row>
    <row r="16" spans="1:4" x14ac:dyDescent="0.25">
      <c r="A16" s="5"/>
      <c r="B16" s="77"/>
      <c r="C16" s="77"/>
      <c r="D16" s="77"/>
    </row>
    <row r="17" spans="1:4" ht="15.75" x14ac:dyDescent="0.25">
      <c r="A17" s="19" t="s">
        <v>9</v>
      </c>
      <c r="B17" s="77"/>
      <c r="C17" s="77"/>
      <c r="D17" s="77"/>
    </row>
    <row r="18" spans="1:4" ht="15.75" thickBot="1" x14ac:dyDescent="0.3">
      <c r="A18" s="9"/>
      <c r="B18" s="43"/>
      <c r="C18" s="43"/>
      <c r="D18" s="44" t="s">
        <v>52</v>
      </c>
    </row>
    <row r="19" spans="1:4" ht="26.25" thickBot="1" x14ac:dyDescent="0.3">
      <c r="A19" s="26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10</v>
      </c>
      <c r="B20" s="70">
        <v>28547</v>
      </c>
      <c r="C20" s="70">
        <v>4305</v>
      </c>
      <c r="D20" s="72">
        <f t="shared" ref="D20:D25" si="0">B20+C20</f>
        <v>32852</v>
      </c>
    </row>
    <row r="21" spans="1:4" ht="16.5" customHeight="1" x14ac:dyDescent="0.25">
      <c r="A21" s="23" t="s">
        <v>17</v>
      </c>
      <c r="B21" s="70">
        <v>6253</v>
      </c>
      <c r="C21" s="70">
        <v>947</v>
      </c>
      <c r="D21" s="72">
        <f t="shared" si="0"/>
        <v>7200</v>
      </c>
    </row>
    <row r="22" spans="1:4" ht="15.75" x14ac:dyDescent="0.25">
      <c r="A22" s="23" t="s">
        <v>11</v>
      </c>
      <c r="B22" s="70">
        <v>7608</v>
      </c>
      <c r="C22" s="70">
        <v>0</v>
      </c>
      <c r="D22" s="72">
        <f t="shared" si="0"/>
        <v>7608</v>
      </c>
    </row>
    <row r="23" spans="1:4" ht="31.5" x14ac:dyDescent="0.25">
      <c r="A23" s="23" t="s">
        <v>12</v>
      </c>
      <c r="B23" s="70">
        <v>0</v>
      </c>
      <c r="C23" s="70">
        <v>0</v>
      </c>
      <c r="D23" s="72">
        <f t="shared" si="0"/>
        <v>0</v>
      </c>
    </row>
    <row r="24" spans="1:4" ht="15.75" x14ac:dyDescent="0.25">
      <c r="A24" s="23" t="s">
        <v>3</v>
      </c>
      <c r="B24" s="70">
        <v>165</v>
      </c>
      <c r="C24" s="70">
        <v>0</v>
      </c>
      <c r="D24" s="72">
        <f t="shared" si="0"/>
        <v>165</v>
      </c>
    </row>
    <row r="25" spans="1:4" s="10" customFormat="1" ht="16.5" thickBot="1" x14ac:dyDescent="0.3">
      <c r="A25" s="24" t="s">
        <v>4</v>
      </c>
      <c r="B25" s="73">
        <f>SUM(B20:B24)</f>
        <v>42573</v>
      </c>
      <c r="C25" s="73">
        <f>SUM(C20:C24)</f>
        <v>5252</v>
      </c>
      <c r="D25" s="74">
        <f t="shared" si="0"/>
        <v>47825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0" sqref="C20"/>
    </sheetView>
  </sheetViews>
  <sheetFormatPr defaultRowHeight="15" x14ac:dyDescent="0.25"/>
  <cols>
    <col min="1" max="1" width="24.140625" customWidth="1"/>
    <col min="2" max="2" width="17.42578125" customWidth="1"/>
    <col min="3" max="3" width="18.85546875" customWidth="1"/>
    <col min="4" max="4" width="19" customWidth="1"/>
  </cols>
  <sheetData>
    <row r="1" spans="1:4" ht="15.75" x14ac:dyDescent="0.25">
      <c r="A1" s="27" t="s">
        <v>13</v>
      </c>
      <c r="B1" s="5"/>
      <c r="C1" s="5"/>
      <c r="D1" s="51" t="s">
        <v>34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ht="15.75" x14ac:dyDescent="0.25">
      <c r="A5" s="19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s="39" customFormat="1" ht="39" customHeight="1" thickBot="1" x14ac:dyDescent="0.3">
      <c r="A7" s="14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25" t="s">
        <v>24</v>
      </c>
      <c r="B8" s="68">
        <v>0</v>
      </c>
      <c r="C8" s="68">
        <v>0</v>
      </c>
      <c r="D8" s="78">
        <f>B8+C8</f>
        <v>0</v>
      </c>
    </row>
    <row r="9" spans="1:4" ht="15.75" x14ac:dyDescent="0.25">
      <c r="A9" s="21" t="s">
        <v>14</v>
      </c>
      <c r="B9" s="71">
        <v>0</v>
      </c>
      <c r="C9" s="71">
        <v>0</v>
      </c>
      <c r="D9" s="78">
        <f>B9+C9</f>
        <v>0</v>
      </c>
    </row>
    <row r="10" spans="1:4" ht="63" x14ac:dyDescent="0.25">
      <c r="A10" s="23" t="s">
        <v>38</v>
      </c>
      <c r="B10" s="70">
        <v>65442</v>
      </c>
      <c r="C10" s="70">
        <v>0</v>
      </c>
      <c r="D10" s="78">
        <f>B10+C10</f>
        <v>65442</v>
      </c>
    </row>
    <row r="11" spans="1:4" ht="30" x14ac:dyDescent="0.25">
      <c r="A11" s="37" t="s">
        <v>44</v>
      </c>
      <c r="B11" s="70">
        <v>0</v>
      </c>
      <c r="C11" s="70">
        <v>196</v>
      </c>
      <c r="D11" s="78">
        <f>B11+C11</f>
        <v>196</v>
      </c>
    </row>
    <row r="12" spans="1:4" ht="16.5" thickBot="1" x14ac:dyDescent="0.3">
      <c r="A12" s="22" t="s">
        <v>2</v>
      </c>
      <c r="B12" s="73">
        <f>B8+B9+B10</f>
        <v>65442</v>
      </c>
      <c r="C12" s="73">
        <f>C8+C9+C10+C11</f>
        <v>196</v>
      </c>
      <c r="D12" s="74">
        <f>D8+D9+D10+D11</f>
        <v>65638</v>
      </c>
    </row>
    <row r="13" spans="1:4" x14ac:dyDescent="0.25">
      <c r="A13" s="5"/>
      <c r="B13" s="55"/>
      <c r="C13" s="56"/>
      <c r="D13" s="55"/>
    </row>
    <row r="14" spans="1:4" x14ac:dyDescent="0.25">
      <c r="A14" s="5"/>
      <c r="B14" s="55"/>
      <c r="C14" s="55"/>
      <c r="D14" s="55"/>
    </row>
    <row r="15" spans="1:4" x14ac:dyDescent="0.25">
      <c r="A15" s="5"/>
      <c r="B15" s="55"/>
      <c r="C15" s="55"/>
      <c r="D15" s="55"/>
    </row>
    <row r="16" spans="1:4" x14ac:dyDescent="0.25">
      <c r="A16" s="5"/>
      <c r="B16" s="55"/>
      <c r="C16" s="55"/>
      <c r="D16" s="55"/>
    </row>
    <row r="17" spans="1:4" x14ac:dyDescent="0.25">
      <c r="A17" s="5"/>
      <c r="B17" s="55"/>
      <c r="C17" s="55"/>
      <c r="D17" s="55"/>
    </row>
    <row r="18" spans="1:4" ht="15.75" x14ac:dyDescent="0.25">
      <c r="A18" s="19" t="s">
        <v>9</v>
      </c>
      <c r="B18" s="55"/>
      <c r="C18" s="55"/>
      <c r="D18" s="55"/>
    </row>
    <row r="19" spans="1:4" ht="15.75" thickBot="1" x14ac:dyDescent="0.3">
      <c r="A19" s="9"/>
      <c r="B19" s="43"/>
      <c r="C19" s="43"/>
      <c r="D19" s="44" t="s">
        <v>52</v>
      </c>
    </row>
    <row r="20" spans="1:4" s="39" customFormat="1" ht="39.75" customHeight="1" thickBot="1" x14ac:dyDescent="0.3">
      <c r="A20" s="14" t="s">
        <v>1</v>
      </c>
      <c r="B20" s="17" t="s">
        <v>0</v>
      </c>
      <c r="C20" s="17" t="s">
        <v>53</v>
      </c>
      <c r="D20" s="48" t="s">
        <v>54</v>
      </c>
    </row>
    <row r="21" spans="1:4" ht="15.75" x14ac:dyDescent="0.25">
      <c r="A21" s="23" t="s">
        <v>21</v>
      </c>
      <c r="B21" s="70">
        <v>46028</v>
      </c>
      <c r="C21" s="71">
        <v>161</v>
      </c>
      <c r="D21" s="72">
        <f>B21+C21</f>
        <v>46189</v>
      </c>
    </row>
    <row r="22" spans="1:4" ht="31.5" x14ac:dyDescent="0.25">
      <c r="A22" s="23" t="s">
        <v>17</v>
      </c>
      <c r="B22" s="70">
        <v>10139</v>
      </c>
      <c r="C22" s="71">
        <v>35</v>
      </c>
      <c r="D22" s="72">
        <f>B22+C22</f>
        <v>10174</v>
      </c>
    </row>
    <row r="23" spans="1:4" ht="15.75" x14ac:dyDescent="0.25">
      <c r="A23" s="23" t="s">
        <v>22</v>
      </c>
      <c r="B23" s="70">
        <v>9275</v>
      </c>
      <c r="C23" s="71">
        <v>0</v>
      </c>
      <c r="D23" s="72">
        <f>B23+C23</f>
        <v>9275</v>
      </c>
    </row>
    <row r="24" spans="1:4" ht="31.5" x14ac:dyDescent="0.25">
      <c r="A24" s="25" t="s">
        <v>20</v>
      </c>
      <c r="B24" s="70">
        <v>0</v>
      </c>
      <c r="C24" s="71">
        <v>0</v>
      </c>
      <c r="D24" s="72">
        <f>B24+C24</f>
        <v>0</v>
      </c>
    </row>
    <row r="25" spans="1:4" s="10" customFormat="1" ht="18.75" customHeight="1" thickBot="1" x14ac:dyDescent="0.3">
      <c r="A25" s="24" t="s">
        <v>16</v>
      </c>
      <c r="B25" s="73">
        <f>SUM(B21:B24)</f>
        <v>65442</v>
      </c>
      <c r="C25" s="73">
        <f>SUM(C21:C24)</f>
        <v>196</v>
      </c>
      <c r="D25" s="74">
        <f>D21+D22+D23+D24</f>
        <v>65638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D8" sqref="D8"/>
    </sheetView>
  </sheetViews>
  <sheetFormatPr defaultRowHeight="15" x14ac:dyDescent="0.25"/>
  <cols>
    <col min="1" max="1" width="31.140625" customWidth="1"/>
    <col min="2" max="2" width="16.5703125" customWidth="1"/>
    <col min="3" max="3" width="17.7109375" customWidth="1"/>
    <col min="4" max="4" width="18.140625" customWidth="1"/>
  </cols>
  <sheetData>
    <row r="2" spans="1:4" ht="15.75" x14ac:dyDescent="0.25">
      <c r="A2" s="27" t="s">
        <v>15</v>
      </c>
      <c r="B2" s="5"/>
      <c r="C2" s="5"/>
      <c r="D2" s="53" t="s">
        <v>35</v>
      </c>
    </row>
    <row r="3" spans="1:4" ht="15.75" x14ac:dyDescent="0.25">
      <c r="A3" s="27"/>
      <c r="B3" s="5"/>
      <c r="C3" s="5"/>
      <c r="D3" s="6"/>
    </row>
    <row r="4" spans="1:4" ht="15.75" x14ac:dyDescent="0.25">
      <c r="A4" s="27"/>
      <c r="B4" s="5"/>
      <c r="C4" s="5"/>
      <c r="D4" s="6"/>
    </row>
    <row r="5" spans="1:4" ht="15.75" x14ac:dyDescent="0.25">
      <c r="A5" s="19"/>
      <c r="B5" s="5"/>
      <c r="C5" s="5"/>
      <c r="D5" s="5"/>
    </row>
    <row r="6" spans="1:4" ht="15.75" x14ac:dyDescent="0.25">
      <c r="A6" s="19" t="s">
        <v>8</v>
      </c>
      <c r="B6" s="5"/>
      <c r="C6" s="5"/>
      <c r="D6" s="5"/>
    </row>
    <row r="7" spans="1:4" ht="15.75" thickBot="1" x14ac:dyDescent="0.3">
      <c r="A7" s="9"/>
      <c r="B7" s="7"/>
      <c r="C7" s="7"/>
      <c r="D7" s="50" t="s">
        <v>52</v>
      </c>
    </row>
    <row r="8" spans="1:4" s="39" customFormat="1" ht="39.75" customHeight="1" thickBot="1" x14ac:dyDescent="0.3">
      <c r="A8" s="14" t="s">
        <v>1</v>
      </c>
      <c r="B8" s="17" t="s">
        <v>0</v>
      </c>
      <c r="C8" s="17" t="s">
        <v>53</v>
      </c>
      <c r="D8" s="48" t="s">
        <v>54</v>
      </c>
    </row>
    <row r="9" spans="1:4" ht="31.5" x14ac:dyDescent="0.25">
      <c r="A9" s="25" t="s">
        <v>24</v>
      </c>
      <c r="B9" s="68">
        <v>0</v>
      </c>
      <c r="C9" s="68">
        <v>0</v>
      </c>
      <c r="D9" s="69">
        <v>0</v>
      </c>
    </row>
    <row r="10" spans="1:4" ht="15.75" x14ac:dyDescent="0.25">
      <c r="A10" s="23" t="s">
        <v>14</v>
      </c>
      <c r="B10" s="70">
        <v>6399</v>
      </c>
      <c r="C10" s="71">
        <v>0</v>
      </c>
      <c r="D10" s="72">
        <f>B10+C10</f>
        <v>6399</v>
      </c>
    </row>
    <row r="11" spans="1:4" ht="31.5" x14ac:dyDescent="0.25">
      <c r="A11" s="23" t="s">
        <v>38</v>
      </c>
      <c r="B11" s="70">
        <v>30255</v>
      </c>
      <c r="C11" s="71">
        <v>0</v>
      </c>
      <c r="D11" s="72">
        <f>B11+C11</f>
        <v>30255</v>
      </c>
    </row>
    <row r="12" spans="1:4" ht="30.75" customHeight="1" x14ac:dyDescent="0.25">
      <c r="A12" s="23" t="s">
        <v>44</v>
      </c>
      <c r="B12" s="70">
        <v>0</v>
      </c>
      <c r="C12" s="71">
        <v>372</v>
      </c>
      <c r="D12" s="72">
        <f>B12+C12</f>
        <v>372</v>
      </c>
    </row>
    <row r="13" spans="1:4" ht="16.5" thickBot="1" x14ac:dyDescent="0.3">
      <c r="A13" s="22" t="s">
        <v>2</v>
      </c>
      <c r="B13" s="73">
        <f>B9+B10+B11</f>
        <v>36654</v>
      </c>
      <c r="C13" s="73">
        <f>C9+C10+C11+C12</f>
        <v>372</v>
      </c>
      <c r="D13" s="74">
        <f>D9+D10+D11+D12</f>
        <v>37026</v>
      </c>
    </row>
    <row r="14" spans="1:4" ht="15.75" x14ac:dyDescent="0.25">
      <c r="A14" s="18"/>
      <c r="B14" s="75"/>
      <c r="C14" s="75"/>
      <c r="D14" s="75"/>
    </row>
    <row r="15" spans="1:4" ht="15.75" x14ac:dyDescent="0.25">
      <c r="A15" s="18"/>
      <c r="B15" s="75"/>
      <c r="C15" s="75"/>
      <c r="D15" s="75"/>
    </row>
    <row r="16" spans="1:4" ht="15.75" x14ac:dyDescent="0.25">
      <c r="A16" s="18"/>
      <c r="B16" s="75"/>
      <c r="C16" s="75"/>
      <c r="D16" s="75"/>
    </row>
    <row r="17" spans="1:4" ht="15.75" x14ac:dyDescent="0.25">
      <c r="A17" s="19" t="s">
        <v>9</v>
      </c>
      <c r="B17" s="75"/>
      <c r="C17" s="75"/>
      <c r="D17" s="75"/>
    </row>
    <row r="18" spans="1:4" ht="16.5" thickBot="1" x14ac:dyDescent="0.3">
      <c r="A18" s="20"/>
      <c r="B18" s="76"/>
      <c r="C18" s="76"/>
      <c r="D18" s="77" t="s">
        <v>52</v>
      </c>
    </row>
    <row r="19" spans="1:4" s="39" customFormat="1" ht="39.75" customHeight="1" thickBot="1" x14ac:dyDescent="0.3">
      <c r="A19" s="14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40</v>
      </c>
      <c r="B20" s="70">
        <v>18599</v>
      </c>
      <c r="C20" s="71">
        <v>305</v>
      </c>
      <c r="D20" s="72">
        <f>B20+C20</f>
        <v>18904</v>
      </c>
    </row>
    <row r="21" spans="1:4" ht="31.5" x14ac:dyDescent="0.25">
      <c r="A21" s="23" t="s">
        <v>19</v>
      </c>
      <c r="B21" s="70">
        <v>4180</v>
      </c>
      <c r="C21" s="71">
        <v>67</v>
      </c>
      <c r="D21" s="72">
        <f>B21+C21</f>
        <v>4247</v>
      </c>
    </row>
    <row r="22" spans="1:4" ht="15.75" x14ac:dyDescent="0.25">
      <c r="A22" s="23" t="s">
        <v>11</v>
      </c>
      <c r="B22" s="70">
        <v>13475</v>
      </c>
      <c r="C22" s="71">
        <v>0</v>
      </c>
      <c r="D22" s="72">
        <f>B22+C22</f>
        <v>13475</v>
      </c>
    </row>
    <row r="23" spans="1:4" ht="15.75" x14ac:dyDescent="0.25">
      <c r="A23" s="23" t="s">
        <v>30</v>
      </c>
      <c r="B23" s="70">
        <v>400</v>
      </c>
      <c r="C23" s="71">
        <v>0</v>
      </c>
      <c r="D23" s="72">
        <f>B23+C23</f>
        <v>400</v>
      </c>
    </row>
    <row r="24" spans="1:4" ht="16.5" thickBot="1" x14ac:dyDescent="0.3">
      <c r="A24" s="24" t="s">
        <v>4</v>
      </c>
      <c r="B24" s="73">
        <f>B20+B21+B22+B23</f>
        <v>36654</v>
      </c>
      <c r="C24" s="73">
        <f>SUM(C20:C23)</f>
        <v>372</v>
      </c>
      <c r="D24" s="74">
        <f>B24+C24</f>
        <v>37026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8" sqref="A18"/>
    </sheetView>
  </sheetViews>
  <sheetFormatPr defaultRowHeight="15" x14ac:dyDescent="0.25"/>
  <cols>
    <col min="1" max="1" width="23.140625" customWidth="1"/>
    <col min="2" max="2" width="18.42578125" customWidth="1"/>
    <col min="3" max="3" width="18.85546875" customWidth="1"/>
    <col min="4" max="4" width="19.710937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35" t="s">
        <v>27</v>
      </c>
      <c r="B1" s="5"/>
      <c r="C1" s="5"/>
      <c r="D1" s="51" t="s">
        <v>31</v>
      </c>
    </row>
    <row r="2" spans="1:4" x14ac:dyDescent="0.25">
      <c r="A2" s="35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8</v>
      </c>
      <c r="B4" s="5"/>
      <c r="C4" s="5"/>
      <c r="D4" s="5"/>
    </row>
    <row r="5" spans="1:4" ht="15.75" thickBot="1" x14ac:dyDescent="0.3">
      <c r="A5" s="12"/>
      <c r="B5" s="11"/>
      <c r="C5" s="11"/>
      <c r="D5" s="13" t="s">
        <v>52</v>
      </c>
    </row>
    <row r="6" spans="1:4" ht="26.25" thickBot="1" x14ac:dyDescent="0.3">
      <c r="A6" s="16" t="s">
        <v>1</v>
      </c>
      <c r="B6" s="17" t="s">
        <v>0</v>
      </c>
      <c r="C6" s="17" t="s">
        <v>53</v>
      </c>
      <c r="D6" s="48" t="s">
        <v>54</v>
      </c>
    </row>
    <row r="7" spans="1:4" ht="30" x14ac:dyDescent="0.25">
      <c r="A7" s="36" t="s">
        <v>49</v>
      </c>
      <c r="B7" s="57">
        <v>314235</v>
      </c>
      <c r="C7" s="57">
        <v>0</v>
      </c>
      <c r="D7" s="58">
        <f>B7+C7</f>
        <v>314235</v>
      </c>
    </row>
    <row r="8" spans="1:4" x14ac:dyDescent="0.25">
      <c r="A8" s="31" t="s">
        <v>25</v>
      </c>
      <c r="B8" s="57">
        <v>80927</v>
      </c>
      <c r="C8" s="57">
        <v>0</v>
      </c>
      <c r="D8" s="59">
        <f>B8+C8</f>
        <v>80927</v>
      </c>
    </row>
    <row r="9" spans="1:4" x14ac:dyDescent="0.25">
      <c r="A9" s="31" t="s">
        <v>14</v>
      </c>
      <c r="B9" s="57">
        <v>15155</v>
      </c>
      <c r="C9" s="57"/>
      <c r="D9" s="59">
        <f>B9+C9</f>
        <v>15155</v>
      </c>
    </row>
    <row r="10" spans="1:4" ht="60" x14ac:dyDescent="0.25">
      <c r="A10" s="37" t="s">
        <v>39</v>
      </c>
      <c r="B10" s="60">
        <v>138250</v>
      </c>
      <c r="C10" s="57"/>
      <c r="D10" s="59">
        <f>B10+C10</f>
        <v>138250</v>
      </c>
    </row>
    <row r="11" spans="1:4" ht="30" x14ac:dyDescent="0.25">
      <c r="A11" s="37" t="s">
        <v>26</v>
      </c>
      <c r="B11" s="60">
        <v>0</v>
      </c>
      <c r="C11" s="57">
        <v>80000</v>
      </c>
      <c r="D11" s="59">
        <f>B11+C11</f>
        <v>80000</v>
      </c>
    </row>
    <row r="12" spans="1:4" ht="30" x14ac:dyDescent="0.25">
      <c r="A12" s="37" t="s">
        <v>51</v>
      </c>
      <c r="B12" s="60">
        <v>0</v>
      </c>
      <c r="C12" s="60">
        <v>2257</v>
      </c>
      <c r="D12" s="61">
        <v>2257</v>
      </c>
    </row>
    <row r="13" spans="1:4" ht="30" x14ac:dyDescent="0.25">
      <c r="A13" s="37" t="s">
        <v>44</v>
      </c>
      <c r="B13" s="57">
        <v>25000</v>
      </c>
      <c r="C13" s="57">
        <v>41523</v>
      </c>
      <c r="D13" s="59">
        <f>B13+C13</f>
        <v>66523</v>
      </c>
    </row>
    <row r="14" spans="1:4" x14ac:dyDescent="0.25">
      <c r="A14" s="37" t="s">
        <v>50</v>
      </c>
      <c r="B14" s="57">
        <v>0</v>
      </c>
      <c r="C14" s="57">
        <v>0</v>
      </c>
      <c r="D14" s="59">
        <v>0</v>
      </c>
    </row>
    <row r="15" spans="1:4" s="10" customFormat="1" ht="15.75" thickBot="1" x14ac:dyDescent="0.3">
      <c r="A15" s="32" t="s">
        <v>2</v>
      </c>
      <c r="B15" s="62">
        <f>SUM(B7:B14)</f>
        <v>573567</v>
      </c>
      <c r="C15" s="62">
        <f>SUM(C7:C14)</f>
        <v>123780</v>
      </c>
      <c r="D15" s="63">
        <f>SUM(D7:D13)</f>
        <v>697347</v>
      </c>
    </row>
    <row r="16" spans="1:4" s="10" customFormat="1" x14ac:dyDescent="0.25">
      <c r="A16" s="34"/>
      <c r="B16" s="54"/>
      <c r="C16" s="54"/>
      <c r="D16" s="54"/>
    </row>
    <row r="17" spans="1:5" s="10" customFormat="1" x14ac:dyDescent="0.25">
      <c r="A17" s="34"/>
      <c r="B17" s="54"/>
      <c r="C17" s="54"/>
      <c r="D17" s="54"/>
    </row>
    <row r="18" spans="1:5" s="10" customFormat="1" x14ac:dyDescent="0.25">
      <c r="A18" s="34"/>
      <c r="B18" s="54"/>
      <c r="C18" s="54"/>
      <c r="D18" s="54"/>
    </row>
    <row r="19" spans="1:5" x14ac:dyDescent="0.25">
      <c r="A19" s="5"/>
      <c r="B19" s="52"/>
      <c r="C19" s="52"/>
      <c r="D19" s="52"/>
    </row>
    <row r="20" spans="1:5" x14ac:dyDescent="0.25">
      <c r="A20" s="4" t="s">
        <v>9</v>
      </c>
      <c r="B20" s="52"/>
      <c r="C20" s="52"/>
      <c r="D20" s="52"/>
    </row>
    <row r="21" spans="1:5" ht="15.75" thickBot="1" x14ac:dyDescent="0.3">
      <c r="A21" s="12"/>
      <c r="B21" s="43"/>
      <c r="C21" s="43"/>
      <c r="D21" s="64" t="s">
        <v>52</v>
      </c>
    </row>
    <row r="22" spans="1:5" ht="26.25" thickBot="1" x14ac:dyDescent="0.3">
      <c r="A22" s="16" t="s">
        <v>1</v>
      </c>
      <c r="B22" s="65" t="s">
        <v>0</v>
      </c>
      <c r="C22" s="65" t="s">
        <v>53</v>
      </c>
      <c r="D22" s="66" t="s">
        <v>54</v>
      </c>
    </row>
    <row r="23" spans="1:5" x14ac:dyDescent="0.25">
      <c r="A23" s="33" t="s">
        <v>10</v>
      </c>
      <c r="B23" s="67">
        <v>229189</v>
      </c>
      <c r="C23" s="67">
        <v>30940</v>
      </c>
      <c r="D23" s="58">
        <f t="shared" ref="D23:D28" si="0">B23+C23</f>
        <v>260129</v>
      </c>
    </row>
    <row r="24" spans="1:5" ht="29.25" customHeight="1" x14ac:dyDescent="0.25">
      <c r="A24" s="30" t="s">
        <v>28</v>
      </c>
      <c r="B24" s="57">
        <v>39162</v>
      </c>
      <c r="C24" s="57">
        <v>3607</v>
      </c>
      <c r="D24" s="59">
        <f t="shared" si="0"/>
        <v>42769</v>
      </c>
    </row>
    <row r="25" spans="1:5" x14ac:dyDescent="0.25">
      <c r="A25" s="31" t="s">
        <v>22</v>
      </c>
      <c r="B25" s="57">
        <v>100686</v>
      </c>
      <c r="C25" s="57">
        <v>4032</v>
      </c>
      <c r="D25" s="59">
        <f t="shared" si="0"/>
        <v>104718</v>
      </c>
      <c r="E25" s="1"/>
    </row>
    <row r="26" spans="1:5" x14ac:dyDescent="0.25">
      <c r="A26" s="31" t="s">
        <v>23</v>
      </c>
      <c r="B26" s="57">
        <v>17666</v>
      </c>
      <c r="C26" s="57">
        <v>0</v>
      </c>
      <c r="D26" s="59">
        <f t="shared" si="0"/>
        <v>17666</v>
      </c>
    </row>
    <row r="27" spans="1:5" ht="45" x14ac:dyDescent="0.25">
      <c r="A27" s="37" t="s">
        <v>41</v>
      </c>
      <c r="B27" s="57">
        <v>175950</v>
      </c>
      <c r="C27" s="57">
        <v>5201</v>
      </c>
      <c r="D27" s="59">
        <f t="shared" si="0"/>
        <v>181151</v>
      </c>
      <c r="E27" s="1"/>
    </row>
    <row r="28" spans="1:5" x14ac:dyDescent="0.25">
      <c r="A28" s="31" t="s">
        <v>3</v>
      </c>
      <c r="B28" s="57">
        <v>10914</v>
      </c>
      <c r="C28" s="57">
        <v>80000</v>
      </c>
      <c r="D28" s="59">
        <f t="shared" si="0"/>
        <v>90914</v>
      </c>
    </row>
    <row r="29" spans="1:5" ht="15.75" thickBot="1" x14ac:dyDescent="0.3">
      <c r="A29" s="32" t="s">
        <v>16</v>
      </c>
      <c r="B29" s="62">
        <f>B23+B24+B25+B26+B27+B28</f>
        <v>573567</v>
      </c>
      <c r="C29" s="62">
        <f>SUM(C23:C28)</f>
        <v>123780</v>
      </c>
      <c r="D29" s="63">
        <f>SUM(D23:D28)</f>
        <v>697347</v>
      </c>
    </row>
    <row r="30" spans="1:5" x14ac:dyDescent="0.25">
      <c r="C3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2017-08-30T14:37:13Z</cp:lastPrinted>
  <dcterms:created xsi:type="dcterms:W3CDTF">2016-05-17T08:07:21Z</dcterms:created>
  <dcterms:modified xsi:type="dcterms:W3CDTF">2017-10-09T10:17:05Z</dcterms:modified>
</cp:coreProperties>
</file>