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480" windowHeight="7935" activeTab="2"/>
  </bookViews>
  <sheets>
    <sheet name="rovatkódok" sheetId="1" r:id="rId1"/>
    <sheet name="1 számú melléklet" sheetId="2" r:id="rId2"/>
    <sheet name="2 számú melléklet" sheetId="3" r:id="rId3"/>
    <sheet name="3 számú melléklet" sheetId="7" r:id="rId4"/>
    <sheet name="4 számú melléklet" sheetId="11" r:id="rId5"/>
    <sheet name="5 számú melléklet" sheetId="15" r:id="rId6"/>
    <sheet name="6 számú melléklet" sheetId="16" r:id="rId7"/>
    <sheet name="8 számú melléklet" sheetId="4" r:id="rId8"/>
    <sheet name="9 számú melléklet" sheetId="13" r:id="rId9"/>
    <sheet name="10 számú melléklet" sheetId="5" r:id="rId10"/>
    <sheet name="11 számú melléklet" sheetId="17" r:id="rId11"/>
    <sheet name="12 számú melléklet" sheetId="19" r:id="rId12"/>
    <sheet name="13 számú melléklet" sheetId="18" r:id="rId13"/>
  </sheets>
  <calcPr calcId="114210"/>
</workbook>
</file>

<file path=xl/calcChain.xml><?xml version="1.0" encoding="utf-8"?>
<calcChain xmlns="http://schemas.openxmlformats.org/spreadsheetml/2006/main">
  <c r="C93" i="3"/>
  <c r="D93"/>
  <c r="C92"/>
  <c r="D92"/>
  <c r="D69"/>
  <c r="D74"/>
  <c r="C65"/>
  <c r="D65"/>
  <c r="C64"/>
  <c r="D64"/>
  <c r="C60"/>
  <c r="D60"/>
  <c r="C56"/>
  <c r="D56"/>
  <c r="C50"/>
  <c r="D50"/>
  <c r="C39"/>
  <c r="D39"/>
  <c r="C25"/>
  <c r="D25"/>
  <c r="C19"/>
  <c r="D19"/>
  <c r="D95" i="2"/>
  <c r="D96"/>
  <c r="D121"/>
  <c r="D120"/>
  <c r="D97"/>
  <c r="D86"/>
  <c r="D81"/>
  <c r="D73"/>
  <c r="D72"/>
  <c r="C51"/>
  <c r="C58"/>
  <c r="D58"/>
  <c r="D49"/>
  <c r="D23"/>
  <c r="C8"/>
  <c r="C7"/>
  <c r="C19"/>
  <c r="C23"/>
  <c r="C24"/>
  <c r="C25"/>
  <c r="C29"/>
  <c r="C32"/>
  <c r="C40"/>
  <c r="C43"/>
  <c r="C49"/>
  <c r="C72"/>
  <c r="C73"/>
  <c r="C81"/>
  <c r="C86"/>
  <c r="C95"/>
  <c r="C96"/>
  <c r="C101"/>
  <c r="C106"/>
  <c r="C113"/>
  <c r="C118"/>
  <c r="C120"/>
  <c r="C121"/>
  <c r="C97"/>
  <c r="F17" i="18"/>
  <c r="G17"/>
  <c r="H17"/>
  <c r="I17"/>
  <c r="J17"/>
  <c r="K17"/>
  <c r="L17"/>
  <c r="M17"/>
  <c r="N17"/>
  <c r="C17"/>
  <c r="D17"/>
  <c r="E17"/>
  <c r="B17"/>
  <c r="C15"/>
  <c r="D15"/>
  <c r="E15"/>
  <c r="F15"/>
  <c r="G15"/>
  <c r="H15"/>
  <c r="I15"/>
  <c r="J15"/>
  <c r="K15"/>
  <c r="L15"/>
  <c r="M15"/>
  <c r="B15"/>
  <c r="B8"/>
  <c r="C8"/>
  <c r="D8"/>
  <c r="N8"/>
  <c r="N9"/>
  <c r="N10"/>
  <c r="N11"/>
  <c r="N12"/>
  <c r="N13"/>
  <c r="N14"/>
  <c r="N15"/>
  <c r="N16"/>
  <c r="B7"/>
  <c r="C7"/>
  <c r="D7"/>
  <c r="N7"/>
  <c r="B122" i="19"/>
  <c r="B123"/>
  <c r="B124"/>
  <c r="B125"/>
  <c r="B128"/>
  <c r="B133"/>
  <c r="B134"/>
  <c r="B137"/>
  <c r="B140"/>
  <c r="B141"/>
  <c r="B144"/>
  <c r="B145"/>
  <c r="B146"/>
  <c r="B147"/>
  <c r="B148"/>
  <c r="B159"/>
  <c r="B163"/>
  <c r="B164"/>
  <c r="B170"/>
  <c r="B172"/>
  <c r="B176"/>
  <c r="B180"/>
  <c r="B181"/>
  <c r="B182"/>
  <c r="B188"/>
  <c r="B193"/>
  <c r="B198"/>
  <c r="B204"/>
  <c r="B209"/>
  <c r="B211"/>
  <c r="B212"/>
  <c r="B73"/>
  <c r="B75"/>
  <c r="B76"/>
  <c r="B79"/>
  <c r="B80"/>
  <c r="B83"/>
  <c r="B84"/>
  <c r="B85"/>
  <c r="B94"/>
  <c r="B95"/>
  <c r="B184"/>
  <c r="B7"/>
  <c r="B6"/>
  <c r="B18"/>
  <c r="B22"/>
  <c r="B23"/>
  <c r="B24"/>
  <c r="B28"/>
  <c r="B31"/>
  <c r="B39"/>
  <c r="B42"/>
  <c r="B48"/>
  <c r="B50"/>
  <c r="B52"/>
  <c r="B53"/>
  <c r="B54"/>
  <c r="B55"/>
  <c r="B56"/>
  <c r="B57"/>
  <c r="B63"/>
  <c r="B68"/>
  <c r="B70"/>
  <c r="B71"/>
  <c r="B72"/>
  <c r="B183"/>
  <c r="B100"/>
  <c r="B105"/>
  <c r="B112"/>
  <c r="B117"/>
  <c r="B119"/>
  <c r="B120"/>
  <c r="B96"/>
  <c r="B52" i="3"/>
  <c r="C12" i="16"/>
  <c r="C17" i="11"/>
  <c r="B71" i="2"/>
  <c r="B29" i="4"/>
  <c r="B26"/>
  <c r="B21"/>
  <c r="B24" i="2"/>
  <c r="B8"/>
  <c r="B11" i="17"/>
  <c r="B19"/>
  <c r="B23"/>
  <c r="B26"/>
  <c r="B27"/>
  <c r="C23" i="7"/>
  <c r="C16" i="5"/>
  <c r="C23"/>
  <c r="C25"/>
  <c r="C32"/>
  <c r="C34"/>
  <c r="C36"/>
  <c r="C47"/>
  <c r="C51"/>
  <c r="C52"/>
  <c r="C12" i="13"/>
  <c r="C23"/>
  <c r="C31"/>
  <c r="B80" i="2"/>
  <c r="B19" i="4"/>
  <c r="B77" i="2"/>
  <c r="B76"/>
  <c r="B9" i="4"/>
  <c r="B74" i="2"/>
  <c r="B22" i="4"/>
  <c r="B28"/>
  <c r="B30"/>
  <c r="B32"/>
  <c r="B9" i="15"/>
  <c r="B13"/>
  <c r="B20"/>
  <c r="B15"/>
  <c r="B24"/>
  <c r="C11" i="11"/>
  <c r="C14" i="7"/>
  <c r="C15"/>
  <c r="C20"/>
  <c r="C22"/>
  <c r="C26"/>
  <c r="B7" i="3"/>
  <c r="B8"/>
  <c r="B9"/>
  <c r="B10"/>
  <c r="B13"/>
  <c r="B18"/>
  <c r="B19"/>
  <c r="B25"/>
  <c r="B28"/>
  <c r="B31"/>
  <c r="B32"/>
  <c r="B35"/>
  <c r="B36"/>
  <c r="B37"/>
  <c r="B38"/>
  <c r="B39"/>
  <c r="B50"/>
  <c r="B56"/>
  <c r="B60"/>
  <c r="B64"/>
  <c r="B69"/>
  <c r="B74"/>
  <c r="B79"/>
  <c r="B85"/>
  <c r="B90"/>
  <c r="B92"/>
  <c r="B93"/>
  <c r="B65"/>
  <c r="B7" i="2"/>
  <c r="B19"/>
  <c r="B23"/>
  <c r="B25"/>
  <c r="B29"/>
  <c r="B32"/>
  <c r="B40"/>
  <c r="B43"/>
  <c r="B49"/>
  <c r="B51"/>
  <c r="B53"/>
  <c r="B54"/>
  <c r="B55"/>
  <c r="B56"/>
  <c r="B57"/>
  <c r="B58"/>
  <c r="B64"/>
  <c r="B69"/>
  <c r="B72"/>
  <c r="B73"/>
  <c r="B81"/>
  <c r="B84"/>
  <c r="B85"/>
  <c r="B86"/>
  <c r="B95"/>
  <c r="B96"/>
  <c r="B97"/>
  <c r="B101"/>
  <c r="B106"/>
  <c r="B113"/>
  <c r="B118"/>
  <c r="B120"/>
  <c r="B121"/>
  <c r="B5" i="1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</calcChain>
</file>

<file path=xl/sharedStrings.xml><?xml version="1.0" encoding="utf-8"?>
<sst xmlns="http://schemas.openxmlformats.org/spreadsheetml/2006/main" count="799" uniqueCount="474">
  <si>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</si>
  <si>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</si>
  <si>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</si>
  <si>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</si>
  <si>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</si>
  <si>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</si>
  <si>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</si>
  <si>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</si>
  <si>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</si>
  <si>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</si>
  <si>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</si>
  <si>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</si>
  <si>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</si>
  <si>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</si>
  <si>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</si>
  <si>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</si>
  <si>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</si>
  <si>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</si>
  <si>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</si>
  <si>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</si>
  <si>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</si>
  <si>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Az egységes rovatrend szerint a kiemelt kiadási és bevételi jogcímek előirányzatai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</si>
  <si>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</si>
  <si>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</si>
  <si>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</si>
  <si>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</si>
  <si>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</si>
  <si>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</si>
  <si>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</si>
  <si>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</si>
  <si>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</si>
  <si>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</si>
  <si>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</si>
  <si>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K501 Nemzetközi kötelezettségek</t>
  </si>
  <si>
    <t>K502 Elvonások és befizetések</t>
  </si>
  <si>
    <t>K503 Működési célú garancia és kezességvállalásból származó kifizetés ÁH belülre</t>
  </si>
  <si>
    <t>K504 Működési célú visszatérítendő támogatások, kölcsönök nyújtása ÁH belülre</t>
  </si>
  <si>
    <t>K505 Működési célú visszatérítendő támogatások, kölcönök törlesztsée ÁH belülre</t>
  </si>
  <si>
    <t>K506 Egyéb működési célú támogatások ÁH belülre</t>
  </si>
  <si>
    <t>K507 Működési célú garancia és kezességvállalásból származó kifizetés ÁH kívülre</t>
  </si>
  <si>
    <t>K508 Működési célú visszatérítendő támogatások, kölcsönök nyújtása ÁH kívülre</t>
  </si>
  <si>
    <t>K509 Árkiegészítése, ártámogatások</t>
  </si>
  <si>
    <t>K510 Kamattámogatások</t>
  </si>
  <si>
    <t>K511 Egyéb működési célú támogatások ÁH kívülre</t>
  </si>
  <si>
    <t>K512</t>
  </si>
  <si>
    <t>K512 Tartalékok általános</t>
  </si>
  <si>
    <t>K5 Egyéb működési célú kiadások</t>
  </si>
  <si>
    <t>K512 Tartalékok Cél</t>
  </si>
  <si>
    <t>KIADÁSOK</t>
  </si>
  <si>
    <t>K6 Beruházások</t>
  </si>
  <si>
    <t>K7 Felújítások</t>
  </si>
  <si>
    <t>K8 Egyéb felhalmozási cálú kiadások</t>
  </si>
  <si>
    <t>K6-K8 FELHALMOZÁSI KÖLTSÉGVETÉS ELŐIRÁNYZAT CSOPORT</t>
  </si>
  <si>
    <t>K1-K5 MŰKÖDÉSI KÖLTSÉGVETÉS ELŐIRÁNYZAT CSOPORT</t>
  </si>
  <si>
    <t>KÖLTSÉGVETÉSI KIADÁSOK</t>
  </si>
  <si>
    <t>K61 Immateriális javak beszerzése, létesítése</t>
  </si>
  <si>
    <t>K62 Ingatlanok beszerzése, létesítése</t>
  </si>
  <si>
    <t>K64 Egyéb tárgyi eszközök beszerzése, létesítése</t>
  </si>
  <si>
    <t>K65 Részesedések beszerzése</t>
  </si>
  <si>
    <t>K66 Meglévő részesedések növeléséhez kapcsolódó kiadások</t>
  </si>
  <si>
    <t>K63 Informatikai eszközök beszerzése, létesítése</t>
  </si>
  <si>
    <t>K67 Beruházási célú előzetesen felszámított ÁFA</t>
  </si>
  <si>
    <t>K71 Ingatlanok felújítása</t>
  </si>
  <si>
    <t>K72 Informatikai eszközök felújítása</t>
  </si>
  <si>
    <t>K73 Egyéb tárgyi eszközök felújíátása</t>
  </si>
  <si>
    <t>K74 Felújítási célú előzetesen felszámított ÁFA</t>
  </si>
  <si>
    <t>K81 Felhalmozási célú garancia- és kezességvállalásból származó kifizetés államháztartáson belülre</t>
  </si>
  <si>
    <t>K82 Felhalmozási célú visszatérítendő támogatások, kölcsönök nyújtása államháztartáson belülre</t>
  </si>
  <si>
    <t>K87 Lakástámogatás</t>
  </si>
  <si>
    <t>K83 Felhalmozási célú visszatérítendő támogatások, kölcsönök törlesztése államháztartáson belülre</t>
  </si>
  <si>
    <t>K85 Felhalmozási célú garancia- és kezességvállalásból származó kifizetés államháztartáson kívülre</t>
  </si>
  <si>
    <t>K84 Egyéb felhalmozási célú támogatások államháztartáson belülre</t>
  </si>
  <si>
    <t>K86 Felhalmozási célú visszatérítendő támogatások, kölcsönök nyújtása államháztartáson kívülre</t>
  </si>
  <si>
    <t>K88 Egyéb felhalmozási célú támogatások államháztartáson kívülre</t>
  </si>
  <si>
    <t>K9112 Likviditási célú hitelek, kölcsönök törlesztése pénzügyi vállalkozásnak</t>
  </si>
  <si>
    <t>K9113Rövid lejáratú hitelek, kölcsönök törlesztése</t>
  </si>
  <si>
    <t>K9122 Forgatási célú belföldi értékpapírok beváltása K9122</t>
  </si>
  <si>
    <t>K9123 Befektetési célú belföldi értékpapírok vásárlása K9123</t>
  </si>
  <si>
    <t>K9124Befektetési célú belföldi értékpapírok beváltása K9124</t>
  </si>
  <si>
    <t xml:space="preserve">K9121 Forgatási célú belföldi értékpapírok vásárlása </t>
  </si>
  <si>
    <t>K912 Belföldi értékpapírok kiadásai</t>
  </si>
  <si>
    <t>K913Államháztartáson belüli megelőlegezések folyósítása</t>
  </si>
  <si>
    <t>K914 Államháztartáson belüli megelőlegezések visszafizetése</t>
  </si>
  <si>
    <t>K915Központi, irányító szervi támogatások folyósítása</t>
  </si>
  <si>
    <t>K916 Pénzeszközök betétként elhelyezése</t>
  </si>
  <si>
    <t>K917 Pénzügyi lízing kiadásai</t>
  </si>
  <si>
    <t>K918 Központi költségvetés sajátos finanszírozási kiadásai</t>
  </si>
  <si>
    <t>K91 Belföldi finanszírozás kiadásai</t>
  </si>
  <si>
    <t>K911 Hitel-, kölcsöntörlesztés államháztartáson kívülre</t>
  </si>
  <si>
    <t>K 9111 Hosszú lejáratú hitelek, kölcsönök törlesztése</t>
  </si>
  <si>
    <t>K921 Forgatási célú külföldi értékpapírok vásárlása</t>
  </si>
  <si>
    <t>K922 Befektetési célú külföldi értékpapírok vásárlása</t>
  </si>
  <si>
    <t>K923 Külföldi értékpapírok beváltása</t>
  </si>
  <si>
    <t>K924 Külföldi hitelek, kölcsönök törlesztése</t>
  </si>
  <si>
    <t>K92 Külföldi finanszírozás kiadásai</t>
  </si>
  <si>
    <t>K93 Adóssághoz nem kapcsolódó származékos ügyletek kiadásai</t>
  </si>
  <si>
    <t>KIADÁSOK ÖSSZESEN K1-K9</t>
  </si>
  <si>
    <t>K9 FINANSZÍROZÁSI KIADÁSOK</t>
  </si>
  <si>
    <t>K11 Foglalkoztatottak személyi juttatásai</t>
  </si>
  <si>
    <t>K1101 Törvény szerinti illetmények, munkabérek</t>
  </si>
  <si>
    <t>K1102 Normatív jutalmak</t>
  </si>
  <si>
    <t>K1105 Végkielégítés</t>
  </si>
  <si>
    <t>K1106 Jubileumi jutalom</t>
  </si>
  <si>
    <t>K1107 Béren kívüli juttatások</t>
  </si>
  <si>
    <t>K1108 Ruházati költségtérítés</t>
  </si>
  <si>
    <t>K1109 Közlekedési költségtérítés</t>
  </si>
  <si>
    <t>K1110 Egyéb költségtérítések</t>
  </si>
  <si>
    <t>K1111 Lakhatási támogatások</t>
  </si>
  <si>
    <t>K1112 Szociális támogatások</t>
  </si>
  <si>
    <t>K1113 Foglalkoztatottak egyéb személyi juttatásai</t>
  </si>
  <si>
    <t>K12 Külső személyi juttatások</t>
  </si>
  <si>
    <t>K121 Választott tisztségviselők juttatásai</t>
  </si>
  <si>
    <t>K122 Munkavégzésre irányuló egyéb jogviszonyban
nem saját foglalkoztatottnak fizetett juttatások</t>
  </si>
  <si>
    <t>K123 Egyéb külső személyi juttatások</t>
  </si>
  <si>
    <t>K1 Személyi juttatások</t>
  </si>
  <si>
    <t>K2 Munkaadókat terhelő járulékok és szociális hozzájárulási adó</t>
  </si>
  <si>
    <t>K31 Készletbeszerzés</t>
  </si>
  <si>
    <t>K311 Szakmai anyagok beszerzése</t>
  </si>
  <si>
    <t>K312 Üzemeltetési anyagok beszerzése</t>
  </si>
  <si>
    <t>K313 Árubeszerzés</t>
  </si>
  <si>
    <t>K32 Kommunikációs szolgáltatások</t>
  </si>
  <si>
    <t>K321 Informatikai szolgáltatások igénybevétele</t>
  </si>
  <si>
    <t>K322 Egyéb kommunikációs szolgáltatások</t>
  </si>
  <si>
    <t>K33 Szolgáltatási kiadások</t>
  </si>
  <si>
    <t>K331 Közüzemi díjak</t>
  </si>
  <si>
    <t>K332 Vásárolt élelmezés</t>
  </si>
  <si>
    <t>K333 Bérleti és lízing díjak</t>
  </si>
  <si>
    <t>K334 Karbantartási, kisjavítási szolgáltatások</t>
  </si>
  <si>
    <t>K335 Közvetített szolgáltatások</t>
  </si>
  <si>
    <t>K336 Szakmai tevékenységet segítő szolgáltatások</t>
  </si>
  <si>
    <t>K337 Egyéb szolgáltatások</t>
  </si>
  <si>
    <t>K34 Kiküldetések, reklám- és propagandakiadások</t>
  </si>
  <si>
    <t>K34 Kiküldetések kiadásai</t>
  </si>
  <si>
    <t>K342 Reklám- és propagandakiadások</t>
  </si>
  <si>
    <t>K35 Különféle befizetések és egyéb dologi kiadások</t>
  </si>
  <si>
    <t>K351 Működési célú előzetesen felszámított általános forgalmi adó</t>
  </si>
  <si>
    <t>K352 Fizetendő általános forgalmi adó</t>
  </si>
  <si>
    <t>K353 Kamatkiadások</t>
  </si>
  <si>
    <t>K354 Egyéb pénzügyi műveletek kiadásai</t>
  </si>
  <si>
    <t>K355 Egyéb dologi kiadások</t>
  </si>
  <si>
    <t>K3 Dologi kiadások</t>
  </si>
  <si>
    <t>K41 Társadalombiztosítási ellátások</t>
  </si>
  <si>
    <t>K42 Családi támogatások</t>
  </si>
  <si>
    <t>K43 Pénzbeli kárpótlások, kártérítések</t>
  </si>
  <si>
    <t>K44 Betegséggel kapcsolatos (nem társadalombiztosítási) ellátások</t>
  </si>
  <si>
    <t>K45 Foglalkoztatással, munkanélküliséggel kapcsolatos ellátások</t>
  </si>
  <si>
    <t>K46 Lakhatással kapcsolatos ellátások</t>
  </si>
  <si>
    <t>K47 Intézményi ellátottak pénzbeli juttatásai</t>
  </si>
  <si>
    <t>K 48 Egyéb intézményi ellátások</t>
  </si>
  <si>
    <t>K4 Ellátottak pénzbeli juttatásai</t>
  </si>
  <si>
    <t>BEVÉTELEK</t>
  </si>
  <si>
    <t>B16</t>
  </si>
  <si>
    <t>Jövedelemadók</t>
  </si>
  <si>
    <t>B31</t>
  </si>
  <si>
    <t>B32</t>
  </si>
  <si>
    <t>Bérhez és foglalkoztatáshoz kapcsolódó adók</t>
  </si>
  <si>
    <t>B33</t>
  </si>
  <si>
    <t>B34</t>
  </si>
  <si>
    <t>B351</t>
  </si>
  <si>
    <t>Fogyasztási adók</t>
  </si>
  <si>
    <t>B352</t>
  </si>
  <si>
    <t>Pénzügyi monopóliumok nyereségét terhelő adók</t>
  </si>
  <si>
    <t>B353</t>
  </si>
  <si>
    <t>B354</t>
  </si>
  <si>
    <t>Egyéb áruhasználati és szolgáltatási adók</t>
  </si>
  <si>
    <t>B355</t>
  </si>
  <si>
    <t>Termékek és szolgáltatások adói</t>
  </si>
  <si>
    <t>B35</t>
  </si>
  <si>
    <t>B36</t>
  </si>
  <si>
    <t>B111 Helyi önkormányzatok működésének általános támogatása</t>
  </si>
  <si>
    <t>B113 Települési önkormányzatok szociális és gyermekjóléti feladatainak támogatása</t>
  </si>
  <si>
    <t>B114 Települési önkormányzatok kulturális feladatainak támogatása</t>
  </si>
  <si>
    <t>B115 Működési célú központosított előirányzatok</t>
  </si>
  <si>
    <t>B116 Helyi önkormányzatok kiegészítő támogatásai</t>
  </si>
  <si>
    <t>B11 Önkormányzatok működési támogatásai</t>
  </si>
  <si>
    <t>B12 Elvonások és befizetések bevételei</t>
  </si>
  <si>
    <t>B13 Működési célú garancia- és kezességvállalásból származó megtérülések államháztartáson belülről</t>
  </si>
  <si>
    <t>B14 Működési célú visszatérítendő támogatások, kölcsönök visszatérülése államháztartáson belülről</t>
  </si>
  <si>
    <t>B15 Működési célú visszatérítendő támogatások, kölcsönök igénybevétele államháztartáson belülről</t>
  </si>
  <si>
    <t>B16 Egyéb működési célú támogatások bevételei államháztartáson belülről</t>
  </si>
  <si>
    <t>B1 Működési célú támogatások államháztartáson belülről</t>
  </si>
  <si>
    <t>B21 Felhalmozási célú önkormányzati támogatások</t>
  </si>
  <si>
    <t>B22 Felhalmozási célú garancia- és kezességvállalásból származó megtérülések államháztartáson belülről</t>
  </si>
  <si>
    <t>B23 Felhalmozási célú visszatérítendő támogatások, kölcsönök visszatérülése államháztartáson belülről</t>
  </si>
  <si>
    <t>B24 Felhalmozási célú visszatérítendő támogatások, kölcsönök igénybevétele államháztartáson belülről</t>
  </si>
  <si>
    <t>B25 Egyéb felhalmozási célú támogatások bevételei államháztartáson belülről</t>
  </si>
  <si>
    <t>B2 Felhalmozási célú támogatások államháztartáson belülről</t>
  </si>
  <si>
    <t>B311 Magánszemélyek jövedelemadói</t>
  </si>
  <si>
    <t>B312 Társaságok jövedelemadói</t>
  </si>
  <si>
    <t>B31 Jövedelemadók</t>
  </si>
  <si>
    <t>B32 Szociális hozzájárulási adó és járulékok</t>
  </si>
  <si>
    <t>B33 Bérhez és foglalkoztatáshoz kapcsolódó adók</t>
  </si>
  <si>
    <t>B34 Vagyoni tipusú adók</t>
  </si>
  <si>
    <t>B351 Értékesítési és forgalmi adók</t>
  </si>
  <si>
    <t>B352 Fogyasztási adók</t>
  </si>
  <si>
    <t>B353 Pénzügyi monopóliumok nyereségét terhelő adók</t>
  </si>
  <si>
    <t>B354 Gépjárműadók</t>
  </si>
  <si>
    <t>B355 Egyéb áruhasználati és szolgáltatási adók</t>
  </si>
  <si>
    <t>B35 Termékek és szolgáltatások adói</t>
  </si>
  <si>
    <t>B36 Egyéb közhatalmi bevételek</t>
  </si>
  <si>
    <t>B3 Közhatalmi bevételek</t>
  </si>
  <si>
    <t>B401 Áru- és készletértékesítés ellenértéke</t>
  </si>
  <si>
    <t>B402 Szolgáltatások ellenértéke</t>
  </si>
  <si>
    <t>B403 Közvetített szolgáltatások értéke</t>
  </si>
  <si>
    <t>B404 Tulajdonosi bevételek</t>
  </si>
  <si>
    <t>B405 Ellátási díjak</t>
  </si>
  <si>
    <t>B406 Kiszámlázott általános forgalmi adó</t>
  </si>
  <si>
    <t>B407 Általános forgalmi adó visszatérítése</t>
  </si>
  <si>
    <t>B408 Kamatbevételek</t>
  </si>
  <si>
    <t>B409 Egyéb pénzügyi műveletek bevételei</t>
  </si>
  <si>
    <t>B410 Egyéb működési bevételek</t>
  </si>
  <si>
    <t>B4 Működési bevételek</t>
  </si>
  <si>
    <t>B51 Immateriális javak értékesítése</t>
  </si>
  <si>
    <t>B52 Ingatlanok értékesítése</t>
  </si>
  <si>
    <t>B53 Egyéb tárgyi eszközök értékesítése</t>
  </si>
  <si>
    <t>B54 Részesedések értékesítése</t>
  </si>
  <si>
    <t>B55 Részesedések megszűnéséhez kapcsolódó bevételek</t>
  </si>
  <si>
    <t>B5 Felhalmozási bevételek</t>
  </si>
  <si>
    <t>B61 Működési célú garancia- és kezességvállalásból származó megtérülések államháztartáson kívülről</t>
  </si>
  <si>
    <t>B62 Működési célú visszatérítendő támogatások, kölcsönök visszatérülése államháztartáson kívülről</t>
  </si>
  <si>
    <t>B63 Egyéb működési célú átvett pénzeszközök</t>
  </si>
  <si>
    <t>B6 Működési célú átvett pénzeszközök</t>
  </si>
  <si>
    <t>B71 Felhalmozási célú garancia- és kezességvállalásból származó megtérülések államháztartáson kívülről</t>
  </si>
  <si>
    <t>B72 Felhalmozási célú visszatérítendő támogatások, kölcsönök visszatérülése államháztartáson kívülről</t>
  </si>
  <si>
    <t>B73 Egyéb felhalmozási célú átvett pénzeszközök</t>
  </si>
  <si>
    <t>B7 Felhalmozási célú átvett pénzeszközök</t>
  </si>
  <si>
    <t>B1-B7 Költségvetési bevételek</t>
  </si>
  <si>
    <t>B8111 Hosszú lejáratú hitelek, kölcsönök felvétele</t>
  </si>
  <si>
    <t>B8112 Likviditási célú hitelek, kölcsönök felvétele pénzügyi vállalkozástól</t>
  </si>
  <si>
    <t>B8113 Rövid lejáratú hitelek, kölcsönök felvétele</t>
  </si>
  <si>
    <t>B811 Hitel-, kölcsönfelvétel államháztartáson kívülről</t>
  </si>
  <si>
    <t>B8121 Forgatási célú belföldi értékpapírok beváltása, értékesítése</t>
  </si>
  <si>
    <t>B8122 Forgatási célú belföldi értékpapírok kibocsátása</t>
  </si>
  <si>
    <t>B8123 Befektetési célú belföldi értékpapírok beváltása, értékesítése</t>
  </si>
  <si>
    <t>B8124 Befektetési célú belföldi értékpapírok kibocsátása</t>
  </si>
  <si>
    <t>B812 Belföldi értékpapírok bevételei</t>
  </si>
  <si>
    <t>B8131 Előző év költségvetési maradványának igénybevétele FELHALMOZÁSRA</t>
  </si>
  <si>
    <t>B8131 Előző év költségvetési maradványának igénybevétele MŰKÖDÉSRE</t>
  </si>
  <si>
    <t>B8132 Előző év vállalkozási maradványának igénybevétele MŰKÖDÉSRE</t>
  </si>
  <si>
    <t>B8132 Előző év vállalkozási maradványának igénybevétele FELHALMOZÁSRA</t>
  </si>
  <si>
    <t>B813 Maradvány igénybevétele</t>
  </si>
  <si>
    <t>B814 Államháztartáson belüli megelőlegezések</t>
  </si>
  <si>
    <t>B815 Államháztartáson belüli megelőlegezések törlesztése</t>
  </si>
  <si>
    <t>B816 Központi, irányító szervi támogatás</t>
  </si>
  <si>
    <t>B817 Betétek megszüntetése</t>
  </si>
  <si>
    <t>B818 Központi költségvetés sajátos finanszírozási bevételei</t>
  </si>
  <si>
    <t>B81 Belföldi finanszírozás bevételei</t>
  </si>
  <si>
    <t>B821 Forgatási célú külföldi értékpapírok beváltása, értékesítése</t>
  </si>
  <si>
    <t>B822 Befektetési célú külföldi értékpapírok beváltása, értékesítése</t>
  </si>
  <si>
    <t>B823 Külföldi értékpapírok kibocsátása</t>
  </si>
  <si>
    <t>B824 Külföldi hitelek, kölcsönök felvétele</t>
  </si>
  <si>
    <t>B82 Külföldi finanszírozás bevételei</t>
  </si>
  <si>
    <t>B83 Adóssághoz nem kapcsolódó származékos ügyletek bevételei</t>
  </si>
  <si>
    <t>B8 Finanszírozási bevételek</t>
  </si>
  <si>
    <t>BEVÉTELEK ÖSSZESEN B1-B8</t>
  </si>
  <si>
    <t>Beruházások és felújítások</t>
  </si>
  <si>
    <t>Településrendezési terv</t>
  </si>
  <si>
    <t>Csapadékvízelvezető hálózat Fő utca</t>
  </si>
  <si>
    <t>Vízház mögötti terület ivóvíz és szennyvíz</t>
  </si>
  <si>
    <t>Jármű vásárlás</t>
  </si>
  <si>
    <t>K6 BERUHÁZÁSOK</t>
  </si>
  <si>
    <t>K7 FELÚJÍTÁSOK</t>
  </si>
  <si>
    <t>K6-K7 BERUHÁZÁSOK FELÚJÍTÁSOK</t>
  </si>
  <si>
    <t>Lakosságnak juttatott támogatások, szociális, rászorultsági jellegű ellátások</t>
  </si>
  <si>
    <t>Önkormányzati előirányzatok</t>
  </si>
  <si>
    <t>Otthonteremtési támogatás [Gyvt. 25-27. §]</t>
  </si>
  <si>
    <t>Pénzben nyújtott óvodáztatási támogatás [Gyvt. 20/C. §]</t>
  </si>
  <si>
    <t>Természetben nyújtott óvodáztatási támogatás [Gyvt. 20/C.§ (4) bek.]</t>
  </si>
  <si>
    <t>Egyéb családi támogatás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</si>
  <si>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</si>
  <si>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</si>
  <si>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</si>
  <si>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</si>
  <si>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</si>
  <si>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>helyi megállapítású ápolási díj [Szoctv. 43/B. §]</t>
  </si>
  <si>
    <t>helyi megállapítású közgyógyellátás [Szoctv.50.§ (3) bek.]</t>
  </si>
  <si>
    <t>Betegséggel kapcsolatos (nem társadalombiztosítási) ellátások</t>
  </si>
  <si>
    <t>Foglalkoztatással, munkanélküliséggel kapcsolatos ellátások</t>
  </si>
  <si>
    <t>hozzájárulás a lakossági energiaköltségekhez</t>
  </si>
  <si>
    <t>lakbértámogatás</t>
  </si>
  <si>
    <t>lakásfenntartási támogatás [Szoctv. 38. § (1) bek. a) és b) pontok]</t>
  </si>
  <si>
    <t>adósságcsökkentési támogatás [Szoctv. 55/A. § 1. bek. b) pont]</t>
  </si>
  <si>
    <t>adósságkezelési szolgáltatás keretében gáz-vagy áram fogyasztást mérő készülék biztosítása [Szoctv. 55/A. § (3)</t>
  </si>
  <si>
    <t>Lakhatással kapcsolatos ellátások</t>
  </si>
  <si>
    <t>állami gondozottak pénzbeli juttatásai</t>
  </si>
  <si>
    <t>oktatásban résztvevők pénzbeli juttatásai</t>
  </si>
  <si>
    <t>Intézményi ellátottak pénzbeli juttatásai</t>
  </si>
  <si>
    <t>időskorúak járadéka [Szoctv. 32/B. § (1) bek.]</t>
  </si>
  <si>
    <t>átmeneti segély [Szoctv. 45.§]</t>
  </si>
  <si>
    <t>temetési segély [Szoctv. 46.§]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</si>
  <si>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</si>
  <si>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</si>
  <si>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</si>
  <si>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</si>
  <si>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</si>
  <si>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természetbeni ellátás</t>
  </si>
  <si>
    <t>Egyéb nem intézményi ellátások</t>
  </si>
  <si>
    <t>Ellátottak pénzbeli juttatásai</t>
  </si>
  <si>
    <t>K42</t>
  </si>
  <si>
    <t>K44</t>
  </si>
  <si>
    <t>K45</t>
  </si>
  <si>
    <t>K46</t>
  </si>
  <si>
    <t>K47</t>
  </si>
  <si>
    <t>K48</t>
  </si>
  <si>
    <t>K4</t>
  </si>
  <si>
    <t>Vagyoni típusú adók</t>
  </si>
  <si>
    <t>értékesítési és forgalm adók</t>
  </si>
  <si>
    <t>Szociális  hozzájárulási adó és járulékok</t>
  </si>
  <si>
    <t xml:space="preserve"> Egyéb közhatalmi bevételek</t>
  </si>
  <si>
    <t>Gépjárrműadó</t>
  </si>
  <si>
    <t>ebből:</t>
  </si>
  <si>
    <r>
      <t>ebből:</t>
    </r>
    <r>
      <rPr>
        <sz val="12"/>
        <color indexed="8"/>
        <rFont val="Times New Roman"/>
        <family val="1"/>
        <charset val="238"/>
      </rPr>
      <t xml:space="preserve"> helyi iparűzési adó</t>
    </r>
  </si>
  <si>
    <t xml:space="preserve">           magánszemélyek kommunális adója</t>
  </si>
  <si>
    <t xml:space="preserve">           telekadó</t>
  </si>
  <si>
    <r>
      <t>ebből:</t>
    </r>
    <r>
      <rPr>
        <sz val="12"/>
        <color indexed="8"/>
        <rFont val="Times New Roman"/>
        <family val="1"/>
        <charset val="238"/>
      </rPr>
      <t xml:space="preserve"> építmányadó</t>
    </r>
  </si>
  <si>
    <t>Helyi adó és egyéb közhatalmi bevételek</t>
  </si>
  <si>
    <t>B31-36</t>
  </si>
  <si>
    <t>HELYI ADÓ ÉS KÖZHATALMI BEVÉTELEK ÖSSZESEN</t>
  </si>
  <si>
    <t>rovatkód</t>
  </si>
  <si>
    <t>megnevezés</t>
  </si>
  <si>
    <t>Rovatkód- Megnevezés</t>
  </si>
  <si>
    <t>Működési célú kiadások</t>
  </si>
  <si>
    <t>K513</t>
  </si>
  <si>
    <t>Nemzetközi kötelezettségek</t>
  </si>
  <si>
    <t>Elvonások és befizetések</t>
  </si>
  <si>
    <t>Működési célú garancia és kezességvállalásból származó kifizetés ÁH belülre</t>
  </si>
  <si>
    <t>Működési célú visszatérítendő támogatások, kölcsönök nyújtása ÁH belülre</t>
  </si>
  <si>
    <t>Működési célú visszatérítendő támogatások, kölcönök törlesztsée ÁH belülre</t>
  </si>
  <si>
    <t>Egyéb működési célú támogatások ÁH belülre</t>
  </si>
  <si>
    <t>Működési célú garancia és kezességvállalásból származó kifizetés ÁH kívülre</t>
  </si>
  <si>
    <t>Működési célú visszatérítendő támogatások, kölcsönök nyújtása ÁH kívülre</t>
  </si>
  <si>
    <t>Árkiegészítése, ártámogatások</t>
  </si>
  <si>
    <t>Kamattámogatások</t>
  </si>
  <si>
    <t>Egyéb működési célú támogatások ÁH kívülre</t>
  </si>
  <si>
    <t>Tartalékok általános</t>
  </si>
  <si>
    <t>Tartalékok Cél</t>
  </si>
  <si>
    <t>Egyéb működési célú kiadások</t>
  </si>
  <si>
    <t>K5</t>
  </si>
  <si>
    <t>Működési támogatás védőnői szolgálat részére</t>
  </si>
  <si>
    <t>Működési támogatás orvosi ügyelet részére</t>
  </si>
  <si>
    <t>Működési támogatás lakossági víz és csatorna szolgáltatás támogatására</t>
  </si>
  <si>
    <t>Működési támogatás házi segítésnyújtás támogatására</t>
  </si>
  <si>
    <t>Működési támogatás óvoda működésre</t>
  </si>
  <si>
    <t>Balaton Riviéra támogatása</t>
  </si>
  <si>
    <t>Katolikus Egyház támogatása</t>
  </si>
  <si>
    <t>Non-profit, civil szervezetek támogatása</t>
  </si>
  <si>
    <t>Református Egyház támogatása</t>
  </si>
  <si>
    <t xml:space="preserve">          Kistelepülések feladatainak támogatása</t>
  </si>
  <si>
    <r>
      <t xml:space="preserve">ebből: </t>
    </r>
    <r>
      <rPr>
        <sz val="12"/>
        <color indexed="8"/>
        <rFont val="Times New Roman"/>
        <family val="1"/>
        <charset val="238"/>
      </rPr>
      <t>Falugondnoki szolgálat és szociális gyermekjóléti szolgálat támogatása</t>
    </r>
  </si>
  <si>
    <r>
      <t>ebből:</t>
    </r>
    <r>
      <rPr>
        <sz val="12"/>
        <color indexed="8"/>
        <rFont val="Times New Roman"/>
        <family val="1"/>
        <charset val="238"/>
      </rPr>
      <t xml:space="preserve"> könyvtári és múzeumi feladatok támogatása</t>
    </r>
  </si>
  <si>
    <t xml:space="preserve">           lakott külterülettel kaopcsolatos feladatok támogatása</t>
  </si>
  <si>
    <r>
      <t>ebből:</t>
    </r>
    <r>
      <rPr>
        <sz val="12"/>
        <color indexed="8"/>
        <rFont val="Times New Roman"/>
        <family val="1"/>
        <charset val="238"/>
      </rPr>
      <t xml:space="preserve"> Üdülőhelyi feladatok támogatása</t>
    </r>
  </si>
  <si>
    <t xml:space="preserve">       Bursa Hungarica pályázati támogatás</t>
  </si>
  <si>
    <t xml:space="preserve">       beiskolázási és utazási támogatás</t>
  </si>
  <si>
    <t xml:space="preserve">       születési támogatás</t>
  </si>
  <si>
    <t>Elkülönített állami pénzaléaptól közfoglalkoztatásra</t>
  </si>
  <si>
    <t>Fejezeti kezelésű EI-tól</t>
  </si>
  <si>
    <t>önkormányzat által saját hatáskörben (nem szociális és gyermekvédelmi előírások alapján)
adott pénzügyi ellátás</t>
  </si>
  <si>
    <t>GYES-en és GYED-en lévők hallgatói hitelének célzott támogatása
[1/2012. (I. 20.) Korm. r. 18. §]</t>
  </si>
  <si>
    <t>Rendszeres gyermekvédelmi kedvezményben részesülők
természetbeni támogatása [Gyvt. 20/A.§]</t>
  </si>
  <si>
    <t>Kiegészítő gyermekvédelmi támogatás és a kiegészítő
gyermekvédelmi támogatás pótléka [Gyvt. 20/B.´§]</t>
  </si>
  <si>
    <t>1. számú melléklet</t>
  </si>
  <si>
    <t>2. számú melléklet</t>
  </si>
  <si>
    <t>3. számú melléklet</t>
  </si>
  <si>
    <t>4. számú melléklet</t>
  </si>
  <si>
    <t>5. számú melléklet</t>
  </si>
  <si>
    <t>6. számú melléklet</t>
  </si>
  <si>
    <t>8. számú melléklet</t>
  </si>
  <si>
    <t>9. számú melléklet</t>
  </si>
  <si>
    <t>10. számú melléklet</t>
  </si>
  <si>
    <t xml:space="preserve">            építmény utáni idegenforgalmi adó</t>
  </si>
  <si>
    <t>Központi költségvetési szerv</t>
  </si>
  <si>
    <t>helyi önkormányzat és költségvetési szervei</t>
  </si>
  <si>
    <t xml:space="preserve">           jövedelempótló támogatások igénylése</t>
  </si>
  <si>
    <t xml:space="preserve">           2013.évi bérkompenzáció támogatás</t>
  </si>
  <si>
    <t xml:space="preserve">           2014.évi lakossági víz és csatornaszolg. Támogatás</t>
  </si>
  <si>
    <r>
      <t>ebből:</t>
    </r>
    <r>
      <rPr>
        <sz val="12"/>
        <color indexed="8"/>
        <rFont val="Times New Roman"/>
        <family val="1"/>
        <charset val="238"/>
      </rPr>
      <t xml:space="preserve"> 2014.évi bérkompenzáció</t>
    </r>
  </si>
  <si>
    <t xml:space="preserve">           Szociális ágazati pótlék</t>
  </si>
  <si>
    <t xml:space="preserve">           Szociális tüzifa vásárlás támogatás</t>
  </si>
  <si>
    <t>B2</t>
  </si>
  <si>
    <t>Aknaépítés (konc.díj terhére)</t>
  </si>
  <si>
    <t>pénzügyi vállalkozásnak (DRV laossági víz és csat.szolg.támogatás)</t>
  </si>
  <si>
    <r>
      <t>ebből:</t>
    </r>
    <r>
      <rPr>
        <sz val="11"/>
        <color indexed="8"/>
        <rFont val="Times New Roman"/>
        <family val="1"/>
        <charset val="238"/>
      </rPr>
      <t xml:space="preserve"> tartózkodás után fizetett idegenforgalmi adó (2014: 320 Ft/fő/ éj) 2015: 400 Ft/fő/éj)</t>
    </r>
  </si>
  <si>
    <t xml:space="preserve">           pótlék</t>
  </si>
  <si>
    <t>B112 Települési önkormányzatok szociális feladatainak egyéb támogatása</t>
  </si>
  <si>
    <t>Működési célú támogatás közös hivatal működésére</t>
  </si>
  <si>
    <t>egyéb, az önkormányzat rendeletében megállapított juttatás/szociális tűzifa vásárlás</t>
  </si>
  <si>
    <t>Napelemes lámpaoszlop</t>
  </si>
  <si>
    <t>Szivattyú beszerzés (konc.díj terhére)</t>
  </si>
  <si>
    <t>Útjavítások</t>
  </si>
  <si>
    <t>Udvartérkövezés faluház</t>
  </si>
  <si>
    <t>Faluház felújítás</t>
  </si>
  <si>
    <t>Ravatalozó felújítás</t>
  </si>
  <si>
    <t>K73 Egyéb tárgyi eszközök felújítása</t>
  </si>
  <si>
    <t>foglalkoztatást helyettesítő támogatás [Szoctv. 35. § (1) bek.] *</t>
  </si>
  <si>
    <t>természetben nyújtott lakásfenntartási támogatás [Szoctv. 47.§ (1) bek. b) pont] *</t>
  </si>
  <si>
    <t>rendszeres szociális segély [Szoctv. 37. § (1) bek. a) - d) pontok] *</t>
  </si>
  <si>
    <t>B113 Települési önkormányzatok szociális
és gyermekjóléti feladatainak támogatása</t>
  </si>
  <si>
    <t>Helyi megállapítású pénzben nyújtott
rendkívüli gyermekvédelmi támogatás [Gyvt. 21.§]</t>
  </si>
  <si>
    <t>Természetben nyújtott rendkívüli
gyermekvédelmi támogatás [Gyvt. 18. § (5) bek.]</t>
  </si>
  <si>
    <t>Járda építés tervezés</t>
  </si>
  <si>
    <t>Lovas Község Önkormányzat 2015. évi költségvetése</t>
  </si>
  <si>
    <t>LOVAS KÖZSÉG ÖNKORMÁNYZAT 2015. ÉVI KÖLTSÉGVETÉSE</t>
  </si>
  <si>
    <r>
      <t>ebből:</t>
    </r>
    <r>
      <rPr>
        <sz val="11"/>
        <color indexed="8"/>
        <rFont val="Times New Roman"/>
        <family val="1"/>
        <charset val="238"/>
      </rPr>
      <t xml:space="preserve"> igazgatási szolgáltatási díj</t>
    </r>
  </si>
  <si>
    <t>2015. évi  EI</t>
  </si>
  <si>
    <t>2015. évi EI</t>
  </si>
  <si>
    <t>B113 Települési önkormányzatok szociális feladatainak támogatása</t>
  </si>
  <si>
    <t>adatok eFt-ban</t>
  </si>
  <si>
    <t>11.számú melléklet</t>
  </si>
  <si>
    <t>Foglalkoztatottak létszáma</t>
  </si>
  <si>
    <t>fő</t>
  </si>
  <si>
    <t>aljegyző, címzetes főjegyző, körjegyző</t>
  </si>
  <si>
    <t>I. besorolási osztály összesen</t>
  </si>
  <si>
    <t>II. besorolási osztály összesen</t>
  </si>
  <si>
    <t>III.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</si>
  <si>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</si>
  <si>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</si>
  <si>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
osztályvezető, ügykezelő osztályvezető, további vezető</t>
  </si>
  <si>
    <t>főtanácsos, főmunkatárs, tanácsos, munkatárs</t>
  </si>
  <si>
    <t>A, "B" fizetési osztály összesen</t>
  </si>
  <si>
    <t>C, "D" fizetési osztály összesen</t>
  </si>
  <si>
    <t>E-"J" fizetési osztály összesen</t>
  </si>
  <si>
    <t>kutató, felsőoktatásban oktató</t>
  </si>
  <si>
    <t>KÖZALKALMAZOTTAK ÖSSZESEN</t>
  </si>
  <si>
    <t>fizikai alkalmazott</t>
  </si>
  <si>
    <t>ösztöndíjas foglalkoztatott</t>
  </si>
  <si>
    <t>közfoglalkoztatott</t>
  </si>
  <si>
    <t>EGYÉB BÉRRENDSZER ÖSSZESEN</t>
  </si>
  <si>
    <t>polgármester, főpolgármester</t>
  </si>
  <si>
    <t>helyi önkormányzati képviselő-testület tagja, megyei közgyűlés tagja</t>
  </si>
  <si>
    <t>VÁLASZTOTT TISZTSÉGVISELŐK ÖSSZESEN</t>
  </si>
  <si>
    <t>KÖLTSÉGVETÉSI ENGEDÉLYEZETT LÉTSZÁMKERETBE TARTOZÓ
FOGLALKOZTATOTTAK LÉTSZÁMA MINDÖSSZESEN</t>
  </si>
  <si>
    <t>13. számú melléklet</t>
  </si>
  <si>
    <t>12. számú melléklet</t>
  </si>
  <si>
    <t>EI felhasználás ütemterv</t>
  </si>
  <si>
    <t>Önkormányzatok költségvetési támogatásai</t>
  </si>
  <si>
    <t>Felhalmozási célú bevételek</t>
  </si>
  <si>
    <t>Támogatás értékű működési bevételek</t>
  </si>
  <si>
    <t>B21</t>
  </si>
  <si>
    <t xml:space="preserve"> Felhalmozási célú önkormányzati támogatások</t>
  </si>
  <si>
    <t xml:space="preserve">B22 </t>
  </si>
  <si>
    <t>Felhalmozási célú garancia- és kezességvállalásból származó megtérülések államháztartáson belülről</t>
  </si>
  <si>
    <t>B23</t>
  </si>
  <si>
    <t>B24</t>
  </si>
  <si>
    <t>B25</t>
  </si>
  <si>
    <t xml:space="preserve"> Felhalmozási célú támogatások államháztartáson belülről</t>
  </si>
  <si>
    <t>B51</t>
  </si>
  <si>
    <t>B52</t>
  </si>
  <si>
    <t>B53</t>
  </si>
  <si>
    <t>B54</t>
  </si>
  <si>
    <t>B55</t>
  </si>
  <si>
    <t>B5</t>
  </si>
  <si>
    <t>MŰKÖDÉSI KÖLTSÉGVETÉS ELŐIRÁNYZAT CSOPORT</t>
  </si>
  <si>
    <t>FELHALMOZÁSI KÖLTSÉGVETÉS ELŐIRÁNYZAT CSOPORT</t>
  </si>
  <si>
    <t>K1-K9 KIADÁSOK MINDÖSSZESEN</t>
  </si>
  <si>
    <t>költségvetési egyenleg MŰKÖDÉSI</t>
  </si>
  <si>
    <t>költségvetési egyenleg FELHALMOZÁSI</t>
  </si>
  <si>
    <t>B1-B7 KÖLTSÉGVETÉSI BEVÉTELEK</t>
  </si>
  <si>
    <t>B1-B8 BEVÉTELEK MINDÖSSZESEN</t>
  </si>
  <si>
    <t>Önkormányzat költségvetési mérlege közgazdasági tagolásban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</si>
  <si>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</si>
  <si>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</si>
  <si>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</si>
  <si>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</si>
  <si>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</si>
  <si>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</si>
  <si>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</si>
  <si>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</si>
  <si>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</si>
  <si>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</si>
  <si>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</si>
  <si>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</si>
  <si>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kötelező
feladatok</t>
  </si>
  <si>
    <t>önként vállalt
feladatok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</si>
</sst>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u/>
      <sz val="11"/>
      <color theme="10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1" fillId="0" borderId="0" xfId="0" applyFont="1"/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/>
    <xf numFmtId="3" fontId="3" fillId="0" borderId="1" xfId="0" applyNumberFormat="1" applyFont="1" applyBorder="1"/>
    <xf numFmtId="0" fontId="4" fillId="2" borderId="1" xfId="0" applyFont="1" applyFill="1" applyBorder="1"/>
    <xf numFmtId="3" fontId="4" fillId="2" borderId="1" xfId="0" applyNumberFormat="1" applyFont="1" applyFill="1" applyBorder="1"/>
    <xf numFmtId="3" fontId="4" fillId="3" borderId="1" xfId="0" applyNumberFormat="1" applyFont="1" applyFill="1" applyBorder="1"/>
    <xf numFmtId="3" fontId="1" fillId="0" borderId="1" xfId="0" applyNumberFormat="1" applyFont="1" applyBorder="1"/>
    <xf numFmtId="0" fontId="3" fillId="0" borderId="1" xfId="0" applyFont="1" applyBorder="1" applyAlignment="1">
      <alignment wrapText="1"/>
    </xf>
    <xf numFmtId="0" fontId="5" fillId="0" borderId="1" xfId="1" applyFont="1" applyBorder="1" applyAlignment="1" applyProtection="1"/>
    <xf numFmtId="3" fontId="5" fillId="0" borderId="1" xfId="0" applyNumberFormat="1" applyFont="1" applyBorder="1"/>
    <xf numFmtId="0" fontId="5" fillId="0" borderId="0" xfId="0" applyFont="1"/>
    <xf numFmtId="0" fontId="4" fillId="0" borderId="0" xfId="0" applyFont="1"/>
    <xf numFmtId="0" fontId="4" fillId="4" borderId="1" xfId="0" applyFont="1" applyFill="1" applyBorder="1"/>
    <xf numFmtId="3" fontId="4" fillId="4" borderId="1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/>
    <xf numFmtId="0" fontId="7" fillId="5" borderId="1" xfId="0" applyFont="1" applyFill="1" applyBorder="1"/>
    <xf numFmtId="3" fontId="8" fillId="5" borderId="1" xfId="0" applyNumberFormat="1" applyFont="1" applyFill="1" applyBorder="1"/>
    <xf numFmtId="0" fontId="9" fillId="6" borderId="1" xfId="0" applyFont="1" applyFill="1" applyBorder="1"/>
    <xf numFmtId="3" fontId="9" fillId="6" borderId="1" xfId="0" applyNumberFormat="1" applyFont="1" applyFill="1" applyBorder="1"/>
    <xf numFmtId="0" fontId="2" fillId="0" borderId="0" xfId="0" applyFont="1"/>
    <xf numFmtId="0" fontId="4" fillId="7" borderId="1" xfId="0" applyFont="1" applyFill="1" applyBorder="1"/>
    <xf numFmtId="0" fontId="9" fillId="8" borderId="1" xfId="0" applyFont="1" applyFill="1" applyBorder="1"/>
    <xf numFmtId="3" fontId="4" fillId="7" borderId="1" xfId="0" applyNumberFormat="1" applyFont="1" applyFill="1" applyBorder="1"/>
    <xf numFmtId="3" fontId="9" fillId="8" borderId="1" xfId="0" applyNumberFormat="1" applyFont="1" applyFill="1" applyBorder="1"/>
    <xf numFmtId="0" fontId="8" fillId="9" borderId="1" xfId="0" applyFont="1" applyFill="1" applyBorder="1"/>
    <xf numFmtId="3" fontId="8" fillId="9" borderId="1" xfId="0" applyNumberFormat="1" applyFont="1" applyFill="1" applyBorder="1"/>
    <xf numFmtId="0" fontId="2" fillId="0" borderId="1" xfId="0" applyFont="1" applyBorder="1"/>
    <xf numFmtId="0" fontId="4" fillId="0" borderId="1" xfId="0" applyFont="1" applyBorder="1" applyAlignment="1">
      <alignment wrapText="1"/>
    </xf>
    <xf numFmtId="3" fontId="2" fillId="0" borderId="1" xfId="0" applyNumberFormat="1" applyFont="1" applyBorder="1"/>
    <xf numFmtId="0" fontId="10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10" fillId="0" borderId="1" xfId="0" applyFont="1" applyBorder="1"/>
    <xf numFmtId="0" fontId="3" fillId="0" borderId="1" xfId="0" applyFont="1" applyFill="1" applyBorder="1"/>
    <xf numFmtId="3" fontId="3" fillId="0" borderId="1" xfId="0" applyNumberFormat="1" applyFont="1" applyFill="1" applyBorder="1"/>
    <xf numFmtId="0" fontId="2" fillId="0" borderId="0" xfId="0" applyFont="1" applyAlignment="1">
      <alignment horizontal="center"/>
    </xf>
    <xf numFmtId="0" fontId="12" fillId="10" borderId="1" xfId="0" applyFont="1" applyFill="1" applyBorder="1" applyAlignment="1">
      <alignment horizontal="center"/>
    </xf>
    <xf numFmtId="3" fontId="12" fillId="10" borderId="1" xfId="0" applyNumberFormat="1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 wrapText="1"/>
    </xf>
    <xf numFmtId="3" fontId="12" fillId="3" borderId="1" xfId="0" applyNumberFormat="1" applyFont="1" applyFill="1" applyBorder="1" applyAlignment="1">
      <alignment horizontal="center" wrapText="1"/>
    </xf>
    <xf numFmtId="0" fontId="13" fillId="0" borderId="0" xfId="0" applyFont="1"/>
    <xf numFmtId="0" fontId="8" fillId="2" borderId="1" xfId="0" applyFont="1" applyFill="1" applyBorder="1"/>
    <xf numFmtId="3" fontId="8" fillId="2" borderId="1" xfId="0" applyNumberFormat="1" applyFont="1" applyFill="1" applyBorder="1"/>
    <xf numFmtId="0" fontId="2" fillId="10" borderId="1" xfId="0" applyFont="1" applyFill="1" applyBorder="1"/>
    <xf numFmtId="0" fontId="4" fillId="10" borderId="1" xfId="0" applyFont="1" applyFill="1" applyBorder="1" applyAlignment="1">
      <alignment horizontal="left"/>
    </xf>
    <xf numFmtId="3" fontId="2" fillId="10" borderId="1" xfId="0" applyNumberFormat="1" applyFont="1" applyFill="1" applyBorder="1"/>
    <xf numFmtId="0" fontId="4" fillId="10" borderId="1" xfId="0" applyFont="1" applyFill="1" applyBorder="1"/>
    <xf numFmtId="3" fontId="4" fillId="10" borderId="1" xfId="0" applyNumberFormat="1" applyFont="1" applyFill="1" applyBorder="1"/>
    <xf numFmtId="0" fontId="8" fillId="13" borderId="1" xfId="0" applyFont="1" applyFill="1" applyBorder="1"/>
    <xf numFmtId="3" fontId="8" fillId="13" borderId="1" xfId="0" applyNumberFormat="1" applyFont="1" applyFill="1" applyBorder="1"/>
    <xf numFmtId="0" fontId="4" fillId="13" borderId="1" xfId="0" applyFont="1" applyFill="1" applyBorder="1" applyAlignment="1">
      <alignment horizontal="center"/>
    </xf>
    <xf numFmtId="3" fontId="12" fillId="13" borderId="1" xfId="0" applyNumberFormat="1" applyFont="1" applyFill="1" applyBorder="1" applyAlignment="1">
      <alignment horizontal="center" wrapText="1"/>
    </xf>
    <xf numFmtId="0" fontId="4" fillId="13" borderId="1" xfId="0" applyFont="1" applyFill="1" applyBorder="1"/>
    <xf numFmtId="0" fontId="2" fillId="13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3" fillId="11" borderId="1" xfId="0" applyFont="1" applyFill="1" applyBorder="1"/>
    <xf numFmtId="3" fontId="3" fillId="10" borderId="1" xfId="0" applyNumberFormat="1" applyFont="1" applyFill="1" applyBorder="1"/>
    <xf numFmtId="3" fontId="12" fillId="12" borderId="2" xfId="0" applyNumberFormat="1" applyFont="1" applyFill="1" applyBorder="1" applyAlignment="1">
      <alignment horizontal="center" wrapText="1"/>
    </xf>
    <xf numFmtId="3" fontId="3" fillId="0" borderId="3" xfId="0" applyNumberFormat="1" applyFont="1" applyBorder="1"/>
    <xf numFmtId="3" fontId="3" fillId="11" borderId="3" xfId="0" applyNumberFormat="1" applyFont="1" applyFill="1" applyBorder="1"/>
    <xf numFmtId="3" fontId="8" fillId="2" borderId="3" xfId="0" applyNumberFormat="1" applyFont="1" applyFill="1" applyBorder="1"/>
    <xf numFmtId="0" fontId="4" fillId="0" borderId="0" xfId="0" applyFont="1" applyAlignment="1">
      <alignment horizontal="right"/>
    </xf>
    <xf numFmtId="0" fontId="5" fillId="0" borderId="1" xfId="1" applyFont="1" applyFill="1" applyBorder="1" applyAlignment="1" applyProtection="1"/>
    <xf numFmtId="0" fontId="4" fillId="11" borderId="1" xfId="0" applyFont="1" applyFill="1" applyBorder="1"/>
    <xf numFmtId="3" fontId="4" fillId="11" borderId="1" xfId="0" applyNumberFormat="1" applyFont="1" applyFill="1" applyBorder="1"/>
    <xf numFmtId="0" fontId="14" fillId="0" borderId="1" xfId="0" applyFont="1" applyBorder="1"/>
    <xf numFmtId="3" fontId="14" fillId="0" borderId="1" xfId="0" applyNumberFormat="1" applyFont="1" applyBorder="1"/>
    <xf numFmtId="0" fontId="14" fillId="0" borderId="1" xfId="0" applyFont="1" applyBorder="1" applyAlignment="1">
      <alignment wrapText="1"/>
    </xf>
    <xf numFmtId="0" fontId="4" fillId="0" borderId="0" xfId="0" applyFont="1" applyBorder="1"/>
    <xf numFmtId="3" fontId="4" fillId="0" borderId="0" xfId="0" applyNumberFormat="1" applyFont="1" applyBorder="1"/>
    <xf numFmtId="0" fontId="15" fillId="0" borderId="1" xfId="0" applyFont="1" applyFill="1" applyBorder="1"/>
    <xf numFmtId="0" fontId="10" fillId="0" borderId="0" xfId="0" applyFont="1" applyAlignment="1">
      <alignment horizontal="right"/>
    </xf>
    <xf numFmtId="3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/>
    <xf numFmtId="3" fontId="4" fillId="0" borderId="1" xfId="0" applyNumberFormat="1" applyFont="1" applyFill="1" applyBorder="1"/>
    <xf numFmtId="0" fontId="8" fillId="10" borderId="1" xfId="0" applyFont="1" applyFill="1" applyBorder="1"/>
    <xf numFmtId="3" fontId="8" fillId="10" borderId="4" xfId="0" applyNumberFormat="1" applyFont="1" applyFill="1" applyBorder="1"/>
    <xf numFmtId="0" fontId="3" fillId="14" borderId="1" xfId="0" applyFont="1" applyFill="1" applyBorder="1"/>
    <xf numFmtId="3" fontId="3" fillId="14" borderId="3" xfId="0" applyNumberFormat="1" applyFont="1" applyFill="1" applyBorder="1"/>
    <xf numFmtId="0" fontId="4" fillId="3" borderId="1" xfId="0" applyFont="1" applyFill="1" applyBorder="1"/>
    <xf numFmtId="3" fontId="2" fillId="3" borderId="1" xfId="0" applyNumberFormat="1" applyFont="1" applyFill="1" applyBorder="1"/>
    <xf numFmtId="0" fontId="9" fillId="15" borderId="1" xfId="0" applyFont="1" applyFill="1" applyBorder="1"/>
    <xf numFmtId="3" fontId="9" fillId="15" borderId="1" xfId="0" applyNumberFormat="1" applyFont="1" applyFill="1" applyBorder="1"/>
    <xf numFmtId="0" fontId="8" fillId="8" borderId="1" xfId="0" applyFont="1" applyFill="1" applyBorder="1"/>
    <xf numFmtId="3" fontId="2" fillId="8" borderId="1" xfId="0" applyNumberFormat="1" applyFont="1" applyFill="1" applyBorder="1"/>
    <xf numFmtId="0" fontId="8" fillId="12" borderId="1" xfId="0" applyFont="1" applyFill="1" applyBorder="1"/>
    <xf numFmtId="3" fontId="8" fillId="12" borderId="1" xfId="0" applyNumberFormat="1" applyFont="1" applyFill="1" applyBorder="1"/>
    <xf numFmtId="3" fontId="4" fillId="6" borderId="1" xfId="0" applyNumberFormat="1" applyFont="1" applyFill="1" applyBorder="1"/>
    <xf numFmtId="3" fontId="4" fillId="5" borderId="1" xfId="0" applyNumberFormat="1" applyFont="1" applyFill="1" applyBorder="1"/>
    <xf numFmtId="3" fontId="7" fillId="5" borderId="1" xfId="0" applyNumberFormat="1" applyFont="1" applyFill="1" applyBorder="1"/>
    <xf numFmtId="0" fontId="4" fillId="16" borderId="1" xfId="0" applyFont="1" applyFill="1" applyBorder="1" applyAlignment="1">
      <alignment horizont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pten.hu/loadpage.php?dest=OISZ&amp;twhich=214774&amp;srcid=ol4366#new2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pten.hu/loadpage.php?dest=OISZ&amp;twhich=214774&amp;srcid=ol4366#new2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pten.hu/loadpage.php?dest=OISZ&amp;twhich=214774&amp;srcid=ol4366#new2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0</xdr:col>
      <xdr:colOff>190500</xdr:colOff>
      <xdr:row>56</xdr:row>
      <xdr:rowOff>190500</xdr:rowOff>
    </xdr:to>
    <xdr:pic>
      <xdr:nvPicPr>
        <xdr:cNvPr id="2049" name="Picture 1" descr="http://www.opten.hu/common/img/newline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1725275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0</xdr:col>
      <xdr:colOff>190500</xdr:colOff>
      <xdr:row>55</xdr:row>
      <xdr:rowOff>190500</xdr:rowOff>
    </xdr:to>
    <xdr:pic>
      <xdr:nvPicPr>
        <xdr:cNvPr id="3073" name="Picture 1" descr="http://www.opten.hu/common/img/newline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1191875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190500</xdr:colOff>
      <xdr:row>9</xdr:row>
      <xdr:rowOff>190500</xdr:rowOff>
    </xdr:to>
    <xdr:pic>
      <xdr:nvPicPr>
        <xdr:cNvPr id="4097" name="Picture 1" descr="http://www.opten.hu/common/img/newline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7907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4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6"/>
  <sheetViews>
    <sheetView topLeftCell="A7" zoomScale="85" workbookViewId="0">
      <selection activeCell="A22" sqref="A22"/>
    </sheetView>
  </sheetViews>
  <sheetFormatPr defaultRowHeight="15.75"/>
  <cols>
    <col min="1" max="1" width="89" style="2" bestFit="1" customWidth="1"/>
    <col min="2" max="2" width="17.5703125" style="2" customWidth="1"/>
    <col min="3" max="16384" width="9.140625" style="2"/>
  </cols>
  <sheetData>
    <row r="1" spans="1:2">
      <c r="A1" s="17" t="s">
        <v>401</v>
      </c>
    </row>
    <row r="2" spans="1:2">
      <c r="A2" s="14" t="s">
        <v>21</v>
      </c>
      <c r="B2" s="74"/>
    </row>
    <row r="3" spans="1:2" ht="20.25" customHeight="1" thickBot="1">
      <c r="A3" s="14"/>
      <c r="B3" s="84" t="s">
        <v>407</v>
      </c>
    </row>
    <row r="4" spans="1:2" ht="16.5" thickTop="1">
      <c r="A4" s="49" t="s">
        <v>320</v>
      </c>
      <c r="B4" s="70" t="s">
        <v>404</v>
      </c>
    </row>
    <row r="5" spans="1:2">
      <c r="A5" s="4" t="s">
        <v>0</v>
      </c>
      <c r="B5" s="71">
        <f ca="1">'1 számú melléklet'!B23</f>
        <v>7403</v>
      </c>
    </row>
    <row r="6" spans="1:2">
      <c r="A6" s="4" t="s">
        <v>1</v>
      </c>
      <c r="B6" s="71">
        <f ca="1">'1 számú melléklet'!B24</f>
        <v>1523</v>
      </c>
    </row>
    <row r="7" spans="1:2">
      <c r="A7" s="4" t="s">
        <v>2</v>
      </c>
      <c r="B7" s="71">
        <f ca="1">'1 számú melléklet'!B49</f>
        <v>15430</v>
      </c>
    </row>
    <row r="8" spans="1:2">
      <c r="A8" s="4" t="s">
        <v>3</v>
      </c>
      <c r="B8" s="71">
        <f ca="1">'1 számú melléklet'!B58</f>
        <v>2212</v>
      </c>
    </row>
    <row r="9" spans="1:2">
      <c r="A9" s="4" t="s">
        <v>4</v>
      </c>
      <c r="B9" s="71">
        <f ca="1">'1 számú melléklet'!B72</f>
        <v>15806</v>
      </c>
    </row>
    <row r="10" spans="1:2">
      <c r="A10" s="4" t="s">
        <v>5</v>
      </c>
      <c r="B10" s="71">
        <f ca="1">'1 számú melléklet'!B81</f>
        <v>6131</v>
      </c>
    </row>
    <row r="11" spans="1:2">
      <c r="A11" s="4" t="s">
        <v>6</v>
      </c>
      <c r="B11" s="71">
        <f ca="1">'1 számú melléklet'!B86</f>
        <v>6493</v>
      </c>
    </row>
    <row r="12" spans="1:2">
      <c r="A12" s="4" t="s">
        <v>7</v>
      </c>
      <c r="B12" s="71">
        <f ca="1">'1 számú melléklet'!B95</f>
        <v>0</v>
      </c>
    </row>
    <row r="13" spans="1:2">
      <c r="A13" s="68" t="s">
        <v>8</v>
      </c>
      <c r="B13" s="72">
        <f ca="1">SUM(B5:B12)</f>
        <v>54998</v>
      </c>
    </row>
    <row r="14" spans="1:2">
      <c r="A14" s="4" t="s">
        <v>9</v>
      </c>
      <c r="B14" s="71">
        <f ca="1">'1 számú melléklet'!B120</f>
        <v>788</v>
      </c>
    </row>
    <row r="15" spans="1:2" ht="18.75">
      <c r="A15" s="53" t="s">
        <v>10</v>
      </c>
      <c r="B15" s="73">
        <f>B13+B14</f>
        <v>55786</v>
      </c>
    </row>
    <row r="16" spans="1:2">
      <c r="A16" s="4" t="s">
        <v>11</v>
      </c>
      <c r="B16" s="71">
        <f ca="1">'2 számú melléklet'!B19</f>
        <v>22136</v>
      </c>
    </row>
    <row r="17" spans="1:2">
      <c r="A17" s="4" t="s">
        <v>12</v>
      </c>
      <c r="B17" s="71">
        <f ca="1">'2 számú melléklet'!B25</f>
        <v>0</v>
      </c>
    </row>
    <row r="18" spans="1:2">
      <c r="A18" s="4" t="s">
        <v>13</v>
      </c>
      <c r="B18" s="71">
        <f ca="1">'2 számú melléklet'!B39</f>
        <v>20500</v>
      </c>
    </row>
    <row r="19" spans="1:2">
      <c r="A19" s="4" t="s">
        <v>14</v>
      </c>
      <c r="B19" s="71">
        <f ca="1">'2 számú melléklet'!B50</f>
        <v>150</v>
      </c>
    </row>
    <row r="20" spans="1:2">
      <c r="A20" s="4" t="s">
        <v>15</v>
      </c>
      <c r="B20" s="71">
        <f ca="1">'2 számú melléklet'!B56</f>
        <v>2500</v>
      </c>
    </row>
    <row r="21" spans="1:2">
      <c r="A21" s="4" t="s">
        <v>16</v>
      </c>
      <c r="B21" s="71">
        <f ca="1">'2 számú melléklet'!B60</f>
        <v>0</v>
      </c>
    </row>
    <row r="22" spans="1:2">
      <c r="A22" s="4" t="s">
        <v>17</v>
      </c>
      <c r="B22" s="71">
        <f ca="1">'2 számú melléklet'!B64</f>
        <v>0</v>
      </c>
    </row>
    <row r="23" spans="1:2">
      <c r="A23" s="92" t="s">
        <v>18</v>
      </c>
      <c r="B23" s="93">
        <f ca="1">SUM(B16:B22)</f>
        <v>45286</v>
      </c>
    </row>
    <row r="24" spans="1:2">
      <c r="A24" s="4" t="s">
        <v>19</v>
      </c>
      <c r="B24" s="71">
        <f ca="1">'2 számú melléklet'!B92</f>
        <v>10500</v>
      </c>
    </row>
    <row r="25" spans="1:2" ht="19.5" thickBot="1">
      <c r="A25" s="90" t="s">
        <v>20</v>
      </c>
      <c r="B25" s="91">
        <f>B23+B24</f>
        <v>55786</v>
      </c>
    </row>
    <row r="26" spans="1:2" ht="16.5" thickTop="1"/>
  </sheetData>
  <phoneticPr fontId="6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52"/>
  <sheetViews>
    <sheetView topLeftCell="A22" zoomScale="85" workbookViewId="0">
      <selection activeCell="C49" sqref="C49:C51"/>
    </sheetView>
  </sheetViews>
  <sheetFormatPr defaultRowHeight="15.75"/>
  <cols>
    <col min="1" max="1" width="8.85546875" style="2" customWidth="1"/>
    <col min="2" max="2" width="55.140625" style="2" customWidth="1"/>
    <col min="3" max="3" width="17.7109375" style="2" customWidth="1"/>
    <col min="4" max="16384" width="9.140625" style="2"/>
  </cols>
  <sheetData>
    <row r="1" spans="1:3">
      <c r="B1" s="17" t="s">
        <v>369</v>
      </c>
    </row>
    <row r="2" spans="1:3">
      <c r="B2" s="17" t="s">
        <v>402</v>
      </c>
    </row>
    <row r="3" spans="1:3">
      <c r="B3" s="17" t="s">
        <v>263</v>
      </c>
    </row>
    <row r="4" spans="1:3">
      <c r="B4" s="17" t="s">
        <v>264</v>
      </c>
      <c r="C4" s="84"/>
    </row>
    <row r="5" spans="1:3">
      <c r="B5" s="17"/>
      <c r="C5" s="84" t="s">
        <v>407</v>
      </c>
    </row>
    <row r="6" spans="1:3" ht="35.25" customHeight="1">
      <c r="A6" s="65" t="s">
        <v>318</v>
      </c>
      <c r="B6" s="65" t="s">
        <v>319</v>
      </c>
      <c r="C6" s="63" t="s">
        <v>405</v>
      </c>
    </row>
    <row r="7" spans="1:3">
      <c r="A7" s="4" t="s">
        <v>298</v>
      </c>
      <c r="B7" s="78" t="s">
        <v>265</v>
      </c>
      <c r="C7" s="79">
        <v>0</v>
      </c>
    </row>
    <row r="8" spans="1:3" ht="26.25">
      <c r="A8" s="4" t="s">
        <v>298</v>
      </c>
      <c r="B8" s="80" t="s">
        <v>358</v>
      </c>
      <c r="C8" s="79">
        <v>0</v>
      </c>
    </row>
    <row r="9" spans="1:3" ht="31.5">
      <c r="A9" s="4" t="s">
        <v>298</v>
      </c>
      <c r="B9" s="10" t="s">
        <v>359</v>
      </c>
      <c r="C9" s="5">
        <v>0</v>
      </c>
    </row>
    <row r="10" spans="1:3" ht="26.25">
      <c r="A10" s="4" t="s">
        <v>298</v>
      </c>
      <c r="B10" s="80" t="s">
        <v>360</v>
      </c>
      <c r="C10" s="79">
        <v>0</v>
      </c>
    </row>
    <row r="11" spans="1:3">
      <c r="A11" s="4" t="s">
        <v>298</v>
      </c>
      <c r="B11" s="78" t="s">
        <v>266</v>
      </c>
      <c r="C11" s="79">
        <v>0</v>
      </c>
    </row>
    <row r="12" spans="1:3" ht="26.25">
      <c r="A12" s="4" t="s">
        <v>298</v>
      </c>
      <c r="B12" s="80" t="s">
        <v>398</v>
      </c>
      <c r="C12" s="79">
        <v>0</v>
      </c>
    </row>
    <row r="13" spans="1:3" ht="26.25">
      <c r="A13" s="4" t="s">
        <v>298</v>
      </c>
      <c r="B13" s="80" t="s">
        <v>399</v>
      </c>
      <c r="C13" s="79">
        <v>0</v>
      </c>
    </row>
    <row r="14" spans="1:3">
      <c r="A14" s="4" t="s">
        <v>298</v>
      </c>
      <c r="B14" s="78" t="s">
        <v>267</v>
      </c>
      <c r="C14" s="79">
        <v>0</v>
      </c>
    </row>
    <row r="15" spans="1:3">
      <c r="A15" s="4" t="s">
        <v>298</v>
      </c>
      <c r="B15" s="78" t="s">
        <v>268</v>
      </c>
      <c r="C15" s="79">
        <v>0</v>
      </c>
    </row>
    <row r="16" spans="1:3">
      <c r="A16" s="18" t="s">
        <v>298</v>
      </c>
      <c r="B16" s="18" t="s">
        <v>269</v>
      </c>
      <c r="C16" s="19">
        <f>SUM(C7:C15)</f>
        <v>0</v>
      </c>
    </row>
    <row r="17" spans="1:3">
      <c r="A17" s="4" t="s">
        <v>299</v>
      </c>
      <c r="B17" s="78" t="s">
        <v>270</v>
      </c>
      <c r="C17" s="79">
        <v>0</v>
      </c>
    </row>
    <row r="18" spans="1:3">
      <c r="A18" s="4" t="s">
        <v>299</v>
      </c>
      <c r="B18" s="78" t="s">
        <v>271</v>
      </c>
      <c r="C18" s="79">
        <v>0</v>
      </c>
    </row>
    <row r="19" spans="1:3">
      <c r="A19" s="4" t="s">
        <v>299</v>
      </c>
      <c r="B19" s="78" t="s">
        <v>272</v>
      </c>
      <c r="C19" s="79">
        <v>0</v>
      </c>
    </row>
    <row r="20" spans="1:3">
      <c r="A20" s="4" t="s">
        <v>299</v>
      </c>
      <c r="B20" s="78" t="s">
        <v>273</v>
      </c>
      <c r="C20" s="79">
        <v>0</v>
      </c>
    </row>
    <row r="21" spans="1:3">
      <c r="A21" s="4" t="s">
        <v>299</v>
      </c>
      <c r="B21" s="78" t="s">
        <v>274</v>
      </c>
      <c r="C21" s="79">
        <v>0</v>
      </c>
    </row>
    <row r="22" spans="1:3">
      <c r="A22" s="4" t="s">
        <v>299</v>
      </c>
      <c r="B22" s="4" t="s">
        <v>275</v>
      </c>
      <c r="C22" s="44">
        <v>100</v>
      </c>
    </row>
    <row r="23" spans="1:3">
      <c r="A23" s="18" t="s">
        <v>299</v>
      </c>
      <c r="B23" s="18" t="s">
        <v>276</v>
      </c>
      <c r="C23" s="19">
        <f>SUM(C17:C22)</f>
        <v>100</v>
      </c>
    </row>
    <row r="24" spans="1:3">
      <c r="A24" s="4" t="s">
        <v>300</v>
      </c>
      <c r="B24" s="4" t="s">
        <v>394</v>
      </c>
      <c r="C24" s="44">
        <v>102</v>
      </c>
    </row>
    <row r="25" spans="1:3">
      <c r="A25" s="18" t="s">
        <v>300</v>
      </c>
      <c r="B25" s="18" t="s">
        <v>277</v>
      </c>
      <c r="C25" s="19">
        <f>SUM(C24)</f>
        <v>102</v>
      </c>
    </row>
    <row r="26" spans="1:3">
      <c r="A26" s="4" t="s">
        <v>301</v>
      </c>
      <c r="B26" s="78" t="s">
        <v>278</v>
      </c>
      <c r="C26" s="79">
        <v>0</v>
      </c>
    </row>
    <row r="27" spans="1:3">
      <c r="A27" s="4" t="s">
        <v>301</v>
      </c>
      <c r="B27" s="78" t="s">
        <v>279</v>
      </c>
      <c r="C27" s="79">
        <v>0</v>
      </c>
    </row>
    <row r="28" spans="1:3">
      <c r="A28" s="4" t="s">
        <v>301</v>
      </c>
      <c r="B28" s="78" t="s">
        <v>280</v>
      </c>
      <c r="C28" s="79">
        <v>0</v>
      </c>
    </row>
    <row r="29" spans="1:3">
      <c r="A29" s="4" t="s">
        <v>301</v>
      </c>
      <c r="B29" s="78" t="s">
        <v>281</v>
      </c>
      <c r="C29" s="79">
        <v>0</v>
      </c>
    </row>
    <row r="30" spans="1:3">
      <c r="A30" s="4" t="s">
        <v>301</v>
      </c>
      <c r="B30" s="4" t="s">
        <v>395</v>
      </c>
      <c r="C30" s="44">
        <v>10</v>
      </c>
    </row>
    <row r="31" spans="1:3">
      <c r="A31" s="4" t="s">
        <v>301</v>
      </c>
      <c r="B31" s="4" t="s">
        <v>282</v>
      </c>
      <c r="C31" s="5">
        <v>0</v>
      </c>
    </row>
    <row r="32" spans="1:3">
      <c r="A32" s="18" t="s">
        <v>301</v>
      </c>
      <c r="B32" s="18" t="s">
        <v>283</v>
      </c>
      <c r="C32" s="19">
        <f>SUM(C26:C31)</f>
        <v>10</v>
      </c>
    </row>
    <row r="33" spans="1:3">
      <c r="A33" s="4" t="s">
        <v>302</v>
      </c>
      <c r="B33" s="4" t="s">
        <v>284</v>
      </c>
      <c r="C33" s="5">
        <v>0</v>
      </c>
    </row>
    <row r="34" spans="1:3">
      <c r="A34" s="4" t="s">
        <v>302</v>
      </c>
      <c r="B34" s="4" t="s">
        <v>285</v>
      </c>
      <c r="C34" s="5">
        <f>C35</f>
        <v>150</v>
      </c>
    </row>
    <row r="35" spans="1:3">
      <c r="A35" s="42" t="s">
        <v>310</v>
      </c>
      <c r="B35" s="4" t="s">
        <v>352</v>
      </c>
      <c r="C35" s="44">
        <v>150</v>
      </c>
    </row>
    <row r="36" spans="1:3">
      <c r="A36" s="18" t="s">
        <v>302</v>
      </c>
      <c r="B36" s="18" t="s">
        <v>286</v>
      </c>
      <c r="C36" s="19">
        <f>C33+C34</f>
        <v>150</v>
      </c>
    </row>
    <row r="37" spans="1:3">
      <c r="A37" s="4" t="s">
        <v>303</v>
      </c>
      <c r="B37" s="4" t="s">
        <v>287</v>
      </c>
      <c r="C37" s="5">
        <v>0</v>
      </c>
    </row>
    <row r="38" spans="1:3">
      <c r="A38" s="4" t="s">
        <v>303</v>
      </c>
      <c r="B38" s="4" t="s">
        <v>396</v>
      </c>
      <c r="C38" s="5">
        <v>0</v>
      </c>
    </row>
    <row r="39" spans="1:3">
      <c r="A39" s="4" t="s">
        <v>303</v>
      </c>
      <c r="B39" s="4" t="s">
        <v>288</v>
      </c>
      <c r="C39" s="5">
        <v>200</v>
      </c>
    </row>
    <row r="40" spans="1:3">
      <c r="A40" s="4" t="s">
        <v>303</v>
      </c>
      <c r="B40" s="4" t="s">
        <v>289</v>
      </c>
      <c r="C40" s="5">
        <v>100</v>
      </c>
    </row>
    <row r="41" spans="1:3">
      <c r="A41" s="4" t="s">
        <v>303</v>
      </c>
      <c r="B41" s="43" t="s">
        <v>386</v>
      </c>
      <c r="C41" s="5">
        <v>1000</v>
      </c>
    </row>
    <row r="42" spans="1:3">
      <c r="A42" s="4" t="s">
        <v>303</v>
      </c>
      <c r="B42" s="78" t="s">
        <v>290</v>
      </c>
      <c r="C42" s="79">
        <v>0</v>
      </c>
    </row>
    <row r="43" spans="1:3">
      <c r="A43" s="4" t="s">
        <v>303</v>
      </c>
      <c r="B43" s="78" t="s">
        <v>291</v>
      </c>
      <c r="C43" s="79">
        <v>0</v>
      </c>
    </row>
    <row r="44" spans="1:3">
      <c r="A44" s="4" t="s">
        <v>303</v>
      </c>
      <c r="B44" s="78" t="s">
        <v>292</v>
      </c>
      <c r="C44" s="79">
        <v>0</v>
      </c>
    </row>
    <row r="45" spans="1:3">
      <c r="A45" s="4" t="s">
        <v>303</v>
      </c>
      <c r="B45" s="78" t="s">
        <v>293</v>
      </c>
      <c r="C45" s="79">
        <v>0</v>
      </c>
    </row>
    <row r="46" spans="1:3">
      <c r="A46" s="4" t="s">
        <v>303</v>
      </c>
      <c r="B46" s="4" t="s">
        <v>294</v>
      </c>
      <c r="C46" s="5">
        <v>100</v>
      </c>
    </row>
    <row r="47" spans="1:3" ht="47.25">
      <c r="A47" s="4" t="s">
        <v>303</v>
      </c>
      <c r="B47" s="10" t="s">
        <v>357</v>
      </c>
      <c r="C47" s="5">
        <f>C48+C49</f>
        <v>450</v>
      </c>
    </row>
    <row r="48" spans="1:3">
      <c r="A48" s="42" t="s">
        <v>310</v>
      </c>
      <c r="B48" s="4" t="s">
        <v>353</v>
      </c>
      <c r="C48" s="5">
        <v>350</v>
      </c>
    </row>
    <row r="49" spans="1:3">
      <c r="A49" s="4"/>
      <c r="B49" s="4" t="s">
        <v>354</v>
      </c>
      <c r="C49" s="5">
        <v>100</v>
      </c>
    </row>
    <row r="50" spans="1:3">
      <c r="A50" s="4" t="s">
        <v>303</v>
      </c>
      <c r="B50" s="4" t="s">
        <v>295</v>
      </c>
      <c r="C50" s="5">
        <v>0</v>
      </c>
    </row>
    <row r="51" spans="1:3">
      <c r="A51" s="18" t="s">
        <v>303</v>
      </c>
      <c r="B51" s="18" t="s">
        <v>296</v>
      </c>
      <c r="C51" s="19">
        <f>C37+C38+C39+C40+C41+C42+C43+C44+C45+C46+C47</f>
        <v>1850</v>
      </c>
    </row>
    <row r="52" spans="1:3" ht="18.75">
      <c r="A52" s="53" t="s">
        <v>304</v>
      </c>
      <c r="B52" s="53" t="s">
        <v>297</v>
      </c>
      <c r="C52" s="54">
        <f>C16+C23+C25+C32+C36+C51</f>
        <v>2212</v>
      </c>
    </row>
  </sheetData>
  <phoneticPr fontId="6" type="noConversion"/>
  <pageMargins left="0" right="0" top="0.98425196850393704" bottom="0.98425196850393704" header="0.51181102362204722" footer="0.51181102362204722"/>
  <pageSetup paperSize="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27"/>
  <sheetViews>
    <sheetView topLeftCell="A28" workbookViewId="0">
      <selection activeCell="A38" sqref="A38"/>
    </sheetView>
  </sheetViews>
  <sheetFormatPr defaultRowHeight="15.75"/>
  <cols>
    <col min="1" max="1" width="82.140625" style="2" customWidth="1"/>
    <col min="2" max="16384" width="9.140625" style="2"/>
  </cols>
  <sheetData>
    <row r="1" spans="1:2">
      <c r="A1" s="17" t="s">
        <v>408</v>
      </c>
    </row>
    <row r="2" spans="1:2">
      <c r="A2" s="17" t="s">
        <v>402</v>
      </c>
      <c r="B2" s="3"/>
    </row>
    <row r="3" spans="1:2">
      <c r="A3" s="17" t="s">
        <v>409</v>
      </c>
      <c r="B3" s="3"/>
    </row>
    <row r="4" spans="1:2">
      <c r="B4" s="3"/>
    </row>
    <row r="5" spans="1:2">
      <c r="A5" s="17" t="s">
        <v>264</v>
      </c>
      <c r="B5" s="85" t="s">
        <v>410</v>
      </c>
    </row>
    <row r="7" spans="1:2">
      <c r="A7" s="4" t="s">
        <v>411</v>
      </c>
      <c r="B7" s="86">
        <v>0</v>
      </c>
    </row>
    <row r="8" spans="1:2">
      <c r="A8" s="4" t="s">
        <v>412</v>
      </c>
      <c r="B8" s="86">
        <v>0</v>
      </c>
    </row>
    <row r="9" spans="1:2">
      <c r="A9" s="4" t="s">
        <v>413</v>
      </c>
      <c r="B9" s="86">
        <v>0</v>
      </c>
    </row>
    <row r="10" spans="1:2">
      <c r="A10" s="4" t="s">
        <v>414</v>
      </c>
      <c r="B10" s="86">
        <v>0</v>
      </c>
    </row>
    <row r="11" spans="1:2">
      <c r="A11" s="18" t="s">
        <v>415</v>
      </c>
      <c r="B11" s="87">
        <f>SUM(B7:B10)</f>
        <v>0</v>
      </c>
    </row>
    <row r="12" spans="1:2">
      <c r="A12" s="4" t="s">
        <v>416</v>
      </c>
      <c r="B12" s="86">
        <v>0</v>
      </c>
    </row>
    <row r="13" spans="1:2" ht="31.5">
      <c r="A13" s="10" t="s">
        <v>417</v>
      </c>
      <c r="B13" s="86">
        <v>0</v>
      </c>
    </row>
    <row r="14" spans="1:2">
      <c r="A14" s="4" t="s">
        <v>418</v>
      </c>
      <c r="B14" s="86">
        <v>0</v>
      </c>
    </row>
    <row r="15" spans="1:2">
      <c r="A15" s="4" t="s">
        <v>419</v>
      </c>
      <c r="B15" s="86">
        <v>0</v>
      </c>
    </row>
    <row r="16" spans="1:2">
      <c r="A16" s="4" t="s">
        <v>420</v>
      </c>
      <c r="B16" s="86">
        <v>1</v>
      </c>
    </row>
    <row r="17" spans="1:2">
      <c r="A17" s="4" t="s">
        <v>421</v>
      </c>
      <c r="B17" s="86">
        <v>0</v>
      </c>
    </row>
    <row r="18" spans="1:2">
      <c r="A18" s="4" t="s">
        <v>422</v>
      </c>
      <c r="B18" s="86">
        <v>0</v>
      </c>
    </row>
    <row r="19" spans="1:2">
      <c r="A19" s="18" t="s">
        <v>423</v>
      </c>
      <c r="B19" s="87">
        <f>SUM(B12:B18)</f>
        <v>1</v>
      </c>
    </row>
    <row r="20" spans="1:2">
      <c r="A20" s="4" t="s">
        <v>424</v>
      </c>
      <c r="B20" s="86">
        <v>2</v>
      </c>
    </row>
    <row r="21" spans="1:2">
      <c r="A21" s="4" t="s">
        <v>425</v>
      </c>
      <c r="B21" s="86">
        <v>0</v>
      </c>
    </row>
    <row r="22" spans="1:2">
      <c r="A22" s="4" t="s">
        <v>426</v>
      </c>
      <c r="B22" s="86">
        <v>5</v>
      </c>
    </row>
    <row r="23" spans="1:2">
      <c r="A23" s="18" t="s">
        <v>427</v>
      </c>
      <c r="B23" s="87">
        <f>SUM(B20:B22)</f>
        <v>7</v>
      </c>
    </row>
    <row r="24" spans="1:2">
      <c r="A24" s="4" t="s">
        <v>428</v>
      </c>
      <c r="B24" s="86">
        <v>0</v>
      </c>
    </row>
    <row r="25" spans="1:2">
      <c r="A25" s="4" t="s">
        <v>429</v>
      </c>
      <c r="B25" s="86">
        <v>0</v>
      </c>
    </row>
    <row r="26" spans="1:2">
      <c r="A26" s="18" t="s">
        <v>430</v>
      </c>
      <c r="B26" s="87">
        <f>SUM(B24:B25)</f>
        <v>0</v>
      </c>
    </row>
    <row r="27" spans="1:2" ht="31.5">
      <c r="A27" s="32" t="s">
        <v>431</v>
      </c>
      <c r="B27" s="87">
        <f>B11+B19+B23+B26</f>
        <v>8</v>
      </c>
    </row>
  </sheetData>
  <phoneticPr fontId="6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212"/>
  <sheetViews>
    <sheetView topLeftCell="A16" workbookViewId="0">
      <selection activeCell="A4" sqref="A4"/>
    </sheetView>
  </sheetViews>
  <sheetFormatPr defaultRowHeight="15"/>
  <cols>
    <col min="1" max="1" width="93.28515625" bestFit="1" customWidth="1"/>
    <col min="2" max="2" width="13.85546875" customWidth="1"/>
  </cols>
  <sheetData>
    <row r="1" spans="1:2" ht="15.75">
      <c r="A1" s="17" t="s">
        <v>433</v>
      </c>
    </row>
    <row r="2" spans="1:2" ht="15.75">
      <c r="A2" s="17" t="s">
        <v>402</v>
      </c>
    </row>
    <row r="3" spans="1:2" ht="15.75">
      <c r="A3" s="17" t="s">
        <v>459</v>
      </c>
    </row>
    <row r="5" spans="1:2" ht="15.75">
      <c r="A5" s="48" t="s">
        <v>320</v>
      </c>
      <c r="B5" s="50" t="s">
        <v>405</v>
      </c>
    </row>
    <row r="6" spans="1:2" ht="15.75">
      <c r="A6" s="4" t="s">
        <v>98</v>
      </c>
      <c r="B6" s="5">
        <f>SUM(B7:B17)</f>
        <v>6850</v>
      </c>
    </row>
    <row r="7" spans="1:2" ht="15.75">
      <c r="A7" s="4" t="s">
        <v>99</v>
      </c>
      <c r="B7" s="5">
        <f>4430+1808</f>
        <v>6238</v>
      </c>
    </row>
    <row r="8" spans="1:2" ht="15.75">
      <c r="A8" s="4" t="s">
        <v>100</v>
      </c>
      <c r="B8" s="5">
        <v>0</v>
      </c>
    </row>
    <row r="9" spans="1:2" ht="15.75">
      <c r="A9" s="4" t="s">
        <v>101</v>
      </c>
      <c r="B9" s="5">
        <v>0</v>
      </c>
    </row>
    <row r="10" spans="1:2" ht="15.75">
      <c r="A10" s="4" t="s">
        <v>102</v>
      </c>
      <c r="B10" s="5">
        <v>0</v>
      </c>
    </row>
    <row r="11" spans="1:2" ht="15.75">
      <c r="A11" s="4" t="s">
        <v>103</v>
      </c>
      <c r="B11" s="5">
        <v>600</v>
      </c>
    </row>
    <row r="12" spans="1:2" ht="15.75">
      <c r="A12" s="4" t="s">
        <v>104</v>
      </c>
      <c r="B12" s="5">
        <v>0</v>
      </c>
    </row>
    <row r="13" spans="1:2" ht="15.75">
      <c r="A13" s="4" t="s">
        <v>105</v>
      </c>
      <c r="B13" s="5">
        <v>12</v>
      </c>
    </row>
    <row r="14" spans="1:2" ht="15.75">
      <c r="A14" s="4" t="s">
        <v>106</v>
      </c>
      <c r="B14" s="5">
        <v>0</v>
      </c>
    </row>
    <row r="15" spans="1:2" ht="15.75">
      <c r="A15" s="4" t="s">
        <v>107</v>
      </c>
      <c r="B15" s="5">
        <v>0</v>
      </c>
    </row>
    <row r="16" spans="1:2" ht="15.75">
      <c r="A16" s="4" t="s">
        <v>108</v>
      </c>
      <c r="B16" s="5">
        <v>0</v>
      </c>
    </row>
    <row r="17" spans="1:2" ht="15.75">
      <c r="A17" s="4" t="s">
        <v>109</v>
      </c>
      <c r="B17" s="5">
        <v>0</v>
      </c>
    </row>
    <row r="18" spans="1:2" ht="15.75">
      <c r="A18" s="4" t="s">
        <v>110</v>
      </c>
      <c r="B18" s="5">
        <f>SUM(B19:B21)</f>
        <v>553</v>
      </c>
    </row>
    <row r="19" spans="1:2" ht="15.75">
      <c r="A19" s="4" t="s">
        <v>111</v>
      </c>
      <c r="B19" s="5">
        <v>253</v>
      </c>
    </row>
    <row r="20" spans="1:2" ht="31.5">
      <c r="A20" s="10" t="s">
        <v>112</v>
      </c>
      <c r="B20" s="5">
        <v>300</v>
      </c>
    </row>
    <row r="21" spans="1:2" ht="15.75">
      <c r="A21" s="4" t="s">
        <v>113</v>
      </c>
      <c r="B21" s="5">
        <v>0</v>
      </c>
    </row>
    <row r="22" spans="1:2" ht="15.75">
      <c r="A22" s="6" t="s">
        <v>114</v>
      </c>
      <c r="B22" s="7">
        <f>B6+B18</f>
        <v>7403</v>
      </c>
    </row>
    <row r="23" spans="1:2" ht="15.75">
      <c r="A23" s="6" t="s">
        <v>115</v>
      </c>
      <c r="B23" s="7">
        <f>1278+245</f>
        <v>1523</v>
      </c>
    </row>
    <row r="24" spans="1:2" ht="15.75">
      <c r="A24" s="4" t="s">
        <v>116</v>
      </c>
      <c r="B24" s="5">
        <f>SUM(B25:B27)</f>
        <v>1745</v>
      </c>
    </row>
    <row r="25" spans="1:2" ht="15.75">
      <c r="A25" s="4" t="s">
        <v>117</v>
      </c>
      <c r="B25" s="5">
        <v>335</v>
      </c>
    </row>
    <row r="26" spans="1:2" ht="15.75">
      <c r="A26" s="4" t="s">
        <v>118</v>
      </c>
      <c r="B26" s="5">
        <v>1410</v>
      </c>
    </row>
    <row r="27" spans="1:2" ht="15.75">
      <c r="A27" s="4" t="s">
        <v>119</v>
      </c>
      <c r="B27" s="5">
        <v>0</v>
      </c>
    </row>
    <row r="28" spans="1:2" ht="15.75">
      <c r="A28" s="4" t="s">
        <v>120</v>
      </c>
      <c r="B28" s="5">
        <f>SUM(B29:B30)</f>
        <v>200</v>
      </c>
    </row>
    <row r="29" spans="1:2" ht="15.75">
      <c r="A29" s="4" t="s">
        <v>121</v>
      </c>
      <c r="B29" s="5">
        <v>0</v>
      </c>
    </row>
    <row r="30" spans="1:2" ht="15.75">
      <c r="A30" s="4" t="s">
        <v>122</v>
      </c>
      <c r="B30" s="5">
        <v>200</v>
      </c>
    </row>
    <row r="31" spans="1:2" ht="15.75">
      <c r="A31" s="4" t="s">
        <v>123</v>
      </c>
      <c r="B31" s="5">
        <f>SUM(B32:B38)</f>
        <v>6205</v>
      </c>
    </row>
    <row r="32" spans="1:2" ht="15.75">
      <c r="A32" s="4" t="s">
        <v>124</v>
      </c>
      <c r="B32" s="5">
        <v>3305</v>
      </c>
    </row>
    <row r="33" spans="1:2" ht="15.75">
      <c r="A33" s="4" t="s">
        <v>125</v>
      </c>
      <c r="B33" s="5">
        <v>0</v>
      </c>
    </row>
    <row r="34" spans="1:2" ht="15.75">
      <c r="A34" s="4" t="s">
        <v>126</v>
      </c>
      <c r="B34" s="5">
        <v>0</v>
      </c>
    </row>
    <row r="35" spans="1:2" ht="15.75">
      <c r="A35" s="4" t="s">
        <v>127</v>
      </c>
      <c r="B35" s="5">
        <v>400</v>
      </c>
    </row>
    <row r="36" spans="1:2" ht="15.75">
      <c r="A36" s="4" t="s">
        <v>128</v>
      </c>
      <c r="B36" s="5">
        <v>0</v>
      </c>
    </row>
    <row r="37" spans="1:2" ht="15.75">
      <c r="A37" s="4" t="s">
        <v>129</v>
      </c>
      <c r="B37" s="5">
        <v>500</v>
      </c>
    </row>
    <row r="38" spans="1:2" ht="15.75">
      <c r="A38" s="75" t="s">
        <v>130</v>
      </c>
      <c r="B38" s="12">
        <v>2000</v>
      </c>
    </row>
    <row r="39" spans="1:2" ht="15.75">
      <c r="A39" s="4" t="s">
        <v>131</v>
      </c>
      <c r="B39" s="5">
        <f>SUM(B40:B41)</f>
        <v>680</v>
      </c>
    </row>
    <row r="40" spans="1:2" ht="15.75">
      <c r="A40" s="4" t="s">
        <v>132</v>
      </c>
      <c r="B40" s="5">
        <v>100</v>
      </c>
    </row>
    <row r="41" spans="1:2" ht="15.75">
      <c r="A41" s="4" t="s">
        <v>133</v>
      </c>
      <c r="B41" s="5">
        <v>580</v>
      </c>
    </row>
    <row r="42" spans="1:2" ht="15.75">
      <c r="A42" s="4" t="s">
        <v>134</v>
      </c>
      <c r="B42" s="5">
        <f>SUM(B43:B47)</f>
        <v>6600</v>
      </c>
    </row>
    <row r="43" spans="1:2" ht="15.75">
      <c r="A43" s="11" t="s">
        <v>135</v>
      </c>
      <c r="B43" s="12">
        <v>2100</v>
      </c>
    </row>
    <row r="44" spans="1:2" ht="15.75">
      <c r="A44" s="4" t="s">
        <v>136</v>
      </c>
      <c r="B44" s="5">
        <v>0</v>
      </c>
    </row>
    <row r="45" spans="1:2" ht="15.75">
      <c r="A45" s="4" t="s">
        <v>137</v>
      </c>
      <c r="B45" s="5">
        <v>0</v>
      </c>
    </row>
    <row r="46" spans="1:2" ht="15.75">
      <c r="A46" s="4" t="s">
        <v>138</v>
      </c>
      <c r="B46" s="5">
        <v>0</v>
      </c>
    </row>
    <row r="47" spans="1:2" ht="15.75">
      <c r="A47" s="4" t="s">
        <v>139</v>
      </c>
      <c r="B47" s="5">
        <v>4500</v>
      </c>
    </row>
    <row r="48" spans="1:2" ht="15.75">
      <c r="A48" s="6" t="s">
        <v>140</v>
      </c>
      <c r="B48" s="7">
        <f>B24+B28+B31+B39+B42</f>
        <v>15430</v>
      </c>
    </row>
    <row r="49" spans="1:2" ht="15.75">
      <c r="A49" s="4" t="s">
        <v>141</v>
      </c>
      <c r="B49" s="5">
        <v>0</v>
      </c>
    </row>
    <row r="50" spans="1:2" ht="15.75">
      <c r="A50" s="4" t="s">
        <v>142</v>
      </c>
      <c r="B50" s="5">
        <f ca="1">'10 számú melléklet'!C15</f>
        <v>0</v>
      </c>
    </row>
    <row r="51" spans="1:2" ht="15.75">
      <c r="A51" s="11" t="s">
        <v>143</v>
      </c>
      <c r="B51" s="12">
        <v>0</v>
      </c>
    </row>
    <row r="52" spans="1:2" ht="15.75">
      <c r="A52" s="4" t="s">
        <v>144</v>
      </c>
      <c r="B52" s="5">
        <f ca="1">'10 számú melléklet'!C22</f>
        <v>100</v>
      </c>
    </row>
    <row r="53" spans="1:2" ht="15.75">
      <c r="A53" s="4" t="s">
        <v>145</v>
      </c>
      <c r="B53" s="5">
        <f ca="1">'10 számú melléklet'!C24</f>
        <v>102</v>
      </c>
    </row>
    <row r="54" spans="1:2" ht="15.75">
      <c r="A54" s="4" t="s">
        <v>146</v>
      </c>
      <c r="B54" s="5">
        <f ca="1">'10 számú melléklet'!C32</f>
        <v>10</v>
      </c>
    </row>
    <row r="55" spans="1:2" ht="15.75">
      <c r="A55" s="4" t="s">
        <v>147</v>
      </c>
      <c r="B55" s="5">
        <f ca="1">'10 számú melléklet'!C36</f>
        <v>150</v>
      </c>
    </row>
    <row r="56" spans="1:2" ht="15.75">
      <c r="A56" s="4" t="s">
        <v>148</v>
      </c>
      <c r="B56" s="5">
        <f ca="1">'10 számú melléklet'!C51</f>
        <v>1850</v>
      </c>
    </row>
    <row r="57" spans="1:2" ht="15.75">
      <c r="A57" s="6" t="s">
        <v>149</v>
      </c>
      <c r="B57" s="7">
        <f>SUM(B49:B56)</f>
        <v>2212</v>
      </c>
    </row>
    <row r="58" spans="1:2" ht="15.75">
      <c r="A58" s="4" t="s">
        <v>33</v>
      </c>
      <c r="B58" s="5">
        <v>0</v>
      </c>
    </row>
    <row r="59" spans="1:2" ht="15.75">
      <c r="A59" s="4" t="s">
        <v>34</v>
      </c>
      <c r="B59" s="5">
        <v>0</v>
      </c>
    </row>
    <row r="60" spans="1:2" ht="15.75">
      <c r="A60" s="4" t="s">
        <v>35</v>
      </c>
      <c r="B60" s="5">
        <v>0</v>
      </c>
    </row>
    <row r="61" spans="1:2" ht="15.75">
      <c r="A61" s="4" t="s">
        <v>36</v>
      </c>
      <c r="B61" s="5">
        <v>0</v>
      </c>
    </row>
    <row r="62" spans="1:2" ht="15.75">
      <c r="A62" s="4" t="s">
        <v>37</v>
      </c>
      <c r="B62" s="5">
        <v>0</v>
      </c>
    </row>
    <row r="63" spans="1:2" ht="15.75">
      <c r="A63" s="4" t="s">
        <v>38</v>
      </c>
      <c r="B63" s="5">
        <f ca="1">'9 számú melléklet'!C12</f>
        <v>3946</v>
      </c>
    </row>
    <row r="64" spans="1:2" ht="15.75">
      <c r="A64" s="4" t="s">
        <v>39</v>
      </c>
      <c r="B64" s="5">
        <v>0</v>
      </c>
    </row>
    <row r="65" spans="1:2" ht="15.75">
      <c r="A65" s="4" t="s">
        <v>40</v>
      </c>
      <c r="B65" s="5">
        <v>0</v>
      </c>
    </row>
    <row r="66" spans="1:2" ht="15.75">
      <c r="A66" s="4" t="s">
        <v>41</v>
      </c>
      <c r="B66" s="5">
        <v>0</v>
      </c>
    </row>
    <row r="67" spans="1:2" ht="15.75">
      <c r="A67" s="4" t="s">
        <v>42</v>
      </c>
      <c r="B67" s="5">
        <v>0</v>
      </c>
    </row>
    <row r="68" spans="1:2" ht="15.75">
      <c r="A68" s="4" t="s">
        <v>43</v>
      </c>
      <c r="B68" s="5">
        <f ca="1">'9 számú melléklet'!C23</f>
        <v>925</v>
      </c>
    </row>
    <row r="69" spans="1:2" ht="15.75">
      <c r="A69" s="4" t="s">
        <v>45</v>
      </c>
      <c r="B69" s="5">
        <v>0</v>
      </c>
    </row>
    <row r="70" spans="1:2" ht="15.75">
      <c r="A70" s="4" t="s">
        <v>47</v>
      </c>
      <c r="B70" s="5">
        <f ca="1">'9 számú melléklet'!C30</f>
        <v>10935</v>
      </c>
    </row>
    <row r="71" spans="1:2" ht="15.75">
      <c r="A71" s="6" t="s">
        <v>46</v>
      </c>
      <c r="B71" s="7">
        <f>SUM(B58:B70)</f>
        <v>15806</v>
      </c>
    </row>
    <row r="72" spans="1:2" ht="15.75">
      <c r="A72" s="15" t="s">
        <v>53</v>
      </c>
      <c r="B72" s="16">
        <f>B22+B23+B48+B57+B71</f>
        <v>42374</v>
      </c>
    </row>
    <row r="73" spans="1:2" ht="15.75">
      <c r="A73" s="4" t="s">
        <v>55</v>
      </c>
      <c r="B73" s="5">
        <f ca="1">'8 számú melléklet'!B8</f>
        <v>800</v>
      </c>
    </row>
    <row r="74" spans="1:2" ht="15.75">
      <c r="A74" s="4" t="s">
        <v>56</v>
      </c>
      <c r="B74" s="5">
        <v>0</v>
      </c>
    </row>
    <row r="75" spans="1:2" ht="15.75">
      <c r="A75" s="4" t="s">
        <v>60</v>
      </c>
      <c r="B75" s="5">
        <f ca="1">'8 számú melléklet'!B11</f>
        <v>272</v>
      </c>
    </row>
    <row r="76" spans="1:2" ht="15.75">
      <c r="A76" s="4" t="s">
        <v>57</v>
      </c>
      <c r="B76" s="5">
        <f ca="1">'8 számú melléklet'!B19</f>
        <v>3757</v>
      </c>
    </row>
    <row r="77" spans="1:2" ht="15.75">
      <c r="A77" s="4" t="s">
        <v>58</v>
      </c>
      <c r="B77" s="5">
        <v>0</v>
      </c>
    </row>
    <row r="78" spans="1:2" ht="15.75">
      <c r="A78" s="4" t="s">
        <v>59</v>
      </c>
      <c r="B78" s="5">
        <v>0</v>
      </c>
    </row>
    <row r="79" spans="1:2" ht="15.75">
      <c r="A79" s="4" t="s">
        <v>61</v>
      </c>
      <c r="B79" s="5">
        <f ca="1">'8 számú melléklet'!B21</f>
        <v>1302</v>
      </c>
    </row>
    <row r="80" spans="1:2" ht="15.75">
      <c r="A80" s="6" t="s">
        <v>49</v>
      </c>
      <c r="B80" s="7">
        <f>SUM(B73:B79)</f>
        <v>6131</v>
      </c>
    </row>
    <row r="81" spans="1:2" ht="15.75">
      <c r="A81" s="4" t="s">
        <v>62</v>
      </c>
      <c r="B81" s="5">
        <v>0</v>
      </c>
    </row>
    <row r="82" spans="1:2" ht="15.75">
      <c r="A82" s="4" t="s">
        <v>63</v>
      </c>
      <c r="B82" s="5">
        <v>0</v>
      </c>
    </row>
    <row r="83" spans="1:2" ht="15.75">
      <c r="A83" s="4" t="s">
        <v>64</v>
      </c>
      <c r="B83" s="5">
        <f ca="1">'8 számú melléklet'!B28</f>
        <v>5112</v>
      </c>
    </row>
    <row r="84" spans="1:2" ht="15.75">
      <c r="A84" s="4" t="s">
        <v>65</v>
      </c>
      <c r="B84" s="5">
        <f ca="1">'8 számú melléklet'!B29</f>
        <v>1381</v>
      </c>
    </row>
    <row r="85" spans="1:2" ht="15.75">
      <c r="A85" s="6" t="s">
        <v>50</v>
      </c>
      <c r="B85" s="7">
        <f>SUM(B81:B84)</f>
        <v>6493</v>
      </c>
    </row>
    <row r="86" spans="1:2" ht="15.75">
      <c r="A86" s="4" t="s">
        <v>66</v>
      </c>
      <c r="B86" s="5">
        <v>0</v>
      </c>
    </row>
    <row r="87" spans="1:2" ht="15.75">
      <c r="A87" s="4" t="s">
        <v>67</v>
      </c>
      <c r="B87" s="5">
        <v>0</v>
      </c>
    </row>
    <row r="88" spans="1:2" ht="15.75">
      <c r="A88" s="4" t="s">
        <v>69</v>
      </c>
      <c r="B88" s="5">
        <v>0</v>
      </c>
    </row>
    <row r="89" spans="1:2" ht="15.75">
      <c r="A89" s="4" t="s">
        <v>71</v>
      </c>
      <c r="B89" s="5">
        <v>0</v>
      </c>
    </row>
    <row r="90" spans="1:2" ht="15.75">
      <c r="A90" s="4" t="s">
        <v>70</v>
      </c>
      <c r="B90" s="5">
        <v>0</v>
      </c>
    </row>
    <row r="91" spans="1:2" ht="15.75">
      <c r="A91" s="4" t="s">
        <v>72</v>
      </c>
      <c r="B91" s="5">
        <v>0</v>
      </c>
    </row>
    <row r="92" spans="1:2" ht="15.75">
      <c r="A92" s="4" t="s">
        <v>68</v>
      </c>
      <c r="B92" s="5">
        <v>0</v>
      </c>
    </row>
    <row r="93" spans="1:2" ht="15.75">
      <c r="A93" s="4" t="s">
        <v>73</v>
      </c>
      <c r="B93" s="5">
        <v>0</v>
      </c>
    </row>
    <row r="94" spans="1:2" ht="15.75">
      <c r="A94" s="6" t="s">
        <v>51</v>
      </c>
      <c r="B94" s="7">
        <f>SUM(B86:B93)</f>
        <v>0</v>
      </c>
    </row>
    <row r="95" spans="1:2" ht="15.75">
      <c r="A95" s="15" t="s">
        <v>52</v>
      </c>
      <c r="B95" s="16">
        <f>B80+B85+B94</f>
        <v>12624</v>
      </c>
    </row>
    <row r="96" spans="1:2" ht="18.75">
      <c r="A96" s="20" t="s">
        <v>54</v>
      </c>
      <c r="B96" s="21">
        <f>B72+B95</f>
        <v>54998</v>
      </c>
    </row>
    <row r="97" spans="1:2" ht="15.75">
      <c r="A97" s="4" t="s">
        <v>89</v>
      </c>
      <c r="B97" s="5">
        <v>0</v>
      </c>
    </row>
    <row r="98" spans="1:2" ht="15.75">
      <c r="A98" s="4" t="s">
        <v>74</v>
      </c>
      <c r="B98" s="5">
        <v>0</v>
      </c>
    </row>
    <row r="99" spans="1:2" ht="15.75">
      <c r="A99" s="4" t="s">
        <v>75</v>
      </c>
      <c r="B99" s="5"/>
    </row>
    <row r="100" spans="1:2" ht="15.75">
      <c r="A100" s="4" t="s">
        <v>88</v>
      </c>
      <c r="B100" s="5">
        <f>SUM(B97:B99)</f>
        <v>0</v>
      </c>
    </row>
    <row r="101" spans="1:2" ht="15.75">
      <c r="A101" s="4" t="s">
        <v>79</v>
      </c>
      <c r="B101" s="5">
        <v>0</v>
      </c>
    </row>
    <row r="102" spans="1:2" ht="15.75">
      <c r="A102" s="4" t="s">
        <v>76</v>
      </c>
      <c r="B102" s="5">
        <v>0</v>
      </c>
    </row>
    <row r="103" spans="1:2" ht="15.75">
      <c r="A103" s="4" t="s">
        <v>77</v>
      </c>
      <c r="B103" s="5">
        <v>0</v>
      </c>
    </row>
    <row r="104" spans="1:2" ht="15.75">
      <c r="A104" s="4" t="s">
        <v>78</v>
      </c>
      <c r="B104" s="5">
        <v>0</v>
      </c>
    </row>
    <row r="105" spans="1:2" ht="15.75">
      <c r="A105" s="4" t="s">
        <v>80</v>
      </c>
      <c r="B105" s="5">
        <f>SUM(B101:B104)</f>
        <v>0</v>
      </c>
    </row>
    <row r="106" spans="1:2" ht="15.75">
      <c r="A106" s="4" t="s">
        <v>81</v>
      </c>
      <c r="B106" s="5">
        <v>0</v>
      </c>
    </row>
    <row r="107" spans="1:2" ht="15.75">
      <c r="A107" s="4" t="s">
        <v>82</v>
      </c>
      <c r="B107" s="5">
        <v>788</v>
      </c>
    </row>
    <row r="108" spans="1:2" ht="15.75">
      <c r="A108" s="4" t="s">
        <v>83</v>
      </c>
      <c r="B108" s="5">
        <v>0</v>
      </c>
    </row>
    <row r="109" spans="1:2" ht="15.75">
      <c r="A109" s="4" t="s">
        <v>84</v>
      </c>
      <c r="B109" s="5">
        <v>0</v>
      </c>
    </row>
    <row r="110" spans="1:2" ht="15.75">
      <c r="A110" s="4" t="s">
        <v>85</v>
      </c>
      <c r="B110" s="5">
        <v>0</v>
      </c>
    </row>
    <row r="111" spans="1:2" ht="15.75">
      <c r="A111" s="4" t="s">
        <v>86</v>
      </c>
      <c r="B111" s="5">
        <v>0</v>
      </c>
    </row>
    <row r="112" spans="1:2" ht="15.75">
      <c r="A112" s="18" t="s">
        <v>87</v>
      </c>
      <c r="B112" s="19">
        <f>B100+B105+B106+B107+B108+B109+B110+B111</f>
        <v>788</v>
      </c>
    </row>
    <row r="113" spans="1:2" ht="15.75">
      <c r="A113" s="4" t="s">
        <v>90</v>
      </c>
      <c r="B113" s="5">
        <v>0</v>
      </c>
    </row>
    <row r="114" spans="1:2" ht="15.75">
      <c r="A114" s="4" t="s">
        <v>91</v>
      </c>
      <c r="B114" s="5">
        <v>0</v>
      </c>
    </row>
    <row r="115" spans="1:2" ht="15.75">
      <c r="A115" s="4" t="s">
        <v>92</v>
      </c>
      <c r="B115" s="5">
        <v>0</v>
      </c>
    </row>
    <row r="116" spans="1:2" ht="15.75">
      <c r="A116" s="4" t="s">
        <v>93</v>
      </c>
      <c r="B116" s="5">
        <v>0</v>
      </c>
    </row>
    <row r="117" spans="1:2" ht="15.75">
      <c r="A117" s="18" t="s">
        <v>94</v>
      </c>
      <c r="B117" s="19">
        <f>SUM(B113:B116)</f>
        <v>0</v>
      </c>
    </row>
    <row r="118" spans="1:2" ht="15.75">
      <c r="A118" s="18" t="s">
        <v>95</v>
      </c>
      <c r="B118" s="19">
        <v>0</v>
      </c>
    </row>
    <row r="119" spans="1:2" ht="15.75">
      <c r="A119" s="15" t="s">
        <v>97</v>
      </c>
      <c r="B119" s="16">
        <f>B112+B117+B118</f>
        <v>788</v>
      </c>
    </row>
    <row r="120" spans="1:2" ht="20.25">
      <c r="A120" s="22" t="s">
        <v>454</v>
      </c>
      <c r="B120" s="23">
        <f>B72+B95+B119</f>
        <v>55786</v>
      </c>
    </row>
    <row r="122" spans="1:2" ht="15.75">
      <c r="A122" s="4" t="s">
        <v>169</v>
      </c>
      <c r="B122" s="5">
        <f ca="1">'5 számú melléklet'!B7</f>
        <v>13978</v>
      </c>
    </row>
    <row r="123" spans="1:2" ht="15.75">
      <c r="A123" s="4" t="s">
        <v>384</v>
      </c>
      <c r="B123" s="5">
        <f ca="1">'5 számú melléklet'!B8</f>
        <v>1829</v>
      </c>
    </row>
    <row r="124" spans="1:2" ht="15.75">
      <c r="A124" s="4" t="s">
        <v>170</v>
      </c>
      <c r="B124" s="5">
        <f ca="1">'5 számú melléklet'!B9</f>
        <v>2685</v>
      </c>
    </row>
    <row r="125" spans="1:2" ht="15.75">
      <c r="A125" s="4" t="s">
        <v>171</v>
      </c>
      <c r="B125" s="5">
        <f ca="1">'5 számú melléklet'!B13</f>
        <v>1200</v>
      </c>
    </row>
    <row r="126" spans="1:2" ht="15.75">
      <c r="A126" s="4" t="s">
        <v>172</v>
      </c>
      <c r="B126" s="5">
        <v>0</v>
      </c>
    </row>
    <row r="127" spans="1:2" ht="15.75">
      <c r="A127" s="4" t="s">
        <v>173</v>
      </c>
      <c r="B127" s="5">
        <v>0</v>
      </c>
    </row>
    <row r="128" spans="1:2" ht="15.75">
      <c r="A128" s="4" t="s">
        <v>174</v>
      </c>
      <c r="B128" s="5">
        <f>SUM(B122:B127)</f>
        <v>19692</v>
      </c>
    </row>
    <row r="129" spans="1:2" ht="15.75">
      <c r="A129" s="4" t="s">
        <v>175</v>
      </c>
      <c r="B129" s="5">
        <v>0</v>
      </c>
    </row>
    <row r="130" spans="1:2" ht="15.75">
      <c r="A130" s="4" t="s">
        <v>176</v>
      </c>
      <c r="B130" s="5">
        <v>0</v>
      </c>
    </row>
    <row r="131" spans="1:2" ht="15.75">
      <c r="A131" s="4" t="s">
        <v>177</v>
      </c>
      <c r="B131" s="5">
        <v>0</v>
      </c>
    </row>
    <row r="132" spans="1:2" ht="15.75">
      <c r="A132" s="4" t="s">
        <v>178</v>
      </c>
      <c r="B132" s="5">
        <v>0</v>
      </c>
    </row>
    <row r="133" spans="1:2" ht="15.75">
      <c r="A133" s="4" t="s">
        <v>179</v>
      </c>
      <c r="B133" s="5">
        <f ca="1">'4 számú melléklet'!C11</f>
        <v>2444</v>
      </c>
    </row>
    <row r="134" spans="1:2" ht="15.75">
      <c r="A134" s="25" t="s">
        <v>180</v>
      </c>
      <c r="B134" s="27">
        <f>SUM(B128:B133)</f>
        <v>22136</v>
      </c>
    </row>
    <row r="135" spans="1:2" ht="15.75">
      <c r="A135" s="4" t="s">
        <v>187</v>
      </c>
      <c r="B135" s="5">
        <v>0</v>
      </c>
    </row>
    <row r="136" spans="1:2" ht="15.75">
      <c r="A136" s="4" t="s">
        <v>188</v>
      </c>
      <c r="B136" s="5">
        <v>0</v>
      </c>
    </row>
    <row r="137" spans="1:2" ht="15.75">
      <c r="A137" s="4" t="s">
        <v>189</v>
      </c>
      <c r="B137" s="5">
        <f>SUM(B135:B136)</f>
        <v>0</v>
      </c>
    </row>
    <row r="138" spans="1:2" ht="15.75">
      <c r="A138" s="4" t="s">
        <v>190</v>
      </c>
      <c r="B138" s="5">
        <v>0</v>
      </c>
    </row>
    <row r="139" spans="1:2" ht="15.75">
      <c r="A139" s="4" t="s">
        <v>191</v>
      </c>
      <c r="B139" s="5">
        <v>0</v>
      </c>
    </row>
    <row r="140" spans="1:2" ht="15.75">
      <c r="A140" s="4" t="s">
        <v>192</v>
      </c>
      <c r="B140" s="5">
        <f ca="1">'3 számú melléklet'!C14</f>
        <v>14500</v>
      </c>
    </row>
    <row r="141" spans="1:2" ht="15.75">
      <c r="A141" s="4" t="s">
        <v>193</v>
      </c>
      <c r="B141" s="5">
        <f ca="1">'3 számú melléklet'!C15</f>
        <v>3500</v>
      </c>
    </row>
    <row r="142" spans="1:2" ht="15.75">
      <c r="A142" s="4" t="s">
        <v>194</v>
      </c>
      <c r="B142" s="5">
        <v>0</v>
      </c>
    </row>
    <row r="143" spans="1:2" ht="15.75">
      <c r="A143" s="4" t="s">
        <v>195</v>
      </c>
      <c r="B143" s="5">
        <v>0</v>
      </c>
    </row>
    <row r="144" spans="1:2" ht="15.75">
      <c r="A144" s="4" t="s">
        <v>196</v>
      </c>
      <c r="B144" s="5">
        <f ca="1">'3 számú melléklet'!C19</f>
        <v>1600</v>
      </c>
    </row>
    <row r="145" spans="1:2" ht="15.75">
      <c r="A145" s="4" t="s">
        <v>197</v>
      </c>
      <c r="B145" s="5">
        <f ca="1">'3 számú melléklet'!C20</f>
        <v>600</v>
      </c>
    </row>
    <row r="146" spans="1:2" ht="15.75">
      <c r="A146" s="4" t="s">
        <v>198</v>
      </c>
      <c r="B146" s="5">
        <f ca="1">SUM(B141:B145)</f>
        <v>5700</v>
      </c>
    </row>
    <row r="147" spans="1:2" ht="15.75">
      <c r="A147" s="4" t="s">
        <v>199</v>
      </c>
      <c r="B147" s="5">
        <f ca="1">'3 számú melléklet'!C23</f>
        <v>300</v>
      </c>
    </row>
    <row r="148" spans="1:2" ht="15.75">
      <c r="A148" s="25" t="s">
        <v>200</v>
      </c>
      <c r="B148" s="27">
        <f>B137+B138+B139+B140+B146+B147</f>
        <v>20500</v>
      </c>
    </row>
    <row r="149" spans="1:2" ht="15.75">
      <c r="A149" s="4" t="s">
        <v>201</v>
      </c>
      <c r="B149" s="5">
        <v>0</v>
      </c>
    </row>
    <row r="150" spans="1:2" ht="15.75">
      <c r="A150" s="4" t="s">
        <v>202</v>
      </c>
      <c r="B150" s="5">
        <v>150</v>
      </c>
    </row>
    <row r="151" spans="1:2" ht="15.75">
      <c r="A151" s="4" t="s">
        <v>203</v>
      </c>
      <c r="B151" s="5">
        <v>0</v>
      </c>
    </row>
    <row r="152" spans="1:2" ht="15.75">
      <c r="A152" s="4" t="s">
        <v>204</v>
      </c>
      <c r="B152" s="5">
        <v>0</v>
      </c>
    </row>
    <row r="153" spans="1:2" ht="15.75">
      <c r="A153" s="4" t="s">
        <v>205</v>
      </c>
      <c r="B153" s="5">
        <v>0</v>
      </c>
    </row>
    <row r="154" spans="1:2" ht="15.75">
      <c r="A154" s="4" t="s">
        <v>206</v>
      </c>
      <c r="B154" s="5">
        <v>0</v>
      </c>
    </row>
    <row r="155" spans="1:2" ht="15.75">
      <c r="A155" s="4" t="s">
        <v>207</v>
      </c>
      <c r="B155" s="5">
        <v>0</v>
      </c>
    </row>
    <row r="156" spans="1:2" ht="15.75">
      <c r="A156" s="4" t="s">
        <v>208</v>
      </c>
      <c r="B156" s="5">
        <v>0</v>
      </c>
    </row>
    <row r="157" spans="1:2" ht="15.75">
      <c r="A157" s="4" t="s">
        <v>209</v>
      </c>
      <c r="B157" s="5">
        <v>0</v>
      </c>
    </row>
    <row r="158" spans="1:2" ht="15.75">
      <c r="A158" s="4" t="s">
        <v>210</v>
      </c>
      <c r="B158" s="5">
        <v>0</v>
      </c>
    </row>
    <row r="159" spans="1:2" ht="15.75">
      <c r="A159" s="25" t="s">
        <v>211</v>
      </c>
      <c r="B159" s="27">
        <f>SUM(B149:B158)</f>
        <v>150</v>
      </c>
    </row>
    <row r="160" spans="1:2" ht="15.75">
      <c r="A160" s="4" t="s">
        <v>218</v>
      </c>
      <c r="B160" s="5">
        <v>0</v>
      </c>
    </row>
    <row r="161" spans="1:2" ht="15.75">
      <c r="A161" s="4" t="s">
        <v>219</v>
      </c>
      <c r="B161" s="5">
        <v>0</v>
      </c>
    </row>
    <row r="162" spans="1:2" ht="15.75">
      <c r="A162" s="4" t="s">
        <v>220</v>
      </c>
      <c r="B162" s="5">
        <v>0</v>
      </c>
    </row>
    <row r="163" spans="1:2" ht="15.75">
      <c r="A163" s="25" t="s">
        <v>221</v>
      </c>
      <c r="B163" s="27">
        <f>SUM(B160:B162)</f>
        <v>0</v>
      </c>
    </row>
    <row r="164" spans="1:2" ht="15.75">
      <c r="A164" s="94" t="s">
        <v>452</v>
      </c>
      <c r="B164" s="8">
        <f>B134+B148+B159+B163</f>
        <v>42786</v>
      </c>
    </row>
    <row r="165" spans="1:2" ht="15.75">
      <c r="A165" s="4" t="s">
        <v>181</v>
      </c>
      <c r="B165" s="5">
        <v>0</v>
      </c>
    </row>
    <row r="166" spans="1:2" ht="15.75">
      <c r="A166" s="4" t="s">
        <v>182</v>
      </c>
      <c r="B166" s="5">
        <v>0</v>
      </c>
    </row>
    <row r="167" spans="1:2" ht="15.75">
      <c r="A167" s="4" t="s">
        <v>183</v>
      </c>
      <c r="B167" s="5">
        <v>0</v>
      </c>
    </row>
    <row r="168" spans="1:2" ht="15.75">
      <c r="A168" s="4" t="s">
        <v>184</v>
      </c>
      <c r="B168" s="5">
        <v>0</v>
      </c>
    </row>
    <row r="169" spans="1:2" ht="15.75">
      <c r="A169" s="4" t="s">
        <v>185</v>
      </c>
      <c r="B169" s="5">
        <v>0</v>
      </c>
    </row>
    <row r="170" spans="1:2" ht="15.75">
      <c r="A170" s="25" t="s">
        <v>186</v>
      </c>
      <c r="B170" s="27">
        <f>SUM(B165:B169)</f>
        <v>0</v>
      </c>
    </row>
    <row r="171" spans="1:2" ht="15.75">
      <c r="A171" s="4" t="s">
        <v>212</v>
      </c>
      <c r="B171" s="5">
        <v>0</v>
      </c>
    </row>
    <row r="172" spans="1:2" ht="15.75">
      <c r="A172" s="4" t="s">
        <v>213</v>
      </c>
      <c r="B172" s="5">
        <f ca="1">'6 számú melléklet'!C8</f>
        <v>2500</v>
      </c>
    </row>
    <row r="173" spans="1:2" ht="15.75">
      <c r="A173" s="4" t="s">
        <v>214</v>
      </c>
      <c r="B173" s="5">
        <v>0</v>
      </c>
    </row>
    <row r="174" spans="1:2" ht="15.75">
      <c r="A174" s="4" t="s">
        <v>215</v>
      </c>
      <c r="B174" s="5">
        <v>0</v>
      </c>
    </row>
    <row r="175" spans="1:2" ht="15.75">
      <c r="A175" s="4" t="s">
        <v>216</v>
      </c>
      <c r="B175" s="5">
        <v>0</v>
      </c>
    </row>
    <row r="176" spans="1:2" ht="15.75">
      <c r="A176" s="25" t="s">
        <v>217</v>
      </c>
      <c r="B176" s="27">
        <f>SUM(B171:B175)</f>
        <v>2500</v>
      </c>
    </row>
    <row r="177" spans="1:2" ht="15.75">
      <c r="A177" s="4" t="s">
        <v>222</v>
      </c>
      <c r="B177" s="5">
        <v>0</v>
      </c>
    </row>
    <row r="178" spans="1:2" ht="15.75">
      <c r="A178" s="4" t="s">
        <v>223</v>
      </c>
      <c r="B178" s="5">
        <v>0</v>
      </c>
    </row>
    <row r="179" spans="1:2" ht="15.75">
      <c r="A179" s="4" t="s">
        <v>224</v>
      </c>
      <c r="B179" s="5">
        <v>0</v>
      </c>
    </row>
    <row r="180" spans="1:2" ht="15.75">
      <c r="A180" s="25" t="s">
        <v>225</v>
      </c>
      <c r="B180" s="27">
        <f>SUM(B177:B179)</f>
        <v>0</v>
      </c>
    </row>
    <row r="181" spans="1:2" ht="15.75">
      <c r="A181" s="94" t="s">
        <v>453</v>
      </c>
      <c r="B181" s="95">
        <f>B170+B176+B180</f>
        <v>2500</v>
      </c>
    </row>
    <row r="182" spans="1:2" ht="18.75">
      <c r="A182" s="100" t="s">
        <v>457</v>
      </c>
      <c r="B182" s="101">
        <f>B164+B181</f>
        <v>45286</v>
      </c>
    </row>
    <row r="183" spans="1:2" ht="18.75">
      <c r="A183" s="98" t="s">
        <v>455</v>
      </c>
      <c r="B183" s="99">
        <f>B164-B72</f>
        <v>412</v>
      </c>
    </row>
    <row r="184" spans="1:2" ht="18.75">
      <c r="A184" s="98" t="s">
        <v>456</v>
      </c>
      <c r="B184" s="99">
        <f>B181-B95</f>
        <v>-10124</v>
      </c>
    </row>
    <row r="185" spans="1:2" ht="15.75">
      <c r="A185" s="4" t="s">
        <v>227</v>
      </c>
      <c r="B185" s="5">
        <v>0</v>
      </c>
    </row>
    <row r="186" spans="1:2" ht="15.75">
      <c r="A186" s="4" t="s">
        <v>228</v>
      </c>
      <c r="B186" s="5">
        <v>0</v>
      </c>
    </row>
    <row r="187" spans="1:2" ht="15.75">
      <c r="A187" s="4" t="s">
        <v>229</v>
      </c>
      <c r="B187" s="5">
        <v>0</v>
      </c>
    </row>
    <row r="188" spans="1:2" ht="15.75">
      <c r="A188" s="4" t="s">
        <v>230</v>
      </c>
      <c r="B188" s="5">
        <f>SUM(B185:B187)</f>
        <v>0</v>
      </c>
    </row>
    <row r="189" spans="1:2" ht="15.75">
      <c r="A189" s="4" t="s">
        <v>231</v>
      </c>
      <c r="B189" s="5">
        <v>0</v>
      </c>
    </row>
    <row r="190" spans="1:2" ht="15.75">
      <c r="A190" s="4" t="s">
        <v>232</v>
      </c>
      <c r="B190" s="5">
        <v>0</v>
      </c>
    </row>
    <row r="191" spans="1:2" ht="15.75">
      <c r="A191" s="4" t="s">
        <v>233</v>
      </c>
      <c r="B191" s="5">
        <v>0</v>
      </c>
    </row>
    <row r="192" spans="1:2" ht="15.75">
      <c r="A192" s="4" t="s">
        <v>234</v>
      </c>
      <c r="B192" s="5">
        <v>0</v>
      </c>
    </row>
    <row r="193" spans="1:2" ht="15.75">
      <c r="A193" s="4" t="s">
        <v>235</v>
      </c>
      <c r="B193" s="5">
        <f>SUM(B189:B192)</f>
        <v>0</v>
      </c>
    </row>
    <row r="194" spans="1:2" ht="15.75">
      <c r="A194" s="4" t="s">
        <v>237</v>
      </c>
      <c r="B194" s="5">
        <v>0</v>
      </c>
    </row>
    <row r="195" spans="1:2" ht="15.75">
      <c r="A195" s="4" t="s">
        <v>236</v>
      </c>
      <c r="B195" s="5">
        <v>10500</v>
      </c>
    </row>
    <row r="196" spans="1:2" ht="15.75">
      <c r="A196" s="4" t="s">
        <v>238</v>
      </c>
      <c r="B196" s="5">
        <v>0</v>
      </c>
    </row>
    <row r="197" spans="1:2" ht="15.75">
      <c r="A197" s="4" t="s">
        <v>239</v>
      </c>
      <c r="B197" s="5">
        <v>0</v>
      </c>
    </row>
    <row r="198" spans="1:2" ht="15.75">
      <c r="A198" s="4" t="s">
        <v>240</v>
      </c>
      <c r="B198" s="5">
        <f>SUM(B194:B197)</f>
        <v>10500</v>
      </c>
    </row>
    <row r="199" spans="1:2" ht="15.75">
      <c r="A199" s="4" t="s">
        <v>241</v>
      </c>
      <c r="B199" s="5">
        <v>0</v>
      </c>
    </row>
    <row r="200" spans="1:2" ht="15.75">
      <c r="A200" s="4" t="s">
        <v>242</v>
      </c>
      <c r="B200" s="5">
        <v>0</v>
      </c>
    </row>
    <row r="201" spans="1:2" ht="15.75">
      <c r="A201" s="4" t="s">
        <v>243</v>
      </c>
      <c r="B201" s="5">
        <v>0</v>
      </c>
    </row>
    <row r="202" spans="1:2" ht="15.75">
      <c r="A202" s="4" t="s">
        <v>244</v>
      </c>
      <c r="B202" s="5">
        <v>0</v>
      </c>
    </row>
    <row r="203" spans="1:2" ht="15.75">
      <c r="A203" s="4" t="s">
        <v>245</v>
      </c>
      <c r="B203" s="5">
        <v>0</v>
      </c>
    </row>
    <row r="204" spans="1:2" ht="15.75">
      <c r="A204" s="4" t="s">
        <v>246</v>
      </c>
      <c r="B204" s="5">
        <f>B188+B193+B198+B199+B200+B201+B202+B203</f>
        <v>10500</v>
      </c>
    </row>
    <row r="205" spans="1:2" ht="15.75">
      <c r="A205" s="4" t="s">
        <v>247</v>
      </c>
      <c r="B205" s="5">
        <v>0</v>
      </c>
    </row>
    <row r="206" spans="1:2" ht="15.75">
      <c r="A206" s="4" t="s">
        <v>248</v>
      </c>
      <c r="B206" s="5">
        <v>0</v>
      </c>
    </row>
    <row r="207" spans="1:2" ht="15.75">
      <c r="A207" s="4" t="s">
        <v>249</v>
      </c>
      <c r="B207" s="5">
        <v>0</v>
      </c>
    </row>
    <row r="208" spans="1:2" ht="15.75">
      <c r="A208" s="4" t="s">
        <v>250</v>
      </c>
      <c r="B208" s="5">
        <v>0</v>
      </c>
    </row>
    <row r="209" spans="1:2" ht="15.75">
      <c r="A209" s="4" t="s">
        <v>251</v>
      </c>
      <c r="B209" s="5">
        <f>SUM(B205:B208)</f>
        <v>0</v>
      </c>
    </row>
    <row r="210" spans="1:2" ht="15.75">
      <c r="A210" s="4" t="s">
        <v>252</v>
      </c>
      <c r="B210" s="5">
        <v>0</v>
      </c>
    </row>
    <row r="211" spans="1:2" ht="15.75">
      <c r="A211" s="25" t="s">
        <v>253</v>
      </c>
      <c r="B211" s="27">
        <f>B204+B209+B210</f>
        <v>10500</v>
      </c>
    </row>
    <row r="212" spans="1:2" ht="20.25">
      <c r="A212" s="96" t="s">
        <v>458</v>
      </c>
      <c r="B212" s="97">
        <f>B182+B211</f>
        <v>55786</v>
      </c>
    </row>
  </sheetData>
  <phoneticPr fontId="6" type="noConversion"/>
  <hyperlinks>
    <hyperlink ref="A38" r:id="rId1" location="sup194" display="http://www.opten.hu/loadpage.php - sup194"/>
    <hyperlink ref="A43" r:id="rId2" location="sup195" display="http://www.opten.hu/loadpage.php - sup195"/>
    <hyperlink ref="A51" r:id="rId3" location="sup203" display="http://www.opten.hu/loadpage.php?dest=OISZ&amp;twhich=214774&amp;srcid=ol4366 - sup203"/>
  </hyperlinks>
  <pageMargins left="0.75" right="0.75" top="1" bottom="1" header="0.5" footer="0.5"/>
  <headerFooter alignWithMargins="0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17"/>
  <sheetViews>
    <sheetView zoomScale="70" workbookViewId="0">
      <selection activeCell="F33" sqref="F33"/>
    </sheetView>
  </sheetViews>
  <sheetFormatPr defaultRowHeight="15"/>
  <cols>
    <col min="1" max="1" width="77.140625" bestFit="1" customWidth="1"/>
    <col min="2" max="2" width="11.28515625" customWidth="1"/>
    <col min="3" max="3" width="11.7109375" customWidth="1"/>
    <col min="4" max="4" width="13.140625" customWidth="1"/>
    <col min="5" max="5" width="13.28515625" customWidth="1"/>
    <col min="6" max="6" width="11.7109375" customWidth="1"/>
    <col min="7" max="7" width="11.28515625" customWidth="1"/>
    <col min="8" max="8" width="10.5703125" customWidth="1"/>
    <col min="9" max="9" width="12.7109375" bestFit="1" customWidth="1"/>
    <col min="10" max="10" width="14.42578125" bestFit="1" customWidth="1"/>
    <col min="11" max="11" width="10.42578125" bestFit="1" customWidth="1"/>
    <col min="12" max="13" width="12.140625" bestFit="1" customWidth="1"/>
    <col min="14" max="14" width="13" customWidth="1"/>
  </cols>
  <sheetData>
    <row r="1" spans="1:14" ht="15.75">
      <c r="A1" s="17" t="s">
        <v>432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 ht="15.75">
      <c r="A2" s="88" t="s">
        <v>402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4" ht="15.75">
      <c r="A3" s="17" t="s">
        <v>48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4" ht="15.75">
      <c r="A4" s="17" t="s">
        <v>434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6" spans="1:14" ht="15.75">
      <c r="A6" s="48" t="s">
        <v>320</v>
      </c>
      <c r="B6" s="48" t="s">
        <v>460</v>
      </c>
      <c r="C6" s="48" t="s">
        <v>461</v>
      </c>
      <c r="D6" s="48" t="s">
        <v>462</v>
      </c>
      <c r="E6" s="48" t="s">
        <v>463</v>
      </c>
      <c r="F6" s="48" t="s">
        <v>464</v>
      </c>
      <c r="G6" s="48" t="s">
        <v>465</v>
      </c>
      <c r="H6" s="48" t="s">
        <v>466</v>
      </c>
      <c r="I6" s="48" t="s">
        <v>467</v>
      </c>
      <c r="J6" s="48" t="s">
        <v>468</v>
      </c>
      <c r="K6" s="48" t="s">
        <v>469</v>
      </c>
      <c r="L6" s="48" t="s">
        <v>470</v>
      </c>
      <c r="M6" s="48" t="s">
        <v>471</v>
      </c>
      <c r="N6" s="50" t="s">
        <v>405</v>
      </c>
    </row>
    <row r="7" spans="1:14" ht="15.75">
      <c r="A7" s="6" t="s">
        <v>114</v>
      </c>
      <c r="B7" s="89">
        <f>602+466</f>
        <v>1068</v>
      </c>
      <c r="C7" s="89">
        <f>602+466</f>
        <v>1068</v>
      </c>
      <c r="D7" s="89">
        <f>602+466</f>
        <v>1068</v>
      </c>
      <c r="E7" s="89">
        <v>467</v>
      </c>
      <c r="F7" s="89">
        <v>467</v>
      </c>
      <c r="G7" s="89">
        <v>467</v>
      </c>
      <c r="H7" s="89">
        <v>467</v>
      </c>
      <c r="I7" s="89">
        <v>467</v>
      </c>
      <c r="J7" s="89">
        <v>466</v>
      </c>
      <c r="K7" s="89">
        <v>466</v>
      </c>
      <c r="L7" s="89">
        <v>466</v>
      </c>
      <c r="M7" s="89">
        <v>466</v>
      </c>
      <c r="N7" s="7">
        <f>SUM(B7:M7)</f>
        <v>7403</v>
      </c>
    </row>
    <row r="8" spans="1:14" ht="15.75">
      <c r="A8" s="6" t="s">
        <v>115</v>
      </c>
      <c r="B8" s="89">
        <f>82+107</f>
        <v>189</v>
      </c>
      <c r="C8" s="89">
        <f>82+107</f>
        <v>189</v>
      </c>
      <c r="D8" s="89">
        <f>82+107</f>
        <v>189</v>
      </c>
      <c r="E8" s="89">
        <v>107</v>
      </c>
      <c r="F8" s="89">
        <v>107</v>
      </c>
      <c r="G8" s="89">
        <v>106</v>
      </c>
      <c r="H8" s="89">
        <v>106</v>
      </c>
      <c r="I8" s="89">
        <v>106</v>
      </c>
      <c r="J8" s="89">
        <v>106</v>
      </c>
      <c r="K8" s="89">
        <v>106</v>
      </c>
      <c r="L8" s="89">
        <v>106</v>
      </c>
      <c r="M8" s="89">
        <v>106</v>
      </c>
      <c r="N8" s="7">
        <f t="shared" ref="N8:N17" si="0">SUM(B8:M8)</f>
        <v>1523</v>
      </c>
    </row>
    <row r="9" spans="1:14" ht="15.75">
      <c r="A9" s="6" t="s">
        <v>140</v>
      </c>
      <c r="B9" s="89">
        <v>1286</v>
      </c>
      <c r="C9" s="89">
        <v>1286</v>
      </c>
      <c r="D9" s="89">
        <v>1286</v>
      </c>
      <c r="E9" s="89">
        <v>1286</v>
      </c>
      <c r="F9" s="89">
        <v>1286</v>
      </c>
      <c r="G9" s="89">
        <v>1286</v>
      </c>
      <c r="H9" s="89">
        <v>1286</v>
      </c>
      <c r="I9" s="89">
        <v>1286</v>
      </c>
      <c r="J9" s="89">
        <v>1286</v>
      </c>
      <c r="K9" s="89">
        <v>1286</v>
      </c>
      <c r="L9" s="89">
        <v>1285</v>
      </c>
      <c r="M9" s="89">
        <v>1285</v>
      </c>
      <c r="N9" s="7">
        <f t="shared" si="0"/>
        <v>15430</v>
      </c>
    </row>
    <row r="10" spans="1:14" ht="15.75">
      <c r="A10" s="6" t="s">
        <v>149</v>
      </c>
      <c r="B10" s="89">
        <v>185</v>
      </c>
      <c r="C10" s="89">
        <v>185</v>
      </c>
      <c r="D10" s="89">
        <v>185</v>
      </c>
      <c r="E10" s="89">
        <v>185</v>
      </c>
      <c r="F10" s="89">
        <v>185</v>
      </c>
      <c r="G10" s="89">
        <v>185</v>
      </c>
      <c r="H10" s="89">
        <v>185</v>
      </c>
      <c r="I10" s="89">
        <v>185</v>
      </c>
      <c r="J10" s="89">
        <v>183</v>
      </c>
      <c r="K10" s="89">
        <v>183</v>
      </c>
      <c r="L10" s="89">
        <v>183</v>
      </c>
      <c r="M10" s="89">
        <v>183</v>
      </c>
      <c r="N10" s="7">
        <f t="shared" si="0"/>
        <v>2212</v>
      </c>
    </row>
    <row r="11" spans="1:14" ht="15.75">
      <c r="A11" s="6" t="s">
        <v>46</v>
      </c>
      <c r="B11" s="89">
        <v>1317</v>
      </c>
      <c r="C11" s="89">
        <v>1317</v>
      </c>
      <c r="D11" s="89">
        <v>1317</v>
      </c>
      <c r="E11" s="89">
        <v>1317</v>
      </c>
      <c r="F11" s="89">
        <v>1317</v>
      </c>
      <c r="G11" s="89">
        <v>1317</v>
      </c>
      <c r="H11" s="89">
        <v>1317</v>
      </c>
      <c r="I11" s="89">
        <v>1317</v>
      </c>
      <c r="J11" s="89">
        <v>1317</v>
      </c>
      <c r="K11" s="89">
        <v>1317</v>
      </c>
      <c r="L11" s="89">
        <v>1318</v>
      </c>
      <c r="M11" s="89">
        <v>1318</v>
      </c>
      <c r="N11" s="7">
        <f t="shared" si="0"/>
        <v>15806</v>
      </c>
    </row>
    <row r="12" spans="1:14" ht="15.75">
      <c r="A12" s="6" t="s">
        <v>49</v>
      </c>
      <c r="B12" s="89">
        <v>0</v>
      </c>
      <c r="C12" s="89">
        <v>345</v>
      </c>
      <c r="D12" s="89">
        <v>0</v>
      </c>
      <c r="E12" s="89">
        <v>1447</v>
      </c>
      <c r="F12" s="89">
        <v>1447</v>
      </c>
      <c r="G12" s="89">
        <v>1446</v>
      </c>
      <c r="H12" s="89">
        <v>1446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7">
        <f t="shared" si="0"/>
        <v>6131</v>
      </c>
    </row>
    <row r="13" spans="1:14" ht="15.75">
      <c r="A13" s="6" t="s">
        <v>50</v>
      </c>
      <c r="B13" s="89">
        <v>0</v>
      </c>
      <c r="C13" s="89">
        <v>0</v>
      </c>
      <c r="D13" s="89">
        <v>704</v>
      </c>
      <c r="E13" s="89">
        <v>1447</v>
      </c>
      <c r="F13" s="89">
        <v>1447</v>
      </c>
      <c r="G13" s="89">
        <v>2895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7">
        <f t="shared" si="0"/>
        <v>6493</v>
      </c>
    </row>
    <row r="14" spans="1:14" ht="15.75">
      <c r="A14" s="6" t="s">
        <v>51</v>
      </c>
      <c r="B14" s="89">
        <v>0</v>
      </c>
      <c r="C14" s="89">
        <v>0</v>
      </c>
      <c r="D14" s="89">
        <v>0</v>
      </c>
      <c r="E14" s="89">
        <v>0</v>
      </c>
      <c r="F14" s="89">
        <v>0</v>
      </c>
      <c r="G14" s="89">
        <v>0</v>
      </c>
      <c r="H14" s="89">
        <v>0</v>
      </c>
      <c r="I14" s="89">
        <v>0</v>
      </c>
      <c r="J14" s="89">
        <v>0</v>
      </c>
      <c r="K14" s="89">
        <v>0</v>
      </c>
      <c r="L14" s="89">
        <v>0</v>
      </c>
      <c r="M14" s="89">
        <v>0</v>
      </c>
      <c r="N14" s="7">
        <f t="shared" si="0"/>
        <v>0</v>
      </c>
    </row>
    <row r="15" spans="1:14" ht="18.75">
      <c r="A15" s="20" t="s">
        <v>54</v>
      </c>
      <c r="B15" s="104">
        <f>SUM(B7:B14)</f>
        <v>4045</v>
      </c>
      <c r="C15" s="104">
        <f t="shared" ref="C15:M15" si="1">SUM(C7:C14)</f>
        <v>4390</v>
      </c>
      <c r="D15" s="104">
        <f t="shared" si="1"/>
        <v>4749</v>
      </c>
      <c r="E15" s="104">
        <f t="shared" si="1"/>
        <v>6256</v>
      </c>
      <c r="F15" s="104">
        <f t="shared" si="1"/>
        <v>6256</v>
      </c>
      <c r="G15" s="104">
        <f t="shared" si="1"/>
        <v>7702</v>
      </c>
      <c r="H15" s="104">
        <f t="shared" si="1"/>
        <v>4807</v>
      </c>
      <c r="I15" s="104">
        <f t="shared" si="1"/>
        <v>3361</v>
      </c>
      <c r="J15" s="104">
        <f t="shared" si="1"/>
        <v>3358</v>
      </c>
      <c r="K15" s="104">
        <f t="shared" si="1"/>
        <v>3358</v>
      </c>
      <c r="L15" s="104">
        <f t="shared" si="1"/>
        <v>3358</v>
      </c>
      <c r="M15" s="104">
        <f t="shared" si="1"/>
        <v>3358</v>
      </c>
      <c r="N15" s="103">
        <f t="shared" si="0"/>
        <v>54998</v>
      </c>
    </row>
    <row r="16" spans="1:14" ht="15.75">
      <c r="A16" s="15" t="s">
        <v>97</v>
      </c>
      <c r="B16" s="89">
        <v>197</v>
      </c>
      <c r="C16" s="89">
        <v>197</v>
      </c>
      <c r="D16" s="89">
        <v>197</v>
      </c>
      <c r="E16" s="89">
        <v>197</v>
      </c>
      <c r="F16" s="89">
        <v>0</v>
      </c>
      <c r="G16" s="89">
        <v>0</v>
      </c>
      <c r="H16" s="89">
        <v>0</v>
      </c>
      <c r="I16" s="89">
        <v>0</v>
      </c>
      <c r="J16" s="89">
        <v>0</v>
      </c>
      <c r="K16" s="89">
        <v>0</v>
      </c>
      <c r="L16" s="89">
        <v>0</v>
      </c>
      <c r="M16" s="89">
        <v>0</v>
      </c>
      <c r="N16" s="7">
        <f t="shared" si="0"/>
        <v>788</v>
      </c>
    </row>
    <row r="17" spans="1:14" ht="20.25">
      <c r="A17" s="22" t="s">
        <v>96</v>
      </c>
      <c r="B17" s="23">
        <f>B15+B16</f>
        <v>4242</v>
      </c>
      <c r="C17" s="23">
        <f t="shared" ref="C17:M17" si="2">C15+C16</f>
        <v>4587</v>
      </c>
      <c r="D17" s="23">
        <f t="shared" si="2"/>
        <v>4946</v>
      </c>
      <c r="E17" s="23">
        <f t="shared" si="2"/>
        <v>6453</v>
      </c>
      <c r="F17" s="23">
        <f t="shared" si="2"/>
        <v>6256</v>
      </c>
      <c r="G17" s="23">
        <f t="shared" si="2"/>
        <v>7702</v>
      </c>
      <c r="H17" s="23">
        <f t="shared" si="2"/>
        <v>4807</v>
      </c>
      <c r="I17" s="23">
        <f t="shared" si="2"/>
        <v>3361</v>
      </c>
      <c r="J17" s="23">
        <f t="shared" si="2"/>
        <v>3358</v>
      </c>
      <c r="K17" s="23">
        <f t="shared" si="2"/>
        <v>3358</v>
      </c>
      <c r="L17" s="23">
        <f t="shared" si="2"/>
        <v>3358</v>
      </c>
      <c r="M17" s="23">
        <f t="shared" si="2"/>
        <v>3358</v>
      </c>
      <c r="N17" s="102">
        <f t="shared" si="0"/>
        <v>55786</v>
      </c>
    </row>
  </sheetData>
  <phoneticPr fontId="6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21"/>
  <sheetViews>
    <sheetView topLeftCell="A22" zoomScale="70" workbookViewId="0">
      <selection activeCell="A133" sqref="A133"/>
    </sheetView>
  </sheetViews>
  <sheetFormatPr defaultRowHeight="15.75"/>
  <cols>
    <col min="1" max="1" width="88.7109375" style="2" bestFit="1" customWidth="1"/>
    <col min="2" max="3" width="17.28515625" style="2" bestFit="1" customWidth="1"/>
    <col min="4" max="4" width="16.42578125" style="2" bestFit="1" customWidth="1"/>
    <col min="5" max="16384" width="9.140625" style="2"/>
  </cols>
  <sheetData>
    <row r="1" spans="1:4">
      <c r="A1" s="17" t="s">
        <v>361</v>
      </c>
    </row>
    <row r="2" spans="1:4">
      <c r="A2" s="17" t="s">
        <v>402</v>
      </c>
    </row>
    <row r="3" spans="1:4">
      <c r="A3" s="62" t="s">
        <v>48</v>
      </c>
    </row>
    <row r="4" spans="1:4">
      <c r="A4" s="17" t="s">
        <v>264</v>
      </c>
      <c r="B4" s="74"/>
    </row>
    <row r="5" spans="1:4">
      <c r="A5" s="17"/>
      <c r="B5" s="84"/>
      <c r="C5" s="84"/>
      <c r="D5" s="84" t="s">
        <v>407</v>
      </c>
    </row>
    <row r="6" spans="1:4" ht="41.25" customHeight="1">
      <c r="A6" s="48" t="s">
        <v>320</v>
      </c>
      <c r="B6" s="50" t="s">
        <v>405</v>
      </c>
      <c r="C6" s="105" t="s">
        <v>472</v>
      </c>
      <c r="D6" s="105" t="s">
        <v>473</v>
      </c>
    </row>
    <row r="7" spans="1:4">
      <c r="A7" s="4" t="s">
        <v>98</v>
      </c>
      <c r="B7" s="5">
        <f>SUM(B8:B18)</f>
        <v>6850</v>
      </c>
      <c r="C7" s="5">
        <f>SUM(C8:C18)</f>
        <v>6850</v>
      </c>
      <c r="D7" s="4">
        <v>0</v>
      </c>
    </row>
    <row r="8" spans="1:4">
      <c r="A8" s="4" t="s">
        <v>99</v>
      </c>
      <c r="B8" s="5">
        <f>4430+1808</f>
        <v>6238</v>
      </c>
      <c r="C8" s="5">
        <f>4430+1808</f>
        <v>6238</v>
      </c>
      <c r="D8" s="4">
        <v>0</v>
      </c>
    </row>
    <row r="9" spans="1:4">
      <c r="A9" s="4" t="s">
        <v>100</v>
      </c>
      <c r="B9" s="5">
        <v>0</v>
      </c>
      <c r="C9" s="5">
        <v>0</v>
      </c>
      <c r="D9" s="4">
        <v>0</v>
      </c>
    </row>
    <row r="10" spans="1:4">
      <c r="A10" s="4" t="s">
        <v>101</v>
      </c>
      <c r="B10" s="5">
        <v>0</v>
      </c>
      <c r="C10" s="5">
        <v>0</v>
      </c>
      <c r="D10" s="4">
        <v>0</v>
      </c>
    </row>
    <row r="11" spans="1:4">
      <c r="A11" s="4" t="s">
        <v>102</v>
      </c>
      <c r="B11" s="5">
        <v>0</v>
      </c>
      <c r="C11" s="5">
        <v>0</v>
      </c>
      <c r="D11" s="4">
        <v>0</v>
      </c>
    </row>
    <row r="12" spans="1:4">
      <c r="A12" s="4" t="s">
        <v>103</v>
      </c>
      <c r="B12" s="5">
        <v>600</v>
      </c>
      <c r="C12" s="5">
        <v>600</v>
      </c>
      <c r="D12" s="4">
        <v>0</v>
      </c>
    </row>
    <row r="13" spans="1:4">
      <c r="A13" s="4" t="s">
        <v>104</v>
      </c>
      <c r="B13" s="5">
        <v>0</v>
      </c>
      <c r="C13" s="5">
        <v>0</v>
      </c>
      <c r="D13" s="4">
        <v>0</v>
      </c>
    </row>
    <row r="14" spans="1:4">
      <c r="A14" s="4" t="s">
        <v>105</v>
      </c>
      <c r="B14" s="5">
        <v>12</v>
      </c>
      <c r="C14" s="5">
        <v>12</v>
      </c>
      <c r="D14" s="4">
        <v>0</v>
      </c>
    </row>
    <row r="15" spans="1:4">
      <c r="A15" s="4" t="s">
        <v>106</v>
      </c>
      <c r="B15" s="5">
        <v>0</v>
      </c>
      <c r="C15" s="5">
        <v>0</v>
      </c>
      <c r="D15" s="4">
        <v>0</v>
      </c>
    </row>
    <row r="16" spans="1:4">
      <c r="A16" s="4" t="s">
        <v>107</v>
      </c>
      <c r="B16" s="5">
        <v>0</v>
      </c>
      <c r="C16" s="5">
        <v>0</v>
      </c>
      <c r="D16" s="4">
        <v>0</v>
      </c>
    </row>
    <row r="17" spans="1:4">
      <c r="A17" s="4" t="s">
        <v>108</v>
      </c>
      <c r="B17" s="5">
        <v>0</v>
      </c>
      <c r="C17" s="5">
        <v>0</v>
      </c>
      <c r="D17" s="4">
        <v>0</v>
      </c>
    </row>
    <row r="18" spans="1:4">
      <c r="A18" s="4" t="s">
        <v>109</v>
      </c>
      <c r="B18" s="5">
        <v>0</v>
      </c>
      <c r="C18" s="5">
        <v>0</v>
      </c>
      <c r="D18" s="4">
        <v>0</v>
      </c>
    </row>
    <row r="19" spans="1:4">
      <c r="A19" s="4" t="s">
        <v>110</v>
      </c>
      <c r="B19" s="5">
        <f>SUM(B20:B22)</f>
        <v>553</v>
      </c>
      <c r="C19" s="5">
        <f>SUM(C20:C22)</f>
        <v>553</v>
      </c>
      <c r="D19" s="4">
        <v>0</v>
      </c>
    </row>
    <row r="20" spans="1:4">
      <c r="A20" s="4" t="s">
        <v>111</v>
      </c>
      <c r="B20" s="5">
        <v>253</v>
      </c>
      <c r="C20" s="5">
        <v>253</v>
      </c>
      <c r="D20" s="4">
        <v>0</v>
      </c>
    </row>
    <row r="21" spans="1:4" ht="31.5">
      <c r="A21" s="10" t="s">
        <v>112</v>
      </c>
      <c r="B21" s="5">
        <v>300</v>
      </c>
      <c r="C21" s="5">
        <v>300</v>
      </c>
      <c r="D21" s="4">
        <v>0</v>
      </c>
    </row>
    <row r="22" spans="1:4">
      <c r="A22" s="4" t="s">
        <v>113</v>
      </c>
      <c r="B22" s="5">
        <v>0</v>
      </c>
      <c r="C22" s="5">
        <v>0</v>
      </c>
      <c r="D22" s="4">
        <v>0</v>
      </c>
    </row>
    <row r="23" spans="1:4">
      <c r="A23" s="6" t="s">
        <v>114</v>
      </c>
      <c r="B23" s="7">
        <f>B7+B19</f>
        <v>7403</v>
      </c>
      <c r="C23" s="7">
        <f>C7+C19</f>
        <v>7403</v>
      </c>
      <c r="D23" s="7">
        <f>D7+D19</f>
        <v>0</v>
      </c>
    </row>
    <row r="24" spans="1:4">
      <c r="A24" s="6" t="s">
        <v>115</v>
      </c>
      <c r="B24" s="7">
        <f>1278+245</f>
        <v>1523</v>
      </c>
      <c r="C24" s="7">
        <f>1278+245</f>
        <v>1523</v>
      </c>
      <c r="D24" s="7">
        <v>0</v>
      </c>
    </row>
    <row r="25" spans="1:4">
      <c r="A25" s="4" t="s">
        <v>116</v>
      </c>
      <c r="B25" s="5">
        <f>SUM(B26:B28)</f>
        <v>1745</v>
      </c>
      <c r="C25" s="5">
        <f>SUM(C26:C28)</f>
        <v>1745</v>
      </c>
      <c r="D25" s="4">
        <v>0</v>
      </c>
    </row>
    <row r="26" spans="1:4">
      <c r="A26" s="4" t="s">
        <v>117</v>
      </c>
      <c r="B26" s="5">
        <v>335</v>
      </c>
      <c r="C26" s="5">
        <v>335</v>
      </c>
      <c r="D26" s="4">
        <v>0</v>
      </c>
    </row>
    <row r="27" spans="1:4">
      <c r="A27" s="4" t="s">
        <v>118</v>
      </c>
      <c r="B27" s="5">
        <v>1410</v>
      </c>
      <c r="C27" s="5">
        <v>1410</v>
      </c>
      <c r="D27" s="4">
        <v>0</v>
      </c>
    </row>
    <row r="28" spans="1:4">
      <c r="A28" s="4" t="s">
        <v>119</v>
      </c>
      <c r="B28" s="5">
        <v>0</v>
      </c>
      <c r="C28" s="5">
        <v>0</v>
      </c>
      <c r="D28" s="4">
        <v>0</v>
      </c>
    </row>
    <row r="29" spans="1:4">
      <c r="A29" s="4" t="s">
        <v>120</v>
      </c>
      <c r="B29" s="5">
        <f>SUM(B30:B31)</f>
        <v>200</v>
      </c>
      <c r="C29" s="5">
        <f>SUM(C30:C31)</f>
        <v>200</v>
      </c>
      <c r="D29" s="4">
        <v>0</v>
      </c>
    </row>
    <row r="30" spans="1:4">
      <c r="A30" s="4" t="s">
        <v>121</v>
      </c>
      <c r="B30" s="5">
        <v>0</v>
      </c>
      <c r="C30" s="5">
        <v>0</v>
      </c>
      <c r="D30" s="4">
        <v>0</v>
      </c>
    </row>
    <row r="31" spans="1:4">
      <c r="A31" s="4" t="s">
        <v>122</v>
      </c>
      <c r="B31" s="5">
        <v>200</v>
      </c>
      <c r="C31" s="5">
        <v>200</v>
      </c>
      <c r="D31" s="4">
        <v>0</v>
      </c>
    </row>
    <row r="32" spans="1:4">
      <c r="A32" s="4" t="s">
        <v>123</v>
      </c>
      <c r="B32" s="5">
        <f>SUM(B33:B39)</f>
        <v>6205</v>
      </c>
      <c r="C32" s="5">
        <f>SUM(C33:C39)</f>
        <v>6205</v>
      </c>
      <c r="D32" s="4">
        <v>0</v>
      </c>
    </row>
    <row r="33" spans="1:4">
      <c r="A33" s="4" t="s">
        <v>124</v>
      </c>
      <c r="B33" s="5">
        <v>3305</v>
      </c>
      <c r="C33" s="5">
        <v>3305</v>
      </c>
      <c r="D33" s="4">
        <v>0</v>
      </c>
    </row>
    <row r="34" spans="1:4">
      <c r="A34" s="4" t="s">
        <v>125</v>
      </c>
      <c r="B34" s="5">
        <v>0</v>
      </c>
      <c r="C34" s="5">
        <v>0</v>
      </c>
      <c r="D34" s="4">
        <v>0</v>
      </c>
    </row>
    <row r="35" spans="1:4">
      <c r="A35" s="4" t="s">
        <v>126</v>
      </c>
      <c r="B35" s="5">
        <v>0</v>
      </c>
      <c r="C35" s="5">
        <v>0</v>
      </c>
      <c r="D35" s="4">
        <v>0</v>
      </c>
    </row>
    <row r="36" spans="1:4">
      <c r="A36" s="4" t="s">
        <v>127</v>
      </c>
      <c r="B36" s="5">
        <v>400</v>
      </c>
      <c r="C36" s="5">
        <v>400</v>
      </c>
      <c r="D36" s="4">
        <v>0</v>
      </c>
    </row>
    <row r="37" spans="1:4">
      <c r="A37" s="4" t="s">
        <v>128</v>
      </c>
      <c r="B37" s="5">
        <v>0</v>
      </c>
      <c r="C37" s="5">
        <v>0</v>
      </c>
      <c r="D37" s="4">
        <v>0</v>
      </c>
    </row>
    <row r="38" spans="1:4">
      <c r="A38" s="4" t="s">
        <v>129</v>
      </c>
      <c r="B38" s="5">
        <v>500</v>
      </c>
      <c r="C38" s="5">
        <v>500</v>
      </c>
      <c r="D38" s="4">
        <v>0</v>
      </c>
    </row>
    <row r="39" spans="1:4" s="13" customFormat="1">
      <c r="A39" s="75" t="s">
        <v>130</v>
      </c>
      <c r="B39" s="12">
        <v>2000</v>
      </c>
      <c r="C39" s="12">
        <v>2000</v>
      </c>
      <c r="D39" s="4">
        <v>0</v>
      </c>
    </row>
    <row r="40" spans="1:4">
      <c r="A40" s="4" t="s">
        <v>131</v>
      </c>
      <c r="B40" s="5">
        <f>SUM(B41:B42)</f>
        <v>680</v>
      </c>
      <c r="C40" s="5">
        <f>SUM(C41:C42)</f>
        <v>680</v>
      </c>
      <c r="D40" s="4">
        <v>0</v>
      </c>
    </row>
    <row r="41" spans="1:4">
      <c r="A41" s="4" t="s">
        <v>132</v>
      </c>
      <c r="B41" s="5">
        <v>100</v>
      </c>
      <c r="C41" s="5">
        <v>100</v>
      </c>
      <c r="D41" s="4">
        <v>0</v>
      </c>
    </row>
    <row r="42" spans="1:4">
      <c r="A42" s="4" t="s">
        <v>133</v>
      </c>
      <c r="B42" s="5">
        <v>580</v>
      </c>
      <c r="C42" s="5">
        <v>580</v>
      </c>
      <c r="D42" s="4">
        <v>0</v>
      </c>
    </row>
    <row r="43" spans="1:4">
      <c r="A43" s="4" t="s">
        <v>134</v>
      </c>
      <c r="B43" s="5">
        <f>SUM(B44:B48)</f>
        <v>6600</v>
      </c>
      <c r="C43" s="5">
        <f>SUM(C44:C48)</f>
        <v>6600</v>
      </c>
      <c r="D43" s="4">
        <v>0</v>
      </c>
    </row>
    <row r="44" spans="1:4" s="13" customFormat="1">
      <c r="A44" s="11" t="s">
        <v>135</v>
      </c>
      <c r="B44" s="12">
        <v>2100</v>
      </c>
      <c r="C44" s="12">
        <v>2100</v>
      </c>
      <c r="D44" s="4">
        <v>0</v>
      </c>
    </row>
    <row r="45" spans="1:4">
      <c r="A45" s="4" t="s">
        <v>136</v>
      </c>
      <c r="B45" s="5">
        <v>0</v>
      </c>
      <c r="C45" s="5">
        <v>0</v>
      </c>
      <c r="D45" s="4">
        <v>0</v>
      </c>
    </row>
    <row r="46" spans="1:4">
      <c r="A46" s="4" t="s">
        <v>137</v>
      </c>
      <c r="B46" s="5">
        <v>0</v>
      </c>
      <c r="C46" s="5">
        <v>0</v>
      </c>
      <c r="D46" s="4">
        <v>0</v>
      </c>
    </row>
    <row r="47" spans="1:4">
      <c r="A47" s="4" t="s">
        <v>138</v>
      </c>
      <c r="B47" s="5">
        <v>0</v>
      </c>
      <c r="C47" s="5">
        <v>0</v>
      </c>
      <c r="D47" s="4">
        <v>0</v>
      </c>
    </row>
    <row r="48" spans="1:4">
      <c r="A48" s="4" t="s">
        <v>139</v>
      </c>
      <c r="B48" s="5">
        <v>4500</v>
      </c>
      <c r="C48" s="5">
        <v>4500</v>
      </c>
      <c r="D48" s="4">
        <v>0</v>
      </c>
    </row>
    <row r="49" spans="1:4">
      <c r="A49" s="6" t="s">
        <v>140</v>
      </c>
      <c r="B49" s="7">
        <f>B25+B29+B32+B40+B43</f>
        <v>15430</v>
      </c>
      <c r="C49" s="7">
        <f>C25+C29+C32+C40+C43</f>
        <v>15430</v>
      </c>
      <c r="D49" s="7">
        <f>D25+D29+D32+D40+D43</f>
        <v>0</v>
      </c>
    </row>
    <row r="50" spans="1:4">
      <c r="A50" s="4" t="s">
        <v>141</v>
      </c>
      <c r="B50" s="5">
        <v>0</v>
      </c>
      <c r="C50" s="5">
        <v>0</v>
      </c>
      <c r="D50" s="4">
        <v>0</v>
      </c>
    </row>
    <row r="51" spans="1:4">
      <c r="A51" s="4" t="s">
        <v>142</v>
      </c>
      <c r="B51" s="5">
        <f ca="1">'10 számú melléklet'!C16</f>
        <v>0</v>
      </c>
      <c r="C51" s="5">
        <f ca="1">'10 számú melléklet'!D16</f>
        <v>0</v>
      </c>
      <c r="D51" s="4">
        <v>0</v>
      </c>
    </row>
    <row r="52" spans="1:4" s="13" customFormat="1">
      <c r="A52" s="11" t="s">
        <v>143</v>
      </c>
      <c r="B52" s="12">
        <v>0</v>
      </c>
      <c r="C52" s="12">
        <v>0</v>
      </c>
      <c r="D52" s="4">
        <v>0</v>
      </c>
    </row>
    <row r="53" spans="1:4">
      <c r="A53" s="4" t="s">
        <v>144</v>
      </c>
      <c r="B53" s="5">
        <f ca="1">'10 számú melléklet'!C23</f>
        <v>100</v>
      </c>
      <c r="C53" s="5">
        <v>100</v>
      </c>
      <c r="D53" s="4">
        <v>0</v>
      </c>
    </row>
    <row r="54" spans="1:4">
      <c r="A54" s="4" t="s">
        <v>145</v>
      </c>
      <c r="B54" s="5">
        <f ca="1">'10 számú melléklet'!C25</f>
        <v>102</v>
      </c>
      <c r="C54" s="5">
        <v>102</v>
      </c>
      <c r="D54" s="4">
        <v>0</v>
      </c>
    </row>
    <row r="55" spans="1:4">
      <c r="A55" s="4" t="s">
        <v>146</v>
      </c>
      <c r="B55" s="5">
        <f ca="1">'10 számú melléklet'!C32</f>
        <v>10</v>
      </c>
      <c r="C55" s="5">
        <v>10</v>
      </c>
      <c r="D55" s="4">
        <v>0</v>
      </c>
    </row>
    <row r="56" spans="1:4">
      <c r="A56" s="4" t="s">
        <v>147</v>
      </c>
      <c r="B56" s="5">
        <f ca="1">'10 számú melléklet'!C36</f>
        <v>150</v>
      </c>
      <c r="C56" s="5">
        <v>150</v>
      </c>
      <c r="D56" s="4">
        <v>0</v>
      </c>
    </row>
    <row r="57" spans="1:4">
      <c r="A57" s="4" t="s">
        <v>148</v>
      </c>
      <c r="B57" s="5">
        <f ca="1">'10 számú melléklet'!C51</f>
        <v>1850</v>
      </c>
      <c r="C57" s="5">
        <v>1850</v>
      </c>
      <c r="D57" s="4">
        <v>0</v>
      </c>
    </row>
    <row r="58" spans="1:4">
      <c r="A58" s="6" t="s">
        <v>149</v>
      </c>
      <c r="B58" s="7">
        <f>SUM(B50:B57)</f>
        <v>2212</v>
      </c>
      <c r="C58" s="7">
        <f>SUM(C50:C57)</f>
        <v>2212</v>
      </c>
      <c r="D58" s="7">
        <f>SUM(D50:D57)</f>
        <v>0</v>
      </c>
    </row>
    <row r="59" spans="1:4">
      <c r="A59" s="4" t="s">
        <v>33</v>
      </c>
      <c r="B59" s="5">
        <v>0</v>
      </c>
      <c r="C59" s="5">
        <v>0</v>
      </c>
      <c r="D59" s="4">
        <v>0</v>
      </c>
    </row>
    <row r="60" spans="1:4">
      <c r="A60" s="4" t="s">
        <v>34</v>
      </c>
      <c r="B60" s="5">
        <v>0</v>
      </c>
      <c r="C60" s="5">
        <v>0</v>
      </c>
      <c r="D60" s="4">
        <v>0</v>
      </c>
    </row>
    <row r="61" spans="1:4">
      <c r="A61" s="4" t="s">
        <v>35</v>
      </c>
      <c r="B61" s="5">
        <v>0</v>
      </c>
      <c r="C61" s="5">
        <v>0</v>
      </c>
      <c r="D61" s="4">
        <v>0</v>
      </c>
    </row>
    <row r="62" spans="1:4">
      <c r="A62" s="4" t="s">
        <v>36</v>
      </c>
      <c r="B62" s="5">
        <v>0</v>
      </c>
      <c r="C62" s="5">
        <v>0</v>
      </c>
      <c r="D62" s="4">
        <v>0</v>
      </c>
    </row>
    <row r="63" spans="1:4">
      <c r="A63" s="4" t="s">
        <v>37</v>
      </c>
      <c r="B63" s="5">
        <v>0</v>
      </c>
      <c r="C63" s="5">
        <v>0</v>
      </c>
      <c r="D63" s="4">
        <v>0</v>
      </c>
    </row>
    <row r="64" spans="1:4">
      <c r="A64" s="4" t="s">
        <v>38</v>
      </c>
      <c r="B64" s="5">
        <f ca="1">'9 számú melléklet'!C12</f>
        <v>3946</v>
      </c>
      <c r="C64" s="5">
        <v>3946</v>
      </c>
      <c r="D64" s="4">
        <v>0</v>
      </c>
    </row>
    <row r="65" spans="1:4">
      <c r="A65" s="4" t="s">
        <v>39</v>
      </c>
      <c r="B65" s="5">
        <v>0</v>
      </c>
      <c r="C65" s="5">
        <v>0</v>
      </c>
      <c r="D65" s="4">
        <v>0</v>
      </c>
    </row>
    <row r="66" spans="1:4">
      <c r="A66" s="4" t="s">
        <v>40</v>
      </c>
      <c r="B66" s="5">
        <v>0</v>
      </c>
      <c r="C66" s="5">
        <v>0</v>
      </c>
      <c r="D66" s="4">
        <v>0</v>
      </c>
    </row>
    <row r="67" spans="1:4">
      <c r="A67" s="4" t="s">
        <v>41</v>
      </c>
      <c r="B67" s="5">
        <v>0</v>
      </c>
      <c r="C67" s="5">
        <v>0</v>
      </c>
      <c r="D67" s="4">
        <v>0</v>
      </c>
    </row>
    <row r="68" spans="1:4">
      <c r="A68" s="4" t="s">
        <v>42</v>
      </c>
      <c r="B68" s="5">
        <v>0</v>
      </c>
      <c r="C68" s="5">
        <v>0</v>
      </c>
      <c r="D68" s="4">
        <v>0</v>
      </c>
    </row>
    <row r="69" spans="1:4">
      <c r="A69" s="4" t="s">
        <v>43</v>
      </c>
      <c r="B69" s="5">
        <f ca="1">'9 számú melléklet'!C23</f>
        <v>925</v>
      </c>
      <c r="C69" s="5">
        <v>0</v>
      </c>
      <c r="D69" s="4">
        <v>925</v>
      </c>
    </row>
    <row r="70" spans="1:4">
      <c r="A70" s="4" t="s">
        <v>45</v>
      </c>
      <c r="B70" s="5">
        <v>0</v>
      </c>
      <c r="C70" s="5">
        <v>0</v>
      </c>
      <c r="D70" s="4">
        <v>0</v>
      </c>
    </row>
    <row r="71" spans="1:4">
      <c r="A71" s="4" t="s">
        <v>47</v>
      </c>
      <c r="B71" s="5">
        <f ca="1">'9 számú melléklet'!C30</f>
        <v>10935</v>
      </c>
      <c r="C71" s="5">
        <v>10935</v>
      </c>
      <c r="D71" s="4">
        <v>0</v>
      </c>
    </row>
    <row r="72" spans="1:4">
      <c r="A72" s="6" t="s">
        <v>46</v>
      </c>
      <c r="B72" s="7">
        <f>SUM(B59:B71)</f>
        <v>15806</v>
      </c>
      <c r="C72" s="7">
        <f>SUM(C59:C71)</f>
        <v>14881</v>
      </c>
      <c r="D72" s="7">
        <f>SUM(D59:D71)</f>
        <v>925</v>
      </c>
    </row>
    <row r="73" spans="1:4">
      <c r="A73" s="15" t="s">
        <v>53</v>
      </c>
      <c r="B73" s="16">
        <f>B23+B24+B49+B58+B72</f>
        <v>42374</v>
      </c>
      <c r="C73" s="16">
        <f>C23+C24+C49+C58+C72</f>
        <v>41449</v>
      </c>
      <c r="D73" s="16">
        <f>D23+D24+D49+D58+D72</f>
        <v>925</v>
      </c>
    </row>
    <row r="74" spans="1:4">
      <c r="A74" s="4" t="s">
        <v>55</v>
      </c>
      <c r="B74" s="5">
        <f ca="1">'8 számú melléklet'!B9</f>
        <v>800</v>
      </c>
      <c r="C74" s="5">
        <v>800</v>
      </c>
      <c r="D74" s="4">
        <v>0</v>
      </c>
    </row>
    <row r="75" spans="1:4">
      <c r="A75" s="4" t="s">
        <v>56</v>
      </c>
      <c r="B75" s="5">
        <v>0</v>
      </c>
      <c r="C75" s="5">
        <v>0</v>
      </c>
      <c r="D75" s="4">
        <v>0</v>
      </c>
    </row>
    <row r="76" spans="1:4">
      <c r="A76" s="4" t="s">
        <v>60</v>
      </c>
      <c r="B76" s="5">
        <f ca="1">'8 számú melléklet'!B11</f>
        <v>272</v>
      </c>
      <c r="C76" s="5">
        <v>272</v>
      </c>
      <c r="D76" s="4">
        <v>0</v>
      </c>
    </row>
    <row r="77" spans="1:4">
      <c r="A77" s="4" t="s">
        <v>57</v>
      </c>
      <c r="B77" s="5">
        <f ca="1">'8 számú melléklet'!B19</f>
        <v>3757</v>
      </c>
      <c r="C77" s="5">
        <v>3757</v>
      </c>
      <c r="D77" s="4">
        <v>0</v>
      </c>
    </row>
    <row r="78" spans="1:4">
      <c r="A78" s="4" t="s">
        <v>58</v>
      </c>
      <c r="B78" s="5">
        <v>0</v>
      </c>
      <c r="C78" s="5">
        <v>0</v>
      </c>
      <c r="D78" s="4">
        <v>0</v>
      </c>
    </row>
    <row r="79" spans="1:4">
      <c r="A79" s="4" t="s">
        <v>59</v>
      </c>
      <c r="B79" s="5">
        <v>0</v>
      </c>
      <c r="C79" s="5">
        <v>0</v>
      </c>
      <c r="D79" s="4">
        <v>0</v>
      </c>
    </row>
    <row r="80" spans="1:4">
      <c r="A80" s="4" t="s">
        <v>61</v>
      </c>
      <c r="B80" s="5">
        <f ca="1">'8 számú melléklet'!B21</f>
        <v>1302</v>
      </c>
      <c r="C80" s="5">
        <v>1302</v>
      </c>
      <c r="D80" s="4">
        <v>0</v>
      </c>
    </row>
    <row r="81" spans="1:4">
      <c r="A81" s="6" t="s">
        <v>49</v>
      </c>
      <c r="B81" s="7">
        <f>SUM(B74:B80)</f>
        <v>6131</v>
      </c>
      <c r="C81" s="7">
        <f>SUM(C74:C80)</f>
        <v>6131</v>
      </c>
      <c r="D81" s="7">
        <f>SUM(D74:D80)</f>
        <v>0</v>
      </c>
    </row>
    <row r="82" spans="1:4">
      <c r="A82" s="4" t="s">
        <v>62</v>
      </c>
      <c r="B82" s="5">
        <v>0</v>
      </c>
      <c r="C82" s="5">
        <v>0</v>
      </c>
      <c r="D82" s="4">
        <v>0</v>
      </c>
    </row>
    <row r="83" spans="1:4">
      <c r="A83" s="4" t="s">
        <v>63</v>
      </c>
      <c r="B83" s="5">
        <v>0</v>
      </c>
      <c r="C83" s="5">
        <v>0</v>
      </c>
      <c r="D83" s="4">
        <v>0</v>
      </c>
    </row>
    <row r="84" spans="1:4">
      <c r="A84" s="4" t="s">
        <v>64</v>
      </c>
      <c r="B84" s="5">
        <f ca="1">'8 számú melléklet'!B28</f>
        <v>5112</v>
      </c>
      <c r="C84" s="5">
        <v>5112</v>
      </c>
      <c r="D84" s="4">
        <v>0</v>
      </c>
    </row>
    <row r="85" spans="1:4">
      <c r="A85" s="4" t="s">
        <v>65</v>
      </c>
      <c r="B85" s="5">
        <f ca="1">'8 számú melléklet'!B29</f>
        <v>1381</v>
      </c>
      <c r="C85" s="5">
        <v>1381</v>
      </c>
      <c r="D85" s="4">
        <v>0</v>
      </c>
    </row>
    <row r="86" spans="1:4">
      <c r="A86" s="6" t="s">
        <v>50</v>
      </c>
      <c r="B86" s="7">
        <f>SUM(B82:B85)</f>
        <v>6493</v>
      </c>
      <c r="C86" s="7">
        <f>SUM(C82:C85)</f>
        <v>6493</v>
      </c>
      <c r="D86" s="7">
        <f>SUM(D82:D85)</f>
        <v>0</v>
      </c>
    </row>
    <row r="87" spans="1:4">
      <c r="A87" s="4" t="s">
        <v>66</v>
      </c>
      <c r="B87" s="5">
        <v>0</v>
      </c>
      <c r="C87" s="5">
        <v>0</v>
      </c>
      <c r="D87" s="4">
        <v>0</v>
      </c>
    </row>
    <row r="88" spans="1:4">
      <c r="A88" s="4" t="s">
        <v>67</v>
      </c>
      <c r="B88" s="5">
        <v>0</v>
      </c>
      <c r="C88" s="5">
        <v>0</v>
      </c>
      <c r="D88" s="4">
        <v>0</v>
      </c>
    </row>
    <row r="89" spans="1:4">
      <c r="A89" s="4" t="s">
        <v>69</v>
      </c>
      <c r="B89" s="5">
        <v>0</v>
      </c>
      <c r="C89" s="5">
        <v>0</v>
      </c>
      <c r="D89" s="4">
        <v>0</v>
      </c>
    </row>
    <row r="90" spans="1:4">
      <c r="A90" s="4" t="s">
        <v>71</v>
      </c>
      <c r="B90" s="5">
        <v>0</v>
      </c>
      <c r="C90" s="5">
        <v>0</v>
      </c>
      <c r="D90" s="4">
        <v>0</v>
      </c>
    </row>
    <row r="91" spans="1:4">
      <c r="A91" s="4" t="s">
        <v>70</v>
      </c>
      <c r="B91" s="5">
        <v>0</v>
      </c>
      <c r="C91" s="5">
        <v>0</v>
      </c>
      <c r="D91" s="4">
        <v>0</v>
      </c>
    </row>
    <row r="92" spans="1:4">
      <c r="A92" s="4" t="s">
        <v>72</v>
      </c>
      <c r="B92" s="5">
        <v>0</v>
      </c>
      <c r="C92" s="5">
        <v>0</v>
      </c>
      <c r="D92" s="4">
        <v>0</v>
      </c>
    </row>
    <row r="93" spans="1:4">
      <c r="A93" s="4" t="s">
        <v>68</v>
      </c>
      <c r="B93" s="5">
        <v>0</v>
      </c>
      <c r="C93" s="5">
        <v>0</v>
      </c>
      <c r="D93" s="4">
        <v>0</v>
      </c>
    </row>
    <row r="94" spans="1:4">
      <c r="A94" s="4" t="s">
        <v>73</v>
      </c>
      <c r="B94" s="5">
        <v>0</v>
      </c>
      <c r="C94" s="5">
        <v>0</v>
      </c>
      <c r="D94" s="4">
        <v>0</v>
      </c>
    </row>
    <row r="95" spans="1:4">
      <c r="A95" s="6" t="s">
        <v>51</v>
      </c>
      <c r="B95" s="7">
        <f>SUM(B87:B94)</f>
        <v>0</v>
      </c>
      <c r="C95" s="7">
        <f>SUM(C87:C94)</f>
        <v>0</v>
      </c>
      <c r="D95" s="7">
        <f>SUM(D87:D94)</f>
        <v>0</v>
      </c>
    </row>
    <row r="96" spans="1:4">
      <c r="A96" s="15" t="s">
        <v>52</v>
      </c>
      <c r="B96" s="16">
        <f>B81+B86+B95</f>
        <v>12624</v>
      </c>
      <c r="C96" s="16">
        <f>C81+C86+C95</f>
        <v>12624</v>
      </c>
      <c r="D96" s="16">
        <f>D81+D86+D95</f>
        <v>0</v>
      </c>
    </row>
    <row r="97" spans="1:4" ht="18.75">
      <c r="A97" s="20" t="s">
        <v>54</v>
      </c>
      <c r="B97" s="21">
        <f>B73+B96</f>
        <v>54998</v>
      </c>
      <c r="C97" s="21">
        <f>C73+C96</f>
        <v>54073</v>
      </c>
      <c r="D97" s="21">
        <f>D73+D96</f>
        <v>925</v>
      </c>
    </row>
    <row r="98" spans="1:4">
      <c r="A98" s="4" t="s">
        <v>89</v>
      </c>
      <c r="B98" s="5">
        <v>0</v>
      </c>
      <c r="C98" s="5">
        <v>0</v>
      </c>
      <c r="D98" s="4">
        <v>0</v>
      </c>
    </row>
    <row r="99" spans="1:4">
      <c r="A99" s="4" t="s">
        <v>74</v>
      </c>
      <c r="B99" s="5">
        <v>0</v>
      </c>
      <c r="C99" s="5">
        <v>0</v>
      </c>
      <c r="D99" s="4">
        <v>0</v>
      </c>
    </row>
    <row r="100" spans="1:4">
      <c r="A100" s="4" t="s">
        <v>75</v>
      </c>
      <c r="B100" s="5"/>
      <c r="C100" s="5"/>
      <c r="D100" s="4">
        <v>0</v>
      </c>
    </row>
    <row r="101" spans="1:4">
      <c r="A101" s="4" t="s">
        <v>88</v>
      </c>
      <c r="B101" s="5">
        <f>SUM(B98:B100)</f>
        <v>0</v>
      </c>
      <c r="C101" s="5">
        <f>SUM(C98:C100)</f>
        <v>0</v>
      </c>
      <c r="D101" s="4">
        <v>0</v>
      </c>
    </row>
    <row r="102" spans="1:4">
      <c r="A102" s="4" t="s">
        <v>79</v>
      </c>
      <c r="B102" s="5">
        <v>0</v>
      </c>
      <c r="C102" s="5">
        <v>0</v>
      </c>
      <c r="D102" s="4">
        <v>0</v>
      </c>
    </row>
    <row r="103" spans="1:4">
      <c r="A103" s="4" t="s">
        <v>76</v>
      </c>
      <c r="B103" s="5">
        <v>0</v>
      </c>
      <c r="C103" s="5">
        <v>0</v>
      </c>
      <c r="D103" s="4">
        <v>0</v>
      </c>
    </row>
    <row r="104" spans="1:4">
      <c r="A104" s="4" t="s">
        <v>77</v>
      </c>
      <c r="B104" s="5">
        <v>0</v>
      </c>
      <c r="C104" s="5">
        <v>0</v>
      </c>
      <c r="D104" s="4">
        <v>0</v>
      </c>
    </row>
    <row r="105" spans="1:4">
      <c r="A105" s="4" t="s">
        <v>78</v>
      </c>
      <c r="B105" s="5">
        <v>0</v>
      </c>
      <c r="C105" s="5">
        <v>0</v>
      </c>
      <c r="D105" s="4">
        <v>0</v>
      </c>
    </row>
    <row r="106" spans="1:4">
      <c r="A106" s="4" t="s">
        <v>80</v>
      </c>
      <c r="B106" s="5">
        <f>SUM(B102:B105)</f>
        <v>0</v>
      </c>
      <c r="C106" s="5">
        <f>SUM(C102:C105)</f>
        <v>0</v>
      </c>
      <c r="D106" s="4">
        <v>0</v>
      </c>
    </row>
    <row r="107" spans="1:4">
      <c r="A107" s="4" t="s">
        <v>81</v>
      </c>
      <c r="B107" s="5">
        <v>0</v>
      </c>
      <c r="C107" s="5">
        <v>0</v>
      </c>
      <c r="D107" s="4">
        <v>0</v>
      </c>
    </row>
    <row r="108" spans="1:4">
      <c r="A108" s="4" t="s">
        <v>82</v>
      </c>
      <c r="B108" s="5">
        <v>788</v>
      </c>
      <c r="C108" s="5">
        <v>788</v>
      </c>
      <c r="D108" s="4">
        <v>0</v>
      </c>
    </row>
    <row r="109" spans="1:4">
      <c r="A109" s="4" t="s">
        <v>83</v>
      </c>
      <c r="B109" s="5">
        <v>0</v>
      </c>
      <c r="C109" s="5">
        <v>0</v>
      </c>
      <c r="D109" s="4">
        <v>0</v>
      </c>
    </row>
    <row r="110" spans="1:4">
      <c r="A110" s="4" t="s">
        <v>84</v>
      </c>
      <c r="B110" s="5">
        <v>0</v>
      </c>
      <c r="C110" s="5">
        <v>0</v>
      </c>
      <c r="D110" s="4">
        <v>0</v>
      </c>
    </row>
    <row r="111" spans="1:4">
      <c r="A111" s="4" t="s">
        <v>85</v>
      </c>
      <c r="B111" s="5">
        <v>0</v>
      </c>
      <c r="C111" s="5">
        <v>0</v>
      </c>
      <c r="D111" s="4">
        <v>0</v>
      </c>
    </row>
    <row r="112" spans="1:4">
      <c r="A112" s="4" t="s">
        <v>86</v>
      </c>
      <c r="B112" s="5">
        <v>0</v>
      </c>
      <c r="C112" s="5">
        <v>0</v>
      </c>
      <c r="D112" s="4">
        <v>0</v>
      </c>
    </row>
    <row r="113" spans="1:4">
      <c r="A113" s="18" t="s">
        <v>87</v>
      </c>
      <c r="B113" s="19">
        <f>B101+B106+B107+B108+B109+B110+B111+B112</f>
        <v>788</v>
      </c>
      <c r="C113" s="19">
        <f>C101+C106+C107+C108+C109+C110+C111+C112</f>
        <v>788</v>
      </c>
      <c r="D113" s="4">
        <v>0</v>
      </c>
    </row>
    <row r="114" spans="1:4">
      <c r="A114" s="4" t="s">
        <v>90</v>
      </c>
      <c r="B114" s="5">
        <v>0</v>
      </c>
      <c r="C114" s="5">
        <v>0</v>
      </c>
      <c r="D114" s="4">
        <v>0</v>
      </c>
    </row>
    <row r="115" spans="1:4">
      <c r="A115" s="4" t="s">
        <v>91</v>
      </c>
      <c r="B115" s="5">
        <v>0</v>
      </c>
      <c r="C115" s="5">
        <v>0</v>
      </c>
      <c r="D115" s="4">
        <v>0</v>
      </c>
    </row>
    <row r="116" spans="1:4">
      <c r="A116" s="4" t="s">
        <v>92</v>
      </c>
      <c r="B116" s="5">
        <v>0</v>
      </c>
      <c r="C116" s="5">
        <v>0</v>
      </c>
      <c r="D116" s="4">
        <v>0</v>
      </c>
    </row>
    <row r="117" spans="1:4">
      <c r="A117" s="4" t="s">
        <v>93</v>
      </c>
      <c r="B117" s="5">
        <v>0</v>
      </c>
      <c r="C117" s="5">
        <v>0</v>
      </c>
      <c r="D117" s="4">
        <v>0</v>
      </c>
    </row>
    <row r="118" spans="1:4">
      <c r="A118" s="18" t="s">
        <v>94</v>
      </c>
      <c r="B118" s="19">
        <f>SUM(B114:B117)</f>
        <v>0</v>
      </c>
      <c r="C118" s="19">
        <f>SUM(C114:C117)</f>
        <v>0</v>
      </c>
      <c r="D118" s="4">
        <v>0</v>
      </c>
    </row>
    <row r="119" spans="1:4">
      <c r="A119" s="18" t="s">
        <v>95</v>
      </c>
      <c r="B119" s="19">
        <v>0</v>
      </c>
      <c r="C119" s="19">
        <v>0</v>
      </c>
      <c r="D119" s="4">
        <v>0</v>
      </c>
    </row>
    <row r="120" spans="1:4">
      <c r="A120" s="15" t="s">
        <v>97</v>
      </c>
      <c r="B120" s="16">
        <f>B113+B118+B119</f>
        <v>788</v>
      </c>
      <c r="C120" s="16">
        <f>C113+C118+C119</f>
        <v>788</v>
      </c>
      <c r="D120" s="16">
        <f>D113+D118+D119</f>
        <v>0</v>
      </c>
    </row>
    <row r="121" spans="1:4" ht="20.25">
      <c r="A121" s="22" t="s">
        <v>96</v>
      </c>
      <c r="B121" s="23">
        <f>B73+B96+B120</f>
        <v>55786</v>
      </c>
      <c r="C121" s="23">
        <f>C73+C96+C120</f>
        <v>54861</v>
      </c>
      <c r="D121" s="23">
        <f>D73+D96+D120</f>
        <v>925</v>
      </c>
    </row>
  </sheetData>
  <phoneticPr fontId="6" type="noConversion"/>
  <hyperlinks>
    <hyperlink ref="A39" r:id="rId1" location="sup194" display="http://www.opten.hu/loadpage.php - sup194"/>
    <hyperlink ref="A44" r:id="rId2" location="sup195" display="http://www.opten.hu/loadpage.php - sup195"/>
    <hyperlink ref="A52" r:id="rId3" location="sup203" display="http://www.opten.hu/loadpage.php?dest=OISZ&amp;twhich=214774&amp;srcid=ol4366 - sup203"/>
  </hyperlinks>
  <pageMargins left="0.51181102362204722" right="0.11811023622047245" top="0.74803149606299213" bottom="0.74803149606299213" header="0.31496062992125984" footer="0.31496062992125984"/>
  <pageSetup paperSize="8" orientation="landscape" r:id="rId4"/>
  <headerFooter>
    <oddFooter>&amp;C-&amp;P-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>
  <dimension ref="A1:IL93"/>
  <sheetViews>
    <sheetView tabSelected="1" zoomScale="70" workbookViewId="0">
      <selection activeCell="A19" sqref="A19"/>
    </sheetView>
  </sheetViews>
  <sheetFormatPr defaultRowHeight="15.75"/>
  <cols>
    <col min="1" max="1" width="103.85546875" style="2" bestFit="1" customWidth="1"/>
    <col min="2" max="2" width="18.140625" style="2" customWidth="1"/>
    <col min="3" max="3" width="13.85546875" style="2" customWidth="1"/>
    <col min="4" max="4" width="17.28515625" style="2" bestFit="1" customWidth="1"/>
    <col min="5" max="16384" width="9.140625" style="2"/>
  </cols>
  <sheetData>
    <row r="1" spans="1:246">
      <c r="A1" s="17" t="s">
        <v>362</v>
      </c>
    </row>
    <row r="2" spans="1:246">
      <c r="A2" s="17" t="s">
        <v>402</v>
      </c>
    </row>
    <row r="3" spans="1:246">
      <c r="A3" s="67" t="s">
        <v>150</v>
      </c>
    </row>
    <row r="4" spans="1:246">
      <c r="A4" s="17" t="s">
        <v>264</v>
      </c>
    </row>
    <row r="5" spans="1:246">
      <c r="A5" s="17"/>
      <c r="B5" s="84"/>
      <c r="C5" s="84"/>
      <c r="D5" s="84" t="s">
        <v>407</v>
      </c>
    </row>
    <row r="6" spans="1:246" ht="37.5" customHeight="1">
      <c r="A6" s="46" t="s">
        <v>320</v>
      </c>
      <c r="B6" s="47" t="s">
        <v>405</v>
      </c>
      <c r="C6" s="105" t="s">
        <v>472</v>
      </c>
      <c r="D6" s="105" t="s">
        <v>473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</row>
    <row r="7" spans="1:246">
      <c r="A7" s="4" t="s">
        <v>169</v>
      </c>
      <c r="B7" s="5">
        <f ca="1">'5 számú melléklet'!B7</f>
        <v>13978</v>
      </c>
      <c r="C7" s="5">
        <v>13978</v>
      </c>
      <c r="D7" s="4">
        <v>0</v>
      </c>
    </row>
    <row r="8" spans="1:246">
      <c r="A8" s="4" t="s">
        <v>384</v>
      </c>
      <c r="B8" s="5">
        <f ca="1">'5 számú melléklet'!B8</f>
        <v>1829</v>
      </c>
      <c r="C8" s="5">
        <v>1829</v>
      </c>
      <c r="D8" s="4">
        <v>0</v>
      </c>
    </row>
    <row r="9" spans="1:246">
      <c r="A9" s="4" t="s">
        <v>170</v>
      </c>
      <c r="B9" s="5">
        <f ca="1">'5 számú melléklet'!B9</f>
        <v>2685</v>
      </c>
      <c r="C9" s="5">
        <v>2685</v>
      </c>
      <c r="D9" s="4">
        <v>0</v>
      </c>
    </row>
    <row r="10" spans="1:246">
      <c r="A10" s="4" t="s">
        <v>171</v>
      </c>
      <c r="B10" s="5">
        <f ca="1">'5 számú melléklet'!B13</f>
        <v>1200</v>
      </c>
      <c r="C10" s="5">
        <v>1200</v>
      </c>
      <c r="D10" s="4">
        <v>0</v>
      </c>
    </row>
    <row r="11" spans="1:246">
      <c r="A11" s="4" t="s">
        <v>172</v>
      </c>
      <c r="B11" s="5">
        <v>0</v>
      </c>
      <c r="C11" s="5">
        <v>0</v>
      </c>
      <c r="D11" s="4">
        <v>0</v>
      </c>
    </row>
    <row r="12" spans="1:246">
      <c r="A12" s="4" t="s">
        <v>173</v>
      </c>
      <c r="B12" s="5">
        <v>0</v>
      </c>
      <c r="C12" s="5">
        <v>0</v>
      </c>
      <c r="D12" s="4">
        <v>0</v>
      </c>
    </row>
    <row r="13" spans="1:246">
      <c r="A13" s="4" t="s">
        <v>174</v>
      </c>
      <c r="B13" s="5">
        <f>SUM(B7:B12)</f>
        <v>19692</v>
      </c>
      <c r="C13" s="5">
        <v>19692</v>
      </c>
      <c r="D13" s="4">
        <v>0</v>
      </c>
    </row>
    <row r="14" spans="1:246">
      <c r="A14" s="4" t="s">
        <v>175</v>
      </c>
      <c r="B14" s="5">
        <v>0</v>
      </c>
      <c r="C14" s="5">
        <v>0</v>
      </c>
      <c r="D14" s="4">
        <v>0</v>
      </c>
    </row>
    <row r="15" spans="1:246">
      <c r="A15" s="4" t="s">
        <v>176</v>
      </c>
      <c r="B15" s="5">
        <v>0</v>
      </c>
      <c r="C15" s="5">
        <v>0</v>
      </c>
      <c r="D15" s="4">
        <v>0</v>
      </c>
    </row>
    <row r="16" spans="1:246">
      <c r="A16" s="4" t="s">
        <v>177</v>
      </c>
      <c r="B16" s="5">
        <v>0</v>
      </c>
      <c r="C16" s="5">
        <v>0</v>
      </c>
      <c r="D16" s="4">
        <v>0</v>
      </c>
    </row>
    <row r="17" spans="1:4">
      <c r="A17" s="4" t="s">
        <v>178</v>
      </c>
      <c r="B17" s="5">
        <v>0</v>
      </c>
      <c r="C17" s="5">
        <v>0</v>
      </c>
      <c r="D17" s="4">
        <v>0</v>
      </c>
    </row>
    <row r="18" spans="1:4">
      <c r="A18" s="4" t="s">
        <v>179</v>
      </c>
      <c r="B18" s="5">
        <f ca="1">'4 számú melléklet'!C11</f>
        <v>2444</v>
      </c>
      <c r="C18" s="5">
        <v>2444</v>
      </c>
      <c r="D18" s="4">
        <v>0</v>
      </c>
    </row>
    <row r="19" spans="1:4">
      <c r="A19" s="25" t="s">
        <v>180</v>
      </c>
      <c r="B19" s="27">
        <f>SUM(B13:B18)</f>
        <v>22136</v>
      </c>
      <c r="C19" s="27">
        <f>SUM(C13:C18)</f>
        <v>22136</v>
      </c>
      <c r="D19" s="27">
        <f>SUM(D13:D18)</f>
        <v>0</v>
      </c>
    </row>
    <row r="20" spans="1:4">
      <c r="A20" s="4" t="s">
        <v>181</v>
      </c>
      <c r="B20" s="5">
        <v>0</v>
      </c>
      <c r="C20" s="5">
        <v>0</v>
      </c>
      <c r="D20" s="4">
        <v>0</v>
      </c>
    </row>
    <row r="21" spans="1:4">
      <c r="A21" s="4" t="s">
        <v>182</v>
      </c>
      <c r="B21" s="5">
        <v>0</v>
      </c>
      <c r="C21" s="5">
        <v>0</v>
      </c>
      <c r="D21" s="4">
        <v>0</v>
      </c>
    </row>
    <row r="22" spans="1:4">
      <c r="A22" s="4" t="s">
        <v>183</v>
      </c>
      <c r="B22" s="5">
        <v>0</v>
      </c>
      <c r="C22" s="5">
        <v>0</v>
      </c>
      <c r="D22" s="4">
        <v>0</v>
      </c>
    </row>
    <row r="23" spans="1:4">
      <c r="A23" s="4" t="s">
        <v>184</v>
      </c>
      <c r="B23" s="5">
        <v>0</v>
      </c>
      <c r="C23" s="5">
        <v>0</v>
      </c>
      <c r="D23" s="4">
        <v>0</v>
      </c>
    </row>
    <row r="24" spans="1:4">
      <c r="A24" s="4" t="s">
        <v>185</v>
      </c>
      <c r="B24" s="5">
        <v>0</v>
      </c>
      <c r="C24" s="5">
        <v>0</v>
      </c>
      <c r="D24" s="4">
        <v>0</v>
      </c>
    </row>
    <row r="25" spans="1:4">
      <c r="A25" s="25" t="s">
        <v>186</v>
      </c>
      <c r="B25" s="27">
        <f>SUM(B20:B24)</f>
        <v>0</v>
      </c>
      <c r="C25" s="27">
        <f>SUM(C20:C24)</f>
        <v>0</v>
      </c>
      <c r="D25" s="27">
        <f>SUM(D20:D24)</f>
        <v>0</v>
      </c>
    </row>
    <row r="26" spans="1:4">
      <c r="A26" s="4" t="s">
        <v>187</v>
      </c>
      <c r="B26" s="5">
        <v>0</v>
      </c>
      <c r="C26" s="5">
        <v>0</v>
      </c>
      <c r="D26" s="4">
        <v>0</v>
      </c>
    </row>
    <row r="27" spans="1:4">
      <c r="A27" s="4" t="s">
        <v>188</v>
      </c>
      <c r="B27" s="5">
        <v>0</v>
      </c>
      <c r="C27" s="5">
        <v>0</v>
      </c>
      <c r="D27" s="4">
        <v>0</v>
      </c>
    </row>
    <row r="28" spans="1:4">
      <c r="A28" s="4" t="s">
        <v>189</v>
      </c>
      <c r="B28" s="5">
        <f>SUM(B26:B27)</f>
        <v>0</v>
      </c>
      <c r="C28" s="5">
        <v>0</v>
      </c>
      <c r="D28" s="4">
        <v>0</v>
      </c>
    </row>
    <row r="29" spans="1:4">
      <c r="A29" s="4" t="s">
        <v>190</v>
      </c>
      <c r="B29" s="5">
        <v>0</v>
      </c>
      <c r="C29" s="5">
        <v>0</v>
      </c>
      <c r="D29" s="4">
        <v>0</v>
      </c>
    </row>
    <row r="30" spans="1:4">
      <c r="A30" s="4" t="s">
        <v>191</v>
      </c>
      <c r="B30" s="5">
        <v>0</v>
      </c>
      <c r="C30" s="5">
        <v>0</v>
      </c>
      <c r="D30" s="4">
        <v>0</v>
      </c>
    </row>
    <row r="31" spans="1:4">
      <c r="A31" s="4" t="s">
        <v>192</v>
      </c>
      <c r="B31" s="5">
        <f ca="1">'3 számú melléklet'!C14</f>
        <v>14500</v>
      </c>
      <c r="C31" s="5">
        <v>13575</v>
      </c>
      <c r="D31" s="4">
        <v>925</v>
      </c>
    </row>
    <row r="32" spans="1:4">
      <c r="A32" s="4" t="s">
        <v>193</v>
      </c>
      <c r="B32" s="5">
        <f ca="1">'3 számú melléklet'!C15</f>
        <v>3500</v>
      </c>
      <c r="C32" s="5">
        <v>3500</v>
      </c>
      <c r="D32" s="4">
        <v>0</v>
      </c>
    </row>
    <row r="33" spans="1:4">
      <c r="A33" s="4" t="s">
        <v>194</v>
      </c>
      <c r="B33" s="5">
        <v>0</v>
      </c>
      <c r="C33" s="5">
        <v>0</v>
      </c>
      <c r="D33" s="4">
        <v>0</v>
      </c>
    </row>
    <row r="34" spans="1:4">
      <c r="A34" s="4" t="s">
        <v>195</v>
      </c>
      <c r="B34" s="5">
        <v>0</v>
      </c>
      <c r="C34" s="5">
        <v>0</v>
      </c>
      <c r="D34" s="4">
        <v>0</v>
      </c>
    </row>
    <row r="35" spans="1:4">
      <c r="A35" s="4" t="s">
        <v>196</v>
      </c>
      <c r="B35" s="5">
        <f ca="1">'3 számú melléklet'!C19</f>
        <v>1600</v>
      </c>
      <c r="C35" s="5">
        <v>1600</v>
      </c>
      <c r="D35" s="4">
        <v>0</v>
      </c>
    </row>
    <row r="36" spans="1:4">
      <c r="A36" s="4" t="s">
        <v>197</v>
      </c>
      <c r="B36" s="5">
        <f ca="1">'3 számú melléklet'!C20</f>
        <v>600</v>
      </c>
      <c r="C36" s="5">
        <v>600</v>
      </c>
      <c r="D36" s="4">
        <v>0</v>
      </c>
    </row>
    <row r="37" spans="1:4">
      <c r="A37" s="4" t="s">
        <v>198</v>
      </c>
      <c r="B37" s="5">
        <f ca="1">SUM(B32:B36)</f>
        <v>5700</v>
      </c>
      <c r="C37" s="5">
        <v>5700</v>
      </c>
      <c r="D37" s="4">
        <v>0</v>
      </c>
    </row>
    <row r="38" spans="1:4">
      <c r="A38" s="4" t="s">
        <v>199</v>
      </c>
      <c r="B38" s="5">
        <f ca="1">'3 számú melléklet'!C23</f>
        <v>300</v>
      </c>
      <c r="C38" s="5">
        <v>300</v>
      </c>
      <c r="D38" s="4">
        <v>0</v>
      </c>
    </row>
    <row r="39" spans="1:4">
      <c r="A39" s="25" t="s">
        <v>200</v>
      </c>
      <c r="B39" s="27">
        <f>B28+B29+B30+B31+B37+B38</f>
        <v>20500</v>
      </c>
      <c r="C39" s="27">
        <f>C28+C29+C30+C31+C37+C38</f>
        <v>19575</v>
      </c>
      <c r="D39" s="27">
        <f>D28+D29+D30+D31+D37+D38</f>
        <v>925</v>
      </c>
    </row>
    <row r="40" spans="1:4">
      <c r="A40" s="4" t="s">
        <v>201</v>
      </c>
      <c r="B40" s="5">
        <v>0</v>
      </c>
      <c r="C40" s="5">
        <v>0</v>
      </c>
      <c r="D40" s="4">
        <v>0</v>
      </c>
    </row>
    <row r="41" spans="1:4">
      <c r="A41" s="4" t="s">
        <v>202</v>
      </c>
      <c r="B41" s="5">
        <v>150</v>
      </c>
      <c r="C41" s="5">
        <v>150</v>
      </c>
      <c r="D41" s="4">
        <v>0</v>
      </c>
    </row>
    <row r="42" spans="1:4">
      <c r="A42" s="4" t="s">
        <v>203</v>
      </c>
      <c r="B42" s="5">
        <v>0</v>
      </c>
      <c r="C42" s="5">
        <v>0</v>
      </c>
      <c r="D42" s="4">
        <v>0</v>
      </c>
    </row>
    <row r="43" spans="1:4">
      <c r="A43" s="4" t="s">
        <v>204</v>
      </c>
      <c r="B43" s="5">
        <v>0</v>
      </c>
      <c r="C43" s="5">
        <v>0</v>
      </c>
      <c r="D43" s="4">
        <v>0</v>
      </c>
    </row>
    <row r="44" spans="1:4">
      <c r="A44" s="4" t="s">
        <v>205</v>
      </c>
      <c r="B44" s="5">
        <v>0</v>
      </c>
      <c r="C44" s="5">
        <v>0</v>
      </c>
      <c r="D44" s="4">
        <v>0</v>
      </c>
    </row>
    <row r="45" spans="1:4">
      <c r="A45" s="4" t="s">
        <v>206</v>
      </c>
      <c r="B45" s="5">
        <v>0</v>
      </c>
      <c r="C45" s="5">
        <v>0</v>
      </c>
      <c r="D45" s="4">
        <v>0</v>
      </c>
    </row>
    <row r="46" spans="1:4">
      <c r="A46" s="4" t="s">
        <v>207</v>
      </c>
      <c r="B46" s="5">
        <v>0</v>
      </c>
      <c r="C46" s="5">
        <v>0</v>
      </c>
      <c r="D46" s="4">
        <v>0</v>
      </c>
    </row>
    <row r="47" spans="1:4">
      <c r="A47" s="4" t="s">
        <v>208</v>
      </c>
      <c r="B47" s="5">
        <v>0</v>
      </c>
      <c r="C47" s="5">
        <v>0</v>
      </c>
      <c r="D47" s="4">
        <v>0</v>
      </c>
    </row>
    <row r="48" spans="1:4">
      <c r="A48" s="4" t="s">
        <v>209</v>
      </c>
      <c r="B48" s="5">
        <v>0</v>
      </c>
      <c r="C48" s="5">
        <v>0</v>
      </c>
      <c r="D48" s="4">
        <v>0</v>
      </c>
    </row>
    <row r="49" spans="1:4">
      <c r="A49" s="4" t="s">
        <v>210</v>
      </c>
      <c r="B49" s="5">
        <v>0</v>
      </c>
      <c r="C49" s="5">
        <v>0</v>
      </c>
      <c r="D49" s="4">
        <v>0</v>
      </c>
    </row>
    <row r="50" spans="1:4">
      <c r="A50" s="25" t="s">
        <v>211</v>
      </c>
      <c r="B50" s="27">
        <f>SUM(B40:B49)</f>
        <v>150</v>
      </c>
      <c r="C50" s="27">
        <f>SUM(C40:C49)</f>
        <v>150</v>
      </c>
      <c r="D50" s="27">
        <f>SUM(D40:D49)</f>
        <v>0</v>
      </c>
    </row>
    <row r="51" spans="1:4">
      <c r="A51" s="4" t="s">
        <v>212</v>
      </c>
      <c r="B51" s="5">
        <v>0</v>
      </c>
      <c r="C51" s="5">
        <v>0</v>
      </c>
      <c r="D51" s="4">
        <v>0</v>
      </c>
    </row>
    <row r="52" spans="1:4">
      <c r="A52" s="4" t="s">
        <v>213</v>
      </c>
      <c r="B52" s="5">
        <f ca="1">'6 számú melléklet'!C8</f>
        <v>2500</v>
      </c>
      <c r="C52" s="5">
        <v>2500</v>
      </c>
      <c r="D52" s="4">
        <v>0</v>
      </c>
    </row>
    <row r="53" spans="1:4">
      <c r="A53" s="4" t="s">
        <v>214</v>
      </c>
      <c r="B53" s="5">
        <v>0</v>
      </c>
      <c r="C53" s="5">
        <v>0</v>
      </c>
      <c r="D53" s="4">
        <v>0</v>
      </c>
    </row>
    <row r="54" spans="1:4">
      <c r="A54" s="4" t="s">
        <v>215</v>
      </c>
      <c r="B54" s="5">
        <v>0</v>
      </c>
      <c r="C54" s="5">
        <v>0</v>
      </c>
      <c r="D54" s="4">
        <v>0</v>
      </c>
    </row>
    <row r="55" spans="1:4">
      <c r="A55" s="4" t="s">
        <v>216</v>
      </c>
      <c r="B55" s="5">
        <v>0</v>
      </c>
      <c r="C55" s="5">
        <v>0</v>
      </c>
      <c r="D55" s="4">
        <v>0</v>
      </c>
    </row>
    <row r="56" spans="1:4">
      <c r="A56" s="25" t="s">
        <v>217</v>
      </c>
      <c r="B56" s="27">
        <f>SUM(B51:B55)</f>
        <v>2500</v>
      </c>
      <c r="C56" s="27">
        <f>SUM(C51:C55)</f>
        <v>2500</v>
      </c>
      <c r="D56" s="27">
        <f>SUM(D51:D55)</f>
        <v>0</v>
      </c>
    </row>
    <row r="57" spans="1:4">
      <c r="A57" s="4" t="s">
        <v>218</v>
      </c>
      <c r="B57" s="5">
        <v>0</v>
      </c>
      <c r="C57" s="5">
        <v>0</v>
      </c>
      <c r="D57" s="5">
        <v>0</v>
      </c>
    </row>
    <row r="58" spans="1:4">
      <c r="A58" s="4" t="s">
        <v>219</v>
      </c>
      <c r="B58" s="5">
        <v>0</v>
      </c>
      <c r="C58" s="5">
        <v>0</v>
      </c>
      <c r="D58" s="5">
        <v>0</v>
      </c>
    </row>
    <row r="59" spans="1:4">
      <c r="A59" s="4" t="s">
        <v>220</v>
      </c>
      <c r="B59" s="5">
        <v>0</v>
      </c>
      <c r="C59" s="5">
        <v>0</v>
      </c>
      <c r="D59" s="5">
        <v>0</v>
      </c>
    </row>
    <row r="60" spans="1:4">
      <c r="A60" s="25" t="s">
        <v>221</v>
      </c>
      <c r="B60" s="27">
        <f>SUM(B57:B59)</f>
        <v>0</v>
      </c>
      <c r="C60" s="27">
        <f>SUM(C57:C59)</f>
        <v>0</v>
      </c>
      <c r="D60" s="27">
        <f>SUM(D57:D59)</f>
        <v>0</v>
      </c>
    </row>
    <row r="61" spans="1:4">
      <c r="A61" s="4" t="s">
        <v>222</v>
      </c>
      <c r="B61" s="5">
        <v>0</v>
      </c>
      <c r="C61" s="5">
        <v>0</v>
      </c>
      <c r="D61" s="5">
        <v>0</v>
      </c>
    </row>
    <row r="62" spans="1:4">
      <c r="A62" s="4" t="s">
        <v>223</v>
      </c>
      <c r="B62" s="5">
        <v>0</v>
      </c>
      <c r="C62" s="5">
        <v>0</v>
      </c>
      <c r="D62" s="5">
        <v>0</v>
      </c>
    </row>
    <row r="63" spans="1:4">
      <c r="A63" s="4" t="s">
        <v>224</v>
      </c>
      <c r="B63" s="5">
        <v>0</v>
      </c>
      <c r="C63" s="5">
        <v>0</v>
      </c>
      <c r="D63" s="5">
        <v>0</v>
      </c>
    </row>
    <row r="64" spans="1:4">
      <c r="A64" s="25" t="s">
        <v>225</v>
      </c>
      <c r="B64" s="27">
        <f>SUM(B61:B63)</f>
        <v>0</v>
      </c>
      <c r="C64" s="27">
        <f>SUM(C61:C63)</f>
        <v>0</v>
      </c>
      <c r="D64" s="27">
        <f>SUM(D61:D63)</f>
        <v>0</v>
      </c>
    </row>
    <row r="65" spans="1:4" ht="18.75">
      <c r="A65" s="29" t="s">
        <v>226</v>
      </c>
      <c r="B65" s="30">
        <f>B19+B25+B39+B50+B56+B60+B64</f>
        <v>45286</v>
      </c>
      <c r="C65" s="30">
        <f>C19+C25+C39+C50+C56+C60+C64</f>
        <v>44361</v>
      </c>
      <c r="D65" s="30">
        <f>D19+D25+D39+D50+D56+D60+D64</f>
        <v>925</v>
      </c>
    </row>
    <row r="66" spans="1:4">
      <c r="A66" s="4" t="s">
        <v>227</v>
      </c>
      <c r="B66" s="5">
        <v>0</v>
      </c>
      <c r="C66" s="5">
        <v>0</v>
      </c>
      <c r="D66" s="5">
        <v>0</v>
      </c>
    </row>
    <row r="67" spans="1:4">
      <c r="A67" s="4" t="s">
        <v>228</v>
      </c>
      <c r="B67" s="5">
        <v>0</v>
      </c>
      <c r="C67" s="5">
        <v>0</v>
      </c>
      <c r="D67" s="5">
        <v>0</v>
      </c>
    </row>
    <row r="68" spans="1:4">
      <c r="A68" s="4" t="s">
        <v>229</v>
      </c>
      <c r="B68" s="5">
        <v>0</v>
      </c>
      <c r="C68" s="5">
        <v>0</v>
      </c>
      <c r="D68" s="5">
        <v>0</v>
      </c>
    </row>
    <row r="69" spans="1:4">
      <c r="A69" s="4" t="s">
        <v>230</v>
      </c>
      <c r="B69" s="5">
        <f>SUM(B66:B68)</f>
        <v>0</v>
      </c>
      <c r="C69" s="5">
        <v>0</v>
      </c>
      <c r="D69" s="5">
        <f>SUM(D66:D68)</f>
        <v>0</v>
      </c>
    </row>
    <row r="70" spans="1:4">
      <c r="A70" s="4" t="s">
        <v>231</v>
      </c>
      <c r="B70" s="5">
        <v>0</v>
      </c>
      <c r="C70" s="5">
        <v>0</v>
      </c>
      <c r="D70" s="5">
        <v>0</v>
      </c>
    </row>
    <row r="71" spans="1:4">
      <c r="A71" s="4" t="s">
        <v>232</v>
      </c>
      <c r="B71" s="5">
        <v>0</v>
      </c>
      <c r="C71" s="5">
        <v>0</v>
      </c>
      <c r="D71" s="5">
        <v>0</v>
      </c>
    </row>
    <row r="72" spans="1:4">
      <c r="A72" s="4" t="s">
        <v>233</v>
      </c>
      <c r="B72" s="5">
        <v>0</v>
      </c>
      <c r="C72" s="5">
        <v>0</v>
      </c>
      <c r="D72" s="5">
        <v>0</v>
      </c>
    </row>
    <row r="73" spans="1:4">
      <c r="A73" s="4" t="s">
        <v>234</v>
      </c>
      <c r="B73" s="5">
        <v>0</v>
      </c>
      <c r="C73" s="5">
        <v>0</v>
      </c>
      <c r="D73" s="5">
        <v>0</v>
      </c>
    </row>
    <row r="74" spans="1:4">
      <c r="A74" s="4" t="s">
        <v>235</v>
      </c>
      <c r="B74" s="5">
        <f>SUM(B70:B73)</f>
        <v>0</v>
      </c>
      <c r="C74" s="5">
        <v>0</v>
      </c>
      <c r="D74" s="5">
        <f>SUM(D70:D73)</f>
        <v>0</v>
      </c>
    </row>
    <row r="75" spans="1:4">
      <c r="A75" s="4" t="s">
        <v>237</v>
      </c>
      <c r="B75" s="5">
        <v>0</v>
      </c>
      <c r="C75" s="5">
        <v>0</v>
      </c>
      <c r="D75" s="5">
        <v>0</v>
      </c>
    </row>
    <row r="76" spans="1:4">
      <c r="A76" s="4" t="s">
        <v>236</v>
      </c>
      <c r="B76" s="5">
        <v>10500</v>
      </c>
      <c r="C76" s="5">
        <v>10500</v>
      </c>
      <c r="D76" s="4">
        <v>0</v>
      </c>
    </row>
    <row r="77" spans="1:4">
      <c r="A77" s="4" t="s">
        <v>238</v>
      </c>
      <c r="B77" s="5">
        <v>0</v>
      </c>
      <c r="C77" s="5">
        <v>0</v>
      </c>
      <c r="D77" s="4">
        <v>0</v>
      </c>
    </row>
    <row r="78" spans="1:4">
      <c r="A78" s="4" t="s">
        <v>239</v>
      </c>
      <c r="B78" s="5">
        <v>0</v>
      </c>
      <c r="C78" s="5">
        <v>0</v>
      </c>
      <c r="D78" s="4">
        <v>0</v>
      </c>
    </row>
    <row r="79" spans="1:4">
      <c r="A79" s="4" t="s">
        <v>240</v>
      </c>
      <c r="B79" s="5">
        <f>SUM(B75:B78)</f>
        <v>10500</v>
      </c>
      <c r="C79" s="5">
        <v>10500</v>
      </c>
      <c r="D79" s="4">
        <v>0</v>
      </c>
    </row>
    <row r="80" spans="1:4">
      <c r="A80" s="4" t="s">
        <v>241</v>
      </c>
      <c r="B80" s="5">
        <v>0</v>
      </c>
      <c r="C80" s="5">
        <v>0</v>
      </c>
      <c r="D80" s="4">
        <v>0</v>
      </c>
    </row>
    <row r="81" spans="1:4">
      <c r="A81" s="4" t="s">
        <v>242</v>
      </c>
      <c r="B81" s="5">
        <v>0</v>
      </c>
      <c r="C81" s="5">
        <v>0</v>
      </c>
      <c r="D81" s="4">
        <v>0</v>
      </c>
    </row>
    <row r="82" spans="1:4">
      <c r="A82" s="4" t="s">
        <v>243</v>
      </c>
      <c r="B82" s="5">
        <v>0</v>
      </c>
      <c r="C82" s="5">
        <v>0</v>
      </c>
      <c r="D82" s="4">
        <v>0</v>
      </c>
    </row>
    <row r="83" spans="1:4">
      <c r="A83" s="4" t="s">
        <v>244</v>
      </c>
      <c r="B83" s="5">
        <v>0</v>
      </c>
      <c r="C83" s="5">
        <v>0</v>
      </c>
      <c r="D83" s="4">
        <v>0</v>
      </c>
    </row>
    <row r="84" spans="1:4">
      <c r="A84" s="4" t="s">
        <v>245</v>
      </c>
      <c r="B84" s="5">
        <v>0</v>
      </c>
      <c r="C84" s="5">
        <v>0</v>
      </c>
      <c r="D84" s="4">
        <v>0</v>
      </c>
    </row>
    <row r="85" spans="1:4">
      <c r="A85" s="4" t="s">
        <v>246</v>
      </c>
      <c r="B85" s="5">
        <f>B69+B74+B79+B80+B81+B82+B83+B84</f>
        <v>10500</v>
      </c>
      <c r="C85" s="5">
        <v>10500</v>
      </c>
      <c r="D85" s="4">
        <v>0</v>
      </c>
    </row>
    <row r="86" spans="1:4">
      <c r="A86" s="4" t="s">
        <v>247</v>
      </c>
      <c r="B86" s="5">
        <v>0</v>
      </c>
      <c r="C86" s="5">
        <v>0</v>
      </c>
      <c r="D86" s="4">
        <v>0</v>
      </c>
    </row>
    <row r="87" spans="1:4">
      <c r="A87" s="4" t="s">
        <v>248</v>
      </c>
      <c r="B87" s="5">
        <v>0</v>
      </c>
      <c r="C87" s="5">
        <v>0</v>
      </c>
      <c r="D87" s="4">
        <v>0</v>
      </c>
    </row>
    <row r="88" spans="1:4">
      <c r="A88" s="4" t="s">
        <v>249</v>
      </c>
      <c r="B88" s="5">
        <v>0</v>
      </c>
      <c r="C88" s="5">
        <v>0</v>
      </c>
      <c r="D88" s="4">
        <v>0</v>
      </c>
    </row>
    <row r="89" spans="1:4">
      <c r="A89" s="4" t="s">
        <v>250</v>
      </c>
      <c r="B89" s="5">
        <v>0</v>
      </c>
      <c r="C89" s="5">
        <v>0</v>
      </c>
      <c r="D89" s="4">
        <v>0</v>
      </c>
    </row>
    <row r="90" spans="1:4">
      <c r="A90" s="4" t="s">
        <v>251</v>
      </c>
      <c r="B90" s="5">
        <f>SUM(B86:B89)</f>
        <v>0</v>
      </c>
      <c r="C90" s="5">
        <v>0</v>
      </c>
      <c r="D90" s="4">
        <v>0</v>
      </c>
    </row>
    <row r="91" spans="1:4">
      <c r="A91" s="4" t="s">
        <v>252</v>
      </c>
      <c r="B91" s="5">
        <v>0</v>
      </c>
      <c r="C91" s="5">
        <v>0</v>
      </c>
      <c r="D91" s="4">
        <v>0</v>
      </c>
    </row>
    <row r="92" spans="1:4">
      <c r="A92" s="25" t="s">
        <v>253</v>
      </c>
      <c r="B92" s="27">
        <f>B85+B90+B91</f>
        <v>10500</v>
      </c>
      <c r="C92" s="27">
        <f>C85+C90+C91</f>
        <v>10500</v>
      </c>
      <c r="D92" s="27">
        <f>D85+D90+D91</f>
        <v>0</v>
      </c>
    </row>
    <row r="93" spans="1:4" ht="20.25">
      <c r="A93" s="26" t="s">
        <v>254</v>
      </c>
      <c r="B93" s="28">
        <f>B19+B25+B39+B50+B56+B60+B64+B92</f>
        <v>55786</v>
      </c>
      <c r="C93" s="28">
        <f>C19+C25+C39+C50+C56+C60+C64+C92</f>
        <v>54861</v>
      </c>
      <c r="D93" s="28">
        <f>D19+D25+D39+D50+D56+D60+D64+D92</f>
        <v>925</v>
      </c>
    </row>
  </sheetData>
  <phoneticPr fontId="6" type="noConversion"/>
  <pageMargins left="0.70866141732283472" right="0.31496062992125984" top="0.74803149606299213" bottom="0.74803149606299213" header="0.31496062992125984" footer="0.31496062992125984"/>
  <pageSetup paperSize="8" orientation="landscape" r:id="rId1"/>
  <headerFooter>
    <oddFooter>&amp;C-&amp;P-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26"/>
  <sheetViews>
    <sheetView topLeftCell="A16" workbookViewId="0">
      <selection activeCell="C6" sqref="C6"/>
    </sheetView>
  </sheetViews>
  <sheetFormatPr defaultRowHeight="15"/>
  <cols>
    <col min="1" max="1" width="9.140625" style="24"/>
    <col min="2" max="2" width="70.7109375" style="1" bestFit="1" customWidth="1"/>
    <col min="3" max="3" width="15.85546875" style="1" customWidth="1"/>
    <col min="4" max="16384" width="9.140625" style="1"/>
  </cols>
  <sheetData>
    <row r="1" spans="1:3">
      <c r="B1" s="45" t="s">
        <v>363</v>
      </c>
    </row>
    <row r="2" spans="1:3" ht="15.75">
      <c r="B2" s="17" t="s">
        <v>402</v>
      </c>
    </row>
    <row r="3" spans="1:3" ht="15.75">
      <c r="B3" s="17" t="s">
        <v>315</v>
      </c>
    </row>
    <row r="4" spans="1:3" ht="15.75">
      <c r="B4" s="17" t="s">
        <v>264</v>
      </c>
      <c r="C4" s="74"/>
    </row>
    <row r="5" spans="1:3" ht="15.75">
      <c r="B5" s="17"/>
      <c r="C5" s="84" t="s">
        <v>407</v>
      </c>
    </row>
    <row r="6" spans="1:3" ht="36.75" customHeight="1">
      <c r="A6" s="66" t="s">
        <v>318</v>
      </c>
      <c r="B6" s="66" t="s">
        <v>319</v>
      </c>
      <c r="C6" s="47" t="s">
        <v>405</v>
      </c>
    </row>
    <row r="7" spans="1:3">
      <c r="A7" s="31" t="s">
        <v>153</v>
      </c>
      <c r="B7" s="31" t="s">
        <v>152</v>
      </c>
      <c r="C7" s="33">
        <v>0</v>
      </c>
    </row>
    <row r="8" spans="1:3">
      <c r="A8" s="31" t="s">
        <v>154</v>
      </c>
      <c r="B8" s="31" t="s">
        <v>307</v>
      </c>
      <c r="C8" s="33">
        <v>0</v>
      </c>
    </row>
    <row r="9" spans="1:3">
      <c r="A9" s="31" t="s">
        <v>156</v>
      </c>
      <c r="B9" s="31" t="s">
        <v>155</v>
      </c>
      <c r="C9" s="33">
        <v>0</v>
      </c>
    </row>
    <row r="10" spans="1:3" ht="15.75">
      <c r="A10" s="31"/>
      <c r="B10" s="34" t="s">
        <v>314</v>
      </c>
      <c r="C10" s="9">
        <v>14500</v>
      </c>
    </row>
    <row r="11" spans="1:3" ht="15.75">
      <c r="A11" s="31"/>
      <c r="B11" s="35" t="s">
        <v>370</v>
      </c>
      <c r="C11" s="9">
        <v>0</v>
      </c>
    </row>
    <row r="12" spans="1:3" ht="15.75">
      <c r="A12" s="31"/>
      <c r="B12" s="35" t="s">
        <v>312</v>
      </c>
      <c r="C12" s="9">
        <v>0</v>
      </c>
    </row>
    <row r="13" spans="1:3" ht="15.75">
      <c r="A13" s="31"/>
      <c r="B13" s="35" t="s">
        <v>313</v>
      </c>
      <c r="C13" s="9">
        <v>0</v>
      </c>
    </row>
    <row r="14" spans="1:3" ht="15.75">
      <c r="A14" s="31" t="s">
        <v>157</v>
      </c>
      <c r="B14" s="36" t="s">
        <v>305</v>
      </c>
      <c r="C14" s="33">
        <f>SUM(C10:C13)</f>
        <v>14500</v>
      </c>
    </row>
    <row r="15" spans="1:3" ht="15.75">
      <c r="A15" s="31" t="s">
        <v>158</v>
      </c>
      <c r="B15" s="35" t="s">
        <v>306</v>
      </c>
      <c r="C15" s="9">
        <f>SUM(C16:C16)</f>
        <v>3500</v>
      </c>
    </row>
    <row r="16" spans="1:3" ht="15.75">
      <c r="A16" s="31"/>
      <c r="B16" s="34" t="s">
        <v>311</v>
      </c>
      <c r="C16" s="9">
        <v>3500</v>
      </c>
    </row>
    <row r="17" spans="1:3">
      <c r="A17" s="31" t="s">
        <v>160</v>
      </c>
      <c r="B17" s="37" t="s">
        <v>159</v>
      </c>
      <c r="C17" s="9">
        <v>0</v>
      </c>
    </row>
    <row r="18" spans="1:3">
      <c r="A18" s="31" t="s">
        <v>162</v>
      </c>
      <c r="B18" s="37" t="s">
        <v>161</v>
      </c>
      <c r="C18" s="9">
        <v>0</v>
      </c>
    </row>
    <row r="19" spans="1:3">
      <c r="A19" s="31" t="s">
        <v>163</v>
      </c>
      <c r="B19" s="37" t="s">
        <v>309</v>
      </c>
      <c r="C19" s="9">
        <v>1600</v>
      </c>
    </row>
    <row r="20" spans="1:3">
      <c r="A20" s="31" t="s">
        <v>165</v>
      </c>
      <c r="B20" s="37" t="s">
        <v>164</v>
      </c>
      <c r="C20" s="9">
        <f>SUM(C21)</f>
        <v>600</v>
      </c>
    </row>
    <row r="21" spans="1:3">
      <c r="A21" s="31"/>
      <c r="B21" s="38" t="s">
        <v>382</v>
      </c>
      <c r="C21" s="9">
        <v>600</v>
      </c>
    </row>
    <row r="22" spans="1:3" ht="15.75">
      <c r="A22" s="31" t="s">
        <v>167</v>
      </c>
      <c r="B22" s="36" t="s">
        <v>166</v>
      </c>
      <c r="C22" s="33">
        <f>C15+C17+C18+C19+C20</f>
        <v>5700</v>
      </c>
    </row>
    <row r="23" spans="1:3">
      <c r="A23" s="31" t="s">
        <v>168</v>
      </c>
      <c r="B23" s="31" t="s">
        <v>308</v>
      </c>
      <c r="C23" s="33">
        <f>C24+C25</f>
        <v>300</v>
      </c>
    </row>
    <row r="24" spans="1:3">
      <c r="A24" s="31"/>
      <c r="B24" s="39" t="s">
        <v>403</v>
      </c>
      <c r="C24" s="9">
        <v>300</v>
      </c>
    </row>
    <row r="25" spans="1:3">
      <c r="A25" s="31"/>
      <c r="B25" s="83" t="s">
        <v>383</v>
      </c>
      <c r="C25" s="9">
        <v>0</v>
      </c>
    </row>
    <row r="26" spans="1:3" ht="15.75">
      <c r="A26" s="55" t="s">
        <v>316</v>
      </c>
      <c r="B26" s="56" t="s">
        <v>317</v>
      </c>
      <c r="C26" s="57">
        <f>C7+C8+C9+C14+C22+C23</f>
        <v>20500</v>
      </c>
    </row>
  </sheetData>
  <phoneticPr fontId="6" type="noConversion"/>
  <pageMargins left="0.35433070866141736" right="0.35433070866141736" top="0.98425196850393704" bottom="0.98425196850393704" header="0.51181102362204722" footer="0.51181102362204722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7"/>
  <sheetViews>
    <sheetView workbookViewId="0">
      <selection activeCell="C6" sqref="C6"/>
    </sheetView>
  </sheetViews>
  <sheetFormatPr defaultRowHeight="15.75"/>
  <cols>
    <col min="1" max="1" width="9.140625" style="2"/>
    <col min="2" max="2" width="70.7109375" bestFit="1" customWidth="1"/>
    <col min="3" max="3" width="21.140625" customWidth="1"/>
  </cols>
  <sheetData>
    <row r="1" spans="1:3">
      <c r="B1" s="17" t="s">
        <v>364</v>
      </c>
    </row>
    <row r="2" spans="1:3">
      <c r="B2" s="17" t="s">
        <v>402</v>
      </c>
    </row>
    <row r="3" spans="1:3">
      <c r="B3" s="17" t="s">
        <v>437</v>
      </c>
    </row>
    <row r="4" spans="1:3">
      <c r="B4" s="17" t="s">
        <v>264</v>
      </c>
      <c r="C4" s="74"/>
    </row>
    <row r="5" spans="1:3">
      <c r="B5" s="17"/>
      <c r="C5" s="84" t="s">
        <v>407</v>
      </c>
    </row>
    <row r="6" spans="1:3" ht="30.75" customHeight="1">
      <c r="A6" s="66" t="s">
        <v>318</v>
      </c>
      <c r="B6" s="66" t="s">
        <v>319</v>
      </c>
      <c r="C6" s="51" t="s">
        <v>405</v>
      </c>
    </row>
    <row r="7" spans="1:3">
      <c r="A7" s="4"/>
      <c r="B7" s="4" t="s">
        <v>371</v>
      </c>
      <c r="C7" s="5">
        <v>0</v>
      </c>
    </row>
    <row r="8" spans="1:3">
      <c r="A8" s="4"/>
      <c r="B8" s="4" t="s">
        <v>372</v>
      </c>
      <c r="C8" s="5">
        <v>0</v>
      </c>
    </row>
    <row r="9" spans="1:3">
      <c r="A9" s="4"/>
      <c r="B9" s="4" t="s">
        <v>355</v>
      </c>
      <c r="C9" s="5">
        <v>2053</v>
      </c>
    </row>
    <row r="10" spans="1:3">
      <c r="A10" s="4"/>
      <c r="B10" s="4" t="s">
        <v>356</v>
      </c>
      <c r="C10" s="5">
        <v>391</v>
      </c>
    </row>
    <row r="11" spans="1:3">
      <c r="A11" s="58" t="s">
        <v>151</v>
      </c>
      <c r="B11" s="58" t="s">
        <v>437</v>
      </c>
      <c r="C11" s="59">
        <f>SUM(C7:C10)</f>
        <v>2444</v>
      </c>
    </row>
    <row r="12" spans="1:3">
      <c r="A12" s="4" t="s">
        <v>438</v>
      </c>
      <c r="B12" s="5" t="s">
        <v>439</v>
      </c>
      <c r="C12" s="5">
        <v>0</v>
      </c>
    </row>
    <row r="13" spans="1:3">
      <c r="A13" s="4" t="s">
        <v>440</v>
      </c>
      <c r="B13" s="5" t="s">
        <v>441</v>
      </c>
      <c r="C13" s="5">
        <v>0</v>
      </c>
    </row>
    <row r="14" spans="1:3">
      <c r="A14" s="4" t="s">
        <v>442</v>
      </c>
      <c r="B14" s="4" t="s">
        <v>183</v>
      </c>
      <c r="C14" s="5">
        <v>0</v>
      </c>
    </row>
    <row r="15" spans="1:3">
      <c r="A15" s="4" t="s">
        <v>443</v>
      </c>
      <c r="B15" s="4" t="s">
        <v>184</v>
      </c>
      <c r="C15" s="44">
        <v>0</v>
      </c>
    </row>
    <row r="16" spans="1:3">
      <c r="A16" s="4" t="s">
        <v>444</v>
      </c>
      <c r="B16" s="4" t="s">
        <v>185</v>
      </c>
      <c r="C16" s="5">
        <v>0</v>
      </c>
    </row>
    <row r="17" spans="1:3">
      <c r="A17" s="58" t="s">
        <v>379</v>
      </c>
      <c r="B17" s="59" t="s">
        <v>445</v>
      </c>
      <c r="C17" s="69">
        <f>SUM(C12:C16)</f>
        <v>0</v>
      </c>
    </row>
  </sheetData>
  <phoneticPr fontId="6" type="noConversion"/>
  <pageMargins left="0.35433070866141736" right="0.35433070866141736" top="0.98425196850393704" bottom="0.98425196850393704" header="0.51181102362204722" footer="0.51181102362204722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4"/>
  <sheetViews>
    <sheetView topLeftCell="A10" zoomScale="85" workbookViewId="0">
      <selection activeCell="A4" sqref="A4"/>
    </sheetView>
  </sheetViews>
  <sheetFormatPr defaultRowHeight="15"/>
  <cols>
    <col min="1" max="1" width="74.140625" customWidth="1"/>
    <col min="2" max="2" width="16" customWidth="1"/>
  </cols>
  <sheetData>
    <row r="1" spans="1:2" ht="15.75">
      <c r="A1" s="17" t="s">
        <v>365</v>
      </c>
    </row>
    <row r="2" spans="1:2" ht="15.75">
      <c r="A2" s="17" t="s">
        <v>402</v>
      </c>
    </row>
    <row r="3" spans="1:2" ht="15.75">
      <c r="A3" s="17" t="s">
        <v>435</v>
      </c>
    </row>
    <row r="4" spans="1:2" ht="15.75">
      <c r="A4" s="17" t="s">
        <v>264</v>
      </c>
      <c r="B4" s="74"/>
    </row>
    <row r="5" spans="1:2" ht="15.75">
      <c r="A5" s="17"/>
      <c r="B5" s="84" t="s">
        <v>407</v>
      </c>
    </row>
    <row r="6" spans="1:2" ht="30.75" customHeight="1">
      <c r="A6" s="67" t="s">
        <v>320</v>
      </c>
      <c r="B6" s="51" t="s">
        <v>405</v>
      </c>
    </row>
    <row r="7" spans="1:2" s="52" customFormat="1" ht="15.75">
      <c r="A7" s="18" t="s">
        <v>169</v>
      </c>
      <c r="B7" s="19">
        <v>13978</v>
      </c>
    </row>
    <row r="8" spans="1:2" s="52" customFormat="1" ht="15.75">
      <c r="A8" s="18" t="s">
        <v>406</v>
      </c>
      <c r="B8" s="19">
        <v>1829</v>
      </c>
    </row>
    <row r="9" spans="1:2" s="52" customFormat="1" ht="31.5">
      <c r="A9" s="32" t="s">
        <v>397</v>
      </c>
      <c r="B9" s="19">
        <f>SUM(B10:B12)</f>
        <v>2685</v>
      </c>
    </row>
    <row r="10" spans="1:2" ht="15.75">
      <c r="A10" s="42" t="s">
        <v>348</v>
      </c>
      <c r="B10" s="5">
        <v>2685</v>
      </c>
    </row>
    <row r="11" spans="1:2" ht="15.75">
      <c r="A11" s="4" t="s">
        <v>347</v>
      </c>
      <c r="B11" s="5">
        <v>0</v>
      </c>
    </row>
    <row r="12" spans="1:2" ht="15.75">
      <c r="A12" s="4" t="s">
        <v>373</v>
      </c>
      <c r="B12" s="5">
        <v>0</v>
      </c>
    </row>
    <row r="13" spans="1:2" ht="15.75">
      <c r="A13" s="18" t="s">
        <v>171</v>
      </c>
      <c r="B13" s="19">
        <f>B14</f>
        <v>1200</v>
      </c>
    </row>
    <row r="14" spans="1:2" ht="15.75">
      <c r="A14" s="42" t="s">
        <v>349</v>
      </c>
      <c r="B14" s="5">
        <v>1200</v>
      </c>
    </row>
    <row r="15" spans="1:2" s="52" customFormat="1" ht="15.75">
      <c r="A15" s="18" t="s">
        <v>172</v>
      </c>
      <c r="B15" s="19">
        <f>B16+B17+B18+B19+B20</f>
        <v>0</v>
      </c>
    </row>
    <row r="16" spans="1:2" ht="15.75">
      <c r="A16" s="42" t="s">
        <v>351</v>
      </c>
      <c r="B16" s="5">
        <v>0</v>
      </c>
    </row>
    <row r="17" spans="1:2" ht="15.75">
      <c r="A17" s="4" t="s">
        <v>350</v>
      </c>
      <c r="B17" s="5">
        <v>0</v>
      </c>
    </row>
    <row r="18" spans="1:2" ht="15.75">
      <c r="A18" s="4" t="s">
        <v>374</v>
      </c>
      <c r="B18" s="5">
        <v>0</v>
      </c>
    </row>
    <row r="19" spans="1:2" ht="15.75">
      <c r="A19" s="4" t="s">
        <v>375</v>
      </c>
      <c r="B19" s="5">
        <v>0</v>
      </c>
    </row>
    <row r="20" spans="1:2" s="52" customFormat="1" ht="15.75">
      <c r="A20" s="18" t="s">
        <v>173</v>
      </c>
      <c r="B20" s="19">
        <f>B21+B22+B23</f>
        <v>0</v>
      </c>
    </row>
    <row r="21" spans="1:2" ht="15.75">
      <c r="A21" s="42" t="s">
        <v>376</v>
      </c>
      <c r="B21" s="5">
        <v>0</v>
      </c>
    </row>
    <row r="22" spans="1:2" ht="15.75">
      <c r="A22" s="4" t="s">
        <v>377</v>
      </c>
      <c r="B22" s="5">
        <v>0</v>
      </c>
    </row>
    <row r="23" spans="1:2" ht="15.75">
      <c r="A23" s="4" t="s">
        <v>378</v>
      </c>
      <c r="B23" s="5">
        <v>0</v>
      </c>
    </row>
    <row r="24" spans="1:2" ht="15.75">
      <c r="A24" s="58" t="s">
        <v>174</v>
      </c>
      <c r="B24" s="8">
        <f>B7+B8+B9+B13+B15+B20</f>
        <v>19692</v>
      </c>
    </row>
  </sheetData>
  <phoneticPr fontId="6" type="noConversion"/>
  <pageMargins left="0.35433070866141736" right="0.35433070866141736" top="0.98425196850393704" bottom="0.98425196850393704" header="0.51181102362204722" footer="0.51181102362204722"/>
  <pageSetup paperSize="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3"/>
  <sheetViews>
    <sheetView zoomScale="85" workbookViewId="0">
      <selection activeCell="C14" sqref="C14"/>
    </sheetView>
  </sheetViews>
  <sheetFormatPr defaultRowHeight="15"/>
  <cols>
    <col min="1" max="1" width="9.42578125" bestFit="1" customWidth="1"/>
    <col min="2" max="2" width="101.85546875" bestFit="1" customWidth="1"/>
    <col min="3" max="3" width="17" bestFit="1" customWidth="1"/>
  </cols>
  <sheetData>
    <row r="1" spans="1:3" ht="15.75">
      <c r="B1" s="17" t="s">
        <v>366</v>
      </c>
    </row>
    <row r="2" spans="1:3" ht="15.75">
      <c r="A2" s="2"/>
      <c r="B2" s="17" t="s">
        <v>402</v>
      </c>
    </row>
    <row r="3" spans="1:3" ht="15.75">
      <c r="A3" s="2"/>
      <c r="B3" s="17" t="s">
        <v>436</v>
      </c>
    </row>
    <row r="4" spans="1:3" ht="15.75">
      <c r="A4" s="2"/>
      <c r="B4" s="17" t="s">
        <v>264</v>
      </c>
    </row>
    <row r="5" spans="1:3" ht="15.75">
      <c r="A5" s="2"/>
      <c r="B5" s="17"/>
      <c r="C5" s="84" t="s">
        <v>407</v>
      </c>
    </row>
    <row r="6" spans="1:3" ht="63.75" customHeight="1">
      <c r="A6" s="66" t="s">
        <v>318</v>
      </c>
      <c r="B6" s="66" t="s">
        <v>319</v>
      </c>
      <c r="C6" s="47" t="s">
        <v>405</v>
      </c>
    </row>
    <row r="7" spans="1:3" ht="15.75">
      <c r="A7" s="4" t="s">
        <v>446</v>
      </c>
      <c r="B7" s="4" t="s">
        <v>212</v>
      </c>
      <c r="C7" s="4">
        <v>0</v>
      </c>
    </row>
    <row r="8" spans="1:3" ht="15.75">
      <c r="A8" s="4" t="s">
        <v>447</v>
      </c>
      <c r="B8" s="4" t="s">
        <v>213</v>
      </c>
      <c r="C8" s="4">
        <v>2500</v>
      </c>
    </row>
    <row r="9" spans="1:3" ht="15.75">
      <c r="A9" s="4" t="s">
        <v>448</v>
      </c>
      <c r="B9" s="4" t="s">
        <v>214</v>
      </c>
      <c r="C9" s="4">
        <v>0</v>
      </c>
    </row>
    <row r="10" spans="1:3" ht="15.75">
      <c r="A10" s="4" t="s">
        <v>449</v>
      </c>
      <c r="B10" s="4" t="s">
        <v>215</v>
      </c>
      <c r="C10" s="4">
        <v>0</v>
      </c>
    </row>
    <row r="11" spans="1:3" ht="15.75">
      <c r="A11" s="4" t="s">
        <v>450</v>
      </c>
      <c r="B11" s="4" t="s">
        <v>216</v>
      </c>
      <c r="C11" s="4">
        <v>0</v>
      </c>
    </row>
    <row r="12" spans="1:3" ht="15.75">
      <c r="A12" s="58" t="s">
        <v>451</v>
      </c>
      <c r="B12" s="58" t="s">
        <v>217</v>
      </c>
      <c r="C12" s="58">
        <f>SUM(C7:C11)</f>
        <v>2500</v>
      </c>
    </row>
    <row r="13" spans="1:3" ht="15.75">
      <c r="C13" s="2"/>
    </row>
  </sheetData>
  <phoneticPr fontId="6" type="noConversion"/>
  <pageMargins left="0.35433070866141736" right="0.35433070866141736" top="0.98425196850393704" bottom="0.98425196850393704" header="0.51181102362204722" footer="0.51181102362204722"/>
  <pageSetup paperSize="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32"/>
  <sheetViews>
    <sheetView topLeftCell="A16" workbookViewId="0">
      <selection activeCell="A16" sqref="A16"/>
    </sheetView>
  </sheetViews>
  <sheetFormatPr defaultRowHeight="15.75"/>
  <cols>
    <col min="1" max="1" width="70.7109375" style="2" bestFit="1" customWidth="1"/>
    <col min="2" max="2" width="16.5703125" style="2" bestFit="1" customWidth="1"/>
    <col min="3" max="16384" width="9.140625" style="2"/>
  </cols>
  <sheetData>
    <row r="1" spans="1:2">
      <c r="A1" s="17" t="s">
        <v>367</v>
      </c>
    </row>
    <row r="2" spans="1:2">
      <c r="A2" s="17" t="s">
        <v>402</v>
      </c>
    </row>
    <row r="3" spans="1:2">
      <c r="A3" s="17" t="s">
        <v>255</v>
      </c>
    </row>
    <row r="4" spans="1:2">
      <c r="A4" s="17" t="s">
        <v>264</v>
      </c>
      <c r="B4" s="84"/>
    </row>
    <row r="5" spans="1:2">
      <c r="A5" s="17"/>
      <c r="B5" s="84" t="s">
        <v>407</v>
      </c>
    </row>
    <row r="6" spans="1:2" ht="31.5" customHeight="1">
      <c r="A6" s="62" t="s">
        <v>320</v>
      </c>
      <c r="B6" s="63" t="s">
        <v>405</v>
      </c>
    </row>
    <row r="7" spans="1:2">
      <c r="A7" s="4" t="s">
        <v>256</v>
      </c>
      <c r="B7" s="5">
        <v>0</v>
      </c>
    </row>
    <row r="8" spans="1:2">
      <c r="A8" s="4" t="s">
        <v>400</v>
      </c>
      <c r="B8" s="5">
        <v>800</v>
      </c>
    </row>
    <row r="9" spans="1:2">
      <c r="A9" s="18" t="s">
        <v>55</v>
      </c>
      <c r="B9" s="19">
        <f>SUM(B7:B8)</f>
        <v>800</v>
      </c>
    </row>
    <row r="10" spans="1:2">
      <c r="A10" s="81"/>
      <c r="B10" s="82"/>
    </row>
    <row r="11" spans="1:2">
      <c r="A11" s="4" t="s">
        <v>60</v>
      </c>
      <c r="B11" s="19">
        <v>272</v>
      </c>
    </row>
    <row r="12" spans="1:2">
      <c r="B12" s="3"/>
    </row>
    <row r="13" spans="1:2">
      <c r="A13" s="4" t="s">
        <v>257</v>
      </c>
      <c r="B13" s="5">
        <v>0</v>
      </c>
    </row>
    <row r="14" spans="1:2">
      <c r="A14" s="4" t="s">
        <v>258</v>
      </c>
      <c r="B14" s="5">
        <v>0</v>
      </c>
    </row>
    <row r="15" spans="1:2">
      <c r="A15" s="4" t="s">
        <v>259</v>
      </c>
      <c r="B15" s="5">
        <v>0</v>
      </c>
    </row>
    <row r="16" spans="1:2">
      <c r="A16" s="4" t="s">
        <v>380</v>
      </c>
      <c r="B16" s="5">
        <v>0</v>
      </c>
    </row>
    <row r="17" spans="1:2">
      <c r="A17" s="4" t="s">
        <v>387</v>
      </c>
      <c r="B17" s="5">
        <v>2205</v>
      </c>
    </row>
    <row r="18" spans="1:2">
      <c r="A18" s="4" t="s">
        <v>388</v>
      </c>
      <c r="B18" s="5">
        <v>1552</v>
      </c>
    </row>
    <row r="19" spans="1:2">
      <c r="A19" s="18" t="s">
        <v>57</v>
      </c>
      <c r="B19" s="19">
        <f>SUM(B13:B18)</f>
        <v>3757</v>
      </c>
    </row>
    <row r="20" spans="1:2">
      <c r="B20" s="3"/>
    </row>
    <row r="21" spans="1:2">
      <c r="A21" s="18" t="s">
        <v>61</v>
      </c>
      <c r="B21" s="19">
        <f>216+595+418+73</f>
        <v>1302</v>
      </c>
    </row>
    <row r="22" spans="1:2">
      <c r="A22" s="76" t="s">
        <v>260</v>
      </c>
      <c r="B22" s="77">
        <f>B9+B11+B19+B21</f>
        <v>6131</v>
      </c>
    </row>
    <row r="23" spans="1:2">
      <c r="B23" s="3"/>
    </row>
    <row r="24" spans="1:2">
      <c r="A24" s="4" t="s">
        <v>391</v>
      </c>
      <c r="B24" s="5">
        <v>0</v>
      </c>
    </row>
    <row r="25" spans="1:2">
      <c r="A25" s="4" t="s">
        <v>392</v>
      </c>
      <c r="B25" s="5">
        <v>554</v>
      </c>
    </row>
    <row r="26" spans="1:2">
      <c r="A26" s="4" t="s">
        <v>389</v>
      </c>
      <c r="B26" s="5">
        <f>3558</f>
        <v>3558</v>
      </c>
    </row>
    <row r="27" spans="1:2">
      <c r="A27" s="4" t="s">
        <v>390</v>
      </c>
      <c r="B27" s="5">
        <v>1000</v>
      </c>
    </row>
    <row r="28" spans="1:2">
      <c r="A28" s="18" t="s">
        <v>393</v>
      </c>
      <c r="B28" s="19">
        <f>SUM(B24:B27)</f>
        <v>5112</v>
      </c>
    </row>
    <row r="29" spans="1:2">
      <c r="A29" s="18" t="s">
        <v>65</v>
      </c>
      <c r="B29" s="19">
        <f>150+540+270+421</f>
        <v>1381</v>
      </c>
    </row>
    <row r="30" spans="1:2">
      <c r="A30" s="76" t="s">
        <v>261</v>
      </c>
      <c r="B30" s="77">
        <f>B28+B29</f>
        <v>6493</v>
      </c>
    </row>
    <row r="31" spans="1:2">
      <c r="B31" s="3"/>
    </row>
    <row r="32" spans="1:2" ht="18.75">
      <c r="A32" s="60" t="s">
        <v>262</v>
      </c>
      <c r="B32" s="61">
        <f>B22+B30</f>
        <v>12624</v>
      </c>
    </row>
  </sheetData>
  <phoneticPr fontId="6" type="noConversion"/>
  <pageMargins left="0.35433070866141736" right="0.35433070866141736" top="0.59055118110236227" bottom="0.59055118110236227" header="0.51181102362204722" footer="0.51181102362204722"/>
  <pageSetup paperSize="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C31"/>
  <sheetViews>
    <sheetView topLeftCell="A4" zoomScale="85" workbookViewId="0">
      <selection activeCell="C29" sqref="C29"/>
    </sheetView>
  </sheetViews>
  <sheetFormatPr defaultRowHeight="15.75"/>
  <cols>
    <col min="1" max="1" width="9.140625" style="2"/>
    <col min="2" max="2" width="67.28515625" customWidth="1"/>
    <col min="3" max="3" width="15.42578125" customWidth="1"/>
  </cols>
  <sheetData>
    <row r="1" spans="1:3">
      <c r="B1" s="17" t="s">
        <v>368</v>
      </c>
    </row>
    <row r="2" spans="1:3">
      <c r="B2" s="17" t="s">
        <v>402</v>
      </c>
    </row>
    <row r="3" spans="1:3">
      <c r="B3" s="17" t="s">
        <v>321</v>
      </c>
    </row>
    <row r="4" spans="1:3">
      <c r="B4" s="17" t="s">
        <v>264</v>
      </c>
      <c r="C4" s="84"/>
    </row>
    <row r="5" spans="1:3">
      <c r="B5" s="17"/>
      <c r="C5" s="84" t="s">
        <v>407</v>
      </c>
    </row>
    <row r="6" spans="1:3" ht="44.25" customHeight="1">
      <c r="A6" s="64" t="s">
        <v>318</v>
      </c>
      <c r="B6" s="65" t="s">
        <v>319</v>
      </c>
      <c r="C6" s="63" t="s">
        <v>405</v>
      </c>
    </row>
    <row r="7" spans="1:3">
      <c r="A7" s="4" t="s">
        <v>22</v>
      </c>
      <c r="B7" s="4" t="s">
        <v>323</v>
      </c>
      <c r="C7" s="5">
        <v>0</v>
      </c>
    </row>
    <row r="8" spans="1:3">
      <c r="A8" s="4" t="s">
        <v>23</v>
      </c>
      <c r="B8" s="4" t="s">
        <v>324</v>
      </c>
      <c r="C8" s="5">
        <v>0</v>
      </c>
    </row>
    <row r="9" spans="1:3">
      <c r="A9" s="4" t="s">
        <v>24</v>
      </c>
      <c r="B9" s="4" t="s">
        <v>325</v>
      </c>
      <c r="C9" s="5">
        <v>0</v>
      </c>
    </row>
    <row r="10" spans="1:3">
      <c r="A10" s="4" t="s">
        <v>25</v>
      </c>
      <c r="B10" s="4" t="s">
        <v>326</v>
      </c>
      <c r="C10" s="5">
        <v>0</v>
      </c>
    </row>
    <row r="11" spans="1:3">
      <c r="A11" s="4" t="s">
        <v>26</v>
      </c>
      <c r="B11" s="4" t="s">
        <v>327</v>
      </c>
      <c r="C11" s="5">
        <v>0</v>
      </c>
    </row>
    <row r="12" spans="1:3">
      <c r="A12" s="4" t="s">
        <v>27</v>
      </c>
      <c r="B12" s="4" t="s">
        <v>328</v>
      </c>
      <c r="C12" s="19">
        <f>SUM(C13:C18)</f>
        <v>3946</v>
      </c>
    </row>
    <row r="13" spans="1:3">
      <c r="A13" s="42" t="s">
        <v>310</v>
      </c>
      <c r="B13" s="40" t="s">
        <v>341</v>
      </c>
      <c r="C13" s="5">
        <v>700</v>
      </c>
    </row>
    <row r="14" spans="1:3">
      <c r="A14" s="42"/>
      <c r="B14" s="40" t="s">
        <v>385</v>
      </c>
      <c r="C14" s="5">
        <v>1000</v>
      </c>
    </row>
    <row r="15" spans="1:3">
      <c r="A15" s="4"/>
      <c r="B15" s="41" t="s">
        <v>342</v>
      </c>
      <c r="C15" s="5">
        <v>1000</v>
      </c>
    </row>
    <row r="16" spans="1:3">
      <c r="A16" s="4"/>
      <c r="B16" s="41" t="s">
        <v>338</v>
      </c>
      <c r="C16" s="5">
        <v>800</v>
      </c>
    </row>
    <row r="17" spans="1:3">
      <c r="A17" s="4"/>
      <c r="B17" s="41" t="s">
        <v>339</v>
      </c>
      <c r="C17" s="5">
        <v>446</v>
      </c>
    </row>
    <row r="18" spans="1:3">
      <c r="A18" s="4"/>
      <c r="B18" s="41" t="s">
        <v>340</v>
      </c>
      <c r="C18" s="5">
        <v>0</v>
      </c>
    </row>
    <row r="19" spans="1:3">
      <c r="A19" s="4" t="s">
        <v>28</v>
      </c>
      <c r="B19" s="4" t="s">
        <v>329</v>
      </c>
      <c r="C19" s="5">
        <v>0</v>
      </c>
    </row>
    <row r="20" spans="1:3">
      <c r="A20" s="4" t="s">
        <v>29</v>
      </c>
      <c r="B20" s="4" t="s">
        <v>330</v>
      </c>
      <c r="C20" s="5">
        <v>0</v>
      </c>
    </row>
    <row r="21" spans="1:3">
      <c r="A21" s="4" t="s">
        <v>30</v>
      </c>
      <c r="B21" s="4" t="s">
        <v>331</v>
      </c>
      <c r="C21" s="5">
        <v>0</v>
      </c>
    </row>
    <row r="22" spans="1:3">
      <c r="A22" s="4" t="s">
        <v>31</v>
      </c>
      <c r="B22" s="4" t="s">
        <v>332</v>
      </c>
      <c r="C22" s="5">
        <v>0</v>
      </c>
    </row>
    <row r="23" spans="1:3">
      <c r="A23" s="4" t="s">
        <v>32</v>
      </c>
      <c r="B23" s="4" t="s">
        <v>333</v>
      </c>
      <c r="C23" s="19">
        <f>SUM(C24:C27)</f>
        <v>925</v>
      </c>
    </row>
    <row r="24" spans="1:3">
      <c r="A24" s="42" t="s">
        <v>310</v>
      </c>
      <c r="B24" s="4" t="s">
        <v>343</v>
      </c>
      <c r="C24" s="5">
        <v>300</v>
      </c>
    </row>
    <row r="25" spans="1:3">
      <c r="A25" s="4"/>
      <c r="B25" s="4" t="s">
        <v>345</v>
      </c>
      <c r="C25" s="5">
        <v>425</v>
      </c>
    </row>
    <row r="26" spans="1:3">
      <c r="A26" s="4"/>
      <c r="B26" s="4" t="s">
        <v>346</v>
      </c>
      <c r="C26" s="5">
        <v>100</v>
      </c>
    </row>
    <row r="27" spans="1:3">
      <c r="A27" s="4"/>
      <c r="B27" s="4" t="s">
        <v>344</v>
      </c>
      <c r="C27" s="5">
        <v>100</v>
      </c>
    </row>
    <row r="28" spans="1:3">
      <c r="A28" s="4"/>
      <c r="B28" s="4" t="s">
        <v>381</v>
      </c>
      <c r="C28" s="5">
        <v>0</v>
      </c>
    </row>
    <row r="29" spans="1:3">
      <c r="A29" s="4" t="s">
        <v>44</v>
      </c>
      <c r="B29" s="4" t="s">
        <v>334</v>
      </c>
      <c r="C29" s="5">
        <v>0</v>
      </c>
    </row>
    <row r="30" spans="1:3">
      <c r="A30" s="4" t="s">
        <v>322</v>
      </c>
      <c r="B30" s="4" t="s">
        <v>335</v>
      </c>
      <c r="C30" s="19">
        <v>10935</v>
      </c>
    </row>
    <row r="31" spans="1:3">
      <c r="A31" s="4" t="s">
        <v>337</v>
      </c>
      <c r="B31" s="6" t="s">
        <v>336</v>
      </c>
      <c r="C31" s="7">
        <f>C12+C23+C30</f>
        <v>15806</v>
      </c>
    </row>
  </sheetData>
  <phoneticPr fontId="6" type="noConversion"/>
  <pageMargins left="0.35433070866141736" right="0.74803149606299213" top="0.39370078740157483" bottom="0.39370078740157483" header="0.51181102362204722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rovatkódok</vt:lpstr>
      <vt:lpstr>1 számú melléklet</vt:lpstr>
      <vt:lpstr>2 számú melléklet</vt:lpstr>
      <vt:lpstr>3 számú melléklet</vt:lpstr>
      <vt:lpstr>4 számú melléklet</vt:lpstr>
      <vt:lpstr>5 számú melléklet</vt:lpstr>
      <vt:lpstr>6 számú melléklet</vt:lpstr>
      <vt:lpstr>8 számú melléklet</vt:lpstr>
      <vt:lpstr>9 számú melléklet</vt:lpstr>
      <vt:lpstr>10 számú melléklet</vt:lpstr>
      <vt:lpstr>11 számú melléklet</vt:lpstr>
      <vt:lpstr>12 számú melléklet</vt:lpstr>
      <vt:lpstr>13 számú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Eszti</dc:creator>
  <cp:lastModifiedBy>Eszter</cp:lastModifiedBy>
  <cp:lastPrinted>2015-03-03T07:43:18Z</cp:lastPrinted>
  <dcterms:created xsi:type="dcterms:W3CDTF">2014-02-16T16:34:25Z</dcterms:created>
  <dcterms:modified xsi:type="dcterms:W3CDTF">2015-03-03T08:15:50Z</dcterms:modified>
</cp:coreProperties>
</file>