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8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40" i="18"/>
  <c r="K40" s="1"/>
  <c r="H40"/>
  <c r="I40" s="1"/>
  <c r="F40"/>
  <c r="G40" s="1"/>
  <c r="D40"/>
  <c r="E40" s="1"/>
  <c r="C40"/>
  <c r="L40" s="1"/>
  <c r="M40" s="1"/>
  <c r="J39"/>
  <c r="H39"/>
  <c r="F39"/>
  <c r="D39"/>
  <c r="L39" s="1"/>
  <c r="C39"/>
  <c r="J38"/>
  <c r="H38"/>
  <c r="F38"/>
  <c r="D38"/>
  <c r="L38" s="1"/>
  <c r="C38"/>
  <c r="J37"/>
  <c r="H37"/>
  <c r="F37"/>
  <c r="D37"/>
  <c r="C37"/>
  <c r="L37" s="1"/>
  <c r="M37" s="1"/>
  <c r="J36"/>
  <c r="K36" s="1"/>
  <c r="H36"/>
  <c r="I36" s="1"/>
  <c r="E36"/>
  <c r="C36"/>
  <c r="G36" s="1"/>
  <c r="J35"/>
  <c r="H35"/>
  <c r="C35"/>
  <c r="L35" s="1"/>
  <c r="J34"/>
  <c r="K34" s="1"/>
  <c r="H34"/>
  <c r="I34" s="1"/>
  <c r="F34"/>
  <c r="G34" s="1"/>
  <c r="D34"/>
  <c r="E34" s="1"/>
  <c r="C34"/>
  <c r="L34" s="1"/>
  <c r="M34" s="1"/>
  <c r="J33"/>
  <c r="H33"/>
  <c r="F33"/>
  <c r="D33"/>
  <c r="C33"/>
  <c r="K33" s="1"/>
  <c r="J32"/>
  <c r="K32" s="1"/>
  <c r="H32"/>
  <c r="I32" s="1"/>
  <c r="F32"/>
  <c r="G32" s="1"/>
  <c r="D32"/>
  <c r="E32" s="1"/>
  <c r="C32"/>
  <c r="L32" s="1"/>
  <c r="M32" s="1"/>
  <c r="K31"/>
  <c r="J31"/>
  <c r="I31"/>
  <c r="H31"/>
  <c r="G31"/>
  <c r="D31"/>
  <c r="E31" s="1"/>
  <c r="C31"/>
  <c r="L31" s="1"/>
  <c r="M31" s="1"/>
  <c r="J30"/>
  <c r="H30"/>
  <c r="L30" s="1"/>
  <c r="C30"/>
  <c r="J29"/>
  <c r="H29"/>
  <c r="C29"/>
  <c r="K29" s="1"/>
  <c r="J28"/>
  <c r="K28" s="1"/>
  <c r="H28"/>
  <c r="L28" s="1"/>
  <c r="M28" s="1"/>
  <c r="E28"/>
  <c r="C28"/>
  <c r="G28" s="1"/>
  <c r="J27"/>
  <c r="H27"/>
  <c r="C27"/>
  <c r="K27" s="1"/>
  <c r="J26"/>
  <c r="K26" s="1"/>
  <c r="H26"/>
  <c r="L26" s="1"/>
  <c r="M26" s="1"/>
  <c r="E26"/>
  <c r="C26"/>
  <c r="G26" s="1"/>
  <c r="J25"/>
  <c r="H25"/>
  <c r="F25"/>
  <c r="G25" s="1"/>
  <c r="D25"/>
  <c r="E25" s="1"/>
  <c r="C25"/>
  <c r="K25" s="1"/>
  <c r="J24"/>
  <c r="K24" s="1"/>
  <c r="H24"/>
  <c r="I24" s="1"/>
  <c r="F24"/>
  <c r="G24" s="1"/>
  <c r="D24"/>
  <c r="E24" s="1"/>
  <c r="C24"/>
  <c r="L24" s="1"/>
  <c r="M24" s="1"/>
  <c r="J23"/>
  <c r="H23"/>
  <c r="F23"/>
  <c r="G23" s="1"/>
  <c r="D23"/>
  <c r="E23" s="1"/>
  <c r="C23"/>
  <c r="K23" s="1"/>
  <c r="H22"/>
  <c r="I22" s="1"/>
  <c r="D22"/>
  <c r="E22" s="1"/>
  <c r="C22"/>
  <c r="L22" s="1"/>
  <c r="M22" s="1"/>
  <c r="J21"/>
  <c r="H21"/>
  <c r="F21"/>
  <c r="D21"/>
  <c r="C21"/>
  <c r="L21" s="1"/>
  <c r="K20"/>
  <c r="H20"/>
  <c r="I20" s="1"/>
  <c r="D20"/>
  <c r="E20" s="1"/>
  <c r="C20"/>
  <c r="L20" s="1"/>
  <c r="M20" s="1"/>
  <c r="J19"/>
  <c r="H19"/>
  <c r="F19"/>
  <c r="D19"/>
  <c r="C19"/>
  <c r="K19" s="1"/>
  <c r="J18"/>
  <c r="K18" s="1"/>
  <c r="H18"/>
  <c r="I18" s="1"/>
  <c r="F18"/>
  <c r="G18" s="1"/>
  <c r="D18"/>
  <c r="E18" s="1"/>
  <c r="C18"/>
  <c r="L18" s="1"/>
  <c r="M18" s="1"/>
  <c r="J17"/>
  <c r="H17"/>
  <c r="F17"/>
  <c r="D17"/>
  <c r="C17"/>
  <c r="K17" s="1"/>
  <c r="J16"/>
  <c r="K16" s="1"/>
  <c r="H16"/>
  <c r="I16" s="1"/>
  <c r="F16"/>
  <c r="G16" s="1"/>
  <c r="D16"/>
  <c r="E16" s="1"/>
  <c r="C16"/>
  <c r="L16" s="1"/>
  <c r="M16" s="1"/>
  <c r="J15"/>
  <c r="H15"/>
  <c r="F15"/>
  <c r="D15"/>
  <c r="C15"/>
  <c r="K15" s="1"/>
  <c r="J14"/>
  <c r="K14" s="1"/>
  <c r="H14"/>
  <c r="I14" s="1"/>
  <c r="F14"/>
  <c r="G14" s="1"/>
  <c r="D14"/>
  <c r="E14" s="1"/>
  <c r="C14"/>
  <c r="L14" s="1"/>
  <c r="M14" s="1"/>
  <c r="J13"/>
  <c r="H13"/>
  <c r="F13"/>
  <c r="D13"/>
  <c r="C13"/>
  <c r="K13" s="1"/>
  <c r="J12"/>
  <c r="K12" s="1"/>
  <c r="H12"/>
  <c r="I12" s="1"/>
  <c r="F12"/>
  <c r="G12" s="1"/>
  <c r="D12"/>
  <c r="L12" s="1"/>
  <c r="M12" s="1"/>
  <c r="C12"/>
  <c r="J11"/>
  <c r="H11"/>
  <c r="F11"/>
  <c r="D11"/>
  <c r="C11"/>
  <c r="K11" s="1"/>
  <c r="J10"/>
  <c r="K10" s="1"/>
  <c r="H10"/>
  <c r="I10" s="1"/>
  <c r="F10"/>
  <c r="G10" s="1"/>
  <c r="D10"/>
  <c r="L10" s="1"/>
  <c r="M10" s="1"/>
  <c r="C10"/>
  <c r="J9"/>
  <c r="H9"/>
  <c r="F9"/>
  <c r="D9"/>
  <c r="C9"/>
  <c r="K9" s="1"/>
  <c r="J8"/>
  <c r="J41" s="1"/>
  <c r="H8"/>
  <c r="H41" s="1"/>
  <c r="I41" s="1"/>
  <c r="F8"/>
  <c r="F41" s="1"/>
  <c r="D8"/>
  <c r="D41" s="1"/>
  <c r="E41" s="1"/>
  <c r="C8"/>
  <c r="C41" s="1"/>
  <c r="G41" l="1"/>
  <c r="K41"/>
  <c r="E8"/>
  <c r="G8"/>
  <c r="I8"/>
  <c r="K8"/>
  <c r="L9"/>
  <c r="M9" s="1"/>
  <c r="E10"/>
  <c r="L11"/>
  <c r="M11" s="1"/>
  <c r="E12"/>
  <c r="L13"/>
  <c r="M13" s="1"/>
  <c r="L15"/>
  <c r="M15" s="1"/>
  <c r="L17"/>
  <c r="M17" s="1"/>
  <c r="L19"/>
  <c r="M19" s="1"/>
  <c r="K22"/>
  <c r="L23"/>
  <c r="M23" s="1"/>
  <c r="L25"/>
  <c r="M25" s="1"/>
  <c r="I26"/>
  <c r="E27"/>
  <c r="L27"/>
  <c r="M27" s="1"/>
  <c r="I28"/>
  <c r="E29"/>
  <c r="L29"/>
  <c r="M29" s="1"/>
  <c r="L33"/>
  <c r="M33" s="1"/>
  <c r="L36"/>
  <c r="M36" s="1"/>
  <c r="E37"/>
  <c r="G37"/>
  <c r="I37"/>
  <c r="K37"/>
  <c r="L8"/>
  <c r="E9"/>
  <c r="G9"/>
  <c r="I9"/>
  <c r="E11"/>
  <c r="G11"/>
  <c r="I11"/>
  <c r="E13"/>
  <c r="G13"/>
  <c r="I13"/>
  <c r="E15"/>
  <c r="G15"/>
  <c r="I15"/>
  <c r="E17"/>
  <c r="G17"/>
  <c r="I17"/>
  <c r="E19"/>
  <c r="G19"/>
  <c r="I19"/>
  <c r="G22"/>
  <c r="I23"/>
  <c r="I25"/>
  <c r="G27"/>
  <c r="I27"/>
  <c r="G29"/>
  <c r="I29"/>
  <c r="E33"/>
  <c r="G33"/>
  <c r="I33"/>
  <c r="L41" l="1"/>
  <c r="M41" s="1"/>
  <c r="M8"/>
</calcChain>
</file>

<file path=xl/sharedStrings.xml><?xml version="1.0" encoding="utf-8"?>
<sst xmlns="http://schemas.openxmlformats.org/spreadsheetml/2006/main" count="50" uniqueCount="50">
  <si>
    <t>eFt</t>
  </si>
  <si>
    <t>13. számú</t>
  </si>
  <si>
    <t>2013. Működési költségvetés  -  Kötelezően előírt feladatkörök</t>
  </si>
  <si>
    <t>Megnevezés</t>
  </si>
  <si>
    <t>Feladat-mutató</t>
  </si>
  <si>
    <t>2013. évi előirányzat 100%</t>
  </si>
  <si>
    <t>Saját intézményi bevételek</t>
  </si>
  <si>
    <t>Intézményi bevételek fedezete %</t>
  </si>
  <si>
    <t>Állami támogatás + OEP finansz.</t>
  </si>
  <si>
    <t>Állami támogatás fedezete %</t>
  </si>
  <si>
    <t>Pénz-   maradvány</t>
  </si>
  <si>
    <t>Pénzmar. fedezete %</t>
  </si>
  <si>
    <t>Átvett pe.+támogatás értékű bev.</t>
  </si>
  <si>
    <t>Átvett pe.       fedezete %</t>
  </si>
  <si>
    <t>Önkormányzati hozzájárulás saját bevételből</t>
  </si>
  <si>
    <t>Önkormányzati hozzájárulás fedezete %</t>
  </si>
  <si>
    <t>Önkormányzati Igazgatás</t>
  </si>
  <si>
    <t>Pénzügyi Igazgatás</t>
  </si>
  <si>
    <t>Közművelődési tevékenység Könyvtár</t>
  </si>
  <si>
    <t>Művelődési Ház</t>
  </si>
  <si>
    <t xml:space="preserve">Óvodai nevelés </t>
  </si>
  <si>
    <t>Óvodai nevelés SNI</t>
  </si>
  <si>
    <t>Óvodai intézményi étkeztetés</t>
  </si>
  <si>
    <t>Iskolások Intézményi étkezése</t>
  </si>
  <si>
    <t>Iskola üzemeltetés</t>
  </si>
  <si>
    <t>Háziorvosi szolgálat dr Manzini</t>
  </si>
  <si>
    <t>Háziorvosi szolgálat dr Müller</t>
  </si>
  <si>
    <t>Háziorvosi szolgálat dr Spohn</t>
  </si>
  <si>
    <t>Védőnői szolgálat</t>
  </si>
  <si>
    <t>Iskola-egészségügyi ellátás</t>
  </si>
  <si>
    <t>Ügyeleti szolgálat</t>
  </si>
  <si>
    <t>Park és zöldterület fenntartás</t>
  </si>
  <si>
    <t>Mezőőr</t>
  </si>
  <si>
    <t>Útfenntartás</t>
  </si>
  <si>
    <t>Parkoló garázs üzemeltetése</t>
  </si>
  <si>
    <t>Egyéb település üzemeltetés</t>
  </si>
  <si>
    <t>Piac</t>
  </si>
  <si>
    <t>Lakóingatlan hasznosítás</t>
  </si>
  <si>
    <t>Nem lakóingatlan hasznosítása</t>
  </si>
  <si>
    <t>Szociális és gyermekjóléti ellát. (segélyek)</t>
  </si>
  <si>
    <t>Szociális étkeztetés</t>
  </si>
  <si>
    <t>Közvilágítás</t>
  </si>
  <si>
    <t>Finanszírozási műveletek elszámolás</t>
  </si>
  <si>
    <t>Önkormányzatok elszámolásai</t>
  </si>
  <si>
    <t>Önkormányzati jogalkotás</t>
  </si>
  <si>
    <t>Temető kezelés</t>
  </si>
  <si>
    <t>Szennyvíz elvezetés és kezelés</t>
  </si>
  <si>
    <t>Települési vízellátás</t>
  </si>
  <si>
    <t>Települési hulladékkezelés</t>
  </si>
  <si>
    <t>Összesen: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</si>
</sst>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color indexed="10"/>
      <name val="Cambria"/>
      <charset val="238"/>
    </font>
    <font>
      <b/>
      <sz val="18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mbria"/>
      <family val="1"/>
      <charset val="238"/>
    </font>
    <font>
      <b/>
      <sz val="9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54">
    <xf numFmtId="0" fontId="0" fillId="0" borderId="0" xfId="0"/>
    <xf numFmtId="0" fontId="21" fillId="0" borderId="0" xfId="0" applyFont="1"/>
    <xf numFmtId="49" fontId="21" fillId="0" borderId="0" xfId="0" applyNumberFormat="1" applyFont="1" applyAlignment="1"/>
    <xf numFmtId="49" fontId="23" fillId="0" borderId="0" xfId="0" applyNumberFormat="1" applyFont="1" applyAlignment="1"/>
    <xf numFmtId="49" fontId="22" fillId="0" borderId="0" xfId="0" applyNumberFormat="1" applyFont="1" applyAlignment="1">
      <alignment horizontal="right"/>
    </xf>
    <xf numFmtId="49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49" fontId="21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justify"/>
    </xf>
    <xf numFmtId="3" fontId="21" fillId="0" borderId="0" xfId="0" applyNumberFormat="1" applyFont="1"/>
    <xf numFmtId="0" fontId="25" fillId="0" borderId="16" xfId="0" applyFont="1" applyBorder="1" applyAlignment="1">
      <alignment horizontal="right" vertical="justify"/>
    </xf>
    <xf numFmtId="0" fontId="26" fillId="24" borderId="17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 shrinkToFit="1"/>
    </xf>
    <xf numFmtId="3" fontId="27" fillId="24" borderId="11" xfId="0" applyNumberFormat="1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 shrinkToFit="1"/>
    </xf>
    <xf numFmtId="3" fontId="27" fillId="0" borderId="11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vertical="center" wrapText="1" shrinkToFit="1"/>
    </xf>
    <xf numFmtId="3" fontId="21" fillId="0" borderId="22" xfId="0" applyNumberFormat="1" applyFont="1" applyFill="1" applyBorder="1" applyAlignment="1">
      <alignment vertical="center" wrapText="1"/>
    </xf>
    <xf numFmtId="3" fontId="21" fillId="0" borderId="13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10" fontId="21" fillId="0" borderId="13" xfId="0" applyNumberFormat="1" applyFont="1" applyFill="1" applyBorder="1" applyAlignment="1">
      <alignment horizontal="right" vertical="center" wrapText="1"/>
    </xf>
    <xf numFmtId="3" fontId="21" fillId="0" borderId="24" xfId="0" applyNumberFormat="1" applyFont="1" applyFill="1" applyBorder="1" applyAlignment="1">
      <alignment horizontal="right" vertical="center" wrapText="1"/>
    </xf>
    <xf numFmtId="10" fontId="21" fillId="0" borderId="21" xfId="0" applyNumberFormat="1" applyFont="1" applyFill="1" applyBorder="1" applyAlignment="1">
      <alignment horizontal="right" vertical="center" wrapText="1"/>
    </xf>
    <xf numFmtId="0" fontId="21" fillId="0" borderId="25" xfId="0" applyFont="1" applyFill="1" applyBorder="1" applyAlignment="1">
      <alignment vertical="center" wrapText="1" shrinkToFit="1"/>
    </xf>
    <xf numFmtId="3" fontId="21" fillId="0" borderId="26" xfId="0" applyNumberFormat="1" applyFont="1" applyFill="1" applyBorder="1" applyAlignment="1">
      <alignment vertical="center" wrapText="1"/>
    </xf>
    <xf numFmtId="10" fontId="21" fillId="0" borderId="14" xfId="0" applyNumberFormat="1" applyFont="1" applyFill="1" applyBorder="1" applyAlignment="1">
      <alignment horizontal="right" vertical="center" wrapText="1"/>
    </xf>
    <xf numFmtId="10" fontId="21" fillId="0" borderId="25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0" fontId="21" fillId="0" borderId="25" xfId="0" applyFont="1" applyBorder="1" applyAlignment="1">
      <alignment vertical="center" wrapText="1" shrinkToFit="1"/>
    </xf>
    <xf numFmtId="3" fontId="21" fillId="0" borderId="26" xfId="0" applyNumberFormat="1" applyFont="1" applyBorder="1" applyAlignment="1">
      <alignment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10" fontId="21" fillId="0" borderId="25" xfId="0" applyNumberFormat="1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 shrinkToFit="1"/>
    </xf>
    <xf numFmtId="3" fontId="21" fillId="0" borderId="28" xfId="0" applyNumberFormat="1" applyFont="1" applyBorder="1" applyAlignment="1">
      <alignment vertical="center" wrapText="1"/>
    </xf>
    <xf numFmtId="10" fontId="21" fillId="0" borderId="14" xfId="0" applyNumberFormat="1" applyFont="1" applyBorder="1" applyAlignment="1">
      <alignment horizontal="right" vertical="center" wrapText="1"/>
    </xf>
    <xf numFmtId="10" fontId="21" fillId="0" borderId="15" xfId="0" applyNumberFormat="1" applyFont="1" applyFill="1" applyBorder="1" applyAlignment="1">
      <alignment horizontal="right" vertical="center" wrapText="1"/>
    </xf>
    <xf numFmtId="10" fontId="21" fillId="0" borderId="27" xfId="0" applyNumberFormat="1" applyFont="1" applyBorder="1" applyAlignment="1">
      <alignment horizontal="right" vertical="center" wrapText="1"/>
    </xf>
    <xf numFmtId="0" fontId="21" fillId="0" borderId="29" xfId="0" applyFont="1" applyBorder="1" applyAlignment="1">
      <alignment vertical="center" wrapText="1" shrinkToFit="1"/>
    </xf>
    <xf numFmtId="3" fontId="21" fillId="0" borderId="30" xfId="0" applyNumberFormat="1" applyFont="1" applyBorder="1" applyAlignment="1">
      <alignment vertical="center" wrapText="1"/>
    </xf>
    <xf numFmtId="10" fontId="21" fillId="0" borderId="31" xfId="0" applyNumberFormat="1" applyFont="1" applyBorder="1" applyAlignment="1">
      <alignment horizontal="right" vertical="center" wrapText="1"/>
    </xf>
    <xf numFmtId="10" fontId="21" fillId="0" borderId="29" xfId="0" applyNumberFormat="1" applyFont="1" applyBorder="1" applyAlignment="1">
      <alignment horizontal="right" vertical="center" wrapText="1"/>
    </xf>
    <xf numFmtId="0" fontId="25" fillId="25" borderId="17" xfId="0" applyFont="1" applyFill="1" applyBorder="1" applyAlignment="1">
      <alignment vertical="center" wrapText="1" shrinkToFit="1"/>
    </xf>
    <xf numFmtId="3" fontId="25" fillId="25" borderId="18" xfId="0" applyNumberFormat="1" applyFont="1" applyFill="1" applyBorder="1" applyAlignment="1">
      <alignment vertical="center" wrapText="1"/>
    </xf>
    <xf numFmtId="3" fontId="25" fillId="25" borderId="11" xfId="0" applyNumberFormat="1" applyFont="1" applyFill="1" applyBorder="1" applyAlignment="1">
      <alignment vertical="center" wrapText="1"/>
    </xf>
    <xf numFmtId="10" fontId="21" fillId="25" borderId="11" xfId="0" applyNumberFormat="1" applyFont="1" applyFill="1" applyBorder="1" applyAlignment="1">
      <alignment horizontal="right" vertical="center" wrapText="1"/>
    </xf>
    <xf numFmtId="10" fontId="21" fillId="25" borderId="17" xfId="0" applyNumberFormat="1" applyFont="1" applyFill="1" applyBorder="1" applyAlignment="1">
      <alignment horizontal="right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ohner%20&#201;va\2013.&#233;vi%20k&#246;lts&#233;gvet&#233;s\2013.08.05.%20k&#246;lts&#233;gvet&#233;s%20m&#243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kiadások 2. sz. (3)"/>
      <sheetName val="működési felhalmozási m. 3. (2)"/>
      <sheetName val="szakfeladat 6. sz. intézmények"/>
      <sheetName val="szakfeladat 7. sz. önkormányzat"/>
      <sheetName val="többéves kih. 9. sz."/>
      <sheetName val="kötelező 13. sz."/>
      <sheetName val="önként vállalt 14. sz."/>
      <sheetName val="felúj. kiad. célonként 15."/>
      <sheetName val="hitel, kölcs. alakulása 18. (2)"/>
    </sheetNames>
    <sheetDataSet>
      <sheetData sheetId="0"/>
      <sheetData sheetId="1"/>
      <sheetData sheetId="2"/>
      <sheetData sheetId="3">
        <row r="26">
          <cell r="AO26">
            <v>83385</v>
          </cell>
          <cell r="AR26">
            <v>2813</v>
          </cell>
          <cell r="AU26">
            <v>17852</v>
          </cell>
          <cell r="BG26">
            <v>120685</v>
          </cell>
          <cell r="BM26">
            <v>13100</v>
          </cell>
          <cell r="BP26">
            <v>6306</v>
          </cell>
          <cell r="BV26">
            <v>13376</v>
          </cell>
        </row>
        <row r="44">
          <cell r="AU44">
            <v>3937</v>
          </cell>
        </row>
        <row r="45">
          <cell r="BG45">
            <v>432</v>
          </cell>
        </row>
        <row r="46">
          <cell r="BG46">
            <v>250</v>
          </cell>
          <cell r="BP46">
            <v>260</v>
          </cell>
          <cell r="BV46">
            <v>2500</v>
          </cell>
        </row>
        <row r="48">
          <cell r="AU48">
            <v>1063</v>
          </cell>
          <cell r="BG48">
            <v>68</v>
          </cell>
          <cell r="BP48">
            <v>70</v>
          </cell>
        </row>
        <row r="55">
          <cell r="AO55">
            <v>74525</v>
          </cell>
          <cell r="AR55">
            <v>50</v>
          </cell>
          <cell r="AU55">
            <v>6300</v>
          </cell>
          <cell r="BG55">
            <v>98631</v>
          </cell>
          <cell r="BM55">
            <v>117</v>
          </cell>
          <cell r="BP55">
            <v>4856</v>
          </cell>
        </row>
        <row r="56">
          <cell r="BG56">
            <v>18397</v>
          </cell>
        </row>
        <row r="69">
          <cell r="AO69">
            <v>944</v>
          </cell>
          <cell r="BG69">
            <v>1458</v>
          </cell>
          <cell r="BP69">
            <v>52</v>
          </cell>
        </row>
      </sheetData>
      <sheetData sheetId="4">
        <row r="26">
          <cell r="N26">
            <v>1825</v>
          </cell>
          <cell r="Q26">
            <v>1825</v>
          </cell>
          <cell r="T26">
            <v>22661</v>
          </cell>
          <cell r="Z26">
            <v>8147</v>
          </cell>
          <cell r="AF26">
            <v>1823</v>
          </cell>
          <cell r="AO26">
            <v>1815</v>
          </cell>
          <cell r="AR26">
            <v>5073</v>
          </cell>
          <cell r="BD26">
            <v>4554</v>
          </cell>
          <cell r="BG26">
            <v>0</v>
          </cell>
          <cell r="BJ26">
            <v>2621</v>
          </cell>
          <cell r="BM26">
            <v>7238</v>
          </cell>
          <cell r="BP26">
            <v>135123</v>
          </cell>
          <cell r="BS26">
            <v>26094</v>
          </cell>
          <cell r="BV26">
            <v>1376</v>
          </cell>
          <cell r="BY26">
            <v>25376</v>
          </cell>
          <cell r="CB26">
            <v>5536</v>
          </cell>
          <cell r="CE26">
            <v>14398</v>
          </cell>
          <cell r="CT26">
            <v>0</v>
          </cell>
          <cell r="CW26">
            <v>5916</v>
          </cell>
          <cell r="CZ26">
            <v>0</v>
          </cell>
          <cell r="DC26">
            <v>34626</v>
          </cell>
          <cell r="DF26">
            <v>33331</v>
          </cell>
          <cell r="DU26">
            <v>475994</v>
          </cell>
          <cell r="DX26">
            <v>0</v>
          </cell>
          <cell r="ED26">
            <v>382840</v>
          </cell>
        </row>
        <row r="46">
          <cell r="N46">
            <v>280</v>
          </cell>
          <cell r="Q46">
            <v>280</v>
          </cell>
          <cell r="T46">
            <v>100</v>
          </cell>
          <cell r="AF46">
            <v>280</v>
          </cell>
          <cell r="CB46">
            <v>2284</v>
          </cell>
          <cell r="DF46">
            <v>7244</v>
          </cell>
        </row>
        <row r="48">
          <cell r="CB48">
            <v>616</v>
          </cell>
          <cell r="CT48">
            <v>6646</v>
          </cell>
          <cell r="CZ48">
            <v>4178</v>
          </cell>
          <cell r="DF48">
            <v>1956</v>
          </cell>
        </row>
        <row r="55">
          <cell r="CB55">
            <v>1384</v>
          </cell>
          <cell r="DC55">
            <v>124</v>
          </cell>
          <cell r="DF55">
            <v>23499</v>
          </cell>
          <cell r="DU55">
            <v>263360</v>
          </cell>
        </row>
        <row r="56">
          <cell r="ED56">
            <v>17557</v>
          </cell>
        </row>
        <row r="69">
          <cell r="ED69">
            <v>95314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sqref="A1:M41"/>
    </sheetView>
  </sheetViews>
  <sheetFormatPr defaultRowHeight="15"/>
  <sheetData>
    <row r="1" spans="1:13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4" t="s">
        <v>1</v>
      </c>
    </row>
    <row r="2" spans="1:13">
      <c r="A2" s="5"/>
      <c r="B2" s="5"/>
      <c r="C2" s="6"/>
      <c r="D2" s="5"/>
      <c r="E2" s="5"/>
      <c r="F2" s="5"/>
      <c r="G2" s="5"/>
      <c r="H2" s="6"/>
      <c r="I2" s="5"/>
      <c r="J2" s="5"/>
      <c r="K2" s="5"/>
      <c r="L2" s="7"/>
      <c r="M2" s="7"/>
    </row>
    <row r="3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thickBot="1">
      <c r="A5" s="1"/>
      <c r="B5" s="1"/>
      <c r="C5" s="9"/>
      <c r="D5" s="1"/>
      <c r="E5" s="1"/>
      <c r="F5" s="1"/>
      <c r="G5" s="1"/>
      <c r="H5" s="9"/>
      <c r="I5" s="1"/>
      <c r="J5" s="1"/>
      <c r="K5" s="1"/>
      <c r="L5" s="10" t="s">
        <v>0</v>
      </c>
      <c r="M5" s="10"/>
    </row>
    <row r="6" spans="1:13" ht="72.75" thickBot="1">
      <c r="A6" s="11" t="s">
        <v>3</v>
      </c>
      <c r="B6" s="12" t="s">
        <v>4</v>
      </c>
      <c r="C6" s="13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3" t="s">
        <v>10</v>
      </c>
      <c r="I6" s="14" t="s">
        <v>11</v>
      </c>
      <c r="J6" s="14" t="s">
        <v>12</v>
      </c>
      <c r="K6" s="14" t="s">
        <v>13</v>
      </c>
      <c r="L6" s="15" t="s">
        <v>14</v>
      </c>
      <c r="M6" s="16" t="s">
        <v>15</v>
      </c>
    </row>
    <row r="7" spans="1:13" ht="15.75" thickBot="1">
      <c r="A7" s="17">
        <v>1</v>
      </c>
      <c r="B7" s="18">
        <v>2</v>
      </c>
      <c r="C7" s="19">
        <v>3</v>
      </c>
      <c r="D7" s="20">
        <v>4</v>
      </c>
      <c r="E7" s="21">
        <v>5</v>
      </c>
      <c r="F7" s="22">
        <v>6</v>
      </c>
      <c r="G7" s="21">
        <v>7</v>
      </c>
      <c r="H7" s="19">
        <v>8</v>
      </c>
      <c r="I7" s="21">
        <v>9</v>
      </c>
      <c r="J7" s="21">
        <v>10</v>
      </c>
      <c r="K7" s="21">
        <v>11</v>
      </c>
      <c r="L7" s="22">
        <v>12</v>
      </c>
      <c r="M7" s="23">
        <v>13</v>
      </c>
    </row>
    <row r="8" spans="1:13" ht="38.25">
      <c r="A8" s="24" t="s">
        <v>16</v>
      </c>
      <c r="B8" s="25"/>
      <c r="C8" s="26">
        <f>'[1]szakfeladat 6. sz. intézmények'!BG26</f>
        <v>120685</v>
      </c>
      <c r="D8" s="27">
        <f>'[1]szakfeladat 6. sz. intézmények'!BG$44+'[1]szakfeladat 6. sz. intézmények'!BG$45+'[1]szakfeladat 6. sz. intézmények'!BG$46+'[1]szakfeladat 6. sz. intézmények'!BG$47+'[1]szakfeladat 6. sz. intézmények'!BG$48+'[1]szakfeladat 6. sz. intézmények'!BG$49</f>
        <v>750</v>
      </c>
      <c r="E8" s="28">
        <f t="shared" ref="E8:E36" si="0">+D8/C8</f>
        <v>6.2145254174089575E-3</v>
      </c>
      <c r="F8" s="29">
        <f>'[1]szakfeladat 6. sz. intézmények'!BG$55+'[1]szakfeladat 6. sz. intézmények'!BG$50+'[1]szakfeladat 6. sz. intézmények'!BG$51+'[1]szakfeladat 6. sz. intézmények'!BG$52+'[1]szakfeladat 6. sz. intézmények'!BG$53+'[1]szakfeladat 6. sz. intézmények'!BG$54</f>
        <v>98631</v>
      </c>
      <c r="G8" s="28">
        <f t="shared" ref="G8:G36" si="1">+F8/C8</f>
        <v>0.81725980859261715</v>
      </c>
      <c r="H8" s="26">
        <f>'[1]szakfeladat 6. sz. intézmények'!BG$69</f>
        <v>1458</v>
      </c>
      <c r="I8" s="28">
        <f t="shared" ref="I8:I36" si="2">+H8/C8</f>
        <v>1.2081037411443013E-2</v>
      </c>
      <c r="J8" s="26">
        <f>'[1]szakfeladat 6. sz. intézmények'!BG$56+'[1]szakfeladat 6. sz. intézmények'!BG$57</f>
        <v>18397</v>
      </c>
      <c r="K8" s="28">
        <f t="shared" ref="K8:K36" si="3">+J8/C8</f>
        <v>0.15243816547209679</v>
      </c>
      <c r="L8" s="29">
        <f>C8-D8-F8-H8-J8</f>
        <v>1449</v>
      </c>
      <c r="M8" s="30">
        <f t="shared" ref="M8:M36" si="4">+L8/C8</f>
        <v>1.2006463106434105E-2</v>
      </c>
    </row>
    <row r="9" spans="1:13" ht="25.5">
      <c r="A9" s="31" t="s">
        <v>17</v>
      </c>
      <c r="B9" s="32"/>
      <c r="C9" s="26">
        <f>'[1]szakfeladat 6. sz. intézmények'!BM26</f>
        <v>13100</v>
      </c>
      <c r="D9" s="27">
        <f>'[1]szakfeladat 6. sz. intézmények'!BM$44+'[1]szakfeladat 6. sz. intézmények'!BM$45+'[1]szakfeladat 6. sz. intézmények'!BM$46+'[1]szakfeladat 6. sz. intézmények'!BM$47+'[1]szakfeladat 6. sz. intézmények'!BM$48+'[1]szakfeladat 6. sz. intézmények'!BM$49</f>
        <v>0</v>
      </c>
      <c r="E9" s="33">
        <f t="shared" si="0"/>
        <v>0</v>
      </c>
      <c r="F9" s="29">
        <f>'[1]szakfeladat 6. sz. intézmények'!BM$55+'[1]szakfeladat 6. sz. intézmények'!BM$50+'[1]szakfeladat 6. sz. intézmények'!BM$51+'[1]szakfeladat 6. sz. intézmények'!BM$52+'[1]szakfeladat 6. sz. intézmények'!BM$53+'[1]szakfeladat 6. sz. intézmények'!BM$54</f>
        <v>117</v>
      </c>
      <c r="G9" s="33">
        <f t="shared" si="1"/>
        <v>8.9312977099236645E-3</v>
      </c>
      <c r="H9" s="26">
        <f>'[1]szakfeladat 6. sz. intézmények'!BM$69</f>
        <v>0</v>
      </c>
      <c r="I9" s="33">
        <f t="shared" si="2"/>
        <v>0</v>
      </c>
      <c r="J9" s="26">
        <f>'[1]szakfeladat 6. sz. intézmények'!BM$56+'[1]szakfeladat 6. sz. intézmények'!BM$57</f>
        <v>0</v>
      </c>
      <c r="K9" s="33">
        <f t="shared" si="3"/>
        <v>0</v>
      </c>
      <c r="L9" s="29">
        <f>C9-D9-F9-H9-J9</f>
        <v>12983</v>
      </c>
      <c r="M9" s="34">
        <f t="shared" si="4"/>
        <v>0.99106870229007638</v>
      </c>
    </row>
    <row r="10" spans="1:13" ht="63.75">
      <c r="A10" s="31" t="s">
        <v>18</v>
      </c>
      <c r="B10" s="32"/>
      <c r="C10" s="26">
        <f>'[1]szakfeladat 6. sz. intézmények'!BP26</f>
        <v>6306</v>
      </c>
      <c r="D10" s="27">
        <f>'[1]szakfeladat 6. sz. intézmények'!BP$44+'[1]szakfeladat 6. sz. intézmények'!BP$45+'[1]szakfeladat 6. sz. intézmények'!BP$46+'[1]szakfeladat 6. sz. intézmények'!BP$47+'[1]szakfeladat 6. sz. intézmények'!BP$48+'[1]szakfeladat 6. sz. intézmények'!BP$49</f>
        <v>330</v>
      </c>
      <c r="E10" s="33">
        <f t="shared" si="0"/>
        <v>5.2331113225499527E-2</v>
      </c>
      <c r="F10" s="29">
        <f>'[1]szakfeladat 6. sz. intézmények'!BP$55+'[1]szakfeladat 6. sz. intézmények'!BP$50+'[1]szakfeladat 6. sz. intézmények'!BP$51+'[1]szakfeladat 6. sz. intézmények'!BP$52+'[1]szakfeladat 6. sz. intézmények'!BP$53+'[1]szakfeladat 6. sz. intézmények'!BP$54</f>
        <v>4856</v>
      </c>
      <c r="G10" s="33">
        <f t="shared" si="1"/>
        <v>0.77006026006977479</v>
      </c>
      <c r="H10" s="26">
        <f>'[1]szakfeladat 6. sz. intézmények'!BP$69</f>
        <v>52</v>
      </c>
      <c r="I10" s="33">
        <f t="shared" si="2"/>
        <v>8.2461148112908337E-3</v>
      </c>
      <c r="J10" s="26">
        <f>'[1]szakfeladat 6. sz. intézmények'!BP$56+'[1]szakfeladat 6. sz. intézmények'!BP$57</f>
        <v>0</v>
      </c>
      <c r="K10" s="33">
        <f t="shared" si="3"/>
        <v>0</v>
      </c>
      <c r="L10" s="29">
        <f t="shared" ref="L10:L40" si="5">C10-D10-F10-H10-J10</f>
        <v>1068</v>
      </c>
      <c r="M10" s="34">
        <f t="shared" si="4"/>
        <v>0.16936251189343482</v>
      </c>
    </row>
    <row r="11" spans="1:13" ht="25.5">
      <c r="A11" s="31" t="s">
        <v>19</v>
      </c>
      <c r="B11" s="32"/>
      <c r="C11" s="26">
        <f>'[1]szakfeladat 6. sz. intézmények'!BV26</f>
        <v>13376</v>
      </c>
      <c r="D11" s="27">
        <f>'[1]szakfeladat 6. sz. intézmények'!BV$44+'[1]szakfeladat 6. sz. intézmények'!BV$45+'[1]szakfeladat 6. sz. intézmények'!BV$46+'[1]szakfeladat 6. sz. intézmények'!BV$47+'[1]szakfeladat 6. sz. intézmények'!BV$48+'[1]szakfeladat 6. sz. intézmények'!BV$49</f>
        <v>2500</v>
      </c>
      <c r="E11" s="33">
        <f t="shared" si="0"/>
        <v>0.1869019138755981</v>
      </c>
      <c r="F11" s="29">
        <f>'[1]szakfeladat 6. sz. intézmények'!BV$55+'[1]szakfeladat 6. sz. intézmények'!BV$50+'[1]szakfeladat 6. sz. intézmények'!BV$51+'[1]szakfeladat 6. sz. intézmények'!BV$52+'[1]szakfeladat 6. sz. intézmények'!BV$53+'[1]szakfeladat 6. sz. intézmények'!BV$54</f>
        <v>0</v>
      </c>
      <c r="G11" s="33">
        <f t="shared" si="1"/>
        <v>0</v>
      </c>
      <c r="H11" s="26">
        <f>'[1]szakfeladat 6. sz. intézmények'!BV$69</f>
        <v>0</v>
      </c>
      <c r="I11" s="33">
        <f t="shared" si="2"/>
        <v>0</v>
      </c>
      <c r="J11" s="26">
        <f>'[1]szakfeladat 6. sz. intézmények'!BV$56+'[1]szakfeladat 6. sz. intézmények'!BV$57</f>
        <v>0</v>
      </c>
      <c r="K11" s="33">
        <f t="shared" si="3"/>
        <v>0</v>
      </c>
      <c r="L11" s="29">
        <f t="shared" si="5"/>
        <v>10876</v>
      </c>
      <c r="M11" s="34">
        <f t="shared" si="4"/>
        <v>0.81309808612440193</v>
      </c>
    </row>
    <row r="12" spans="1:13" ht="25.5">
      <c r="A12" s="31" t="s">
        <v>20</v>
      </c>
      <c r="B12" s="32"/>
      <c r="C12" s="26">
        <f>'[1]szakfeladat 6. sz. intézmények'!AO26</f>
        <v>83385</v>
      </c>
      <c r="D12" s="27">
        <f>'[1]szakfeladat 6. sz. intézmények'!AO$44+'[1]szakfeladat 6. sz. intézmények'!AO$45+'[1]szakfeladat 6. sz. intézmények'!AO$46+'[1]szakfeladat 6. sz. intézmények'!AO$47+'[1]szakfeladat 6. sz. intézmények'!AO$48+'[1]szakfeladat 6. sz. intézmények'!AO$49</f>
        <v>0</v>
      </c>
      <c r="E12" s="33">
        <f t="shared" si="0"/>
        <v>0</v>
      </c>
      <c r="F12" s="29">
        <f>'[1]szakfeladat 6. sz. intézmények'!AO$55+'[1]szakfeladat 6. sz. intézmények'!AO$50+'[1]szakfeladat 6. sz. intézmények'!AO$51+'[1]szakfeladat 6. sz. intézmények'!AO$52+'[1]szakfeladat 6. sz. intézmények'!AO$53+'[1]szakfeladat 6. sz. intézmények'!AO$54</f>
        <v>74525</v>
      </c>
      <c r="G12" s="33">
        <f t="shared" si="1"/>
        <v>0.89374587755591528</v>
      </c>
      <c r="H12" s="26">
        <f>'[1]szakfeladat 6. sz. intézmények'!AO$69</f>
        <v>944</v>
      </c>
      <c r="I12" s="33">
        <f t="shared" si="2"/>
        <v>1.1320980991785093E-2</v>
      </c>
      <c r="J12" s="26">
        <f>'[1]szakfeladat 6. sz. intézmények'!AO$56+'[1]szakfeladat 6. sz. intézmények'!AO$57</f>
        <v>0</v>
      </c>
      <c r="K12" s="33">
        <f t="shared" si="3"/>
        <v>0</v>
      </c>
      <c r="L12" s="29">
        <f t="shared" si="5"/>
        <v>7916</v>
      </c>
      <c r="M12" s="34">
        <f t="shared" si="4"/>
        <v>9.4933141452299571E-2</v>
      </c>
    </row>
    <row r="13" spans="1:13" ht="38.25">
      <c r="A13" s="31" t="s">
        <v>21</v>
      </c>
      <c r="B13" s="32"/>
      <c r="C13" s="26">
        <f>+'[1]szakfeladat 6. sz. intézmények'!AR26</f>
        <v>2813</v>
      </c>
      <c r="D13" s="27">
        <f>'[1]szakfeladat 6. sz. intézmények'!AR$44+'[1]szakfeladat 6. sz. intézmények'!AR$45+'[1]szakfeladat 6. sz. intézmények'!AR$46+'[1]szakfeladat 6. sz. intézmények'!AR$47+'[1]szakfeladat 6. sz. intézmények'!AR$48+'[1]szakfeladat 6. sz. intézmények'!AR$49</f>
        <v>0</v>
      </c>
      <c r="E13" s="33">
        <f>+D13/C13</f>
        <v>0</v>
      </c>
      <c r="F13" s="29">
        <f>'[1]szakfeladat 6. sz. intézmények'!AR$55+'[1]szakfeladat 6. sz. intézmények'!AR$50+'[1]szakfeladat 6. sz. intézmények'!AR$51+'[1]szakfeladat 6. sz. intézmények'!AR$52+'[1]szakfeladat 6. sz. intézmények'!AR$53+'[1]szakfeladat 6. sz. intézmények'!AR$54</f>
        <v>50</v>
      </c>
      <c r="G13" s="33">
        <f>+F13/C13</f>
        <v>1.7774617845716316E-2</v>
      </c>
      <c r="H13" s="26">
        <f>'[1]szakfeladat 6. sz. intézmények'!AR$69</f>
        <v>0</v>
      </c>
      <c r="I13" s="33">
        <f>+H13/C13</f>
        <v>0</v>
      </c>
      <c r="J13" s="26">
        <f>'[1]szakfeladat 6. sz. intézmények'!AR$56+'[1]szakfeladat 6. sz. intézmények'!AR$57</f>
        <v>0</v>
      </c>
      <c r="K13" s="33">
        <f>+J13/C13</f>
        <v>0</v>
      </c>
      <c r="L13" s="29">
        <f>C13-D13-F13-H13-J13</f>
        <v>2763</v>
      </c>
      <c r="M13" s="34">
        <f>+L13/C13</f>
        <v>0.98222538215428368</v>
      </c>
    </row>
    <row r="14" spans="1:13" ht="51">
      <c r="A14" s="31" t="s">
        <v>22</v>
      </c>
      <c r="B14" s="32"/>
      <c r="C14" s="26">
        <f>'[1]szakfeladat 6. sz. intézmények'!AU26</f>
        <v>17852</v>
      </c>
      <c r="D14" s="27">
        <f>'[1]szakfeladat 6. sz. intézmények'!AU$44+'[1]szakfeladat 6. sz. intézmények'!AU$45+'[1]szakfeladat 6. sz. intézmények'!AU$46+'[1]szakfeladat 6. sz. intézmények'!AU$47+'[1]szakfeladat 6. sz. intézmények'!AU$48+'[1]szakfeladat 6. sz. intézmények'!AU$49</f>
        <v>5000</v>
      </c>
      <c r="E14" s="33">
        <f t="shared" si="0"/>
        <v>0.28008066323101055</v>
      </c>
      <c r="F14" s="29">
        <f>'[1]szakfeladat 6. sz. intézmények'!AU$55+'[1]szakfeladat 6. sz. intézmények'!AU$50+'[1]szakfeladat 6. sz. intézmények'!AU$51+'[1]szakfeladat 6. sz. intézmények'!AU$52+'[1]szakfeladat 6. sz. intézmények'!AU$53+'[1]szakfeladat 6. sz. intézmények'!AU$54</f>
        <v>6300</v>
      </c>
      <c r="G14" s="33">
        <f t="shared" si="1"/>
        <v>0.35290163567107324</v>
      </c>
      <c r="H14" s="26">
        <f>'[1]szakfeladat 6. sz. intézmények'!AU$69</f>
        <v>0</v>
      </c>
      <c r="I14" s="33">
        <f t="shared" si="2"/>
        <v>0</v>
      </c>
      <c r="J14" s="26">
        <f>'[1]szakfeladat 6. sz. intézmények'!AU$56+'[1]szakfeladat 6. sz. intézmények'!AU$57</f>
        <v>0</v>
      </c>
      <c r="K14" s="33">
        <f t="shared" si="3"/>
        <v>0</v>
      </c>
      <c r="L14" s="29">
        <f t="shared" si="5"/>
        <v>6552</v>
      </c>
      <c r="M14" s="34">
        <f t="shared" si="4"/>
        <v>0.3670177010979162</v>
      </c>
    </row>
    <row r="15" spans="1:13" ht="51">
      <c r="A15" s="31" t="s">
        <v>23</v>
      </c>
      <c r="B15" s="32"/>
      <c r="C15" s="35">
        <f>'[1]szakfeladat 7. sz. önkormányzat'!DF26</f>
        <v>33331</v>
      </c>
      <c r="D15" s="27">
        <f>'[1]szakfeladat 7. sz. önkormányzat'!DF$44+'[1]szakfeladat 7. sz. önkormányzat'!DF$45+'[1]szakfeladat 7. sz. önkormányzat'!DF$46+'[1]szakfeladat 7. sz. önkormányzat'!DF$47+'[1]szakfeladat 7. sz. önkormányzat'!DF$48+'[1]szakfeladat 7. sz. önkormányzat'!DF$49</f>
        <v>9200</v>
      </c>
      <c r="E15" s="33">
        <f>+D15/C15</f>
        <v>0.27601932135249468</v>
      </c>
      <c r="F15" s="29">
        <f>'[1]szakfeladat 7. sz. önkormányzat'!DF$55+'[1]szakfeladat 7. sz. önkormányzat'!DF$50+'[1]szakfeladat 7. sz. önkormányzat'!DF$51+'[1]szakfeladat 7. sz. önkormányzat'!DF$52+'[1]szakfeladat 7. sz. önkormányzat'!DF$53+'[1]szakfeladat 7. sz. önkormányzat'!DF$54</f>
        <v>23499</v>
      </c>
      <c r="G15" s="33">
        <f>+F15/C15</f>
        <v>0.70501935135459481</v>
      </c>
      <c r="H15" s="26">
        <f>'[1]szakfeladat 7. sz. önkormányzat'!DF$69</f>
        <v>0</v>
      </c>
      <c r="I15" s="33">
        <f>+H15/C15</f>
        <v>0</v>
      </c>
      <c r="J15" s="26">
        <f>'[1]szakfeladat 7. sz. önkormányzat'!DF$56+'[1]szakfeladat 7. sz. önkormányzat'!DF$57</f>
        <v>0</v>
      </c>
      <c r="K15" s="33">
        <f>+J15/C15</f>
        <v>0</v>
      </c>
      <c r="L15" s="29">
        <f>C15-D15-F15-H15-J15</f>
        <v>632</v>
      </c>
      <c r="M15" s="34">
        <f>+L15/C15</f>
        <v>1.8961327292910505E-2</v>
      </c>
    </row>
    <row r="16" spans="1:13" ht="38.25">
      <c r="A16" s="31" t="s">
        <v>24</v>
      </c>
      <c r="B16" s="32"/>
      <c r="C16" s="35">
        <f>'[1]szakfeladat 7. sz. önkormányzat'!DC26</f>
        <v>34626</v>
      </c>
      <c r="D16" s="27">
        <f>'[1]szakfeladat 7. sz. önkormányzat'!DC$44+'[1]szakfeladat 7. sz. önkormányzat'!DC$45+'[1]szakfeladat 7. sz. önkormányzat'!DC$46+'[1]szakfeladat 7. sz. önkormányzat'!DC$47+'[1]szakfeladat 7. sz. önkormányzat'!DC$48+'[1]szakfeladat 7. sz. önkormányzat'!DC$49</f>
        <v>0</v>
      </c>
      <c r="E16" s="33">
        <f>+D16/C16</f>
        <v>0</v>
      </c>
      <c r="F16" s="29">
        <f>'[1]szakfeladat 7. sz. önkormányzat'!DC$55+'[1]szakfeladat 7. sz. önkormányzat'!DC$50+'[1]szakfeladat 7. sz. önkormányzat'!DC$51+'[1]szakfeladat 7. sz. önkormányzat'!DC$52+'[1]szakfeladat 7. sz. önkormányzat'!DC$53+'[1]szakfeladat 7. sz. önkormányzat'!DC$54</f>
        <v>124</v>
      </c>
      <c r="G16" s="33">
        <f>+F16/C16</f>
        <v>3.5811240108588921E-3</v>
      </c>
      <c r="H16" s="26">
        <f>'[1]szakfeladat 7. sz. önkormányzat'!DC$69</f>
        <v>0</v>
      </c>
      <c r="I16" s="33">
        <f>+H16/C16</f>
        <v>0</v>
      </c>
      <c r="J16" s="26">
        <f>'[1]szakfeladat 7. sz. önkormányzat'!BG$56+'[1]szakfeladat 7. sz. önkormányzat'!BG$57</f>
        <v>0</v>
      </c>
      <c r="K16" s="33">
        <f>+J16/C16</f>
        <v>0</v>
      </c>
      <c r="L16" s="29">
        <f>C16-D16-F16-H16-J16</f>
        <v>34502</v>
      </c>
      <c r="M16" s="34">
        <f>+L16/C16</f>
        <v>0.99641887598914114</v>
      </c>
    </row>
    <row r="17" spans="1:13" ht="51">
      <c r="A17" s="36" t="s">
        <v>25</v>
      </c>
      <c r="B17" s="37"/>
      <c r="C17" s="35">
        <f>'[1]szakfeladat 7. sz. önkormányzat'!N26</f>
        <v>1825</v>
      </c>
      <c r="D17" s="27">
        <f>'[1]szakfeladat 7. sz. önkormányzat'!N$44+'[1]szakfeladat 7. sz. önkormányzat'!N$45+'[1]szakfeladat 7. sz. önkormányzat'!N$46+'[1]szakfeladat 7. sz. önkormányzat'!N$47+'[1]szakfeladat 7. sz. önkormányzat'!N$48+'[1]szakfeladat 7. sz. önkormányzat'!N$49</f>
        <v>280</v>
      </c>
      <c r="E17" s="33">
        <f t="shared" si="0"/>
        <v>0.15342465753424658</v>
      </c>
      <c r="F17" s="29">
        <f>'[1]szakfeladat 7. sz. önkormányzat'!N$55+'[1]szakfeladat 7. sz. önkormányzat'!N$50+'[1]szakfeladat 7. sz. önkormányzat'!N$51+'[1]szakfeladat 7. sz. önkormányzat'!N$52+'[1]szakfeladat 7. sz. önkormányzat'!N$53+'[1]szakfeladat 7. sz. önkormányzat'!N$54</f>
        <v>0</v>
      </c>
      <c r="G17" s="33">
        <f t="shared" si="1"/>
        <v>0</v>
      </c>
      <c r="H17" s="26">
        <f>'[1]szakfeladat 7. sz. önkormányzat'!N$69</f>
        <v>0</v>
      </c>
      <c r="I17" s="33">
        <f t="shared" si="2"/>
        <v>0</v>
      </c>
      <c r="J17" s="26">
        <f>'[1]szakfeladat 7. sz. önkormányzat'!N$56+'[1]szakfeladat 7. sz. önkormányzat'!N$57</f>
        <v>0</v>
      </c>
      <c r="K17" s="33">
        <f t="shared" si="3"/>
        <v>0</v>
      </c>
      <c r="L17" s="38">
        <f t="shared" si="5"/>
        <v>1545</v>
      </c>
      <c r="M17" s="39">
        <f t="shared" si="4"/>
        <v>0.84657534246575339</v>
      </c>
    </row>
    <row r="18" spans="1:13" ht="38.25">
      <c r="A18" s="36" t="s">
        <v>26</v>
      </c>
      <c r="B18" s="37"/>
      <c r="C18" s="35">
        <f>'[1]szakfeladat 7. sz. önkormányzat'!Q26</f>
        <v>1825</v>
      </c>
      <c r="D18" s="27">
        <f>'[1]szakfeladat 7. sz. önkormányzat'!Q$44+'[1]szakfeladat 7. sz. önkormányzat'!Q$45+'[1]szakfeladat 7. sz. önkormányzat'!Q$46+'[1]szakfeladat 7. sz. önkormányzat'!Q$47+'[1]szakfeladat 7. sz. önkormányzat'!Q$48+'[1]szakfeladat 7. sz. önkormányzat'!Q$49</f>
        <v>280</v>
      </c>
      <c r="E18" s="33">
        <f t="shared" si="0"/>
        <v>0.15342465753424658</v>
      </c>
      <c r="F18" s="29">
        <f>'[1]szakfeladat 7. sz. önkormányzat'!Q$55+'[1]szakfeladat 7. sz. önkormányzat'!Q$50+'[1]szakfeladat 7. sz. önkormányzat'!Q$51+'[1]szakfeladat 7. sz. önkormányzat'!Q$52+'[1]szakfeladat 7. sz. önkormányzat'!Q$53+'[1]szakfeladat 7. sz. önkormányzat'!Q$54</f>
        <v>0</v>
      </c>
      <c r="G18" s="33">
        <f t="shared" si="1"/>
        <v>0</v>
      </c>
      <c r="H18" s="26">
        <f>'[1]szakfeladat 7. sz. önkormányzat'!Q$69</f>
        <v>0</v>
      </c>
      <c r="I18" s="33">
        <f t="shared" si="2"/>
        <v>0</v>
      </c>
      <c r="J18" s="26">
        <f>'[1]szakfeladat 7. sz. önkormányzat'!Q$56+'[1]szakfeladat 7. sz. önkormányzat'!Q$57</f>
        <v>0</v>
      </c>
      <c r="K18" s="33">
        <f t="shared" si="3"/>
        <v>0</v>
      </c>
      <c r="L18" s="38">
        <f t="shared" si="5"/>
        <v>1545</v>
      </c>
      <c r="M18" s="39">
        <f t="shared" si="4"/>
        <v>0.84657534246575339</v>
      </c>
    </row>
    <row r="19" spans="1:13" ht="38.25">
      <c r="A19" s="36" t="s">
        <v>27</v>
      </c>
      <c r="B19" s="37"/>
      <c r="C19" s="35">
        <f>+'[1]szakfeladat 7. sz. önkormányzat'!AF26</f>
        <v>1823</v>
      </c>
      <c r="D19" s="27">
        <f>'[1]szakfeladat 7. sz. önkormányzat'!AF$44+'[1]szakfeladat 7. sz. önkormányzat'!AF$45+'[1]szakfeladat 7. sz. önkormányzat'!AF$46+'[1]szakfeladat 7. sz. önkormányzat'!AF$47+'[1]szakfeladat 7. sz. önkormányzat'!AF$48+'[1]szakfeladat 7. sz. önkormányzat'!AF$49</f>
        <v>280</v>
      </c>
      <c r="E19" s="33">
        <f t="shared" si="0"/>
        <v>0.15359297860669227</v>
      </c>
      <c r="F19" s="29">
        <f>'[1]szakfeladat 7. sz. önkormányzat'!AF$55+'[1]szakfeladat 7. sz. önkormányzat'!AF$50+'[1]szakfeladat 7. sz. önkormányzat'!AF$51+'[1]szakfeladat 7. sz. önkormányzat'!AF$52+'[1]szakfeladat 7. sz. önkormányzat'!AF$53+'[1]szakfeladat 7. sz. önkormányzat'!AF$54</f>
        <v>0</v>
      </c>
      <c r="G19" s="33">
        <f t="shared" si="1"/>
        <v>0</v>
      </c>
      <c r="H19" s="26">
        <f>'[1]szakfeladat 7. sz. önkormányzat'!AF$69</f>
        <v>0</v>
      </c>
      <c r="I19" s="33">
        <f t="shared" si="2"/>
        <v>0</v>
      </c>
      <c r="J19" s="26">
        <f>'[1]szakfeladat 7. sz. önkormányzat'!AF$56+'[1]szakfeladat 7. sz. önkormányzat'!AF$57</f>
        <v>0</v>
      </c>
      <c r="K19" s="33">
        <f t="shared" si="3"/>
        <v>0</v>
      </c>
      <c r="L19" s="38">
        <f t="shared" si="5"/>
        <v>1543</v>
      </c>
      <c r="M19" s="39">
        <f t="shared" si="4"/>
        <v>0.8464070213933077</v>
      </c>
    </row>
    <row r="20" spans="1:13" ht="25.5">
      <c r="A20" s="36" t="s">
        <v>28</v>
      </c>
      <c r="B20" s="37"/>
      <c r="C20" s="35">
        <f>'[1]szakfeladat 7. sz. önkormányzat'!Z26</f>
        <v>8147</v>
      </c>
      <c r="D20" s="27">
        <f>'[1]szakfeladat 7. sz. önkormányzat'!Z$44+'[1]szakfeladat 7. sz. önkormányzat'!Z$45+'[1]szakfeladat 7. sz. önkormányzat'!Z$46+'[1]szakfeladat 7. sz. önkormányzat'!Z$47+'[1]szakfeladat 7. sz. önkormányzat'!Z$48+'[1]szakfeladat 7. sz. önkormányzat'!Z$49</f>
        <v>0</v>
      </c>
      <c r="E20" s="33">
        <f t="shared" si="0"/>
        <v>0</v>
      </c>
      <c r="F20" s="29">
        <v>7379</v>
      </c>
      <c r="G20" s="33"/>
      <c r="H20" s="26">
        <f>'[1]szakfeladat 7. sz. önkormányzat'!Z$69</f>
        <v>0</v>
      </c>
      <c r="I20" s="33">
        <f t="shared" si="2"/>
        <v>0</v>
      </c>
      <c r="J20" s="26"/>
      <c r="K20" s="33">
        <f t="shared" si="3"/>
        <v>0</v>
      </c>
      <c r="L20" s="38">
        <f t="shared" si="5"/>
        <v>768</v>
      </c>
      <c r="M20" s="39">
        <f t="shared" si="4"/>
        <v>9.4267828648582297E-2</v>
      </c>
    </row>
    <row r="21" spans="1:13" ht="38.25">
      <c r="A21" s="40" t="s">
        <v>29</v>
      </c>
      <c r="B21" s="41"/>
      <c r="C21" s="35">
        <f>'[1]szakfeladat 7. sz. önkormányzat'!AI27</f>
        <v>0</v>
      </c>
      <c r="D21" s="27">
        <f>'[1]szakfeladat 7. sz. önkormányzat'!AI$44+'[1]szakfeladat 7. sz. önkormányzat'!AI$45+'[1]szakfeladat 7. sz. önkormányzat'!AI$46+'[1]szakfeladat 7. sz. önkormányzat'!AI$47+'[1]szakfeladat 7. sz. önkormányzat'!AI$48+'[1]szakfeladat 7. sz. önkormányzat'!AI$49</f>
        <v>0</v>
      </c>
      <c r="E21" s="33"/>
      <c r="F21" s="29">
        <f>'[1]szakfeladat 7. sz. önkormányzat'!AI$55+'[1]szakfeladat 7. sz. önkormányzat'!AI$50+'[1]szakfeladat 7. sz. önkormányzat'!AI$51+'[1]szakfeladat 7. sz. önkormányzat'!AI$52+'[1]szakfeladat 7. sz. önkormányzat'!AI$53+'[1]szakfeladat 7. sz. önkormányzat'!AI$54</f>
        <v>0</v>
      </c>
      <c r="G21" s="33"/>
      <c r="H21" s="26">
        <f>'[1]szakfeladat 7. sz. önkormányzat'!AI$69</f>
        <v>0</v>
      </c>
      <c r="I21" s="33"/>
      <c r="J21" s="26">
        <f>'[1]szakfeladat 7. sz. önkormányzat'!AI$56+'[1]szakfeladat 7. sz. önkormányzat'!AI$57</f>
        <v>0</v>
      </c>
      <c r="K21" s="33"/>
      <c r="L21" s="38">
        <f t="shared" si="5"/>
        <v>0</v>
      </c>
      <c r="M21" s="39"/>
    </row>
    <row r="22" spans="1:13" ht="25.5">
      <c r="A22" s="40" t="s">
        <v>30</v>
      </c>
      <c r="B22" s="41"/>
      <c r="C22" s="35">
        <f>'[1]szakfeladat 7. sz. önkormányzat'!T26</f>
        <v>22661</v>
      </c>
      <c r="D22" s="27">
        <f>'[1]szakfeladat 7. sz. önkormányzat'!T$44+'[1]szakfeladat 7. sz. önkormányzat'!T$45+'[1]szakfeladat 7. sz. önkormányzat'!T$46+'[1]szakfeladat 7. sz. önkormányzat'!T$47+'[1]szakfeladat 7. sz. önkormányzat'!T$48+'[1]szakfeladat 7. sz. önkormányzat'!T$49</f>
        <v>100</v>
      </c>
      <c r="E22" s="33">
        <f t="shared" si="0"/>
        <v>4.412867922863069E-3</v>
      </c>
      <c r="F22" s="29">
        <v>7590</v>
      </c>
      <c r="G22" s="33">
        <f t="shared" si="1"/>
        <v>0.33493667534530691</v>
      </c>
      <c r="H22" s="26">
        <f>'[1]szakfeladat 7. sz. önkormányzat'!T$69</f>
        <v>0</v>
      </c>
      <c r="I22" s="33">
        <f t="shared" si="2"/>
        <v>0</v>
      </c>
      <c r="J22" s="26">
        <v>4178</v>
      </c>
      <c r="K22" s="33">
        <f t="shared" si="3"/>
        <v>0.184369621817219</v>
      </c>
      <c r="L22" s="38">
        <f t="shared" si="5"/>
        <v>10793</v>
      </c>
      <c r="M22" s="39">
        <f t="shared" si="4"/>
        <v>0.47628083491461098</v>
      </c>
    </row>
    <row r="23" spans="1:13" ht="51">
      <c r="A23" s="40" t="s">
        <v>31</v>
      </c>
      <c r="B23" s="41"/>
      <c r="C23" s="35">
        <f>'[1]szakfeladat 7. sz. önkormányzat'!AR26</f>
        <v>5073</v>
      </c>
      <c r="D23" s="27">
        <f>'[1]szakfeladat 7. sz. önkormányzat'!AR$44+'[1]szakfeladat 7. sz. önkormányzat'!AR$45+'[1]szakfeladat 7. sz. önkormányzat'!AR$46+'[1]szakfeladat 7. sz. önkormányzat'!AR$47+'[1]szakfeladat 7. sz. önkormányzat'!AR$48+'[1]szakfeladat 7. sz. önkormányzat'!AR$49</f>
        <v>0</v>
      </c>
      <c r="E23" s="33">
        <f t="shared" si="0"/>
        <v>0</v>
      </c>
      <c r="F23" s="29">
        <f>'[1]szakfeladat 7. sz. önkormányzat'!AR$55+'[1]szakfeladat 7. sz. önkormányzat'!AR$50+'[1]szakfeladat 7. sz. önkormányzat'!AR$51+'[1]szakfeladat 7. sz. önkormányzat'!AR$52+'[1]szakfeladat 7. sz. önkormányzat'!AR$53+'[1]szakfeladat 7. sz. önkormányzat'!AR$54</f>
        <v>0</v>
      </c>
      <c r="G23" s="33">
        <f t="shared" si="1"/>
        <v>0</v>
      </c>
      <c r="H23" s="26">
        <f>'[1]szakfeladat 7. sz. önkormányzat'!AR$69</f>
        <v>0</v>
      </c>
      <c r="I23" s="33">
        <f t="shared" si="2"/>
        <v>0</v>
      </c>
      <c r="J23" s="26">
        <f>'[1]szakfeladat 7. sz. önkormányzat'!AR$56+'[1]szakfeladat 7. sz. önkormányzat'!AR$57</f>
        <v>0</v>
      </c>
      <c r="K23" s="33">
        <f t="shared" si="3"/>
        <v>0</v>
      </c>
      <c r="L23" s="38">
        <f t="shared" si="5"/>
        <v>5073</v>
      </c>
      <c r="M23" s="39">
        <f t="shared" si="4"/>
        <v>1</v>
      </c>
    </row>
    <row r="24" spans="1:13">
      <c r="A24" s="40" t="s">
        <v>32</v>
      </c>
      <c r="B24" s="41"/>
      <c r="C24" s="35">
        <f>'[1]szakfeladat 7. sz. önkormányzat'!AO26</f>
        <v>1815</v>
      </c>
      <c r="D24" s="27">
        <f>'[1]szakfeladat 7. sz. önkormányzat'!AO$44+'[1]szakfeladat 7. sz. önkormányzat'!AO$45+'[1]szakfeladat 7. sz. önkormányzat'!AO$46+'[1]szakfeladat 7. sz. önkormányzat'!AO$47+'[1]szakfeladat 7. sz. önkormányzat'!AO$48+'[1]szakfeladat 7. sz. önkormányzat'!AO$49</f>
        <v>0</v>
      </c>
      <c r="E24" s="33">
        <f>+D24/C24</f>
        <v>0</v>
      </c>
      <c r="F24" s="29">
        <f>'[1]szakfeladat 7. sz. önkormányzat'!AO$55+'[1]szakfeladat 7. sz. önkormányzat'!AO$50+'[1]szakfeladat 7. sz. önkormányzat'!AO$51+'[1]szakfeladat 7. sz. önkormányzat'!AO$52+'[1]szakfeladat 7. sz. önkormányzat'!AO$53+'[1]szakfeladat 7. sz. önkormányzat'!AO$54</f>
        <v>0</v>
      </c>
      <c r="G24" s="33">
        <f>+F24/C24</f>
        <v>0</v>
      </c>
      <c r="H24" s="26">
        <f>'[1]szakfeladat 7. sz. önkormányzat'!AO$69</f>
        <v>0</v>
      </c>
      <c r="I24" s="33">
        <f>+H24/C24</f>
        <v>0</v>
      </c>
      <c r="J24" s="26">
        <f>'[1]szakfeladat 7. sz. önkormányzat'!AO$56+'[1]szakfeladat 7. sz. önkormányzat'!AO$57</f>
        <v>0</v>
      </c>
      <c r="K24" s="33">
        <f>+J24/C24</f>
        <v>0</v>
      </c>
      <c r="L24" s="38">
        <f>C24-D24-F24-H24-J24</f>
        <v>1815</v>
      </c>
      <c r="M24" s="39">
        <f>+L24/C24</f>
        <v>1</v>
      </c>
    </row>
    <row r="25" spans="1:13" ht="25.5">
      <c r="A25" s="40" t="s">
        <v>33</v>
      </c>
      <c r="B25" s="41"/>
      <c r="C25" s="35">
        <f>'[1]szakfeladat 7. sz. önkormányzat'!BJ26</f>
        <v>2621</v>
      </c>
      <c r="D25" s="27">
        <f>'[1]szakfeladat 7. sz. önkormányzat'!BJ$44+'[1]szakfeladat 7. sz. önkormányzat'!BJ$45+'[1]szakfeladat 7. sz. önkormányzat'!BJ$46+'[1]szakfeladat 7. sz. önkormányzat'!BJ$47+'[1]szakfeladat 7. sz. önkormányzat'!BJ$48+'[1]szakfeladat 7. sz. önkormányzat'!BJ$49</f>
        <v>0</v>
      </c>
      <c r="E25" s="33">
        <f t="shared" si="0"/>
        <v>0</v>
      </c>
      <c r="F25" s="29">
        <f>'[1]szakfeladat 7. sz. önkormányzat'!BJ$55+'[1]szakfeladat 7. sz. önkormányzat'!BJ$50+'[1]szakfeladat 7. sz. önkormányzat'!BJ$51+'[1]szakfeladat 7. sz. önkormányzat'!BJ$52+'[1]szakfeladat 7. sz. önkormányzat'!BJ$53+'[1]szakfeladat 7. sz. önkormányzat'!BJ$54</f>
        <v>0</v>
      </c>
      <c r="G25" s="33">
        <f t="shared" si="1"/>
        <v>0</v>
      </c>
      <c r="H25" s="26">
        <f>'[1]szakfeladat 7. sz. önkormányzat'!BJ$69</f>
        <v>0</v>
      </c>
      <c r="I25" s="33">
        <f t="shared" si="2"/>
        <v>0</v>
      </c>
      <c r="J25" s="26">
        <f>'[1]szakfeladat 7. sz. önkormányzat'!BJ$56+'[1]szakfeladat 7. sz. önkormányzat'!BJ$57</f>
        <v>0</v>
      </c>
      <c r="K25" s="33">
        <f t="shared" si="3"/>
        <v>0</v>
      </c>
      <c r="L25" s="38">
        <f t="shared" si="5"/>
        <v>2621</v>
      </c>
      <c r="M25" s="39">
        <f t="shared" si="4"/>
        <v>1</v>
      </c>
    </row>
    <row r="26" spans="1:13" ht="51">
      <c r="A26" s="40" t="s">
        <v>34</v>
      </c>
      <c r="B26" s="41"/>
      <c r="C26" s="35">
        <f>'[1]szakfeladat 7. sz. önkormányzat'!BM26</f>
        <v>7238</v>
      </c>
      <c r="D26" s="27">
        <v>11000</v>
      </c>
      <c r="E26" s="33">
        <f t="shared" si="0"/>
        <v>1.5197568389057752</v>
      </c>
      <c r="F26" s="29"/>
      <c r="G26" s="33">
        <f t="shared" si="1"/>
        <v>0</v>
      </c>
      <c r="H26" s="26">
        <f>'[1]szakfeladat 7. sz. önkormányzat'!BM$69</f>
        <v>0</v>
      </c>
      <c r="I26" s="33">
        <f t="shared" si="2"/>
        <v>0</v>
      </c>
      <c r="J26" s="26">
        <f>'[1]szakfeladat 7. sz. önkormányzat'!BM$56+'[1]szakfeladat 7. sz. önkormányzat'!BM$57</f>
        <v>0</v>
      </c>
      <c r="K26" s="33">
        <f t="shared" si="3"/>
        <v>0</v>
      </c>
      <c r="L26" s="38">
        <f t="shared" si="5"/>
        <v>-3762</v>
      </c>
      <c r="M26" s="39">
        <f t="shared" si="4"/>
        <v>-0.51975683890577506</v>
      </c>
    </row>
    <row r="27" spans="1:13" ht="51">
      <c r="A27" s="40" t="s">
        <v>35</v>
      </c>
      <c r="B27" s="41"/>
      <c r="C27" s="35">
        <f>'[1]szakfeladat 7. sz. önkormányzat'!BP26</f>
        <v>135123</v>
      </c>
      <c r="D27" s="27">
        <v>8000</v>
      </c>
      <c r="E27" s="33">
        <f t="shared" si="0"/>
        <v>5.9205316637434044E-2</v>
      </c>
      <c r="F27" s="29"/>
      <c r="G27" s="33">
        <f t="shared" si="1"/>
        <v>0</v>
      </c>
      <c r="H27" s="26">
        <f>'[1]szakfeladat 7. sz. önkormányzat'!BP$69</f>
        <v>0</v>
      </c>
      <c r="I27" s="33">
        <f t="shared" si="2"/>
        <v>0</v>
      </c>
      <c r="J27" s="26">
        <f>'[1]szakfeladat 7. sz. önkormányzat'!BP$56+'[1]szakfeladat 7. sz. önkormányzat'!BP$57</f>
        <v>0</v>
      </c>
      <c r="K27" s="33">
        <f t="shared" si="3"/>
        <v>0</v>
      </c>
      <c r="L27" s="38">
        <f t="shared" si="5"/>
        <v>127123</v>
      </c>
      <c r="M27" s="39">
        <f t="shared" si="4"/>
        <v>0.940794683362566</v>
      </c>
    </row>
    <row r="28" spans="1:13">
      <c r="A28" s="40" t="s">
        <v>36</v>
      </c>
      <c r="B28" s="41"/>
      <c r="C28" s="35">
        <f>+'[1]szakfeladat 7. sz. önkormányzat'!BS26</f>
        <v>26094</v>
      </c>
      <c r="D28" s="27">
        <v>39300</v>
      </c>
      <c r="E28" s="33">
        <f t="shared" si="0"/>
        <v>1.5060933547942055</v>
      </c>
      <c r="F28" s="29"/>
      <c r="G28" s="33">
        <f t="shared" si="1"/>
        <v>0</v>
      </c>
      <c r="H28" s="26">
        <f>'[1]szakfeladat 7. sz. önkormányzat'!BS$69</f>
        <v>0</v>
      </c>
      <c r="I28" s="33">
        <f t="shared" si="2"/>
        <v>0</v>
      </c>
      <c r="J28" s="26">
        <f>'[1]szakfeladat 7. sz. önkormányzat'!BS$56+'[1]szakfeladat 7. sz. önkormányzat'!BS$57</f>
        <v>0</v>
      </c>
      <c r="K28" s="33">
        <f t="shared" si="3"/>
        <v>0</v>
      </c>
      <c r="L28" s="38">
        <f t="shared" si="5"/>
        <v>-13206</v>
      </c>
      <c r="M28" s="39">
        <f t="shared" si="4"/>
        <v>-0.50609335479420559</v>
      </c>
    </row>
    <row r="29" spans="1:13" ht="51">
      <c r="A29" s="40" t="s">
        <v>37</v>
      </c>
      <c r="B29" s="41"/>
      <c r="C29" s="35">
        <f>'[1]szakfeladat 7. sz. önkormányzat'!BD26</f>
        <v>4554</v>
      </c>
      <c r="D29" s="27">
        <v>2600</v>
      </c>
      <c r="E29" s="33">
        <f t="shared" si="0"/>
        <v>0.57092665788317964</v>
      </c>
      <c r="F29" s="29"/>
      <c r="G29" s="33">
        <f t="shared" si="1"/>
        <v>0</v>
      </c>
      <c r="H29" s="26">
        <f>'[1]szakfeladat 7. sz. önkormányzat'!BD$69</f>
        <v>0</v>
      </c>
      <c r="I29" s="33">
        <f t="shared" si="2"/>
        <v>0</v>
      </c>
      <c r="J29" s="26">
        <f>'[1]szakfeladat 7. sz. önkormányzat'!BD$56+'[1]szakfeladat 7. sz. önkormányzat'!BD$57</f>
        <v>0</v>
      </c>
      <c r="K29" s="33">
        <f t="shared" si="3"/>
        <v>0</v>
      </c>
      <c r="L29" s="38">
        <f t="shared" si="5"/>
        <v>1954</v>
      </c>
      <c r="M29" s="39">
        <f t="shared" si="4"/>
        <v>0.42907334211682036</v>
      </c>
    </row>
    <row r="30" spans="1:13" ht="63.75">
      <c r="A30" s="40" t="s">
        <v>38</v>
      </c>
      <c r="B30" s="41"/>
      <c r="C30" s="35">
        <f>+'[1]szakfeladat 7. sz. önkormányzat'!BG26</f>
        <v>0</v>
      </c>
      <c r="D30" s="27">
        <v>600</v>
      </c>
      <c r="E30" s="33"/>
      <c r="F30" s="29"/>
      <c r="G30" s="33"/>
      <c r="H30" s="26">
        <f>'[1]szakfeladat 7. sz. önkormányzat'!BG$69</f>
        <v>0</v>
      </c>
      <c r="I30" s="33"/>
      <c r="J30" s="26">
        <f>'[1]szakfeladat 7. sz. önkormányzat'!BG$56+'[1]szakfeladat 7. sz. önkormányzat'!BG$57</f>
        <v>0</v>
      </c>
      <c r="K30" s="33"/>
      <c r="L30" s="38">
        <f t="shared" si="5"/>
        <v>-600</v>
      </c>
      <c r="M30" s="39"/>
    </row>
    <row r="31" spans="1:13" ht="76.5">
      <c r="A31" s="31" t="s">
        <v>39</v>
      </c>
      <c r="B31" s="37"/>
      <c r="C31" s="35">
        <f>'[1]szakfeladat 7. sz. önkormányzat'!CE26</f>
        <v>14398</v>
      </c>
      <c r="D31" s="27">
        <f>'[1]szakfeladat 7. sz. önkormányzat'!CE$44+'[1]szakfeladat 7. sz. önkormányzat'!CE$45+'[1]szakfeladat 7. sz. önkormányzat'!CE$46+'[1]szakfeladat 7. sz. önkormányzat'!CE$47+'[1]szakfeladat 7. sz. önkormányzat'!CE$48+'[1]szakfeladat 7. sz. önkormányzat'!CE$49</f>
        <v>0</v>
      </c>
      <c r="E31" s="42">
        <f>+D31/C31</f>
        <v>0</v>
      </c>
      <c r="F31" s="29">
        <v>6302</v>
      </c>
      <c r="G31" s="42">
        <f>+F31/C31</f>
        <v>0.43769968051118213</v>
      </c>
      <c r="H31" s="26">
        <f>'[1]szakfeladat 7. sz. önkormányzat'!CE$69</f>
        <v>0</v>
      </c>
      <c r="I31" s="42">
        <f>+H31/C31</f>
        <v>0</v>
      </c>
      <c r="J31" s="26">
        <f>'[1]szakfeladat 7. sz. önkormányzat'!CE$56+'[1]szakfeladat 7. sz. önkormányzat'!CE$57</f>
        <v>0</v>
      </c>
      <c r="K31" s="42">
        <f>+J31/C31</f>
        <v>0</v>
      </c>
      <c r="L31" s="38">
        <f>C31-D31-F31-H31-J31</f>
        <v>8096</v>
      </c>
      <c r="M31" s="39">
        <f t="shared" si="4"/>
        <v>0.56230031948881787</v>
      </c>
    </row>
    <row r="32" spans="1:13" ht="25.5">
      <c r="A32" s="31" t="s">
        <v>40</v>
      </c>
      <c r="B32" s="37"/>
      <c r="C32" s="35">
        <f>'[1]szakfeladat 7. sz. önkormányzat'!CB26</f>
        <v>5536</v>
      </c>
      <c r="D32" s="27">
        <f>'[1]szakfeladat 7. sz. önkormányzat'!CB$44+'[1]szakfeladat 7. sz. önkormányzat'!CB$45+'[1]szakfeladat 7. sz. önkormányzat'!CB$46+'[1]szakfeladat 7. sz. önkormányzat'!CB$47+'[1]szakfeladat 7. sz. önkormányzat'!CB$48+'[1]szakfeladat 7. sz. önkormányzat'!CB$49</f>
        <v>2900</v>
      </c>
      <c r="E32" s="33">
        <f>+D32/C32</f>
        <v>0.52384393063583812</v>
      </c>
      <c r="F32" s="29">
        <f>'[1]szakfeladat 7. sz. önkormányzat'!CB$55+'[1]szakfeladat 7. sz. önkormányzat'!CB$50+'[1]szakfeladat 7. sz. önkormányzat'!CB$51+'[1]szakfeladat 7. sz. önkormányzat'!CB$52+'[1]szakfeladat 7. sz. önkormányzat'!CB$53+'[1]szakfeladat 7. sz. önkormányzat'!CB$54</f>
        <v>1384</v>
      </c>
      <c r="G32" s="33">
        <f>+F32/C32</f>
        <v>0.25</v>
      </c>
      <c r="H32" s="26">
        <f>'[1]szakfeladat 7. sz. önkormányzat'!CB$69</f>
        <v>0</v>
      </c>
      <c r="I32" s="33">
        <f>+H32/C32</f>
        <v>0</v>
      </c>
      <c r="J32" s="26">
        <f>'[1]szakfeladat 7. sz. önkormányzat'!CB$56+'[1]szakfeladat 7. sz. önkormányzat'!CB$57</f>
        <v>0</v>
      </c>
      <c r="K32" s="33">
        <f>+J32/C32</f>
        <v>0</v>
      </c>
      <c r="L32" s="38">
        <f>C32-D32-F32-H32-J32</f>
        <v>1252</v>
      </c>
      <c r="M32" s="39">
        <f t="shared" si="4"/>
        <v>0.22615606936416185</v>
      </c>
    </row>
    <row r="33" spans="1:13" ht="25.5">
      <c r="A33" s="36" t="s">
        <v>41</v>
      </c>
      <c r="B33" s="37"/>
      <c r="C33" s="35">
        <f>'[1]szakfeladat 7. sz. önkormányzat'!BY26</f>
        <v>25376</v>
      </c>
      <c r="D33" s="27">
        <f>'[1]szakfeladat 7. sz. önkormányzat'!BY$44+'[1]szakfeladat 7. sz. önkormányzat'!BY$45+'[1]szakfeladat 7. sz. önkormányzat'!BY$46+'[1]szakfeladat 7. sz. önkormányzat'!BY$47+'[1]szakfeladat 7. sz. önkormányzat'!BY$48+'[1]szakfeladat 7. sz. önkormányzat'!BY$49</f>
        <v>0</v>
      </c>
      <c r="E33" s="33">
        <f t="shared" si="0"/>
        <v>0</v>
      </c>
      <c r="F33" s="29">
        <f>'[1]szakfeladat 7. sz. önkormányzat'!BY$55+'[1]szakfeladat 7. sz. önkormányzat'!BY$50+'[1]szakfeladat 7. sz. önkormányzat'!BY$51+'[1]szakfeladat 7. sz. önkormányzat'!BY$52+'[1]szakfeladat 7. sz. önkormányzat'!BY$53+'[1]szakfeladat 7. sz. önkormányzat'!BY$54</f>
        <v>0</v>
      </c>
      <c r="G33" s="33">
        <f t="shared" si="1"/>
        <v>0</v>
      </c>
      <c r="H33" s="26">
        <f>'[1]szakfeladat 7. sz. önkormányzat'!BY$69</f>
        <v>0</v>
      </c>
      <c r="I33" s="33">
        <f t="shared" si="2"/>
        <v>0</v>
      </c>
      <c r="J33" s="26">
        <f>'[1]szakfeladat 7. sz. önkormányzat'!BY$56+'[1]szakfeladat 7. sz. önkormányzat'!BY$57</f>
        <v>0</v>
      </c>
      <c r="K33" s="33">
        <f t="shared" si="3"/>
        <v>0</v>
      </c>
      <c r="L33" s="38">
        <f t="shared" si="5"/>
        <v>25376</v>
      </c>
      <c r="M33" s="39">
        <f t="shared" si="4"/>
        <v>1</v>
      </c>
    </row>
    <row r="34" spans="1:13" ht="76.5">
      <c r="A34" s="40" t="s">
        <v>42</v>
      </c>
      <c r="B34" s="41"/>
      <c r="C34" s="35">
        <f>'[1]szakfeladat 7. sz. önkormányzat'!DU26</f>
        <v>475994</v>
      </c>
      <c r="D34" s="27">
        <f>'[1]szakfeladat 7. sz. önkormányzat'!DU$44+'[1]szakfeladat 7. sz. önkormányzat'!DU$45+'[1]szakfeladat 7. sz. önkormányzat'!DU$46+'[1]szakfeladat 7. sz. önkormányzat'!DU$47+'[1]szakfeladat 7. sz. önkormányzat'!DU$48+'[1]szakfeladat 7. sz. önkormányzat'!DU$49</f>
        <v>0</v>
      </c>
      <c r="E34" s="33">
        <f t="shared" si="0"/>
        <v>0</v>
      </c>
      <c r="F34" s="29">
        <f>'[1]szakfeladat 7. sz. önkormányzat'!DU$55+'[1]szakfeladat 7. sz. önkormányzat'!DU$50+'[1]szakfeladat 7. sz. önkormányzat'!DU$51+'[1]szakfeladat 7. sz. önkormányzat'!DU$52+'[1]szakfeladat 7. sz. önkormányzat'!DU$53+'[1]szakfeladat 7. sz. önkormányzat'!DU$54</f>
        <v>263360</v>
      </c>
      <c r="G34" s="33">
        <f t="shared" si="1"/>
        <v>0.55328428509603067</v>
      </c>
      <c r="H34" s="26">
        <f>'[1]szakfeladat 7. sz. önkormányzat'!DU$69</f>
        <v>0</v>
      </c>
      <c r="I34" s="33">
        <f t="shared" si="2"/>
        <v>0</v>
      </c>
      <c r="J34" s="26">
        <f>'[1]szakfeladat 7. sz. önkormányzat'!DU$56+'[1]szakfeladat 7. sz. önkormányzat'!DU$57</f>
        <v>0</v>
      </c>
      <c r="K34" s="43">
        <f t="shared" si="3"/>
        <v>0</v>
      </c>
      <c r="L34" s="38">
        <f t="shared" si="5"/>
        <v>212634</v>
      </c>
      <c r="M34" s="39">
        <f t="shared" si="4"/>
        <v>0.44671571490396939</v>
      </c>
    </row>
    <row r="35" spans="1:13" ht="51">
      <c r="A35" s="40" t="s">
        <v>43</v>
      </c>
      <c r="B35" s="41"/>
      <c r="C35" s="35">
        <f>'[1]szakfeladat 7. sz. önkormányzat'!DX26</f>
        <v>0</v>
      </c>
      <c r="D35" s="27">
        <v>433300</v>
      </c>
      <c r="E35" s="43"/>
      <c r="F35" s="29">
        <v>116036</v>
      </c>
      <c r="G35" s="43"/>
      <c r="H35" s="26">
        <f>'[1]szakfeladat 7. sz. önkormányzat'!DX$69</f>
        <v>0</v>
      </c>
      <c r="I35" s="43"/>
      <c r="J35" s="26">
        <f>'[1]szakfeladat 7. sz. önkormányzat'!DX$56+'[1]szakfeladat 7. sz. önkormányzat'!DX$57</f>
        <v>0</v>
      </c>
      <c r="K35" s="43"/>
      <c r="L35" s="38">
        <f t="shared" si="5"/>
        <v>-549336</v>
      </c>
      <c r="M35" s="39"/>
    </row>
    <row r="36" spans="1:13" ht="38.25">
      <c r="A36" s="40" t="s">
        <v>44</v>
      </c>
      <c r="B36" s="41"/>
      <c r="C36" s="35">
        <f>'[1]szakfeladat 7. sz. önkormányzat'!ED26-79650</f>
        <v>303190</v>
      </c>
      <c r="D36" s="27">
        <v>39000</v>
      </c>
      <c r="E36" s="43">
        <f t="shared" si="0"/>
        <v>0.12863221082489529</v>
      </c>
      <c r="F36" s="29">
        <v>11256</v>
      </c>
      <c r="G36" s="43">
        <f t="shared" si="1"/>
        <v>3.7125235001154389E-2</v>
      </c>
      <c r="H36" s="26">
        <f>'[1]szakfeladat 7. sz. önkormányzat'!ED$69</f>
        <v>95314</v>
      </c>
      <c r="I36" s="43">
        <f t="shared" si="2"/>
        <v>0.314370526732412</v>
      </c>
      <c r="J36" s="26">
        <f>'[1]szakfeladat 7. sz. önkormányzat'!ED$56+'[1]szakfeladat 7. sz. önkormányzat'!ED$57</f>
        <v>17557</v>
      </c>
      <c r="K36" s="43">
        <f t="shared" si="3"/>
        <v>5.7907582703915036E-2</v>
      </c>
      <c r="L36" s="38">
        <f t="shared" si="5"/>
        <v>140063</v>
      </c>
      <c r="M36" s="39">
        <f t="shared" si="4"/>
        <v>0.46196444473762327</v>
      </c>
    </row>
    <row r="37" spans="1:13" ht="25.5">
      <c r="A37" s="40" t="s">
        <v>45</v>
      </c>
      <c r="B37" s="41"/>
      <c r="C37" s="35">
        <f>'[1]szakfeladat 7. sz. önkormányzat'!BV26</f>
        <v>1376</v>
      </c>
      <c r="D37" s="27">
        <f>'[1]szakfeladat 7. sz. önkormányzat'!BV$44+'[1]szakfeladat 7. sz. önkormányzat'!BV$45+'[1]szakfeladat 7. sz. önkormányzat'!BV$46+'[1]szakfeladat 7. sz. önkormányzat'!BV$47+'[1]szakfeladat 7. sz. önkormányzat'!BV$48+'[1]szakfeladat 7. sz. önkormányzat'!BV$49</f>
        <v>0</v>
      </c>
      <c r="E37" s="43">
        <f>+D37/C37</f>
        <v>0</v>
      </c>
      <c r="F37" s="29">
        <f>'[1]szakfeladat 7. sz. önkormányzat'!BV$55+'[1]szakfeladat 7. sz. önkormányzat'!BV$50+'[1]szakfeladat 7. sz. önkormányzat'!BV$51+'[1]szakfeladat 7. sz. önkormányzat'!BV$52+'[1]szakfeladat 7. sz. önkormányzat'!BV$53+'[1]szakfeladat 7. sz. önkormányzat'!BV$54</f>
        <v>0</v>
      </c>
      <c r="G37" s="43">
        <f>+F37/C37</f>
        <v>0</v>
      </c>
      <c r="H37" s="26">
        <f>'[1]szakfeladat 7. sz. önkormányzat'!BV$69</f>
        <v>0</v>
      </c>
      <c r="I37" s="43">
        <f>+H37/C37</f>
        <v>0</v>
      </c>
      <c r="J37" s="26">
        <f>'[1]szakfeladat 7. sz. önkormányzat'!BV$56+'[1]szakfeladat 7. sz. önkormányzat'!BV$57</f>
        <v>0</v>
      </c>
      <c r="K37" s="43">
        <f>+J37/C37</f>
        <v>0</v>
      </c>
      <c r="L37" s="38">
        <f t="shared" si="5"/>
        <v>1376</v>
      </c>
      <c r="M37" s="44">
        <f>+L37/C37</f>
        <v>1</v>
      </c>
    </row>
    <row r="38" spans="1:13" ht="38.25">
      <c r="A38" s="40" t="s">
        <v>46</v>
      </c>
      <c r="B38" s="41"/>
      <c r="C38" s="35">
        <f>'[1]szakfeladat 7. sz. önkormányzat'!CT26</f>
        <v>0</v>
      </c>
      <c r="D38" s="27">
        <f>'[1]szakfeladat 7. sz. önkormányzat'!CT$44+'[1]szakfeladat 7. sz. önkormányzat'!CT$45+'[1]szakfeladat 7. sz. önkormányzat'!CT$46+'[1]szakfeladat 7. sz. önkormányzat'!CT$47+'[1]szakfeladat 7. sz. önkormányzat'!CT$48+'[1]szakfeladat 7. sz. önkormányzat'!CT$49</f>
        <v>6646</v>
      </c>
      <c r="E38" s="43"/>
      <c r="F38" s="29">
        <f>'[1]szakfeladat 7. sz. önkormányzat'!CT$55+'[1]szakfeladat 7. sz. önkormányzat'!CT$50+'[1]szakfeladat 7. sz. önkormányzat'!CT$51+'[1]szakfeladat 7. sz. önkormányzat'!CT$52+'[1]szakfeladat 7. sz. önkormányzat'!CT$53+'[1]szakfeladat 7. sz. önkormányzat'!CT$54</f>
        <v>0</v>
      </c>
      <c r="G38" s="43"/>
      <c r="H38" s="26">
        <f>'[1]szakfeladat 7. sz. önkormányzat'!CT$69</f>
        <v>0</v>
      </c>
      <c r="I38" s="43"/>
      <c r="J38" s="26">
        <f>'[1]szakfeladat 7. sz. önkormányzat'!CT$56+'[1]szakfeladat 7. sz. önkormányzat'!CT$57</f>
        <v>0</v>
      </c>
      <c r="K38" s="43"/>
      <c r="L38" s="38">
        <f t="shared" si="5"/>
        <v>-6646</v>
      </c>
      <c r="M38" s="44"/>
    </row>
    <row r="39" spans="1:13" ht="38.25">
      <c r="A39" s="40" t="s">
        <v>47</v>
      </c>
      <c r="B39" s="41"/>
      <c r="C39" s="35">
        <f>'[1]szakfeladat 7. sz. önkormányzat'!CZ26</f>
        <v>0</v>
      </c>
      <c r="D39" s="27">
        <f>'[1]szakfeladat 7. sz. önkormányzat'!CZ$44+'[1]szakfeladat 7. sz. önkormányzat'!CZ$45+'[1]szakfeladat 7. sz. önkormányzat'!CZ$46+'[1]szakfeladat 7. sz. önkormányzat'!CZ$47+'[1]szakfeladat 7. sz. önkormányzat'!CZ$48+'[1]szakfeladat 7. sz. önkormányzat'!CZ$49</f>
        <v>4178</v>
      </c>
      <c r="E39" s="43"/>
      <c r="F39" s="29">
        <f>'[1]szakfeladat 7. sz. önkormányzat'!CZ$55+'[1]szakfeladat 7. sz. önkormányzat'!CZ$50+'[1]szakfeladat 7. sz. önkormányzat'!CZ$51+'[1]szakfeladat 7. sz. önkormányzat'!CZ$52+'[1]szakfeladat 7. sz. önkormányzat'!CZ$53+'[1]szakfeladat 7. sz. önkormányzat'!CZ$54</f>
        <v>0</v>
      </c>
      <c r="G39" s="43"/>
      <c r="H39" s="26">
        <f>'[1]szakfeladat 7. sz. önkormányzat'!CZ$69</f>
        <v>0</v>
      </c>
      <c r="I39" s="43"/>
      <c r="J39" s="26">
        <f>'[1]szakfeladat 7. sz. önkormányzat'!CZ$56+'[1]szakfeladat 7. sz. önkormányzat'!CZ$57</f>
        <v>0</v>
      </c>
      <c r="K39" s="43"/>
      <c r="L39" s="38">
        <f t="shared" si="5"/>
        <v>-4178</v>
      </c>
      <c r="M39" s="44"/>
    </row>
    <row r="40" spans="1:13" ht="51.75" thickBot="1">
      <c r="A40" s="45" t="s">
        <v>48</v>
      </c>
      <c r="B40" s="46"/>
      <c r="C40" s="35">
        <f>'[1]szakfeladat 7. sz. önkormányzat'!CW26</f>
        <v>5916</v>
      </c>
      <c r="D40" s="27">
        <f>'[1]szakfeladat 7. sz. önkormányzat'!CW$44+'[1]szakfeladat 7. sz. önkormányzat'!CW$45+'[1]szakfeladat 7. sz. önkormányzat'!CW$46+'[1]szakfeladat 7. sz. önkormányzat'!CW$47+'[1]szakfeladat 7. sz. önkormányzat'!CW$48+'[1]szakfeladat 7. sz. önkormányzat'!CW$49</f>
        <v>0</v>
      </c>
      <c r="E40" s="47">
        <f>+D40/C40</f>
        <v>0</v>
      </c>
      <c r="F40" s="29">
        <f>'[1]szakfeladat 7. sz. önkormányzat'!CW$55+'[1]szakfeladat 7. sz. önkormányzat'!CW$50+'[1]szakfeladat 7. sz. önkormányzat'!CW$51+'[1]szakfeladat 7. sz. önkormányzat'!CW$52+'[1]szakfeladat 7. sz. önkormányzat'!CW$53+'[1]szakfeladat 7. sz. önkormányzat'!CW$54</f>
        <v>0</v>
      </c>
      <c r="G40" s="47">
        <f>+F40/C40</f>
        <v>0</v>
      </c>
      <c r="H40" s="26">
        <f>'[1]szakfeladat 7. sz. önkormányzat'!CW$69</f>
        <v>0</v>
      </c>
      <c r="I40" s="47">
        <f>+H40/C40</f>
        <v>0</v>
      </c>
      <c r="J40" s="26">
        <f>'[1]szakfeladat 7. sz. önkormányzat'!CW$56+'[1]szakfeladat 7. sz. önkormányzat'!CW$57</f>
        <v>0</v>
      </c>
      <c r="K40" s="47">
        <f>+J40/C40</f>
        <v>0</v>
      </c>
      <c r="L40" s="38">
        <f t="shared" si="5"/>
        <v>5916</v>
      </c>
      <c r="M40" s="48">
        <f>+L40/C40</f>
        <v>1</v>
      </c>
    </row>
    <row r="41" spans="1:13" ht="26.25" thickBot="1">
      <c r="A41" s="49" t="s">
        <v>49</v>
      </c>
      <c r="B41" s="50"/>
      <c r="C41" s="51">
        <f>SUM(C8:C40)</f>
        <v>1376059</v>
      </c>
      <c r="D41" s="51">
        <f>SUM(D8:D40)</f>
        <v>566244</v>
      </c>
      <c r="E41" s="52">
        <f>+D41/C41</f>
        <v>0.4114968907583178</v>
      </c>
      <c r="F41" s="51">
        <f>SUM(F8:F40)</f>
        <v>621409</v>
      </c>
      <c r="G41" s="52">
        <f>+F41/C41</f>
        <v>0.45158601484384026</v>
      </c>
      <c r="H41" s="51">
        <f>SUM(H8:H40)</f>
        <v>97768</v>
      </c>
      <c r="I41" s="52">
        <f>+H41/C41</f>
        <v>7.1049279137013741E-2</v>
      </c>
      <c r="J41" s="51">
        <f>SUM(J8:J40)</f>
        <v>40132</v>
      </c>
      <c r="K41" s="52">
        <f>+J41/C41</f>
        <v>2.916444716396608E-2</v>
      </c>
      <c r="L41" s="51">
        <f>SUM(L8:L40)</f>
        <v>50506</v>
      </c>
      <c r="M41" s="53">
        <f>+L41/C41</f>
        <v>3.6703368096862123E-2</v>
      </c>
    </row>
  </sheetData>
  <mergeCells count="3">
    <mergeCell ref="L2:M2"/>
    <mergeCell ref="A3:M4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2013-08-26T11:25:54Z</dcterms:modified>
</cp:coreProperties>
</file>