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25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G55" i="1"/>
  <c r="F55" i="1"/>
  <c r="F56" i="1" s="1"/>
  <c r="H51" i="1"/>
  <c r="G51" i="1"/>
  <c r="F51" i="1"/>
  <c r="F52" i="1" s="1"/>
  <c r="G46" i="1"/>
  <c r="G52" i="1" s="1"/>
  <c r="G56" i="1" s="1"/>
  <c r="F46" i="1"/>
  <c r="H42" i="1"/>
  <c r="H46" i="1" s="1"/>
  <c r="G42" i="1"/>
  <c r="H34" i="1"/>
  <c r="G34" i="1"/>
  <c r="F34" i="1"/>
  <c r="H30" i="1"/>
  <c r="G30" i="1"/>
  <c r="F30" i="1"/>
  <c r="H18" i="1"/>
  <c r="G18" i="1"/>
  <c r="G15" i="1" s="1"/>
  <c r="F18" i="1"/>
  <c r="H15" i="1"/>
  <c r="H31" i="1" s="1"/>
  <c r="H35" i="1" s="1"/>
  <c r="F15" i="1"/>
  <c r="F31" i="1" s="1"/>
  <c r="H10" i="1"/>
  <c r="G10" i="1"/>
  <c r="G31" i="1" s="1"/>
  <c r="G35" i="1" s="1"/>
  <c r="F10" i="1"/>
  <c r="H52" i="1" l="1"/>
  <c r="H56" i="1" s="1"/>
  <c r="F25" i="1"/>
  <c r="F35" i="1" s="1"/>
  <c r="H25" i="1"/>
  <c r="G25" i="1"/>
</calcChain>
</file>

<file path=xl/sharedStrings.xml><?xml version="1.0" encoding="utf-8"?>
<sst xmlns="http://schemas.openxmlformats.org/spreadsheetml/2006/main" count="161" uniqueCount="118">
  <si>
    <t>Mérleg a költségvetési évet követő három év tervezett előirányzatairól</t>
  </si>
  <si>
    <t>B E V É T E L E K</t>
  </si>
  <si>
    <t>Forintban</t>
  </si>
  <si>
    <t>Költségvetési szerv megnevezése</t>
  </si>
  <si>
    <t>TÉGLÁS VÁROS ÖNKORMÁNYZATA</t>
  </si>
  <si>
    <t>Előir. csop.</t>
  </si>
  <si>
    <t xml:space="preserve">K.Előir. szám </t>
  </si>
  <si>
    <t>Rovat száma</t>
  </si>
  <si>
    <t>Megnevezés</t>
  </si>
  <si>
    <t>2020. évi</t>
  </si>
  <si>
    <t>2021. évi</t>
  </si>
  <si>
    <t>2022. évi</t>
  </si>
  <si>
    <t>Ssz.</t>
  </si>
  <si>
    <t>A</t>
  </si>
  <si>
    <t>B</t>
  </si>
  <si>
    <t>C</t>
  </si>
  <si>
    <t>D</t>
  </si>
  <si>
    <t>E</t>
  </si>
  <si>
    <t>F</t>
  </si>
  <si>
    <t>G</t>
  </si>
  <si>
    <t>1.</t>
  </si>
  <si>
    <t>MŰKÖDÉSI KÖLTSÉGVETÉS</t>
  </si>
  <si>
    <t>2.</t>
  </si>
  <si>
    <t>B1</t>
  </si>
  <si>
    <t>Működési bevételek államháztartáson belülről</t>
  </si>
  <si>
    <t>3.</t>
  </si>
  <si>
    <t>B11</t>
  </si>
  <si>
    <t>Önkormányzatok működési támogatásai</t>
  </si>
  <si>
    <t>4.</t>
  </si>
  <si>
    <t>B12</t>
  </si>
  <si>
    <t>Elvonások és befizetések bevételei</t>
  </si>
  <si>
    <t>5.</t>
  </si>
  <si>
    <t>B14</t>
  </si>
  <si>
    <t>Működési célú visszatérítendő támogatás, kölcsön visszatérülése államháztartáson belülről</t>
  </si>
  <si>
    <t>6.</t>
  </si>
  <si>
    <t>B16</t>
  </si>
  <si>
    <t>Egyéb működési célú támogatások bevételei államháztartáson belülről</t>
  </si>
  <si>
    <t>7.</t>
  </si>
  <si>
    <t>B3</t>
  </si>
  <si>
    <t>Közhatalmi bevételek</t>
  </si>
  <si>
    <t>8.</t>
  </si>
  <si>
    <t>B31</t>
  </si>
  <si>
    <t>Jövedelemadók - termőföld bérbeadása</t>
  </si>
  <si>
    <t>9.</t>
  </si>
  <si>
    <t>B34</t>
  </si>
  <si>
    <t>Vagyoni típusú adók</t>
  </si>
  <si>
    <t>10.</t>
  </si>
  <si>
    <t>B35</t>
  </si>
  <si>
    <t>Termékek és szolgáltatások adói</t>
  </si>
  <si>
    <t>11.</t>
  </si>
  <si>
    <t>B351</t>
  </si>
  <si>
    <t>Értékesítési és forgalmi adók - iparűzési adó</t>
  </si>
  <si>
    <t>12.</t>
  </si>
  <si>
    <t>B354</t>
  </si>
  <si>
    <t>Gépjárműadó</t>
  </si>
  <si>
    <t>13.</t>
  </si>
  <si>
    <t>B355</t>
  </si>
  <si>
    <t>Egyéb áruhasználati és szolgáltatási adók</t>
  </si>
  <si>
    <t>14.</t>
  </si>
  <si>
    <t>B36</t>
  </si>
  <si>
    <t>Egyéb közhatalmi bevételek</t>
  </si>
  <si>
    <t>15.</t>
  </si>
  <si>
    <t>B4</t>
  </si>
  <si>
    <t>Működési bevételek</t>
  </si>
  <si>
    <t>16.</t>
  </si>
  <si>
    <t>B6</t>
  </si>
  <si>
    <t>Működési célú átvett pénzeszközök</t>
  </si>
  <si>
    <t>17.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</si>
  <si>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</si>
  <si>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</si>
  <si>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</si>
  <si>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</si>
  <si>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</si>
  <si>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</si>
  <si>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</si>
  <si>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B5</t>
  </si>
  <si>
    <t>Felhalmozási bevételek</t>
  </si>
  <si>
    <t>21.</t>
  </si>
  <si>
    <t>B7</t>
  </si>
  <si>
    <t>Felhalmozási célú átvett pénzeszközök</t>
  </si>
  <si>
    <t>22.</t>
  </si>
  <si>
    <t>Felhalmozási bevételek összesen</t>
  </si>
  <si>
    <t>23.</t>
  </si>
  <si>
    <t xml:space="preserve">                                     </t>
  </si>
  <si>
    <t>KÖLTSÉGVETÉSI BEVÉTELEK ÖSSZESEN (1+2)</t>
  </si>
  <si>
    <t>24.</t>
  </si>
  <si>
    <t>FINANSZÍROZÁSI KÖLTSÉGVETÉS</t>
  </si>
  <si>
    <t>25.</t>
  </si>
  <si>
    <t>B8</t>
  </si>
  <si>
    <t>Finanszírozási bevételek</t>
  </si>
  <si>
    <t>26.</t>
  </si>
  <si>
    <t>FINANSZÍROZÁSI BEVÉTELEK ÖSSZESEN</t>
  </si>
  <si>
    <t>27.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</si>
  <si>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</si>
  <si>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</si>
  <si>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</si>
  <si>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</si>
  <si>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</si>
  <si>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</si>
  <si>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</si>
  <si>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</si>
  <si>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</si>
  <si>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</si>
  <si>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</si>
  <si>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</si>
  <si>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</si>
  <si>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</si>
  <si>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</si>
  <si>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</si>
  <si>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</si>
  <si>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</si>
  <si>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Felhalmozási kiadások összesen</t>
  </si>
  <si>
    <t>KÖLTSÉGVETÉSI KIADÁSOK ÖSSZESEN (1+2)</t>
  </si>
  <si>
    <t>K9</t>
  </si>
  <si>
    <t>Finanszírozási kiadások</t>
  </si>
  <si>
    <t>FINANSZÍROZÁSI KIADÁSOK ÖSSZESEN</t>
  </si>
  <si>
    <t>KIADÁSOK ÖSSZESEN</t>
  </si>
  <si>
    <t>25.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</si>
</sst>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4"/>
      <color theme="1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sz val="9"/>
      <color theme="1"/>
      <name val="Times New Roman CE"/>
      <charset val="238"/>
    </font>
    <font>
      <sz val="9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0" fillId="0" borderId="0" xfId="1" applyFont="1" applyFill="1" applyAlignment="1" applyProtection="1">
      <alignment horizontal="right"/>
    </xf>
    <xf numFmtId="0" fontId="1" fillId="0" borderId="0" xfId="1" applyFont="1" applyFill="1" applyProtection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0" xfId="1" applyFont="1" applyFill="1" applyProtection="1"/>
    <xf numFmtId="0" fontId="13" fillId="0" borderId="1" xfId="0" applyFont="1" applyBorder="1"/>
    <xf numFmtId="0" fontId="9" fillId="2" borderId="1" xfId="0" applyFont="1" applyFill="1" applyBorder="1"/>
    <xf numFmtId="49" fontId="9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9" fillId="0" borderId="1" xfId="0" applyFont="1" applyBorder="1"/>
    <xf numFmtId="0" fontId="6" fillId="0" borderId="1" xfId="0" applyFont="1" applyBorder="1"/>
    <xf numFmtId="3" fontId="6" fillId="0" borderId="1" xfId="0" applyNumberFormat="1" applyFont="1" applyBorder="1"/>
    <xf numFmtId="0" fontId="0" fillId="0" borderId="1" xfId="0" applyFont="1" applyBorder="1"/>
    <xf numFmtId="3" fontId="0" fillId="0" borderId="1" xfId="0" applyNumberFormat="1" applyFont="1" applyBorder="1"/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indent="2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/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3" fontId="15" fillId="0" borderId="1" xfId="0" applyNumberFormat="1" applyFont="1" applyFill="1" applyBorder="1"/>
    <xf numFmtId="0" fontId="13" fillId="0" borderId="0" xfId="0" applyFont="1"/>
    <xf numFmtId="0" fontId="9" fillId="0" borderId="0" xfId="0" applyFont="1"/>
    <xf numFmtId="0" fontId="6" fillId="0" borderId="0" xfId="0" applyFont="1"/>
    <xf numFmtId="0" fontId="0" fillId="0" borderId="0" xfId="0" applyFont="1"/>
    <xf numFmtId="49" fontId="9" fillId="2" borderId="1" xfId="0" applyNumberFormat="1" applyFont="1" applyFill="1" applyBorder="1" applyAlignment="1"/>
    <xf numFmtId="0" fontId="13" fillId="0" borderId="1" xfId="0" applyFont="1" applyFill="1" applyBorder="1"/>
    <xf numFmtId="0" fontId="8" fillId="0" borderId="1" xfId="0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/>
    </xf>
    <xf numFmtId="0" fontId="4" fillId="0" borderId="0" xfId="1" applyFont="1" applyFill="1" applyProtection="1"/>
    <xf numFmtId="0" fontId="9" fillId="0" borderId="1" xfId="0" applyFont="1" applyBorder="1" applyAlignment="1">
      <alignment horizontal="center"/>
    </xf>
    <xf numFmtId="0" fontId="4" fillId="0" borderId="0" xfId="1" applyFont="1" applyFill="1" applyAlignment="1" applyProtection="1">
      <alignment horizontal="right" vertical="center" indent="1"/>
    </xf>
  </cellXfs>
  <cellStyles count="3"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N56"/>
  <sheetViews>
    <sheetView tabSelected="1" view="pageBreakPreview" zoomScaleNormal="100" zoomScaleSheetLayoutView="100" workbookViewId="0">
      <selection activeCell="N24" sqref="N24"/>
    </sheetView>
  </sheetViews>
  <sheetFormatPr defaultRowHeight="15.75" x14ac:dyDescent="0.25"/>
  <cols>
    <col min="1" max="1" width="5" style="2" customWidth="1"/>
    <col min="2" max="2" width="8.33203125" style="45" customWidth="1"/>
    <col min="3" max="3" width="9.83203125" style="47" customWidth="1"/>
    <col min="4" max="4" width="7.83203125" style="45" customWidth="1"/>
    <col min="5" max="5" width="89.5" style="2" customWidth="1"/>
    <col min="6" max="6" width="19.6640625" style="2" customWidth="1"/>
    <col min="7" max="7" width="18.5" style="2" customWidth="1"/>
    <col min="8" max="8" width="19" style="2" customWidth="1"/>
    <col min="9" max="248" width="9.33203125" style="2"/>
  </cols>
  <sheetData>
    <row r="1" spans="1:248" x14ac:dyDescent="0.25">
      <c r="A1" s="1" t="s">
        <v>117</v>
      </c>
      <c r="B1" s="1"/>
      <c r="C1" s="1"/>
      <c r="D1" s="1"/>
      <c r="E1" s="1"/>
      <c r="F1" s="1"/>
      <c r="G1" s="1"/>
      <c r="H1" s="1"/>
    </row>
    <row r="2" spans="1:248" ht="18.75" x14ac:dyDescent="0.3">
      <c r="A2" s="3" t="s">
        <v>0</v>
      </c>
      <c r="B2" s="3"/>
      <c r="C2" s="3"/>
      <c r="D2" s="3"/>
      <c r="E2" s="3"/>
      <c r="F2" s="3"/>
      <c r="G2" s="3"/>
      <c r="H2" s="3"/>
    </row>
    <row r="3" spans="1:248" ht="18.75" x14ac:dyDescent="0.3">
      <c r="A3" s="4"/>
      <c r="B3" s="4"/>
      <c r="C3" s="4"/>
      <c r="D3" s="4"/>
      <c r="E3" s="4"/>
    </row>
    <row r="4" spans="1:248" x14ac:dyDescent="0.25">
      <c r="A4" s="5" t="s">
        <v>1</v>
      </c>
      <c r="B4" s="5"/>
      <c r="C4" s="5"/>
      <c r="D4" s="5"/>
      <c r="E4" s="5"/>
      <c r="F4" s="5"/>
      <c r="G4" s="5"/>
      <c r="H4" s="5"/>
    </row>
    <row r="5" spans="1:248" x14ac:dyDescent="0.25">
      <c r="A5" s="6" t="s">
        <v>2</v>
      </c>
      <c r="B5" s="6"/>
      <c r="C5" s="6"/>
      <c r="D5" s="6"/>
      <c r="E5" s="6"/>
      <c r="F5" s="6"/>
      <c r="G5" s="6"/>
      <c r="H5" s="6"/>
    </row>
    <row r="6" spans="1:248" ht="15.75" customHeight="1" x14ac:dyDescent="0.25">
      <c r="A6" s="7" t="s">
        <v>3</v>
      </c>
      <c r="B6" s="7"/>
      <c r="C6" s="7"/>
      <c r="D6" s="7"/>
      <c r="E6" s="8" t="s">
        <v>4</v>
      </c>
      <c r="F6" s="9"/>
      <c r="G6" s="9"/>
      <c r="H6" s="9"/>
    </row>
    <row r="7" spans="1:248" ht="28.5" x14ac:dyDescent="0.2">
      <c r="A7" s="10"/>
      <c r="B7" s="11" t="s">
        <v>5</v>
      </c>
      <c r="C7" s="11" t="s">
        <v>6</v>
      </c>
      <c r="D7" s="11" t="s">
        <v>7</v>
      </c>
      <c r="E7" s="12" t="s">
        <v>8</v>
      </c>
      <c r="F7" s="13" t="s">
        <v>9</v>
      </c>
      <c r="G7" s="13" t="s">
        <v>10</v>
      </c>
      <c r="H7" s="13" t="s">
        <v>11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</row>
    <row r="8" spans="1:248" ht="14.25" x14ac:dyDescent="0.2">
      <c r="A8" s="15" t="s">
        <v>12</v>
      </c>
      <c r="B8" s="11" t="s">
        <v>13</v>
      </c>
      <c r="C8" s="11" t="s">
        <v>14</v>
      </c>
      <c r="D8" s="11" t="s">
        <v>15</v>
      </c>
      <c r="E8" s="16" t="s">
        <v>16</v>
      </c>
      <c r="F8" s="13" t="s">
        <v>17</v>
      </c>
      <c r="G8" s="13" t="s">
        <v>18</v>
      </c>
      <c r="H8" s="13" t="s">
        <v>19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</row>
    <row r="9" spans="1:248" ht="14.25" x14ac:dyDescent="0.2">
      <c r="A9" s="18" t="s">
        <v>20</v>
      </c>
      <c r="B9" s="19" t="s">
        <v>20</v>
      </c>
      <c r="C9" s="20" t="s">
        <v>21</v>
      </c>
      <c r="D9" s="20"/>
      <c r="E9" s="20"/>
      <c r="F9" s="20"/>
      <c r="G9" s="21"/>
      <c r="H9" s="21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</row>
    <row r="10" spans="1:248" ht="14.25" x14ac:dyDescent="0.2">
      <c r="A10" s="18" t="s">
        <v>22</v>
      </c>
      <c r="B10" s="22"/>
      <c r="C10" s="23" t="s">
        <v>23</v>
      </c>
      <c r="D10" s="23"/>
      <c r="E10" s="23" t="s">
        <v>24</v>
      </c>
      <c r="F10" s="24">
        <f>F11+F12+F13+F14</f>
        <v>499934874</v>
      </c>
      <c r="G10" s="24">
        <f>G11+G12+G13+G14</f>
        <v>518845750</v>
      </c>
      <c r="H10" s="24">
        <f>H11+H12+H13+H14</f>
        <v>529246500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</row>
    <row r="11" spans="1:248" ht="14.25" x14ac:dyDescent="0.2">
      <c r="A11" s="18" t="s">
        <v>25</v>
      </c>
      <c r="B11" s="22"/>
      <c r="C11" s="23"/>
      <c r="D11" s="23" t="s">
        <v>26</v>
      </c>
      <c r="E11" s="25" t="s">
        <v>27</v>
      </c>
      <c r="F11" s="26">
        <v>386361933</v>
      </c>
      <c r="G11" s="26">
        <v>403845750</v>
      </c>
      <c r="H11" s="26">
        <v>409246500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</row>
    <row r="12" spans="1:248" ht="14.25" x14ac:dyDescent="0.2">
      <c r="A12" s="18" t="s">
        <v>28</v>
      </c>
      <c r="B12" s="22"/>
      <c r="C12" s="23"/>
      <c r="D12" s="23" t="s">
        <v>29</v>
      </c>
      <c r="E12" s="25" t="s">
        <v>30</v>
      </c>
      <c r="F12" s="26"/>
      <c r="G12" s="26"/>
      <c r="H12" s="26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</row>
    <row r="13" spans="1:248" ht="13.5" customHeight="1" x14ac:dyDescent="0.2">
      <c r="A13" s="18" t="s">
        <v>31</v>
      </c>
      <c r="B13" s="27"/>
      <c r="C13" s="28"/>
      <c r="D13" s="28" t="s">
        <v>32</v>
      </c>
      <c r="E13" s="29" t="s">
        <v>33</v>
      </c>
      <c r="F13" s="26"/>
      <c r="G13" s="26"/>
      <c r="H13" s="2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</row>
    <row r="14" spans="1:248" ht="14.25" x14ac:dyDescent="0.2">
      <c r="A14" s="18" t="s">
        <v>34</v>
      </c>
      <c r="B14" s="22"/>
      <c r="C14" s="23"/>
      <c r="D14" s="23" t="s">
        <v>35</v>
      </c>
      <c r="E14" s="25" t="s">
        <v>36</v>
      </c>
      <c r="F14" s="26">
        <v>113572941</v>
      </c>
      <c r="G14" s="26">
        <v>115000000</v>
      </c>
      <c r="H14" s="26">
        <v>120000000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</row>
    <row r="15" spans="1:248" ht="14.25" x14ac:dyDescent="0.2">
      <c r="A15" s="18" t="s">
        <v>37</v>
      </c>
      <c r="B15" s="22"/>
      <c r="C15" s="23" t="s">
        <v>38</v>
      </c>
      <c r="D15" s="23"/>
      <c r="E15" s="23" t="s">
        <v>39</v>
      </c>
      <c r="F15" s="24">
        <f>F16+F17+F18+F22</f>
        <v>231500000</v>
      </c>
      <c r="G15" s="24">
        <f>G16+G17+G18+G22</f>
        <v>221500000</v>
      </c>
      <c r="H15" s="24">
        <f>H16+H17+H18+H22</f>
        <v>221500000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</row>
    <row r="16" spans="1:248" ht="14.25" x14ac:dyDescent="0.2">
      <c r="A16" s="18" t="s">
        <v>40</v>
      </c>
      <c r="B16" s="22"/>
      <c r="C16" s="23"/>
      <c r="D16" s="23" t="s">
        <v>41</v>
      </c>
      <c r="E16" s="25" t="s">
        <v>42</v>
      </c>
      <c r="F16" s="26"/>
      <c r="G16" s="26"/>
      <c r="H16" s="26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</row>
    <row r="17" spans="1:248" ht="14.25" x14ac:dyDescent="0.2">
      <c r="A17" s="18" t="s">
        <v>43</v>
      </c>
      <c r="B17" s="22"/>
      <c r="C17" s="23"/>
      <c r="D17" s="23" t="s">
        <v>44</v>
      </c>
      <c r="E17" s="25" t="s">
        <v>45</v>
      </c>
      <c r="F17" s="26">
        <v>44000000</v>
      </c>
      <c r="G17" s="26">
        <v>45000000</v>
      </c>
      <c r="H17" s="26">
        <v>45000000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</row>
    <row r="18" spans="1:248" ht="14.25" x14ac:dyDescent="0.2">
      <c r="A18" s="18" t="s">
        <v>46</v>
      </c>
      <c r="B18" s="22"/>
      <c r="C18" s="23"/>
      <c r="D18" s="23" t="s">
        <v>47</v>
      </c>
      <c r="E18" s="25" t="s">
        <v>48</v>
      </c>
      <c r="F18" s="26">
        <f>SUM(F19:F20)</f>
        <v>186000000</v>
      </c>
      <c r="G18" s="26">
        <f>SUM(G19:G20)</f>
        <v>175000000</v>
      </c>
      <c r="H18" s="26">
        <f>SUM(H19:H20)</f>
        <v>175000000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</row>
    <row r="19" spans="1:248" ht="14.25" x14ac:dyDescent="0.2">
      <c r="A19" s="18" t="s">
        <v>49</v>
      </c>
      <c r="B19" s="22"/>
      <c r="C19" s="23"/>
      <c r="D19" s="23" t="s">
        <v>50</v>
      </c>
      <c r="E19" s="30" t="s">
        <v>51</v>
      </c>
      <c r="F19" s="26">
        <v>175000000</v>
      </c>
      <c r="G19" s="26">
        <v>175000000</v>
      </c>
      <c r="H19" s="26">
        <v>175000000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</row>
    <row r="20" spans="1:248" ht="14.25" x14ac:dyDescent="0.2">
      <c r="A20" s="18" t="s">
        <v>52</v>
      </c>
      <c r="B20" s="22"/>
      <c r="C20" s="23"/>
      <c r="D20" s="23" t="s">
        <v>53</v>
      </c>
      <c r="E20" s="30" t="s">
        <v>54</v>
      </c>
      <c r="F20" s="26">
        <v>11000000</v>
      </c>
      <c r="G20" s="26">
        <v>0</v>
      </c>
      <c r="H20" s="26">
        <v>0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</row>
    <row r="21" spans="1:248" ht="14.25" x14ac:dyDescent="0.2">
      <c r="A21" s="18" t="s">
        <v>55</v>
      </c>
      <c r="B21" s="22"/>
      <c r="C21" s="23"/>
      <c r="D21" s="23" t="s">
        <v>56</v>
      </c>
      <c r="E21" s="30" t="s">
        <v>57</v>
      </c>
      <c r="F21" s="26"/>
      <c r="G21" s="26"/>
      <c r="H21" s="26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</row>
    <row r="22" spans="1:248" ht="14.25" x14ac:dyDescent="0.2">
      <c r="A22" s="18" t="s">
        <v>58</v>
      </c>
      <c r="B22" s="22"/>
      <c r="C22" s="23"/>
      <c r="D22" s="23" t="s">
        <v>59</v>
      </c>
      <c r="E22" s="25" t="s">
        <v>60</v>
      </c>
      <c r="F22" s="26">
        <v>1500000</v>
      </c>
      <c r="G22" s="26">
        <v>1500000</v>
      </c>
      <c r="H22" s="26">
        <v>1500000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</row>
    <row r="23" spans="1:248" ht="14.25" x14ac:dyDescent="0.2">
      <c r="A23" s="18" t="s">
        <v>61</v>
      </c>
      <c r="B23" s="22"/>
      <c r="C23" s="23" t="s">
        <v>62</v>
      </c>
      <c r="D23" s="23"/>
      <c r="E23" s="23" t="s">
        <v>63</v>
      </c>
      <c r="F23" s="24">
        <v>108791000</v>
      </c>
      <c r="G23" s="24">
        <v>108791000</v>
      </c>
      <c r="H23" s="24">
        <v>108791000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</row>
    <row r="24" spans="1:248" x14ac:dyDescent="0.25">
      <c r="A24" s="18" t="s">
        <v>64</v>
      </c>
      <c r="B24" s="22"/>
      <c r="C24" s="23" t="s">
        <v>65</v>
      </c>
      <c r="D24" s="23"/>
      <c r="E24" s="23" t="s">
        <v>66</v>
      </c>
      <c r="F24" s="24">
        <v>0</v>
      </c>
      <c r="G24" s="24">
        <v>0</v>
      </c>
      <c r="H24" s="24">
        <v>0</v>
      </c>
    </row>
    <row r="25" spans="1:248" x14ac:dyDescent="0.25">
      <c r="A25" s="18" t="s">
        <v>67</v>
      </c>
      <c r="B25" s="31" t="s">
        <v>68</v>
      </c>
      <c r="C25" s="31"/>
      <c r="D25" s="31"/>
      <c r="E25" s="31"/>
      <c r="F25" s="24">
        <f>+F10+F15+F23+F24</f>
        <v>840225874</v>
      </c>
      <c r="G25" s="24">
        <f>+G10+G15+G23+G24</f>
        <v>849136750</v>
      </c>
      <c r="H25" s="24">
        <f>+H10+H15+H23+H24</f>
        <v>859537500</v>
      </c>
    </row>
    <row r="26" spans="1:248" ht="14.25" x14ac:dyDescent="0.2">
      <c r="A26" s="18" t="s">
        <v>69</v>
      </c>
      <c r="B26" s="19" t="s">
        <v>22</v>
      </c>
      <c r="C26" s="20" t="s">
        <v>70</v>
      </c>
      <c r="D26" s="20"/>
      <c r="E26" s="20"/>
      <c r="F26" s="20"/>
      <c r="G26" s="21"/>
      <c r="H26" s="21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</row>
    <row r="27" spans="1:248" x14ac:dyDescent="0.25">
      <c r="A27" s="18" t="s">
        <v>71</v>
      </c>
      <c r="B27" s="22"/>
      <c r="C27" s="23" t="s">
        <v>72</v>
      </c>
      <c r="D27" s="23"/>
      <c r="E27" s="23" t="s">
        <v>73</v>
      </c>
      <c r="F27" s="24">
        <v>0</v>
      </c>
      <c r="G27" s="24">
        <v>0</v>
      </c>
      <c r="H27" s="24">
        <v>0</v>
      </c>
    </row>
    <row r="28" spans="1:248" x14ac:dyDescent="0.25">
      <c r="A28" s="18" t="s">
        <v>74</v>
      </c>
      <c r="B28" s="22"/>
      <c r="C28" s="23" t="s">
        <v>75</v>
      </c>
      <c r="D28" s="23"/>
      <c r="E28" s="23" t="s">
        <v>76</v>
      </c>
      <c r="F28" s="24">
        <v>0</v>
      </c>
      <c r="G28" s="24">
        <v>0</v>
      </c>
      <c r="H28" s="24">
        <v>0</v>
      </c>
    </row>
    <row r="29" spans="1:248" x14ac:dyDescent="0.25">
      <c r="A29" s="18" t="s">
        <v>77</v>
      </c>
      <c r="B29" s="22"/>
      <c r="C29" s="23" t="s">
        <v>78</v>
      </c>
      <c r="D29" s="23"/>
      <c r="E29" s="23" t="s">
        <v>79</v>
      </c>
      <c r="F29" s="24">
        <v>0</v>
      </c>
      <c r="G29" s="24">
        <v>0</v>
      </c>
      <c r="H29" s="24">
        <v>0</v>
      </c>
    </row>
    <row r="30" spans="1:248" x14ac:dyDescent="0.25">
      <c r="A30" s="18" t="s">
        <v>80</v>
      </c>
      <c r="B30" s="31" t="s">
        <v>81</v>
      </c>
      <c r="C30" s="31"/>
      <c r="D30" s="31"/>
      <c r="E30" s="31"/>
      <c r="F30" s="24">
        <f>+F27+F28+F29</f>
        <v>0</v>
      </c>
      <c r="G30" s="24">
        <f>+G27+G28+G29</f>
        <v>0</v>
      </c>
      <c r="H30" s="24">
        <f>+H27+H28+H29</f>
        <v>0</v>
      </c>
    </row>
    <row r="31" spans="1:248" x14ac:dyDescent="0.25">
      <c r="A31" s="18" t="s">
        <v>82</v>
      </c>
      <c r="B31" s="32" t="s">
        <v>83</v>
      </c>
      <c r="C31" s="32"/>
      <c r="D31" s="32"/>
      <c r="E31" s="33" t="s">
        <v>84</v>
      </c>
      <c r="F31" s="24">
        <f>+F10+F15+F23+F24+F27+F28+F29</f>
        <v>840225874</v>
      </c>
      <c r="G31" s="24">
        <f>+G10+G15+G23+G24+G27+G28+G29</f>
        <v>849136750</v>
      </c>
      <c r="H31" s="24">
        <f>+H10+H15+H23+H24+H27+H28+H29</f>
        <v>859537500</v>
      </c>
    </row>
    <row r="32" spans="1:248" x14ac:dyDescent="0.25">
      <c r="A32" s="18" t="s">
        <v>85</v>
      </c>
      <c r="B32" s="19" t="s">
        <v>25</v>
      </c>
      <c r="C32" s="34" t="s">
        <v>86</v>
      </c>
      <c r="D32" s="34"/>
      <c r="E32" s="34"/>
      <c r="F32" s="34"/>
      <c r="G32" s="21"/>
      <c r="H32" s="21"/>
    </row>
    <row r="33" spans="1:248" x14ac:dyDescent="0.25">
      <c r="A33" s="18" t="s">
        <v>87</v>
      </c>
      <c r="B33" s="22"/>
      <c r="C33" s="23" t="s">
        <v>88</v>
      </c>
      <c r="D33" s="23"/>
      <c r="E33" s="23" t="s">
        <v>89</v>
      </c>
      <c r="F33" s="24">
        <v>490313878</v>
      </c>
      <c r="G33" s="24"/>
      <c r="H33" s="24"/>
    </row>
    <row r="34" spans="1:248" x14ac:dyDescent="0.25">
      <c r="A34" s="18" t="s">
        <v>90</v>
      </c>
      <c r="B34" s="22"/>
      <c r="C34" s="23"/>
      <c r="D34" s="23"/>
      <c r="E34" s="22" t="s">
        <v>91</v>
      </c>
      <c r="F34" s="24">
        <f>+F33</f>
        <v>490313878</v>
      </c>
      <c r="G34" s="24">
        <f>+G33</f>
        <v>0</v>
      </c>
      <c r="H34" s="24">
        <f>+H33</f>
        <v>0</v>
      </c>
    </row>
    <row r="35" spans="1:248" ht="16.5" x14ac:dyDescent="0.25">
      <c r="A35" s="18" t="s">
        <v>92</v>
      </c>
      <c r="B35" s="35" t="s">
        <v>93</v>
      </c>
      <c r="C35" s="35"/>
      <c r="D35" s="35"/>
      <c r="E35" s="35"/>
      <c r="F35" s="36">
        <f>+F34+F25</f>
        <v>1330539752</v>
      </c>
      <c r="G35" s="36">
        <f>+G33+G31</f>
        <v>849136750</v>
      </c>
      <c r="H35" s="36">
        <f>+H33+H31</f>
        <v>859537500</v>
      </c>
    </row>
    <row r="36" spans="1:248" x14ac:dyDescent="0.25">
      <c r="A36" s="37"/>
      <c r="B36" s="38"/>
      <c r="C36" s="39"/>
      <c r="D36" s="39"/>
      <c r="E36" s="40"/>
      <c r="F36" s="40"/>
      <c r="G36" s="40"/>
      <c r="H36" s="40"/>
    </row>
    <row r="37" spans="1:248" ht="29.25" x14ac:dyDescent="0.25">
      <c r="A37" s="18"/>
      <c r="B37" s="11" t="s">
        <v>5</v>
      </c>
      <c r="C37" s="11" t="s">
        <v>6</v>
      </c>
      <c r="D37" s="11" t="s">
        <v>7</v>
      </c>
      <c r="E37" s="12" t="s">
        <v>8</v>
      </c>
      <c r="F37" s="13" t="s">
        <v>9</v>
      </c>
      <c r="G37" s="13" t="s">
        <v>10</v>
      </c>
      <c r="H37" s="13" t="s">
        <v>11</v>
      </c>
    </row>
    <row r="38" spans="1:248" x14ac:dyDescent="0.25">
      <c r="A38" s="15" t="s">
        <v>12</v>
      </c>
      <c r="B38" s="11" t="s">
        <v>13</v>
      </c>
      <c r="C38" s="11" t="s">
        <v>14</v>
      </c>
      <c r="D38" s="11" t="s">
        <v>15</v>
      </c>
      <c r="E38" s="16" t="s">
        <v>16</v>
      </c>
      <c r="F38" s="13" t="s">
        <v>17</v>
      </c>
      <c r="G38" s="13" t="s">
        <v>18</v>
      </c>
      <c r="H38" s="13" t="s">
        <v>19</v>
      </c>
    </row>
    <row r="39" spans="1:248" x14ac:dyDescent="0.25">
      <c r="A39" s="18" t="s">
        <v>20</v>
      </c>
      <c r="B39" s="41" t="s">
        <v>20</v>
      </c>
      <c r="C39" s="20" t="s">
        <v>21</v>
      </c>
      <c r="D39" s="20"/>
      <c r="E39" s="20"/>
      <c r="F39" s="20"/>
      <c r="G39" s="21"/>
      <c r="H39" s="21"/>
    </row>
    <row r="40" spans="1:248" x14ac:dyDescent="0.25">
      <c r="A40" s="42" t="s">
        <v>22</v>
      </c>
      <c r="B40" s="43"/>
      <c r="C40" s="43"/>
      <c r="D40" s="43"/>
      <c r="E40" s="15"/>
      <c r="F40" s="44"/>
      <c r="G40" s="44"/>
      <c r="H40" s="44"/>
    </row>
    <row r="41" spans="1:248" x14ac:dyDescent="0.25">
      <c r="A41" s="18" t="s">
        <v>25</v>
      </c>
      <c r="B41" s="22"/>
      <c r="C41" s="23" t="s">
        <v>94</v>
      </c>
      <c r="D41" s="23"/>
      <c r="E41" s="23" t="s">
        <v>95</v>
      </c>
      <c r="F41" s="24">
        <v>540813000</v>
      </c>
      <c r="G41" s="24">
        <v>495010000</v>
      </c>
      <c r="H41" s="24">
        <v>498500000</v>
      </c>
    </row>
    <row r="42" spans="1:248" x14ac:dyDescent="0.25">
      <c r="A42" s="42" t="s">
        <v>28</v>
      </c>
      <c r="B42" s="22"/>
      <c r="C42" s="23" t="s">
        <v>96</v>
      </c>
      <c r="D42" s="23"/>
      <c r="E42" s="23" t="s">
        <v>97</v>
      </c>
      <c r="F42" s="24">
        <v>94685000</v>
      </c>
      <c r="G42" s="24">
        <f>+G41*0.175</f>
        <v>86626750</v>
      </c>
      <c r="H42" s="24">
        <f>+H41*0.175</f>
        <v>87237500</v>
      </c>
    </row>
    <row r="43" spans="1:248" x14ac:dyDescent="0.25">
      <c r="A43" s="18" t="s">
        <v>31</v>
      </c>
      <c r="B43" s="22"/>
      <c r="C43" s="23" t="s">
        <v>98</v>
      </c>
      <c r="D43" s="23"/>
      <c r="E43" s="23" t="s">
        <v>99</v>
      </c>
      <c r="F43" s="24">
        <v>291668000</v>
      </c>
      <c r="G43" s="24">
        <v>235500000</v>
      </c>
      <c r="H43" s="24">
        <v>238800000</v>
      </c>
    </row>
    <row r="44" spans="1:248" x14ac:dyDescent="0.25">
      <c r="A44" s="42" t="s">
        <v>34</v>
      </c>
      <c r="B44" s="22"/>
      <c r="C44" s="23" t="s">
        <v>100</v>
      </c>
      <c r="D44" s="23"/>
      <c r="E44" s="23" t="s">
        <v>101</v>
      </c>
      <c r="F44" s="24">
        <v>8000000</v>
      </c>
      <c r="G44" s="24">
        <v>5000000</v>
      </c>
      <c r="H44" s="24">
        <v>5000000</v>
      </c>
    </row>
    <row r="45" spans="1:248" x14ac:dyDescent="0.25">
      <c r="A45" s="18" t="s">
        <v>37</v>
      </c>
      <c r="B45" s="22"/>
      <c r="C45" s="23" t="s">
        <v>102</v>
      </c>
      <c r="D45" s="23"/>
      <c r="E45" s="23" t="s">
        <v>103</v>
      </c>
      <c r="F45" s="24">
        <v>185122762</v>
      </c>
      <c r="G45" s="24">
        <v>22000000</v>
      </c>
      <c r="H45" s="24">
        <v>25000000</v>
      </c>
    </row>
    <row r="46" spans="1:248" s="39" customFormat="1" x14ac:dyDescent="0.25">
      <c r="A46" s="42" t="s">
        <v>40</v>
      </c>
      <c r="B46" s="31" t="s">
        <v>104</v>
      </c>
      <c r="C46" s="31"/>
      <c r="D46" s="31"/>
      <c r="E46" s="31"/>
      <c r="F46" s="24">
        <f>+F45+F43+F44+F42+F41</f>
        <v>1120288762</v>
      </c>
      <c r="G46" s="24">
        <f>+G41+G42+G43+G44+G45</f>
        <v>844136750</v>
      </c>
      <c r="H46" s="24">
        <f>+H41+H42+H43+H44+H45</f>
        <v>854537500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  <c r="HS46" s="45"/>
      <c r="HT46" s="45"/>
      <c r="HU46" s="45"/>
      <c r="HV46" s="45"/>
      <c r="HW46" s="45"/>
      <c r="HX46" s="45"/>
      <c r="HY46" s="45"/>
      <c r="HZ46" s="45"/>
      <c r="IA46" s="45"/>
      <c r="IB46" s="45"/>
      <c r="IC46" s="45"/>
      <c r="ID46" s="45"/>
      <c r="IE46" s="45"/>
      <c r="IF46" s="45"/>
      <c r="IG46" s="45"/>
      <c r="IH46" s="45"/>
      <c r="II46" s="45"/>
      <c r="IJ46" s="45"/>
      <c r="IK46" s="45"/>
      <c r="IL46" s="45"/>
      <c r="IM46" s="45"/>
      <c r="IN46" s="45"/>
    </row>
    <row r="47" spans="1:248" x14ac:dyDescent="0.25">
      <c r="A47" s="18" t="s">
        <v>43</v>
      </c>
      <c r="B47" s="19" t="s">
        <v>22</v>
      </c>
      <c r="C47" s="20" t="s">
        <v>70</v>
      </c>
      <c r="D47" s="20"/>
      <c r="E47" s="20"/>
      <c r="F47" s="20"/>
      <c r="G47" s="21"/>
      <c r="H47" s="21"/>
    </row>
    <row r="48" spans="1:248" x14ac:dyDescent="0.25">
      <c r="A48" s="42" t="s">
        <v>46</v>
      </c>
      <c r="B48" s="22"/>
      <c r="C48" s="23" t="s">
        <v>105</v>
      </c>
      <c r="D48" s="23"/>
      <c r="E48" s="23" t="s">
        <v>106</v>
      </c>
      <c r="F48" s="24">
        <v>143017942</v>
      </c>
      <c r="G48" s="24">
        <v>5000000</v>
      </c>
      <c r="H48" s="24">
        <v>5000000</v>
      </c>
    </row>
    <row r="49" spans="1:248" x14ac:dyDescent="0.25">
      <c r="A49" s="18" t="s">
        <v>49</v>
      </c>
      <c r="B49" s="22"/>
      <c r="C49" s="23" t="s">
        <v>107</v>
      </c>
      <c r="D49" s="23"/>
      <c r="E49" s="23" t="s">
        <v>108</v>
      </c>
      <c r="F49" s="24">
        <v>36778570</v>
      </c>
      <c r="G49" s="24"/>
      <c r="H49" s="24"/>
    </row>
    <row r="50" spans="1:248" x14ac:dyDescent="0.25">
      <c r="A50" s="42" t="s">
        <v>52</v>
      </c>
      <c r="B50" s="22"/>
      <c r="C50" s="23" t="s">
        <v>109</v>
      </c>
      <c r="D50" s="23"/>
      <c r="E50" s="23" t="s">
        <v>110</v>
      </c>
      <c r="F50" s="24">
        <v>9000000</v>
      </c>
      <c r="G50" s="24"/>
      <c r="H50" s="24"/>
    </row>
    <row r="51" spans="1:248" s="39" customFormat="1" x14ac:dyDescent="0.25">
      <c r="A51" s="18" t="s">
        <v>55</v>
      </c>
      <c r="B51" s="46" t="s">
        <v>111</v>
      </c>
      <c r="C51" s="46"/>
      <c r="D51" s="46"/>
      <c r="E51" s="46"/>
      <c r="F51" s="24">
        <f>+F48+F49+F50</f>
        <v>188796512</v>
      </c>
      <c r="G51" s="24">
        <f>+G48+G49+G50</f>
        <v>5000000</v>
      </c>
      <c r="H51" s="24">
        <f>+H48+H49+H50</f>
        <v>5000000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</row>
    <row r="52" spans="1:248" x14ac:dyDescent="0.25">
      <c r="A52" s="42" t="s">
        <v>58</v>
      </c>
      <c r="B52" s="32" t="s">
        <v>83</v>
      </c>
      <c r="C52" s="32"/>
      <c r="D52" s="32"/>
      <c r="E52" s="33" t="s">
        <v>112</v>
      </c>
      <c r="F52" s="24">
        <f>+F51+F46</f>
        <v>1309085274</v>
      </c>
      <c r="G52" s="24">
        <f>+G51+G46</f>
        <v>849136750</v>
      </c>
      <c r="H52" s="24">
        <f>+H51+H46</f>
        <v>859537500</v>
      </c>
    </row>
    <row r="53" spans="1:248" x14ac:dyDescent="0.25">
      <c r="A53" s="18" t="s">
        <v>61</v>
      </c>
      <c r="B53" s="19" t="s">
        <v>25</v>
      </c>
      <c r="C53" s="34" t="s">
        <v>86</v>
      </c>
      <c r="D53" s="34"/>
      <c r="E53" s="34"/>
      <c r="F53" s="34"/>
      <c r="G53" s="21"/>
      <c r="H53" s="21"/>
    </row>
    <row r="54" spans="1:248" x14ac:dyDescent="0.25">
      <c r="A54" s="42" t="s">
        <v>64</v>
      </c>
      <c r="B54" s="22"/>
      <c r="C54" s="23" t="s">
        <v>113</v>
      </c>
      <c r="D54" s="23"/>
      <c r="E54" s="23" t="s">
        <v>114</v>
      </c>
      <c r="F54" s="24">
        <v>21454478</v>
      </c>
      <c r="G54" s="24"/>
      <c r="H54" s="24"/>
    </row>
    <row r="55" spans="1:248" x14ac:dyDescent="0.25">
      <c r="A55" s="18" t="s">
        <v>67</v>
      </c>
      <c r="B55" s="32"/>
      <c r="C55" s="32"/>
      <c r="D55" s="32"/>
      <c r="E55" s="33" t="s">
        <v>115</v>
      </c>
      <c r="F55" s="24">
        <f>+F54</f>
        <v>21454478</v>
      </c>
      <c r="G55" s="24">
        <f>+G54</f>
        <v>0</v>
      </c>
      <c r="H55" s="24">
        <f>+H54</f>
        <v>0</v>
      </c>
    </row>
    <row r="56" spans="1:248" ht="16.5" x14ac:dyDescent="0.25">
      <c r="A56" s="42" t="s">
        <v>69</v>
      </c>
      <c r="B56" s="35" t="s">
        <v>116</v>
      </c>
      <c r="C56" s="35"/>
      <c r="D56" s="35"/>
      <c r="E56" s="35"/>
      <c r="F56" s="36">
        <f>+F55+F52</f>
        <v>1330539752</v>
      </c>
      <c r="G56" s="36">
        <f>+G55+G52</f>
        <v>849136750</v>
      </c>
      <c r="H56" s="36">
        <f>+H55+H52</f>
        <v>859537500</v>
      </c>
    </row>
  </sheetData>
  <mergeCells count="17">
    <mergeCell ref="B46:E46"/>
    <mergeCell ref="C47:F47"/>
    <mergeCell ref="B51:E51"/>
    <mergeCell ref="C53:F53"/>
    <mergeCell ref="B56:E56"/>
    <mergeCell ref="B25:E25"/>
    <mergeCell ref="C26:F26"/>
    <mergeCell ref="B30:E30"/>
    <mergeCell ref="C32:F32"/>
    <mergeCell ref="B35:E35"/>
    <mergeCell ref="C39:F39"/>
    <mergeCell ref="A1:H1"/>
    <mergeCell ref="A2:H2"/>
    <mergeCell ref="A4:H4"/>
    <mergeCell ref="A5:H5"/>
    <mergeCell ref="A6:D6"/>
    <mergeCell ref="C9:F9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25.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2020-06-30T08:33:32Z</dcterms:created>
  <dcterms:modified xsi:type="dcterms:W3CDTF">2020-06-30T08:34:09Z</dcterms:modified>
</cp:coreProperties>
</file>