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<sst xmlns="http://schemas.openxmlformats.org/spreadsheetml/2006/main" count="426" uniqueCount="415">
  <si>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2019.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</si>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</sst>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74" fontId="25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74" fontId="25" fillId="0" borderId="10" xfId="0" applyNumberFormat="1" applyFont="1" applyBorder="1" applyAlignment="1">
      <alignment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önkormányzat"/>
      <sheetName val="bevételek önkorm."/>
    </sheetNames>
    <sheetDataSet>
      <sheetData sheetId="0">
        <row r="29">
          <cell r="C29">
            <v>46186172</v>
          </cell>
          <cell r="D29">
            <v>3450000</v>
          </cell>
          <cell r="E29">
            <v>428709</v>
          </cell>
        </row>
        <row r="32">
          <cell r="C32">
            <v>3051575</v>
          </cell>
          <cell r="E32">
            <v>62277</v>
          </cell>
        </row>
        <row r="40">
          <cell r="C40">
            <v>308193679</v>
          </cell>
          <cell r="D40">
            <v>12598031</v>
          </cell>
          <cell r="E40">
            <v>4630823</v>
          </cell>
        </row>
        <row r="43">
          <cell r="C43">
            <v>6822378</v>
          </cell>
        </row>
        <row r="49">
          <cell r="C49">
            <v>87323595</v>
          </cell>
          <cell r="D49">
            <v>4251969</v>
          </cell>
          <cell r="E49">
            <v>1271327</v>
          </cell>
        </row>
        <row r="76">
          <cell r="C76">
            <v>1088652411</v>
          </cell>
        </row>
        <row r="77">
          <cell r="C77">
            <v>202661</v>
          </cell>
        </row>
        <row r="78">
          <cell r="C78">
            <v>65186083</v>
          </cell>
        </row>
        <row r="81">
          <cell r="C81">
            <v>302228702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0">
        <row r="29">
          <cell r="C29">
            <v>4069706</v>
          </cell>
        </row>
        <row r="32">
          <cell r="C32">
            <v>175000</v>
          </cell>
        </row>
        <row r="40">
          <cell r="C40">
            <v>4091400</v>
          </cell>
        </row>
        <row r="43">
          <cell r="C43">
            <v>70000</v>
          </cell>
        </row>
        <row r="49">
          <cell r="C49">
            <v>2147771</v>
          </cell>
        </row>
        <row r="78">
          <cell r="C78">
            <v>518228</v>
          </cell>
        </row>
        <row r="81">
          <cell r="C81">
            <v>139922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Könyvtár"/>
      <sheetName val="bevételek műk.könyvtár"/>
    </sheetNames>
    <sheetDataSet>
      <sheetData sheetId="0">
        <row r="29">
          <cell r="C29">
            <v>6028333</v>
          </cell>
        </row>
        <row r="32">
          <cell r="C32">
            <v>1339520</v>
          </cell>
        </row>
        <row r="40">
          <cell r="C40">
            <v>3052000</v>
          </cell>
        </row>
        <row r="43">
          <cell r="C43">
            <v>132000</v>
          </cell>
        </row>
        <row r="49">
          <cell r="C49">
            <v>2560910</v>
          </cell>
        </row>
        <row r="77">
          <cell r="C77">
            <v>110000</v>
          </cell>
        </row>
        <row r="78">
          <cell r="C78">
            <v>304701</v>
          </cell>
        </row>
        <row r="81">
          <cell r="C81">
            <v>111969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zengő óvoda"/>
    </sheetNames>
    <sheetDataSet>
      <sheetData sheetId="0">
        <row r="29">
          <cell r="C29">
            <v>3320028</v>
          </cell>
        </row>
        <row r="32">
          <cell r="C32">
            <v>825000</v>
          </cell>
        </row>
        <row r="40">
          <cell r="C40">
            <v>77130019</v>
          </cell>
        </row>
        <row r="43">
          <cell r="C43">
            <v>200000</v>
          </cell>
        </row>
        <row r="49">
          <cell r="C49">
            <v>21091322</v>
          </cell>
        </row>
        <row r="78">
          <cell r="C78">
            <v>1340754</v>
          </cell>
        </row>
        <row r="81">
          <cell r="C81">
            <v>362077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polg.hiv"/>
    </sheetNames>
    <sheetDataSet>
      <sheetData sheetId="0">
        <row r="29">
          <cell r="C29">
            <v>2834700</v>
          </cell>
          <cell r="E29">
            <v>725000</v>
          </cell>
        </row>
        <row r="32">
          <cell r="C32">
            <v>1660000</v>
          </cell>
          <cell r="E32">
            <v>400000</v>
          </cell>
        </row>
        <row r="40">
          <cell r="C40">
            <v>24506051</v>
          </cell>
          <cell r="E40">
            <v>7386500</v>
          </cell>
        </row>
        <row r="43">
          <cell r="C43">
            <v>936476</v>
          </cell>
          <cell r="E43">
            <v>300000</v>
          </cell>
        </row>
        <row r="49">
          <cell r="C49">
            <v>5769190</v>
          </cell>
          <cell r="E49">
            <v>1623105</v>
          </cell>
        </row>
        <row r="77">
          <cell r="C77">
            <v>1469000</v>
          </cell>
        </row>
        <row r="78">
          <cell r="C78">
            <v>7354331</v>
          </cell>
        </row>
        <row r="81">
          <cell r="C81">
            <v>2517299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68">
      <selection activeCell="E88" sqref="E88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2" t="s">
        <v>0</v>
      </c>
      <c r="B1" s="63"/>
      <c r="C1" s="63"/>
      <c r="D1" s="63"/>
      <c r="E1" s="63"/>
      <c r="F1" s="64"/>
    </row>
    <row r="2" spans="1:6" ht="18.7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617463221</v>
      </c>
      <c r="D19" s="39"/>
      <c r="E19" s="39">
        <v>41437905</v>
      </c>
      <c r="F19" s="13">
        <f>SUM(C19:E19)</f>
        <v>658901126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87131328</v>
      </c>
      <c r="D23" s="39">
        <v>16362760</v>
      </c>
      <c r="E23" s="39">
        <v>300000</v>
      </c>
      <c r="F23" s="13">
        <f>SUM(C23:E23)</f>
        <v>103794088</v>
      </c>
    </row>
    <row r="24" spans="1:6" ht="15">
      <c r="A24" s="40" t="s">
        <v>223</v>
      </c>
      <c r="B24" s="41" t="s">
        <v>224</v>
      </c>
      <c r="C24" s="12">
        <f>SUM(C19:C23)</f>
        <v>704594549</v>
      </c>
      <c r="D24" s="12">
        <f>SUM(D23)</f>
        <v>16362760</v>
      </c>
      <c r="E24" s="12">
        <f>SUM(E19:E23)</f>
        <v>41737905</v>
      </c>
      <c r="F24" s="12">
        <f>SUM(C24:E24)</f>
        <v>762695214</v>
      </c>
    </row>
    <row r="25" spans="1:6" ht="15">
      <c r="A25" s="14" t="s">
        <v>225</v>
      </c>
      <c r="B25" s="41" t="s">
        <v>226</v>
      </c>
      <c r="C25" s="12">
        <v>133740358</v>
      </c>
      <c r="D25" s="12">
        <v>3576682</v>
      </c>
      <c r="E25" s="12">
        <v>8998032</v>
      </c>
      <c r="F25" s="12">
        <f>SUM(C25:E25)</f>
        <v>146315072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f>SUM('[2]kiadások működés Bölcsőde'!C29+'[3]kiadások működés Könyvtár'!C29+'[4]kiadások működés Zengő Óvoda'!C29+'[5]kiadások működés Polg.Hiv'!C29+'[1]kiadások működés önkormányzat'!C29)</f>
        <v>62438939</v>
      </c>
      <c r="D29" s="39">
        <f>SUM('[2]kiadások működés Bölcsőde'!D29+'[3]kiadások működés Könyvtár'!D29+'[4]kiadások működés Zengő Óvoda'!D29+'[5]kiadások működés Polg.Hiv'!D29+'[1]kiadások működés önkormányzat'!D29)</f>
        <v>3450000</v>
      </c>
      <c r="E29" s="39">
        <f>SUM('[2]kiadások működés Bölcsőde'!E29+'[3]kiadások működés Könyvtár'!E29+'[4]kiadások működés Zengő Óvoda'!E29+'[5]kiadások működés Polg.Hiv'!E29+'[1]kiadások működés önkormányzat'!E29)</f>
        <v>1153709</v>
      </c>
      <c r="F29" s="13">
        <f>SUM(C29:E29)</f>
        <v>67042648</v>
      </c>
    </row>
    <row r="30" spans="1:6" ht="15" hidden="1">
      <c r="A30" s="9" t="s">
        <v>235</v>
      </c>
      <c r="B30" s="36" t="s">
        <v>236</v>
      </c>
      <c r="C30" s="39">
        <f>SUM('[2]kiadások működés Bölcsőde'!C30+'[3]kiadások működés Könyvtár'!C30+'[4]kiadások működés Zengő Óvoda'!C30+'[5]kiadások működés Polg.Hiv'!C30+'[1]kiadások működés önkormányzat'!C30)</f>
        <v>0</v>
      </c>
      <c r="D30" s="39">
        <f>SUM('[2]kiadások működés Bölcsőde'!D30+'[3]kiadások működés Könyvtár'!D30+'[4]kiadások működés Zengő Óvoda'!D30+'[5]kiadások működés Polg.Hiv'!D30+'[1]kiadások működés önkormányzat'!D30)</f>
        <v>0</v>
      </c>
      <c r="E30" s="39">
        <f>SUM('[2]kiadások működés Bölcsőde'!E30+'[3]kiadások működés Könyvtár'!E30+'[4]kiadások működés Zengő Óvoda'!E30+'[5]kiadások működés Polg.Hiv'!E30+'[1]kiadások működés önkormányzat'!E30)</f>
        <v>0</v>
      </c>
      <c r="F30" s="13"/>
    </row>
    <row r="31" spans="1:6" ht="15" hidden="1">
      <c r="A31" s="9" t="s">
        <v>237</v>
      </c>
      <c r="B31" s="36" t="s">
        <v>238</v>
      </c>
      <c r="C31" s="39">
        <f>SUM('[2]kiadások működés Bölcsőde'!C31+'[3]kiadások működés Könyvtár'!C31+'[4]kiadások működés Zengő Óvoda'!C31+'[5]kiadások működés Polg.Hiv'!C31+'[1]kiadások működés önkormányzat'!C31)</f>
        <v>0</v>
      </c>
      <c r="D31" s="39">
        <f>SUM('[2]kiadások működés Bölcsőde'!D31+'[3]kiadások működés Könyvtár'!D31+'[4]kiadások működés Zengő Óvoda'!D31+'[5]kiadások működés Polg.Hiv'!D31+'[1]kiadások működés önkormányzat'!D31)</f>
        <v>0</v>
      </c>
      <c r="E31" s="39">
        <f>SUM('[2]kiadások működés Bölcsőde'!E31+'[3]kiadások működés Könyvtár'!E31+'[4]kiadások működés Zengő Óvoda'!E31+'[5]kiadások működés Polg.Hiv'!E31+'[1]kiadások működés önkormányzat'!E31)</f>
        <v>0</v>
      </c>
      <c r="F31" s="13"/>
    </row>
    <row r="32" spans="1:6" ht="15" customHeight="1">
      <c r="A32" s="10" t="s">
        <v>239</v>
      </c>
      <c r="B32" s="38" t="s">
        <v>240</v>
      </c>
      <c r="C32" s="39">
        <f>SUM('[2]kiadások működés Bölcsőde'!C32+'[3]kiadások működés Könyvtár'!C32+'[4]kiadások működés Zengő Óvoda'!C32+'[5]kiadások működés Polg.Hiv'!C32+'[1]kiadások működés önkormányzat'!C32)</f>
        <v>7051095</v>
      </c>
      <c r="D32" s="39">
        <f>SUM('[2]kiadások működés Bölcsőde'!D32+'[3]kiadások működés Könyvtár'!D32+'[4]kiadások működés Zengő Óvoda'!D32+'[5]kiadások működés Polg.Hiv'!D32+'[1]kiadások működés önkormányzat'!D32)</f>
        <v>0</v>
      </c>
      <c r="E32" s="39">
        <f>SUM('[2]kiadások működés Bölcsőde'!E32+'[3]kiadások működés Könyvtár'!E32+'[4]kiadások működés Zengő Óvoda'!E32+'[5]kiadások működés Polg.Hiv'!E32+'[1]kiadások működés önkormányzat'!E32)</f>
        <v>462277</v>
      </c>
      <c r="F32" s="13">
        <f>SUM(C32:E32)</f>
        <v>7513372</v>
      </c>
    </row>
    <row r="33" spans="1:6" ht="15" hidden="1">
      <c r="A33" s="9" t="s">
        <v>241</v>
      </c>
      <c r="B33" s="36" t="s">
        <v>242</v>
      </c>
      <c r="C33" s="39">
        <f>SUM('[2]kiadások működés Bölcsőde'!C33+'[3]kiadások működés Könyvtár'!C33+'[4]kiadások működés Zengő Óvoda'!C33+'[5]kiadások működés Polg.Hiv'!C33+'[1]kiadások működés önkormányzat'!C33)</f>
        <v>0</v>
      </c>
      <c r="D33" s="39">
        <f>SUM('[2]kiadások működés Bölcsőde'!D33+'[3]kiadások működés Könyvtár'!D33+'[4]kiadások működés Zengő Óvoda'!D33+'[5]kiadások működés Polg.Hiv'!D33+'[1]kiadások működés önkormányzat'!D33)</f>
        <v>0</v>
      </c>
      <c r="E33" s="39">
        <f>SUM('[2]kiadások működés Bölcsőde'!E33+'[3]kiadások működés Könyvtár'!E33+'[4]kiadások működés Zengő Óvoda'!E33+'[5]kiadások működés Polg.Hiv'!E33+'[1]kiadások működés önkormányzat'!E33)</f>
        <v>0</v>
      </c>
      <c r="F33" s="13"/>
    </row>
    <row r="34" spans="1:6" ht="15" hidden="1">
      <c r="A34" s="9" t="s">
        <v>243</v>
      </c>
      <c r="B34" s="36" t="s">
        <v>244</v>
      </c>
      <c r="C34" s="39">
        <f>SUM('[2]kiadások működés Bölcsőde'!C34+'[3]kiadások működés Könyvtár'!C34+'[4]kiadások működés Zengő Óvoda'!C34+'[5]kiadások működés Polg.Hiv'!C34+'[1]kiadások működés önkormányzat'!C34)</f>
        <v>0</v>
      </c>
      <c r="D34" s="39">
        <f>SUM('[2]kiadások működés Bölcsőde'!D34+'[3]kiadások működés Könyvtár'!D34+'[4]kiadások működés Zengő Óvoda'!D34+'[5]kiadások működés Polg.Hiv'!D34+'[1]kiadások működés önkormányzat'!D34)</f>
        <v>0</v>
      </c>
      <c r="E34" s="39">
        <f>SUM('[2]kiadások működés Bölcsőde'!E34+'[3]kiadások működés Könyvtár'!E34+'[4]kiadások működés Zengő Óvoda'!E34+'[5]kiadások működés Polg.Hiv'!E34+'[1]kiadások működés önkormányzat'!E34)</f>
        <v>0</v>
      </c>
      <c r="F34" s="13"/>
    </row>
    <row r="35" spans="1:6" ht="15" hidden="1">
      <c r="A35" s="9" t="s">
        <v>245</v>
      </c>
      <c r="B35" s="36" t="s">
        <v>246</v>
      </c>
      <c r="C35" s="39">
        <f>SUM('[2]kiadások működés Bölcsőde'!C35+'[3]kiadások működés Könyvtár'!C35+'[4]kiadások működés Zengő Óvoda'!C35+'[5]kiadások működés Polg.Hiv'!C35+'[1]kiadások működés önkormányzat'!C35)</f>
        <v>0</v>
      </c>
      <c r="D35" s="39">
        <f>SUM('[2]kiadások működés Bölcsőde'!D35+'[3]kiadások működés Könyvtár'!D35+'[4]kiadások működés Zengő Óvoda'!D35+'[5]kiadások működés Polg.Hiv'!D35+'[1]kiadások működés önkormányzat'!D35)</f>
        <v>0</v>
      </c>
      <c r="E35" s="39">
        <f>SUM('[2]kiadások működés Bölcsőde'!E35+'[3]kiadások működés Könyvtár'!E35+'[4]kiadások működés Zengő Óvoda'!E35+'[5]kiadások működés Polg.Hiv'!E35+'[1]kiadások működés önkormányzat'!E35)</f>
        <v>0</v>
      </c>
      <c r="F35" s="13"/>
    </row>
    <row r="36" spans="1:6" ht="15" hidden="1">
      <c r="A36" s="9" t="s">
        <v>247</v>
      </c>
      <c r="B36" s="36" t="s">
        <v>248</v>
      </c>
      <c r="C36" s="39">
        <f>SUM('[2]kiadások működés Bölcsőde'!C36+'[3]kiadások működés Könyvtár'!C36+'[4]kiadások működés Zengő Óvoda'!C36+'[5]kiadások működés Polg.Hiv'!C36+'[1]kiadások működés önkormányzat'!C36)</f>
        <v>0</v>
      </c>
      <c r="D36" s="39">
        <f>SUM('[2]kiadások működés Bölcsőde'!D36+'[3]kiadások működés Könyvtár'!D36+'[4]kiadások működés Zengő Óvoda'!D36+'[5]kiadások működés Polg.Hiv'!D36+'[1]kiadások működés önkormányzat'!D36)</f>
        <v>0</v>
      </c>
      <c r="E36" s="39">
        <f>SUM('[2]kiadások működés Bölcsőde'!E36+'[3]kiadások működés Könyvtár'!E36+'[4]kiadások működés Zengő Óvoda'!E36+'[5]kiadások működés Polg.Hiv'!E36+'[1]kiadások működés önkormányzat'!E36)</f>
        <v>0</v>
      </c>
      <c r="F36" s="13"/>
    </row>
    <row r="37" spans="1:6" ht="15" hidden="1">
      <c r="A37" s="42" t="s">
        <v>249</v>
      </c>
      <c r="B37" s="36" t="s">
        <v>250</v>
      </c>
      <c r="C37" s="39">
        <f>SUM('[2]kiadások működés Bölcsőde'!C37+'[3]kiadások működés Könyvtár'!C37+'[4]kiadások működés Zengő Óvoda'!C37+'[5]kiadások működés Polg.Hiv'!C37+'[1]kiadások működés önkormányzat'!C37)</f>
        <v>0</v>
      </c>
      <c r="D37" s="39">
        <f>SUM('[2]kiadások működés Bölcsőde'!D37+'[3]kiadások működés Könyvtár'!D37+'[4]kiadások működés Zengő Óvoda'!D37+'[5]kiadások működés Polg.Hiv'!D37+'[1]kiadások működés önkormányzat'!D37)</f>
        <v>0</v>
      </c>
      <c r="E37" s="39">
        <f>SUM('[2]kiadások működés Bölcsőde'!E37+'[3]kiadások működés Könyvtár'!E37+'[4]kiadások működés Zengő Óvoda'!E37+'[5]kiadások működés Polg.Hiv'!E37+'[1]kiadások működés önkormányzat'!E37)</f>
        <v>0</v>
      </c>
      <c r="F37" s="13"/>
    </row>
    <row r="38" spans="1:6" ht="15" hidden="1">
      <c r="A38" s="7" t="s">
        <v>251</v>
      </c>
      <c r="B38" s="36" t="s">
        <v>252</v>
      </c>
      <c r="C38" s="39">
        <f>SUM('[2]kiadások működés Bölcsőde'!C38+'[3]kiadások működés Könyvtár'!C38+'[4]kiadások működés Zengő Óvoda'!C38+'[5]kiadások működés Polg.Hiv'!C38+'[1]kiadások működés önkormányzat'!C38)</f>
        <v>0</v>
      </c>
      <c r="D38" s="39">
        <f>SUM('[2]kiadások működés Bölcsőde'!D38+'[3]kiadások működés Könyvtár'!D38+'[4]kiadások működés Zengő Óvoda'!D38+'[5]kiadások működés Polg.Hiv'!D38+'[1]kiadások működés önkormányzat'!D38)</f>
        <v>0</v>
      </c>
      <c r="E38" s="39">
        <f>SUM('[2]kiadások működés Bölcsőde'!E38+'[3]kiadások működés Könyvtár'!E38+'[4]kiadások működés Zengő Óvoda'!E38+'[5]kiadások működés Polg.Hiv'!E38+'[1]kiadások működés önkormányzat'!E38)</f>
        <v>0</v>
      </c>
      <c r="F38" s="13"/>
    </row>
    <row r="39" spans="1:6" ht="15" hidden="1">
      <c r="A39" s="9" t="s">
        <v>253</v>
      </c>
      <c r="B39" s="36" t="s">
        <v>254</v>
      </c>
      <c r="C39" s="39">
        <f>SUM('[2]kiadások működés Bölcsőde'!C39+'[3]kiadások működés Könyvtár'!C39+'[4]kiadások működés Zengő Óvoda'!C39+'[5]kiadások működés Polg.Hiv'!C39+'[1]kiadások működés önkormányzat'!C39)</f>
        <v>0</v>
      </c>
      <c r="D39" s="39">
        <f>SUM('[2]kiadások működés Bölcsőde'!D39+'[3]kiadások működés Könyvtár'!D39+'[4]kiadások működés Zengő Óvoda'!D39+'[5]kiadások működés Polg.Hiv'!D39+'[1]kiadások működés önkormányzat'!D39)</f>
        <v>0</v>
      </c>
      <c r="E39" s="39">
        <f>SUM('[2]kiadások működés Bölcsőde'!E39+'[3]kiadások működés Könyvtár'!E39+'[4]kiadások működés Zengő Óvoda'!E39+'[5]kiadások működés Polg.Hiv'!E39+'[1]kiadások működés önkormányzat'!E39)</f>
        <v>0</v>
      </c>
      <c r="F39" s="13"/>
    </row>
    <row r="40" spans="1:6" ht="15">
      <c r="A40" s="10" t="s">
        <v>255</v>
      </c>
      <c r="B40" s="38" t="s">
        <v>256</v>
      </c>
      <c r="C40" s="39">
        <f>SUM('[2]kiadások működés Bölcsőde'!C40+'[3]kiadások működés Könyvtár'!C40+'[4]kiadások működés Zengő Óvoda'!C40+'[5]kiadások működés Polg.Hiv'!C40+'[1]kiadások működés önkormányzat'!C40)</f>
        <v>416973149</v>
      </c>
      <c r="D40" s="39">
        <f>SUM('[2]kiadások működés Bölcsőde'!D40+'[3]kiadások működés Könyvtár'!D40+'[4]kiadások működés Zengő Óvoda'!D40+'[5]kiadások működés Polg.Hiv'!D40+'[1]kiadások működés önkormányzat'!D40)</f>
        <v>12598031</v>
      </c>
      <c r="E40" s="39">
        <f>SUM('[2]kiadások működés Bölcsőde'!E40+'[3]kiadások működés Könyvtár'!E40+'[4]kiadások működés Zengő Óvoda'!E40+'[5]kiadások működés Polg.Hiv'!E40+'[1]kiadások működés önkormányzat'!E40)</f>
        <v>12017323</v>
      </c>
      <c r="F40" s="13">
        <f>SUM(C40:E40)</f>
        <v>441588503</v>
      </c>
    </row>
    <row r="41" spans="1:6" ht="15" hidden="1">
      <c r="A41" s="9" t="s">
        <v>257</v>
      </c>
      <c r="B41" s="36" t="s">
        <v>258</v>
      </c>
      <c r="C41" s="39">
        <f>SUM('[2]kiadások működés Bölcsőde'!C41+'[3]kiadások működés Könyvtár'!C41+'[4]kiadások működés Zengő Óvoda'!C41+'[5]kiadások működés Polg.Hiv'!C41+'[1]kiadások működés önkormányzat'!C41)</f>
        <v>0</v>
      </c>
      <c r="D41" s="39">
        <f>SUM('[2]kiadások működés Bölcsőde'!D41+'[3]kiadások működés Könyvtár'!D41+'[4]kiadások működés Zengő Óvoda'!D41+'[5]kiadások működés Polg.Hiv'!D41+'[1]kiadások működés önkormányzat'!D41)</f>
        <v>0</v>
      </c>
      <c r="E41" s="39">
        <f>SUM('[2]kiadások működés Bölcsőde'!E41+'[3]kiadások működés Könyvtár'!E41+'[4]kiadások működés Zengő Óvoda'!E41+'[5]kiadások működés Polg.Hiv'!E41+'[1]kiadások működés önkormányzat'!E41)</f>
        <v>0</v>
      </c>
      <c r="F41" s="13"/>
    </row>
    <row r="42" spans="1:6" ht="15" hidden="1">
      <c r="A42" s="9" t="s">
        <v>259</v>
      </c>
      <c r="B42" s="36" t="s">
        <v>260</v>
      </c>
      <c r="C42" s="39">
        <f>SUM('[2]kiadások működés Bölcsőde'!C42+'[3]kiadások működés Könyvtár'!C42+'[4]kiadások működés Zengő Óvoda'!C42+'[5]kiadások működés Polg.Hiv'!C42+'[1]kiadások működés önkormányzat'!C42)</f>
        <v>0</v>
      </c>
      <c r="D42" s="39">
        <f>SUM('[2]kiadások működés Bölcsőde'!D42+'[3]kiadások működés Könyvtár'!D42+'[4]kiadások működés Zengő Óvoda'!D42+'[5]kiadások működés Polg.Hiv'!D42+'[1]kiadások működés önkormányzat'!D42)</f>
        <v>0</v>
      </c>
      <c r="E42" s="39">
        <f>SUM('[2]kiadások működés Bölcsőde'!E42+'[3]kiadások működés Könyvtár'!E42+'[4]kiadások működés Zengő Óvoda'!E42+'[5]kiadások működés Polg.Hiv'!E42+'[1]kiadások működés önkormányzat'!E42)</f>
        <v>0</v>
      </c>
      <c r="F42" s="13"/>
    </row>
    <row r="43" spans="1:6" ht="15">
      <c r="A43" s="10" t="s">
        <v>261</v>
      </c>
      <c r="B43" s="38" t="s">
        <v>262</v>
      </c>
      <c r="C43" s="39">
        <f>SUM('[2]kiadások működés Bölcsőde'!C43+'[3]kiadások működés Könyvtár'!C43+'[4]kiadások működés Zengő Óvoda'!C43+'[5]kiadások működés Polg.Hiv'!C43+'[1]kiadások működés önkormányzat'!C43)</f>
        <v>8160854</v>
      </c>
      <c r="D43" s="39">
        <f>SUM('[2]kiadások működés Bölcsőde'!D43+'[3]kiadások működés Könyvtár'!D43+'[4]kiadások működés Zengő Óvoda'!D43+'[5]kiadások működés Polg.Hiv'!D43+'[1]kiadások működés önkormányzat'!D43)</f>
        <v>0</v>
      </c>
      <c r="E43" s="39">
        <f>SUM('[2]kiadások működés Bölcsőde'!E43+'[3]kiadások működés Könyvtár'!E43+'[4]kiadások működés Zengő Óvoda'!E43+'[5]kiadások működés Polg.Hiv'!E43+'[1]kiadások működés önkormányzat'!E43)</f>
        <v>300000</v>
      </c>
      <c r="F43" s="13">
        <f>SUM(C43:E43)</f>
        <v>8460854</v>
      </c>
    </row>
    <row r="44" spans="1:6" ht="15" hidden="1">
      <c r="A44" s="9" t="s">
        <v>263</v>
      </c>
      <c r="B44" s="36" t="s">
        <v>264</v>
      </c>
      <c r="C44" s="39">
        <f>SUM('[2]kiadások működés Bölcsőde'!C44+'[3]kiadások működés Könyvtár'!C44+'[4]kiadások működés Zengő Óvoda'!C44+'[5]kiadások működés Polg.Hiv'!C44+'[1]kiadások működés önkormányzat'!C44)</f>
        <v>0</v>
      </c>
      <c r="D44" s="39">
        <f>SUM('[2]kiadások működés Bölcsőde'!D44+'[3]kiadások működés Könyvtár'!D44+'[4]kiadások működés Zengő Óvoda'!D44+'[5]kiadások működés Polg.Hiv'!D44+'[1]kiadások működés önkormányzat'!D44)</f>
        <v>0</v>
      </c>
      <c r="E44" s="39">
        <f>SUM('[2]kiadások működés Bölcsőde'!E44+'[3]kiadások működés Könyvtár'!E44+'[4]kiadások működés Zengő Óvoda'!E44+'[5]kiadások működés Polg.Hiv'!E44+'[1]kiadások működés önkormányzat'!E44)</f>
        <v>0</v>
      </c>
      <c r="F44" s="13"/>
    </row>
    <row r="45" spans="1:6" ht="15" hidden="1">
      <c r="A45" s="9" t="s">
        <v>265</v>
      </c>
      <c r="B45" s="36" t="s">
        <v>266</v>
      </c>
      <c r="C45" s="39">
        <f>SUM('[2]kiadások működés Bölcsőde'!C45+'[3]kiadások működés Könyvtár'!C45+'[4]kiadások működés Zengő Óvoda'!C45+'[5]kiadások működés Polg.Hiv'!C45+'[1]kiadások működés önkormányzat'!C45)</f>
        <v>0</v>
      </c>
      <c r="D45" s="39">
        <f>SUM('[2]kiadások működés Bölcsőde'!D45+'[3]kiadások működés Könyvtár'!D45+'[4]kiadások működés Zengő Óvoda'!D45+'[5]kiadások működés Polg.Hiv'!D45+'[1]kiadások működés önkormányzat'!D45)</f>
        <v>0</v>
      </c>
      <c r="E45" s="39">
        <f>SUM('[2]kiadások működés Bölcsőde'!E45+'[3]kiadások működés Könyvtár'!E45+'[4]kiadások működés Zengő Óvoda'!E45+'[5]kiadások működés Polg.Hiv'!E45+'[1]kiadások működés önkormányzat'!E45)</f>
        <v>0</v>
      </c>
      <c r="F45" s="13"/>
    </row>
    <row r="46" spans="1:6" ht="15" hidden="1">
      <c r="A46" s="9" t="s">
        <v>267</v>
      </c>
      <c r="B46" s="36" t="s">
        <v>268</v>
      </c>
      <c r="C46" s="39">
        <f>SUM('[2]kiadások működés Bölcsőde'!C46+'[3]kiadások működés Könyvtár'!C46+'[4]kiadások működés Zengő Óvoda'!C46+'[5]kiadások működés Polg.Hiv'!C46+'[1]kiadások működés önkormányzat'!C46)</f>
        <v>0</v>
      </c>
      <c r="D46" s="39">
        <f>SUM('[2]kiadások működés Bölcsőde'!D46+'[3]kiadások működés Könyvtár'!D46+'[4]kiadások működés Zengő Óvoda'!D46+'[5]kiadások működés Polg.Hiv'!D46+'[1]kiadások működés önkormányzat'!D46)</f>
        <v>0</v>
      </c>
      <c r="E46" s="39">
        <f>SUM('[2]kiadások működés Bölcsőde'!E46+'[3]kiadások működés Könyvtár'!E46+'[4]kiadások működés Zengő Óvoda'!E46+'[5]kiadások működés Polg.Hiv'!E46+'[1]kiadások működés önkormányzat'!E46)</f>
        <v>0</v>
      </c>
      <c r="F46" s="13"/>
    </row>
    <row r="47" spans="1:6" ht="15" hidden="1">
      <c r="A47" s="9" t="s">
        <v>269</v>
      </c>
      <c r="B47" s="36" t="s">
        <v>270</v>
      </c>
      <c r="C47" s="39">
        <f>SUM('[2]kiadások működés Bölcsőde'!C47+'[3]kiadások működés Könyvtár'!C47+'[4]kiadások működés Zengő Óvoda'!C47+'[5]kiadások működés Polg.Hiv'!C47+'[1]kiadások működés önkormányzat'!C47)</f>
        <v>0</v>
      </c>
      <c r="D47" s="39">
        <f>SUM('[2]kiadások működés Bölcsőde'!D47+'[3]kiadások működés Könyvtár'!D47+'[4]kiadások működés Zengő Óvoda'!D47+'[5]kiadások működés Polg.Hiv'!D47+'[1]kiadások működés önkormányzat'!D47)</f>
        <v>0</v>
      </c>
      <c r="E47" s="39">
        <f>SUM('[2]kiadások működés Bölcsőde'!E47+'[3]kiadások működés Könyvtár'!E47+'[4]kiadások működés Zengő Óvoda'!E47+'[5]kiadások működés Polg.Hiv'!E47+'[1]kiadások működés önkormányzat'!E47)</f>
        <v>0</v>
      </c>
      <c r="F47" s="13"/>
    </row>
    <row r="48" spans="1:6" ht="15" hidden="1">
      <c r="A48" s="9" t="s">
        <v>271</v>
      </c>
      <c r="B48" s="36" t="s">
        <v>272</v>
      </c>
      <c r="C48" s="39">
        <f>SUM('[2]kiadások működés Bölcsőde'!C48+'[3]kiadások működés Könyvtár'!C48+'[4]kiadások működés Zengő Óvoda'!C48+'[5]kiadások működés Polg.Hiv'!C48+'[1]kiadások működés önkormányzat'!C48)</f>
        <v>0</v>
      </c>
      <c r="D48" s="39">
        <f>SUM('[2]kiadások működés Bölcsőde'!D48+'[3]kiadások működés Könyvtár'!D48+'[4]kiadások működés Zengő Óvoda'!D48+'[5]kiadások működés Polg.Hiv'!D48+'[1]kiadások működés önkormányzat'!D48)</f>
        <v>0</v>
      </c>
      <c r="E48" s="39">
        <f>SUM('[2]kiadások működés Bölcsőde'!E48+'[3]kiadások működés Könyvtár'!E48+'[4]kiadások működés Zengő Óvoda'!E48+'[5]kiadások működés Polg.Hiv'!E48+'[1]kiadások működés önkormányzat'!E48)</f>
        <v>0</v>
      </c>
      <c r="F48" s="13"/>
    </row>
    <row r="49" spans="1:6" ht="15">
      <c r="A49" s="10" t="s">
        <v>273</v>
      </c>
      <c r="B49" s="38" t="s">
        <v>274</v>
      </c>
      <c r="C49" s="39">
        <f>SUM('[2]kiadások működés Bölcsőde'!C49+'[3]kiadások működés Könyvtár'!C49+'[4]kiadások működés Zengő Óvoda'!C49+'[5]kiadások működés Polg.Hiv'!C49+'[1]kiadások működés önkormányzat'!C49)</f>
        <v>118892788</v>
      </c>
      <c r="D49" s="39">
        <f>SUM('[2]kiadások működés Bölcsőde'!D49+'[3]kiadások működés Könyvtár'!D49+'[4]kiadások működés Zengő Óvoda'!D49+'[5]kiadások működés Polg.Hiv'!D49+'[1]kiadások működés önkormányzat'!D49)</f>
        <v>4251969</v>
      </c>
      <c r="E49" s="39">
        <f>SUM('[2]kiadások működés Bölcsőde'!E49+'[3]kiadások működés Könyvtár'!E49+'[4]kiadások működés Zengő Óvoda'!E49+'[5]kiadások működés Polg.Hiv'!E49+'[1]kiadások működés önkormányzat'!E49)</f>
        <v>2894432</v>
      </c>
      <c r="F49" s="13">
        <f>SUM(C49:E49)</f>
        <v>126039189</v>
      </c>
    </row>
    <row r="50" spans="1:6" ht="15">
      <c r="A50" s="14" t="s">
        <v>275</v>
      </c>
      <c r="B50" s="41" t="s">
        <v>276</v>
      </c>
      <c r="C50" s="12">
        <f>SUM(C29:C49)</f>
        <v>613516825</v>
      </c>
      <c r="D50" s="12">
        <f>SUM(D29:D49)</f>
        <v>20300000</v>
      </c>
      <c r="E50" s="12">
        <f>SUM(E29:E49)</f>
        <v>16827741</v>
      </c>
      <c r="F50" s="12">
        <f>SUM(F29:F49)</f>
        <v>650644566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40000000</v>
      </c>
      <c r="D59" s="12"/>
      <c r="E59" s="12"/>
      <c r="F59" s="12">
        <f>SUM(C59:E59)</f>
        <v>40000000</v>
      </c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/>
      <c r="D61" s="39"/>
      <c r="E61" s="39"/>
      <c r="F61" s="13">
        <f aca="true" t="shared" si="0" ref="F61:F68">SUM(C61:E61)</f>
        <v>0</v>
      </c>
    </row>
    <row r="62" spans="1:6" ht="15">
      <c r="A62" s="44" t="s">
        <v>299</v>
      </c>
      <c r="B62" s="36" t="s">
        <v>300</v>
      </c>
      <c r="C62" s="39">
        <v>15780472</v>
      </c>
      <c r="D62" s="39"/>
      <c r="E62" s="39"/>
      <c r="F62" s="13">
        <f t="shared" si="0"/>
        <v>15780472</v>
      </c>
    </row>
    <row r="63" spans="1:6" ht="15">
      <c r="A63" s="44" t="s">
        <v>301</v>
      </c>
      <c r="B63" s="36" t="s">
        <v>302</v>
      </c>
      <c r="C63" s="39"/>
      <c r="D63" s="39"/>
      <c r="E63" s="39"/>
      <c r="F63" s="13">
        <f t="shared" si="0"/>
        <v>0</v>
      </c>
    </row>
    <row r="64" spans="1:6" ht="15">
      <c r="A64" s="44" t="s">
        <v>303</v>
      </c>
      <c r="B64" s="36" t="s">
        <v>304</v>
      </c>
      <c r="C64" s="39"/>
      <c r="D64" s="39"/>
      <c r="E64" s="39"/>
      <c r="F64" s="13">
        <f t="shared" si="0"/>
        <v>0</v>
      </c>
    </row>
    <row r="65" spans="1:6" ht="15">
      <c r="A65" s="44" t="s">
        <v>305</v>
      </c>
      <c r="B65" s="36" t="s">
        <v>306</v>
      </c>
      <c r="C65" s="45">
        <v>660599327</v>
      </c>
      <c r="D65" s="39"/>
      <c r="E65" s="39"/>
      <c r="F65" s="13">
        <f t="shared" si="0"/>
        <v>660599327</v>
      </c>
    </row>
    <row r="66" spans="1:6" ht="15">
      <c r="A66" s="44" t="s">
        <v>307</v>
      </c>
      <c r="B66" s="36" t="s">
        <v>308</v>
      </c>
      <c r="C66" s="39"/>
      <c r="D66" s="39"/>
      <c r="E66" s="39"/>
      <c r="F66" s="13">
        <f t="shared" si="0"/>
        <v>0</v>
      </c>
    </row>
    <row r="67" spans="1:6" ht="15">
      <c r="A67" s="44" t="s">
        <v>309</v>
      </c>
      <c r="B67" s="36" t="s">
        <v>310</v>
      </c>
      <c r="C67" s="39">
        <v>19800000</v>
      </c>
      <c r="D67" s="39"/>
      <c r="E67" s="39"/>
      <c r="F67" s="13">
        <f t="shared" si="0"/>
        <v>19800000</v>
      </c>
    </row>
    <row r="68" spans="1:6" ht="15">
      <c r="A68" s="44" t="s">
        <v>311</v>
      </c>
      <c r="B68" s="36" t="s">
        <v>312</v>
      </c>
      <c r="C68" s="39"/>
      <c r="D68" s="39"/>
      <c r="E68" s="39"/>
      <c r="F68" s="13">
        <f t="shared" si="0"/>
        <v>0</v>
      </c>
    </row>
    <row r="69" spans="1:6" ht="15">
      <c r="A69" s="46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45">
        <v>59711516</v>
      </c>
      <c r="D70" s="39">
        <v>9856060</v>
      </c>
      <c r="E70" s="39"/>
      <c r="F70" s="13">
        <f>SUM(C70:E70)</f>
        <v>69567576</v>
      </c>
    </row>
    <row r="71" spans="1:6" ht="15">
      <c r="A71" s="46" t="s">
        <v>317</v>
      </c>
      <c r="B71" s="36" t="s">
        <v>318</v>
      </c>
      <c r="C71" s="45">
        <v>257124360</v>
      </c>
      <c r="D71" s="39"/>
      <c r="E71" s="39"/>
      <c r="F71" s="13">
        <f>SUM(C71:E71)</f>
        <v>257124360</v>
      </c>
    </row>
    <row r="72" spans="1:6" ht="15">
      <c r="A72" s="46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1013015675</v>
      </c>
      <c r="D73" s="12">
        <f>SUM(D60:D72)</f>
        <v>9856060</v>
      </c>
      <c r="E73" s="12"/>
      <c r="F73" s="12">
        <f>SUM(F60:F72)</f>
        <v>1022871735</v>
      </c>
    </row>
    <row r="74" spans="1:6" ht="15.75">
      <c r="A74" s="19" t="s">
        <v>93</v>
      </c>
      <c r="B74" s="47"/>
      <c r="C74" s="12">
        <f>C73+C59+C50+C25+C24</f>
        <v>2504867407</v>
      </c>
      <c r="D74" s="12">
        <f>D73+D59+D50+D25+D24</f>
        <v>50095502</v>
      </c>
      <c r="E74" s="12">
        <f>E73+E59+E50+E25+E24</f>
        <v>67563678</v>
      </c>
      <c r="F74" s="12">
        <f>F73+F59+F50+F25+F24</f>
        <v>2622526587</v>
      </c>
    </row>
    <row r="75" spans="1:6" ht="15">
      <c r="A75" s="48" t="s">
        <v>322</v>
      </c>
      <c r="B75" s="36" t="s">
        <v>323</v>
      </c>
      <c r="C75" s="39">
        <v>500000</v>
      </c>
      <c r="D75" s="39"/>
      <c r="E75" s="39"/>
      <c r="F75" s="13">
        <f>SUM(C75:E75)</f>
        <v>500000</v>
      </c>
    </row>
    <row r="76" spans="1:6" ht="15">
      <c r="A76" s="48" t="s">
        <v>324</v>
      </c>
      <c r="B76" s="36" t="s">
        <v>325</v>
      </c>
      <c r="C76" s="39">
        <f>SUM('[1]kiadások működés önkormányzat'!C76)</f>
        <v>1088652411</v>
      </c>
      <c r="D76" s="39"/>
      <c r="E76" s="39"/>
      <c r="F76" s="13">
        <f aca="true" t="shared" si="1" ref="F76:F81">SUM(C76:E76)</f>
        <v>1088652411</v>
      </c>
    </row>
    <row r="77" spans="1:6" ht="15">
      <c r="A77" s="48" t="s">
        <v>326</v>
      </c>
      <c r="B77" s="36" t="s">
        <v>327</v>
      </c>
      <c r="C77" s="39">
        <f>SUM('[2]kiadások működés Bölcsőde'!C77+'[3]kiadások működés Könyvtár'!C77+'[4]kiadások működés Zengő Óvoda'!C77+'[5]kiadások működés Polg.Hiv'!C77+'[1]kiadások működés önkormányzat'!C77)</f>
        <v>1781661</v>
      </c>
      <c r="D77" s="39"/>
      <c r="E77" s="39"/>
      <c r="F77" s="13">
        <f t="shared" si="1"/>
        <v>1781661</v>
      </c>
    </row>
    <row r="78" spans="1:6" ht="15">
      <c r="A78" s="48" t="s">
        <v>328</v>
      </c>
      <c r="B78" s="36" t="s">
        <v>329</v>
      </c>
      <c r="C78" s="39">
        <f>SUM('[2]kiadások működés Bölcsőde'!C78+'[3]kiadások működés Könyvtár'!C78+'[4]kiadások működés Zengő Óvoda'!C78+'[5]kiadások működés Polg.Hiv'!C78+'[1]kiadások működés önkormányzat'!C78)</f>
        <v>74704097</v>
      </c>
      <c r="D78" s="39"/>
      <c r="E78" s="39"/>
      <c r="F78" s="13">
        <f t="shared" si="1"/>
        <v>74704097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1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1"/>
        <v>0</v>
      </c>
    </row>
    <row r="81" spans="1:6" ht="15">
      <c r="A81" s="7" t="s">
        <v>334</v>
      </c>
      <c r="B81" s="36" t="s">
        <v>335</v>
      </c>
      <c r="C81" s="39">
        <f>SUM('[2]kiadások működés Bölcsőde'!C81+'[3]kiadások működés Könyvtár'!C81+'[4]kiadások működés Zengő Óvoda'!C81+'[5]kiadások működés Polg.Hiv'!C81+'[1]kiadások működés önkormányzat'!C81)</f>
        <v>305359969</v>
      </c>
      <c r="D81" s="39"/>
      <c r="E81" s="39"/>
      <c r="F81" s="13">
        <f t="shared" si="1"/>
        <v>305359969</v>
      </c>
    </row>
    <row r="82" spans="1:6" ht="15">
      <c r="A82" s="15" t="s">
        <v>336</v>
      </c>
      <c r="B82" s="41" t="s">
        <v>337</v>
      </c>
      <c r="C82" s="12">
        <f>SUM(C75:C81)</f>
        <v>1470998138</v>
      </c>
      <c r="D82" s="12"/>
      <c r="E82" s="12"/>
      <c r="F82" s="12">
        <f>SUM(F75:F81)</f>
        <v>1470998138</v>
      </c>
    </row>
    <row r="83" spans="1:6" ht="15">
      <c r="A83" s="17" t="s">
        <v>338</v>
      </c>
      <c r="B83" s="36" t="s">
        <v>339</v>
      </c>
      <c r="C83" s="45">
        <v>192045079</v>
      </c>
      <c r="D83" s="45"/>
      <c r="E83" s="45"/>
      <c r="F83" s="49">
        <f>SUM(C83:E83)</f>
        <v>192045079</v>
      </c>
    </row>
    <row r="84" spans="1:6" ht="15">
      <c r="A84" s="17" t="s">
        <v>340</v>
      </c>
      <c r="B84" s="36" t="s">
        <v>341</v>
      </c>
      <c r="C84" s="45"/>
      <c r="D84" s="45"/>
      <c r="E84" s="45"/>
      <c r="F84" s="49"/>
    </row>
    <row r="85" spans="1:6" ht="15">
      <c r="A85" s="17" t="s">
        <v>342</v>
      </c>
      <c r="B85" s="36" t="s">
        <v>343</v>
      </c>
      <c r="C85" s="45"/>
      <c r="D85" s="45"/>
      <c r="E85" s="45"/>
      <c r="F85" s="49"/>
    </row>
    <row r="86" spans="1:6" ht="15">
      <c r="A86" s="17" t="s">
        <v>344</v>
      </c>
      <c r="B86" s="36" t="s">
        <v>345</v>
      </c>
      <c r="C86" s="45">
        <v>51394971</v>
      </c>
      <c r="D86" s="45"/>
      <c r="E86" s="45"/>
      <c r="F86" s="49">
        <f>SUM(C86:E86)</f>
        <v>51394971</v>
      </c>
    </row>
    <row r="87" spans="1:6" ht="15">
      <c r="A87" s="18" t="s">
        <v>346</v>
      </c>
      <c r="B87" s="41" t="s">
        <v>347</v>
      </c>
      <c r="C87" s="12">
        <f>SUM(C83:C86)</f>
        <v>243440050</v>
      </c>
      <c r="D87" s="12"/>
      <c r="E87" s="12"/>
      <c r="F87" s="12">
        <f>SUM(F83:F86)</f>
        <v>243440050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7"/>
      <c r="C97" s="12">
        <f>C96+C87+C82</f>
        <v>1714438188</v>
      </c>
      <c r="D97" s="39">
        <f>D96+D87+D82</f>
        <v>0</v>
      </c>
      <c r="E97" s="39">
        <f>E96+E87+E82</f>
        <v>0</v>
      </c>
      <c r="F97" s="12">
        <f>F96+F87+F82</f>
        <v>1714438188</v>
      </c>
    </row>
    <row r="98" spans="1:6" ht="15.75">
      <c r="A98" s="22" t="s">
        <v>366</v>
      </c>
      <c r="B98" s="50" t="s">
        <v>367</v>
      </c>
      <c r="C98" s="12">
        <f>C96+C87+C82+C73+C59+C50+C25+C24</f>
        <v>4219305595</v>
      </c>
      <c r="D98" s="12">
        <f>D73+D50+D25+D24</f>
        <v>50095502</v>
      </c>
      <c r="E98" s="12">
        <f>E50+E25+E24</f>
        <v>67563678</v>
      </c>
      <c r="F98" s="12">
        <f>F96+F87+F82+F73+F59+F50+F25+F24</f>
        <v>4336964775</v>
      </c>
    </row>
    <row r="99" spans="1:25" ht="15">
      <c r="A99" s="17" t="s">
        <v>368</v>
      </c>
      <c r="B99" s="9" t="s">
        <v>369</v>
      </c>
      <c r="C99" s="51">
        <v>8668000</v>
      </c>
      <c r="D99" s="51"/>
      <c r="E99" s="51"/>
      <c r="F99" s="51">
        <f>SUM(C99:E99)</f>
        <v>8668000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370</v>
      </c>
      <c r="B100" s="9" t="s">
        <v>371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372</v>
      </c>
      <c r="B101" s="9" t="s">
        <v>373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374</v>
      </c>
      <c r="B102" s="10" t="s">
        <v>375</v>
      </c>
      <c r="C102" s="54">
        <f>SUM(C99:C101)</f>
        <v>8668000</v>
      </c>
      <c r="D102" s="54"/>
      <c r="E102" s="54"/>
      <c r="F102" s="54">
        <f>SUM(F99:F101)</f>
        <v>8668000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3"/>
      <c r="Y102" s="53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3"/>
      <c r="Y103" s="53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3"/>
      <c r="Y104" s="53"/>
    </row>
    <row r="105" spans="1:25" ht="15">
      <c r="A105" s="17" t="s">
        <v>380</v>
      </c>
      <c r="B105" s="9" t="s">
        <v>381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382</v>
      </c>
      <c r="B106" s="9" t="s">
        <v>383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384</v>
      </c>
      <c r="B107" s="10" t="s">
        <v>385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3"/>
      <c r="Y107" s="53"/>
    </row>
    <row r="108" spans="1:25" ht="15">
      <c r="A108" s="25" t="s">
        <v>386</v>
      </c>
      <c r="B108" s="9" t="s">
        <v>387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3"/>
      <c r="Y108" s="53"/>
    </row>
    <row r="109" spans="1:25" ht="15">
      <c r="A109" s="25" t="s">
        <v>388</v>
      </c>
      <c r="B109" s="9" t="s">
        <v>389</v>
      </c>
      <c r="C109" s="56">
        <v>31405408</v>
      </c>
      <c r="D109" s="56"/>
      <c r="E109" s="56"/>
      <c r="F109" s="56">
        <v>31405408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3"/>
      <c r="Y109" s="53"/>
    </row>
    <row r="110" spans="1:25" ht="15">
      <c r="A110" s="27" t="s">
        <v>390</v>
      </c>
      <c r="B110" s="10" t="s">
        <v>391</v>
      </c>
      <c r="C110" s="58"/>
      <c r="D110" s="58"/>
      <c r="E110" s="58"/>
      <c r="F110" s="58">
        <f>SUM(C110:E110)</f>
        <v>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3"/>
      <c r="Y110" s="53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3"/>
      <c r="Y111" s="53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3"/>
      <c r="Y112" s="53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3"/>
      <c r="Y113" s="53"/>
    </row>
    <row r="114" spans="1:25" ht="15">
      <c r="A114" s="60" t="s">
        <v>398</v>
      </c>
      <c r="B114" s="14" t="s">
        <v>399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3"/>
      <c r="Y114" s="53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3"/>
      <c r="Y115" s="53"/>
    </row>
    <row r="116" spans="1:25" ht="15">
      <c r="A116" s="17" t="s">
        <v>402</v>
      </c>
      <c r="B116" s="9" t="s">
        <v>403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3"/>
      <c r="Y117" s="53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3"/>
      <c r="Y118" s="53"/>
    </row>
    <row r="119" spans="1:25" ht="15">
      <c r="A119" s="60" t="s">
        <v>408</v>
      </c>
      <c r="B119" s="14" t="s">
        <v>409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3"/>
      <c r="Y119" s="53"/>
    </row>
    <row r="120" spans="1:25" ht="15">
      <c r="A120" s="17" t="s">
        <v>410</v>
      </c>
      <c r="B120" s="9" t="s">
        <v>411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412</v>
      </c>
      <c r="B121" s="29" t="s">
        <v>413</v>
      </c>
      <c r="C121" s="58">
        <f>SUM(C102:C119)</f>
        <v>40073408</v>
      </c>
      <c r="D121" s="58"/>
      <c r="E121" s="58"/>
      <c r="F121" s="58">
        <f>SUM(C121:E121)</f>
        <v>40073408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3"/>
      <c r="Y121" s="53"/>
    </row>
    <row r="122" spans="1:25" ht="15.75">
      <c r="A122" s="30" t="s">
        <v>414</v>
      </c>
      <c r="B122" s="31"/>
      <c r="C122" s="61">
        <f>SUM(C98+C121)</f>
        <v>4259379003</v>
      </c>
      <c r="D122" s="61">
        <f>SUM(D98+D121)</f>
        <v>50095502</v>
      </c>
      <c r="E122" s="61">
        <f>SUM(E98+E121)</f>
        <v>67563678</v>
      </c>
      <c r="F122" s="61">
        <f>SUM(F98+F121)</f>
        <v>4377038183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7/2019.(II. 11.)önkormányzati rendelethez</oddHeader>
    <oddFooter>&amp;LMódosította: 1/2020. (I. 30.) önkormányzati rendelet. Hatályos: 2020. I. 31-től.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H43" sqref="H43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954145645</v>
      </c>
      <c r="D12" s="12"/>
      <c r="E12" s="12"/>
      <c r="F12" s="12">
        <f>SUM(C12:E12)</f>
        <v>954145645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334658750</v>
      </c>
      <c r="D17" s="13"/>
      <c r="E17" s="13"/>
      <c r="F17" s="13">
        <f>SUM(C17:E17)</f>
        <v>334658750</v>
      </c>
    </row>
    <row r="18" spans="1:6" ht="15" customHeight="1">
      <c r="A18" s="14" t="s">
        <v>33</v>
      </c>
      <c r="B18" s="15" t="s">
        <v>34</v>
      </c>
      <c r="C18" s="12">
        <f>SUM(C12:C17)</f>
        <v>1288804395</v>
      </c>
      <c r="D18" s="12"/>
      <c r="E18" s="12"/>
      <c r="F18" s="12">
        <f>SUM(F12:F17)</f>
        <v>1288804395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38000000</v>
      </c>
      <c r="D28" s="13"/>
      <c r="E28" s="13"/>
      <c r="F28" s="13">
        <f>SUM(C28:E28)</f>
        <v>38000000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271511362</v>
      </c>
      <c r="D30" s="16">
        <f>SUM(D25:D29)</f>
        <v>50095502</v>
      </c>
      <c r="E30" s="16">
        <f>SUM(E25:E29)</f>
        <v>6393136</v>
      </c>
      <c r="F30" s="16">
        <f>SUM(F25:F29)</f>
        <v>328000000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278511362</v>
      </c>
      <c r="D32" s="12">
        <f>SUM(D30:D31)</f>
        <v>50095502</v>
      </c>
      <c r="E32" s="12">
        <f>SUM(E30:E31)</f>
        <v>6393136</v>
      </c>
      <c r="F32" s="12">
        <f>SUM(F30:F31)</f>
        <v>335000000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118798774</v>
      </c>
      <c r="D43" s="12"/>
      <c r="E43" s="12"/>
      <c r="F43" s="12">
        <f>SUM(C43:E43)</f>
        <v>118798774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>
        <v>19800000</v>
      </c>
      <c r="D45" s="13"/>
      <c r="E45" s="13"/>
      <c r="F45" s="13">
        <f>SUM(C45:E45)</f>
        <v>19800000</v>
      </c>
    </row>
    <row r="46" spans="1:6" ht="15" customHeight="1">
      <c r="A46" s="17" t="s">
        <v>89</v>
      </c>
      <c r="B46" s="7" t="s">
        <v>90</v>
      </c>
      <c r="C46" s="13">
        <v>220000</v>
      </c>
      <c r="D46" s="13"/>
      <c r="E46" s="13"/>
      <c r="F46" s="13">
        <f>SUM(C46:E46)</f>
        <v>220000</v>
      </c>
    </row>
    <row r="47" spans="1:6" ht="15" customHeight="1">
      <c r="A47" s="14" t="s">
        <v>91</v>
      </c>
      <c r="B47" s="15" t="s">
        <v>92</v>
      </c>
      <c r="C47" s="12">
        <f>SUM(C44:C46)</f>
        <v>20020000</v>
      </c>
      <c r="D47" s="12"/>
      <c r="E47" s="12"/>
      <c r="F47" s="12">
        <f>SUM(F44:F46)</f>
        <v>20020000</v>
      </c>
    </row>
    <row r="48" spans="1:6" ht="15" customHeight="1">
      <c r="A48" s="19" t="s">
        <v>93</v>
      </c>
      <c r="B48" s="20"/>
      <c r="C48" s="12">
        <f>C47+C43+C32+C18</f>
        <v>1706134531</v>
      </c>
      <c r="D48" s="12">
        <f>D47+D43+D32+D18</f>
        <v>50095502</v>
      </c>
      <c r="E48" s="12">
        <f>E43+E32+E18</f>
        <v>6393136</v>
      </c>
      <c r="F48" s="12">
        <f>F47+F43+F32+F18</f>
        <v>1762623169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314833319</v>
      </c>
      <c r="D53" s="13"/>
      <c r="E53" s="13"/>
      <c r="F53" s="13">
        <f>SUM(C53:E53)</f>
        <v>314833319</v>
      </c>
    </row>
    <row r="54" spans="1:6" ht="15" customHeight="1">
      <c r="A54" s="14" t="s">
        <v>104</v>
      </c>
      <c r="B54" s="15" t="s">
        <v>105</v>
      </c>
      <c r="C54" s="12">
        <f>SUM(C53)</f>
        <v>314833319</v>
      </c>
      <c r="D54" s="12"/>
      <c r="E54" s="12"/>
      <c r="F54" s="12">
        <f>SUM(F53)</f>
        <v>314833319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1534400</v>
      </c>
      <c r="D56" s="13"/>
      <c r="E56" s="13"/>
      <c r="F56" s="13">
        <f>SUM(C56:E56)</f>
        <v>1534400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1534400</v>
      </c>
      <c r="D60" s="12"/>
      <c r="E60" s="12"/>
      <c r="F60" s="12">
        <f>SUM(F55:F59)</f>
        <v>1534400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316367719</v>
      </c>
      <c r="D65" s="12">
        <f>D64+D60+D54</f>
        <v>0</v>
      </c>
      <c r="E65" s="12">
        <f>E64+E60+E54</f>
        <v>0</v>
      </c>
      <c r="F65" s="12">
        <f>F64+F60+F54</f>
        <v>316367719</v>
      </c>
    </row>
    <row r="66" spans="1:6" ht="15.75">
      <c r="A66" s="21" t="s">
        <v>127</v>
      </c>
      <c r="B66" s="22" t="s">
        <v>128</v>
      </c>
      <c r="C66" s="12">
        <f>C64+C47+C60+C43+C32+C18+C54</f>
        <v>2022502250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2078990888</v>
      </c>
    </row>
    <row r="67" spans="1:6" ht="15.75">
      <c r="A67" s="23" t="s">
        <v>129</v>
      </c>
      <c r="B67" s="24"/>
      <c r="C67" s="13">
        <f>C48-'kiadások működés önk+költs.szer'!C74</f>
        <v>-798732876</v>
      </c>
      <c r="D67" s="13">
        <f>D48-'kiadások működés önk+költs.szer'!D74</f>
        <v>0</v>
      </c>
      <c r="E67" s="13">
        <f>E48-'kiadások működés önk+költs.szer'!E74</f>
        <v>-61170542</v>
      </c>
      <c r="F67" s="13">
        <f>F48-'kiadások működés önk+költs.szer'!F74</f>
        <v>-859903418</v>
      </c>
    </row>
    <row r="68" spans="1:6" ht="15.75">
      <c r="A68" s="23" t="s">
        <v>130</v>
      </c>
      <c r="B68" s="24"/>
      <c r="C68" s="13">
        <f>C65-'kiadások működés önk+költs.szer'!C97</f>
        <v>-1398070469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-1398070469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2298047295</v>
      </c>
      <c r="D82" s="13"/>
      <c r="E82" s="13"/>
      <c r="F82" s="13">
        <f>SUM(C82:E82)</f>
        <v>2298047295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2298047295</v>
      </c>
      <c r="D88" s="12">
        <f>SUM(D72:D87)</f>
        <v>0</v>
      </c>
      <c r="E88" s="12">
        <f>SUM(E72:E87)</f>
        <v>0</v>
      </c>
      <c r="F88" s="12">
        <f>SUM(C88:E88)</f>
        <v>2298047295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2298047295</v>
      </c>
      <c r="D95" s="12">
        <f>SUM(D72:D94)</f>
        <v>0</v>
      </c>
      <c r="E95" s="12">
        <f>SUM(E72:E94)</f>
        <v>0</v>
      </c>
      <c r="F95" s="12">
        <f>SUM(C95:E95)</f>
        <v>2298047295</v>
      </c>
    </row>
    <row r="96" spans="1:6" ht="15.75">
      <c r="A96" s="30" t="s">
        <v>183</v>
      </c>
      <c r="B96" s="31"/>
      <c r="C96" s="12">
        <f>C66+C95</f>
        <v>4320549545</v>
      </c>
      <c r="D96" s="12">
        <f>D95+D66</f>
        <v>50095502</v>
      </c>
      <c r="E96" s="12">
        <f>E95+E66</f>
        <v>6393136</v>
      </c>
      <c r="F96" s="12">
        <f>F95+F66</f>
        <v>4377038183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1/2020.(I. 30.)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2020-02-03T13:27:53Z</dcterms:created>
  <dcterms:modified xsi:type="dcterms:W3CDTF">2020-02-03T14:04:56Z</dcterms:modified>
  <cp:category/>
  <cp:version/>
  <cp:contentType/>
  <cp:contentStatus/>
</cp:coreProperties>
</file>